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DF09126-F652-469A-BF9C-8367F4E15CF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uperMarket Analysis" sheetId="1" r:id="rId1"/>
    <sheet name="Sheet1" sheetId="3" r:id="rId2"/>
    <sheet name="Raw Data SMS Analysis" sheetId="2" r:id="rId3"/>
  </sheets>
  <definedNames>
    <definedName name="_xlcn.WorksheetConnection_SuperMarketSalesAnalysis.xlsxTable31" hidden="1">Table3[]</definedName>
    <definedName name="_xlcn.WorksheetConnection_SuperMarketSalesAnalysis.xlsxTable3Column61" hidden="1">Table3[Column6]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3 Column6" name="Table3 Column6" connection="WorksheetConnection_SuperMarket Sales &amp; Analysis.xlsx!Table3[Column6]"/>
          <x15:modelTable id="Table3" name="Table3" connection="WorksheetConnection_SuperMarket Sales &amp; Analysis.xlsx!Table3"/>
        </x15:modelTables>
      </x15:dataModel>
    </ext>
  </extLst>
</workbook>
</file>

<file path=xl/calcChain.xml><?xml version="1.0" encoding="utf-8"?>
<calcChain xmlns="http://schemas.openxmlformats.org/spreadsheetml/2006/main">
  <c r="AA1002" i="3" l="1"/>
  <c r="Z1002" i="3"/>
  <c r="Y1002" i="3"/>
  <c r="X1002" i="3"/>
  <c r="W1002" i="3"/>
  <c r="V1002" i="3"/>
  <c r="U1002" i="3"/>
  <c r="T1002" i="3"/>
  <c r="S1002" i="3"/>
  <c r="R1002" i="3"/>
  <c r="AA1001" i="3"/>
  <c r="Z1001" i="3"/>
  <c r="Y1001" i="3"/>
  <c r="X1001" i="3"/>
  <c r="W1001" i="3"/>
  <c r="V1001" i="3"/>
  <c r="U1001" i="3"/>
  <c r="T1001" i="3"/>
  <c r="S1001" i="3"/>
  <c r="R1001" i="3"/>
  <c r="AA1000" i="3"/>
  <c r="Z1000" i="3"/>
  <c r="Y1000" i="3"/>
  <c r="X1000" i="3"/>
  <c r="W1000" i="3"/>
  <c r="V1000" i="3"/>
  <c r="U1000" i="3"/>
  <c r="T1000" i="3"/>
  <c r="S1000" i="3"/>
  <c r="R1000" i="3"/>
  <c r="AA999" i="3"/>
  <c r="Z999" i="3"/>
  <c r="Y999" i="3"/>
  <c r="X999" i="3"/>
  <c r="W999" i="3"/>
  <c r="V999" i="3"/>
  <c r="U999" i="3"/>
  <c r="T999" i="3"/>
  <c r="S999" i="3"/>
  <c r="R999" i="3"/>
  <c r="AA998" i="3"/>
  <c r="Z998" i="3"/>
  <c r="Y998" i="3"/>
  <c r="X998" i="3"/>
  <c r="W998" i="3"/>
  <c r="V998" i="3"/>
  <c r="U998" i="3"/>
  <c r="T998" i="3"/>
  <c r="S998" i="3"/>
  <c r="R998" i="3"/>
  <c r="AA997" i="3"/>
  <c r="Z997" i="3"/>
  <c r="Y997" i="3"/>
  <c r="X997" i="3"/>
  <c r="W997" i="3"/>
  <c r="V997" i="3"/>
  <c r="U997" i="3"/>
  <c r="T997" i="3"/>
  <c r="S997" i="3"/>
  <c r="R997" i="3"/>
  <c r="AA996" i="3"/>
  <c r="Z996" i="3"/>
  <c r="Y996" i="3"/>
  <c r="X996" i="3"/>
  <c r="W996" i="3"/>
  <c r="V996" i="3"/>
  <c r="U996" i="3"/>
  <c r="T996" i="3"/>
  <c r="S996" i="3"/>
  <c r="R996" i="3"/>
  <c r="AA995" i="3"/>
  <c r="Z995" i="3"/>
  <c r="Y995" i="3"/>
  <c r="X995" i="3"/>
  <c r="W995" i="3"/>
  <c r="V995" i="3"/>
  <c r="U995" i="3"/>
  <c r="T995" i="3"/>
  <c r="S995" i="3"/>
  <c r="R995" i="3"/>
  <c r="AA994" i="3"/>
  <c r="Z994" i="3"/>
  <c r="Y994" i="3"/>
  <c r="X994" i="3"/>
  <c r="W994" i="3"/>
  <c r="V994" i="3"/>
  <c r="U994" i="3"/>
  <c r="T994" i="3"/>
  <c r="S994" i="3"/>
  <c r="R994" i="3"/>
  <c r="AA993" i="3"/>
  <c r="Z993" i="3"/>
  <c r="Y993" i="3"/>
  <c r="X993" i="3"/>
  <c r="W993" i="3"/>
  <c r="V993" i="3"/>
  <c r="U993" i="3"/>
  <c r="T993" i="3"/>
  <c r="S993" i="3"/>
  <c r="R993" i="3"/>
  <c r="AA992" i="3"/>
  <c r="Z992" i="3"/>
  <c r="Y992" i="3"/>
  <c r="X992" i="3"/>
  <c r="W992" i="3"/>
  <c r="V992" i="3"/>
  <c r="U992" i="3"/>
  <c r="T992" i="3"/>
  <c r="S992" i="3"/>
  <c r="R992" i="3"/>
  <c r="AA991" i="3"/>
  <c r="Z991" i="3"/>
  <c r="Y991" i="3"/>
  <c r="X991" i="3"/>
  <c r="W991" i="3"/>
  <c r="V991" i="3"/>
  <c r="U991" i="3"/>
  <c r="T991" i="3"/>
  <c r="S991" i="3"/>
  <c r="R991" i="3"/>
  <c r="AA990" i="3"/>
  <c r="Z990" i="3"/>
  <c r="Y990" i="3"/>
  <c r="X990" i="3"/>
  <c r="W990" i="3"/>
  <c r="V990" i="3"/>
  <c r="U990" i="3"/>
  <c r="T990" i="3"/>
  <c r="S990" i="3"/>
  <c r="R990" i="3"/>
  <c r="AA989" i="3"/>
  <c r="Z989" i="3"/>
  <c r="Y989" i="3"/>
  <c r="X989" i="3"/>
  <c r="W989" i="3"/>
  <c r="V989" i="3"/>
  <c r="U989" i="3"/>
  <c r="T989" i="3"/>
  <c r="S989" i="3"/>
  <c r="R989" i="3"/>
  <c r="AA988" i="3"/>
  <c r="Z988" i="3"/>
  <c r="Y988" i="3"/>
  <c r="X988" i="3"/>
  <c r="W988" i="3"/>
  <c r="V988" i="3"/>
  <c r="U988" i="3"/>
  <c r="T988" i="3"/>
  <c r="S988" i="3"/>
  <c r="R988" i="3"/>
  <c r="AA987" i="3"/>
  <c r="Z987" i="3"/>
  <c r="Y987" i="3"/>
  <c r="X987" i="3"/>
  <c r="W987" i="3"/>
  <c r="V987" i="3"/>
  <c r="U987" i="3"/>
  <c r="T987" i="3"/>
  <c r="S987" i="3"/>
  <c r="R987" i="3"/>
  <c r="AA986" i="3"/>
  <c r="Z986" i="3"/>
  <c r="Y986" i="3"/>
  <c r="X986" i="3"/>
  <c r="W986" i="3"/>
  <c r="V986" i="3"/>
  <c r="U986" i="3"/>
  <c r="T986" i="3"/>
  <c r="S986" i="3"/>
  <c r="R986" i="3"/>
  <c r="AA985" i="3"/>
  <c r="Z985" i="3"/>
  <c r="Y985" i="3"/>
  <c r="X985" i="3"/>
  <c r="W985" i="3"/>
  <c r="V985" i="3"/>
  <c r="U985" i="3"/>
  <c r="T985" i="3"/>
  <c r="S985" i="3"/>
  <c r="R985" i="3"/>
  <c r="AA984" i="3"/>
  <c r="Z984" i="3"/>
  <c r="Y984" i="3"/>
  <c r="X984" i="3"/>
  <c r="W984" i="3"/>
  <c r="V984" i="3"/>
  <c r="U984" i="3"/>
  <c r="T984" i="3"/>
  <c r="S984" i="3"/>
  <c r="R984" i="3"/>
  <c r="AA983" i="3"/>
  <c r="Z983" i="3"/>
  <c r="Y983" i="3"/>
  <c r="X983" i="3"/>
  <c r="W983" i="3"/>
  <c r="V983" i="3"/>
  <c r="U983" i="3"/>
  <c r="T983" i="3"/>
  <c r="S983" i="3"/>
  <c r="R983" i="3"/>
  <c r="AA982" i="3"/>
  <c r="Z982" i="3"/>
  <c r="Y982" i="3"/>
  <c r="X982" i="3"/>
  <c r="W982" i="3"/>
  <c r="V982" i="3"/>
  <c r="U982" i="3"/>
  <c r="T982" i="3"/>
  <c r="S982" i="3"/>
  <c r="R982" i="3"/>
  <c r="AA981" i="3"/>
  <c r="Z981" i="3"/>
  <c r="Y981" i="3"/>
  <c r="X981" i="3"/>
  <c r="W981" i="3"/>
  <c r="V981" i="3"/>
  <c r="U981" i="3"/>
  <c r="T981" i="3"/>
  <c r="S981" i="3"/>
  <c r="R981" i="3"/>
  <c r="AA980" i="3"/>
  <c r="Z980" i="3"/>
  <c r="Y980" i="3"/>
  <c r="X980" i="3"/>
  <c r="W980" i="3"/>
  <c r="V980" i="3"/>
  <c r="U980" i="3"/>
  <c r="T980" i="3"/>
  <c r="S980" i="3"/>
  <c r="R980" i="3"/>
  <c r="AA979" i="3"/>
  <c r="Z979" i="3"/>
  <c r="Y979" i="3"/>
  <c r="X979" i="3"/>
  <c r="W979" i="3"/>
  <c r="V979" i="3"/>
  <c r="U979" i="3"/>
  <c r="T979" i="3"/>
  <c r="S979" i="3"/>
  <c r="R979" i="3"/>
  <c r="AA978" i="3"/>
  <c r="Z978" i="3"/>
  <c r="Y978" i="3"/>
  <c r="X978" i="3"/>
  <c r="W978" i="3"/>
  <c r="V978" i="3"/>
  <c r="U978" i="3"/>
  <c r="T978" i="3"/>
  <c r="S978" i="3"/>
  <c r="R978" i="3"/>
  <c r="AA977" i="3"/>
  <c r="Z977" i="3"/>
  <c r="Y977" i="3"/>
  <c r="X977" i="3"/>
  <c r="W977" i="3"/>
  <c r="V977" i="3"/>
  <c r="U977" i="3"/>
  <c r="T977" i="3"/>
  <c r="S977" i="3"/>
  <c r="R977" i="3"/>
  <c r="AA976" i="3"/>
  <c r="Z976" i="3"/>
  <c r="Y976" i="3"/>
  <c r="X976" i="3"/>
  <c r="W976" i="3"/>
  <c r="V976" i="3"/>
  <c r="U976" i="3"/>
  <c r="T976" i="3"/>
  <c r="S976" i="3"/>
  <c r="R976" i="3"/>
  <c r="AA975" i="3"/>
  <c r="Z975" i="3"/>
  <c r="Y975" i="3"/>
  <c r="X975" i="3"/>
  <c r="W975" i="3"/>
  <c r="V975" i="3"/>
  <c r="U975" i="3"/>
  <c r="T975" i="3"/>
  <c r="S975" i="3"/>
  <c r="R975" i="3"/>
  <c r="AA974" i="3"/>
  <c r="Z974" i="3"/>
  <c r="Y974" i="3"/>
  <c r="X974" i="3"/>
  <c r="W974" i="3"/>
  <c r="V974" i="3"/>
  <c r="U974" i="3"/>
  <c r="T974" i="3"/>
  <c r="S974" i="3"/>
  <c r="R974" i="3"/>
  <c r="AA973" i="3"/>
  <c r="Z973" i="3"/>
  <c r="Y973" i="3"/>
  <c r="X973" i="3"/>
  <c r="W973" i="3"/>
  <c r="V973" i="3"/>
  <c r="U973" i="3"/>
  <c r="T973" i="3"/>
  <c r="S973" i="3"/>
  <c r="R973" i="3"/>
  <c r="AA972" i="3"/>
  <c r="Z972" i="3"/>
  <c r="Y972" i="3"/>
  <c r="X972" i="3"/>
  <c r="W972" i="3"/>
  <c r="V972" i="3"/>
  <c r="U972" i="3"/>
  <c r="T972" i="3"/>
  <c r="S972" i="3"/>
  <c r="R972" i="3"/>
  <c r="AA971" i="3"/>
  <c r="Z971" i="3"/>
  <c r="Y971" i="3"/>
  <c r="X971" i="3"/>
  <c r="W971" i="3"/>
  <c r="V971" i="3"/>
  <c r="U971" i="3"/>
  <c r="T971" i="3"/>
  <c r="S971" i="3"/>
  <c r="R971" i="3"/>
  <c r="AA970" i="3"/>
  <c r="Z970" i="3"/>
  <c r="Y970" i="3"/>
  <c r="X970" i="3"/>
  <c r="W970" i="3"/>
  <c r="V970" i="3"/>
  <c r="U970" i="3"/>
  <c r="T970" i="3"/>
  <c r="S970" i="3"/>
  <c r="R970" i="3"/>
  <c r="AA969" i="3"/>
  <c r="Z969" i="3"/>
  <c r="Y969" i="3"/>
  <c r="X969" i="3"/>
  <c r="W969" i="3"/>
  <c r="V969" i="3"/>
  <c r="U969" i="3"/>
  <c r="T969" i="3"/>
  <c r="S969" i="3"/>
  <c r="R969" i="3"/>
  <c r="AA968" i="3"/>
  <c r="Z968" i="3"/>
  <c r="Y968" i="3"/>
  <c r="X968" i="3"/>
  <c r="W968" i="3"/>
  <c r="V968" i="3"/>
  <c r="U968" i="3"/>
  <c r="T968" i="3"/>
  <c r="S968" i="3"/>
  <c r="R968" i="3"/>
  <c r="AA967" i="3"/>
  <c r="Z967" i="3"/>
  <c r="Y967" i="3"/>
  <c r="X967" i="3"/>
  <c r="W967" i="3"/>
  <c r="V967" i="3"/>
  <c r="U967" i="3"/>
  <c r="T967" i="3"/>
  <c r="S967" i="3"/>
  <c r="R967" i="3"/>
  <c r="AA966" i="3"/>
  <c r="Z966" i="3"/>
  <c r="Y966" i="3"/>
  <c r="X966" i="3"/>
  <c r="W966" i="3"/>
  <c r="V966" i="3"/>
  <c r="U966" i="3"/>
  <c r="T966" i="3"/>
  <c r="S966" i="3"/>
  <c r="R966" i="3"/>
  <c r="AA965" i="3"/>
  <c r="Z965" i="3"/>
  <c r="Y965" i="3"/>
  <c r="X965" i="3"/>
  <c r="W965" i="3"/>
  <c r="V965" i="3"/>
  <c r="U965" i="3"/>
  <c r="T965" i="3"/>
  <c r="S965" i="3"/>
  <c r="R965" i="3"/>
  <c r="AA964" i="3"/>
  <c r="Z964" i="3"/>
  <c r="Y964" i="3"/>
  <c r="X964" i="3"/>
  <c r="W964" i="3"/>
  <c r="V964" i="3"/>
  <c r="U964" i="3"/>
  <c r="T964" i="3"/>
  <c r="S964" i="3"/>
  <c r="R964" i="3"/>
  <c r="AA963" i="3"/>
  <c r="Z963" i="3"/>
  <c r="Y963" i="3"/>
  <c r="X963" i="3"/>
  <c r="W963" i="3"/>
  <c r="V963" i="3"/>
  <c r="U963" i="3"/>
  <c r="T963" i="3"/>
  <c r="S963" i="3"/>
  <c r="R963" i="3"/>
  <c r="AA962" i="3"/>
  <c r="Z962" i="3"/>
  <c r="Y962" i="3"/>
  <c r="X962" i="3"/>
  <c r="W962" i="3"/>
  <c r="V962" i="3"/>
  <c r="U962" i="3"/>
  <c r="T962" i="3"/>
  <c r="S962" i="3"/>
  <c r="R962" i="3"/>
  <c r="AA961" i="3"/>
  <c r="Z961" i="3"/>
  <c r="Y961" i="3"/>
  <c r="X961" i="3"/>
  <c r="W961" i="3"/>
  <c r="V961" i="3"/>
  <c r="U961" i="3"/>
  <c r="T961" i="3"/>
  <c r="S961" i="3"/>
  <c r="R961" i="3"/>
  <c r="AA960" i="3"/>
  <c r="Z960" i="3"/>
  <c r="Y960" i="3"/>
  <c r="X960" i="3"/>
  <c r="W960" i="3"/>
  <c r="V960" i="3"/>
  <c r="U960" i="3"/>
  <c r="T960" i="3"/>
  <c r="S960" i="3"/>
  <c r="R960" i="3"/>
  <c r="AA959" i="3"/>
  <c r="Z959" i="3"/>
  <c r="Y959" i="3"/>
  <c r="X959" i="3"/>
  <c r="W959" i="3"/>
  <c r="V959" i="3"/>
  <c r="U959" i="3"/>
  <c r="T959" i="3"/>
  <c r="S959" i="3"/>
  <c r="R959" i="3"/>
  <c r="AA958" i="3"/>
  <c r="Z958" i="3"/>
  <c r="Y958" i="3"/>
  <c r="X958" i="3"/>
  <c r="W958" i="3"/>
  <c r="V958" i="3"/>
  <c r="U958" i="3"/>
  <c r="T958" i="3"/>
  <c r="S958" i="3"/>
  <c r="R958" i="3"/>
  <c r="AA957" i="3"/>
  <c r="Z957" i="3"/>
  <c r="Y957" i="3"/>
  <c r="X957" i="3"/>
  <c r="W957" i="3"/>
  <c r="V957" i="3"/>
  <c r="U957" i="3"/>
  <c r="T957" i="3"/>
  <c r="S957" i="3"/>
  <c r="R957" i="3"/>
  <c r="AA956" i="3"/>
  <c r="Z956" i="3"/>
  <c r="Y956" i="3"/>
  <c r="X956" i="3"/>
  <c r="W956" i="3"/>
  <c r="V956" i="3"/>
  <c r="U956" i="3"/>
  <c r="T956" i="3"/>
  <c r="S956" i="3"/>
  <c r="R956" i="3"/>
  <c r="AA955" i="3"/>
  <c r="Z955" i="3"/>
  <c r="Y955" i="3"/>
  <c r="X955" i="3"/>
  <c r="W955" i="3"/>
  <c r="V955" i="3"/>
  <c r="U955" i="3"/>
  <c r="T955" i="3"/>
  <c r="S955" i="3"/>
  <c r="R955" i="3"/>
  <c r="AA954" i="3"/>
  <c r="Z954" i="3"/>
  <c r="Y954" i="3"/>
  <c r="X954" i="3"/>
  <c r="W954" i="3"/>
  <c r="V954" i="3"/>
  <c r="U954" i="3"/>
  <c r="T954" i="3"/>
  <c r="S954" i="3"/>
  <c r="R954" i="3"/>
  <c r="AA953" i="3"/>
  <c r="Z953" i="3"/>
  <c r="Y953" i="3"/>
  <c r="X953" i="3"/>
  <c r="W953" i="3"/>
  <c r="V953" i="3"/>
  <c r="U953" i="3"/>
  <c r="T953" i="3"/>
  <c r="S953" i="3"/>
  <c r="R953" i="3"/>
  <c r="AA952" i="3"/>
  <c r="Z952" i="3"/>
  <c r="Y952" i="3"/>
  <c r="X952" i="3"/>
  <c r="W952" i="3"/>
  <c r="V952" i="3"/>
  <c r="U952" i="3"/>
  <c r="T952" i="3"/>
  <c r="S952" i="3"/>
  <c r="R952" i="3"/>
  <c r="AA951" i="3"/>
  <c r="Z951" i="3"/>
  <c r="Y951" i="3"/>
  <c r="X951" i="3"/>
  <c r="W951" i="3"/>
  <c r="V951" i="3"/>
  <c r="U951" i="3"/>
  <c r="T951" i="3"/>
  <c r="S951" i="3"/>
  <c r="R951" i="3"/>
  <c r="AA950" i="3"/>
  <c r="Z950" i="3"/>
  <c r="Y950" i="3"/>
  <c r="X950" i="3"/>
  <c r="W950" i="3"/>
  <c r="V950" i="3"/>
  <c r="U950" i="3"/>
  <c r="T950" i="3"/>
  <c r="S950" i="3"/>
  <c r="R950" i="3"/>
  <c r="AA949" i="3"/>
  <c r="Z949" i="3"/>
  <c r="Y949" i="3"/>
  <c r="X949" i="3"/>
  <c r="W949" i="3"/>
  <c r="V949" i="3"/>
  <c r="U949" i="3"/>
  <c r="T949" i="3"/>
  <c r="S949" i="3"/>
  <c r="R949" i="3"/>
  <c r="AA948" i="3"/>
  <c r="Z948" i="3"/>
  <c r="Y948" i="3"/>
  <c r="X948" i="3"/>
  <c r="W948" i="3"/>
  <c r="V948" i="3"/>
  <c r="U948" i="3"/>
  <c r="T948" i="3"/>
  <c r="S948" i="3"/>
  <c r="R948" i="3"/>
  <c r="AA947" i="3"/>
  <c r="Z947" i="3"/>
  <c r="Y947" i="3"/>
  <c r="X947" i="3"/>
  <c r="W947" i="3"/>
  <c r="V947" i="3"/>
  <c r="U947" i="3"/>
  <c r="T947" i="3"/>
  <c r="S947" i="3"/>
  <c r="R947" i="3"/>
  <c r="AA946" i="3"/>
  <c r="Z946" i="3"/>
  <c r="Y946" i="3"/>
  <c r="X946" i="3"/>
  <c r="W946" i="3"/>
  <c r="V946" i="3"/>
  <c r="U946" i="3"/>
  <c r="T946" i="3"/>
  <c r="S946" i="3"/>
  <c r="R946" i="3"/>
  <c r="AA945" i="3"/>
  <c r="Z945" i="3"/>
  <c r="Y945" i="3"/>
  <c r="X945" i="3"/>
  <c r="W945" i="3"/>
  <c r="V945" i="3"/>
  <c r="U945" i="3"/>
  <c r="T945" i="3"/>
  <c r="S945" i="3"/>
  <c r="R945" i="3"/>
  <c r="AA944" i="3"/>
  <c r="Z944" i="3"/>
  <c r="Y944" i="3"/>
  <c r="X944" i="3"/>
  <c r="W944" i="3"/>
  <c r="V944" i="3"/>
  <c r="U944" i="3"/>
  <c r="T944" i="3"/>
  <c r="S944" i="3"/>
  <c r="R944" i="3"/>
  <c r="AA943" i="3"/>
  <c r="Z943" i="3"/>
  <c r="Y943" i="3"/>
  <c r="X943" i="3"/>
  <c r="W943" i="3"/>
  <c r="V943" i="3"/>
  <c r="U943" i="3"/>
  <c r="T943" i="3"/>
  <c r="S943" i="3"/>
  <c r="R943" i="3"/>
  <c r="AA942" i="3"/>
  <c r="Z942" i="3"/>
  <c r="Y942" i="3"/>
  <c r="X942" i="3"/>
  <c r="W942" i="3"/>
  <c r="V942" i="3"/>
  <c r="U942" i="3"/>
  <c r="T942" i="3"/>
  <c r="S942" i="3"/>
  <c r="R942" i="3"/>
  <c r="AA941" i="3"/>
  <c r="Z941" i="3"/>
  <c r="Y941" i="3"/>
  <c r="X941" i="3"/>
  <c r="W941" i="3"/>
  <c r="V941" i="3"/>
  <c r="U941" i="3"/>
  <c r="T941" i="3"/>
  <c r="S941" i="3"/>
  <c r="R941" i="3"/>
  <c r="AA940" i="3"/>
  <c r="Z940" i="3"/>
  <c r="Y940" i="3"/>
  <c r="X940" i="3"/>
  <c r="W940" i="3"/>
  <c r="V940" i="3"/>
  <c r="U940" i="3"/>
  <c r="T940" i="3"/>
  <c r="S940" i="3"/>
  <c r="R940" i="3"/>
  <c r="AA939" i="3"/>
  <c r="Z939" i="3"/>
  <c r="Y939" i="3"/>
  <c r="X939" i="3"/>
  <c r="W939" i="3"/>
  <c r="V939" i="3"/>
  <c r="U939" i="3"/>
  <c r="T939" i="3"/>
  <c r="S939" i="3"/>
  <c r="R939" i="3"/>
  <c r="AA938" i="3"/>
  <c r="Z938" i="3"/>
  <c r="Y938" i="3"/>
  <c r="X938" i="3"/>
  <c r="W938" i="3"/>
  <c r="V938" i="3"/>
  <c r="U938" i="3"/>
  <c r="T938" i="3"/>
  <c r="S938" i="3"/>
  <c r="R938" i="3"/>
  <c r="AA937" i="3"/>
  <c r="Z937" i="3"/>
  <c r="Y937" i="3"/>
  <c r="X937" i="3"/>
  <c r="W937" i="3"/>
  <c r="V937" i="3"/>
  <c r="U937" i="3"/>
  <c r="T937" i="3"/>
  <c r="S937" i="3"/>
  <c r="R937" i="3"/>
  <c r="AA936" i="3"/>
  <c r="Z936" i="3"/>
  <c r="Y936" i="3"/>
  <c r="X936" i="3"/>
  <c r="W936" i="3"/>
  <c r="V936" i="3"/>
  <c r="U936" i="3"/>
  <c r="T936" i="3"/>
  <c r="S936" i="3"/>
  <c r="R936" i="3"/>
  <c r="AA935" i="3"/>
  <c r="Z935" i="3"/>
  <c r="Y935" i="3"/>
  <c r="X935" i="3"/>
  <c r="W935" i="3"/>
  <c r="V935" i="3"/>
  <c r="U935" i="3"/>
  <c r="T935" i="3"/>
  <c r="S935" i="3"/>
  <c r="R935" i="3"/>
  <c r="AA934" i="3"/>
  <c r="Z934" i="3"/>
  <c r="Y934" i="3"/>
  <c r="X934" i="3"/>
  <c r="W934" i="3"/>
  <c r="V934" i="3"/>
  <c r="U934" i="3"/>
  <c r="T934" i="3"/>
  <c r="S934" i="3"/>
  <c r="R934" i="3"/>
  <c r="AA933" i="3"/>
  <c r="Z933" i="3"/>
  <c r="Y933" i="3"/>
  <c r="X933" i="3"/>
  <c r="W933" i="3"/>
  <c r="V933" i="3"/>
  <c r="U933" i="3"/>
  <c r="T933" i="3"/>
  <c r="S933" i="3"/>
  <c r="R933" i="3"/>
  <c r="AA932" i="3"/>
  <c r="Z932" i="3"/>
  <c r="Y932" i="3"/>
  <c r="X932" i="3"/>
  <c r="W932" i="3"/>
  <c r="V932" i="3"/>
  <c r="U932" i="3"/>
  <c r="T932" i="3"/>
  <c r="S932" i="3"/>
  <c r="R932" i="3"/>
  <c r="AA931" i="3"/>
  <c r="Z931" i="3"/>
  <c r="Y931" i="3"/>
  <c r="X931" i="3"/>
  <c r="W931" i="3"/>
  <c r="V931" i="3"/>
  <c r="U931" i="3"/>
  <c r="T931" i="3"/>
  <c r="S931" i="3"/>
  <c r="R931" i="3"/>
  <c r="AA930" i="3"/>
  <c r="Z930" i="3"/>
  <c r="Y930" i="3"/>
  <c r="X930" i="3"/>
  <c r="W930" i="3"/>
  <c r="V930" i="3"/>
  <c r="U930" i="3"/>
  <c r="T930" i="3"/>
  <c r="S930" i="3"/>
  <c r="R930" i="3"/>
  <c r="AA929" i="3"/>
  <c r="Z929" i="3"/>
  <c r="Y929" i="3"/>
  <c r="X929" i="3"/>
  <c r="W929" i="3"/>
  <c r="V929" i="3"/>
  <c r="U929" i="3"/>
  <c r="T929" i="3"/>
  <c r="S929" i="3"/>
  <c r="R929" i="3"/>
  <c r="AA928" i="3"/>
  <c r="Z928" i="3"/>
  <c r="Y928" i="3"/>
  <c r="X928" i="3"/>
  <c r="W928" i="3"/>
  <c r="V928" i="3"/>
  <c r="U928" i="3"/>
  <c r="T928" i="3"/>
  <c r="S928" i="3"/>
  <c r="R928" i="3"/>
  <c r="AA927" i="3"/>
  <c r="Z927" i="3"/>
  <c r="Y927" i="3"/>
  <c r="X927" i="3"/>
  <c r="W927" i="3"/>
  <c r="V927" i="3"/>
  <c r="U927" i="3"/>
  <c r="T927" i="3"/>
  <c r="S927" i="3"/>
  <c r="R927" i="3"/>
  <c r="AA926" i="3"/>
  <c r="Z926" i="3"/>
  <c r="Y926" i="3"/>
  <c r="X926" i="3"/>
  <c r="W926" i="3"/>
  <c r="V926" i="3"/>
  <c r="U926" i="3"/>
  <c r="T926" i="3"/>
  <c r="S926" i="3"/>
  <c r="R926" i="3"/>
  <c r="AA925" i="3"/>
  <c r="Z925" i="3"/>
  <c r="Y925" i="3"/>
  <c r="X925" i="3"/>
  <c r="W925" i="3"/>
  <c r="V925" i="3"/>
  <c r="U925" i="3"/>
  <c r="T925" i="3"/>
  <c r="S925" i="3"/>
  <c r="R925" i="3"/>
  <c r="AA924" i="3"/>
  <c r="Z924" i="3"/>
  <c r="Y924" i="3"/>
  <c r="X924" i="3"/>
  <c r="W924" i="3"/>
  <c r="V924" i="3"/>
  <c r="U924" i="3"/>
  <c r="T924" i="3"/>
  <c r="S924" i="3"/>
  <c r="R924" i="3"/>
  <c r="AA923" i="3"/>
  <c r="Z923" i="3"/>
  <c r="Y923" i="3"/>
  <c r="X923" i="3"/>
  <c r="W923" i="3"/>
  <c r="V923" i="3"/>
  <c r="U923" i="3"/>
  <c r="T923" i="3"/>
  <c r="S923" i="3"/>
  <c r="R923" i="3"/>
  <c r="AA922" i="3"/>
  <c r="Z922" i="3"/>
  <c r="Y922" i="3"/>
  <c r="X922" i="3"/>
  <c r="W922" i="3"/>
  <c r="V922" i="3"/>
  <c r="U922" i="3"/>
  <c r="T922" i="3"/>
  <c r="S922" i="3"/>
  <c r="R922" i="3"/>
  <c r="AA921" i="3"/>
  <c r="Z921" i="3"/>
  <c r="Y921" i="3"/>
  <c r="X921" i="3"/>
  <c r="W921" i="3"/>
  <c r="V921" i="3"/>
  <c r="U921" i="3"/>
  <c r="T921" i="3"/>
  <c r="S921" i="3"/>
  <c r="R921" i="3"/>
  <c r="AA920" i="3"/>
  <c r="Z920" i="3"/>
  <c r="Y920" i="3"/>
  <c r="X920" i="3"/>
  <c r="W920" i="3"/>
  <c r="V920" i="3"/>
  <c r="U920" i="3"/>
  <c r="T920" i="3"/>
  <c r="S920" i="3"/>
  <c r="R920" i="3"/>
  <c r="AA919" i="3"/>
  <c r="Z919" i="3"/>
  <c r="Y919" i="3"/>
  <c r="X919" i="3"/>
  <c r="W919" i="3"/>
  <c r="V919" i="3"/>
  <c r="U919" i="3"/>
  <c r="T919" i="3"/>
  <c r="S919" i="3"/>
  <c r="R919" i="3"/>
  <c r="AA918" i="3"/>
  <c r="Z918" i="3"/>
  <c r="Y918" i="3"/>
  <c r="X918" i="3"/>
  <c r="W918" i="3"/>
  <c r="V918" i="3"/>
  <c r="U918" i="3"/>
  <c r="T918" i="3"/>
  <c r="S918" i="3"/>
  <c r="R918" i="3"/>
  <c r="AA917" i="3"/>
  <c r="Z917" i="3"/>
  <c r="Y917" i="3"/>
  <c r="X917" i="3"/>
  <c r="W917" i="3"/>
  <c r="V917" i="3"/>
  <c r="U917" i="3"/>
  <c r="T917" i="3"/>
  <c r="S917" i="3"/>
  <c r="R917" i="3"/>
  <c r="AA916" i="3"/>
  <c r="Z916" i="3"/>
  <c r="Y916" i="3"/>
  <c r="X916" i="3"/>
  <c r="W916" i="3"/>
  <c r="V916" i="3"/>
  <c r="U916" i="3"/>
  <c r="T916" i="3"/>
  <c r="S916" i="3"/>
  <c r="R916" i="3"/>
  <c r="AA915" i="3"/>
  <c r="Z915" i="3"/>
  <c r="Y915" i="3"/>
  <c r="X915" i="3"/>
  <c r="W915" i="3"/>
  <c r="V915" i="3"/>
  <c r="U915" i="3"/>
  <c r="T915" i="3"/>
  <c r="S915" i="3"/>
  <c r="R915" i="3"/>
  <c r="AA914" i="3"/>
  <c r="Z914" i="3"/>
  <c r="Y914" i="3"/>
  <c r="X914" i="3"/>
  <c r="W914" i="3"/>
  <c r="V914" i="3"/>
  <c r="U914" i="3"/>
  <c r="T914" i="3"/>
  <c r="S914" i="3"/>
  <c r="R914" i="3"/>
  <c r="AA913" i="3"/>
  <c r="Z913" i="3"/>
  <c r="Y913" i="3"/>
  <c r="X913" i="3"/>
  <c r="W913" i="3"/>
  <c r="V913" i="3"/>
  <c r="U913" i="3"/>
  <c r="T913" i="3"/>
  <c r="S913" i="3"/>
  <c r="R913" i="3"/>
  <c r="AA912" i="3"/>
  <c r="Z912" i="3"/>
  <c r="Y912" i="3"/>
  <c r="X912" i="3"/>
  <c r="W912" i="3"/>
  <c r="V912" i="3"/>
  <c r="U912" i="3"/>
  <c r="T912" i="3"/>
  <c r="S912" i="3"/>
  <c r="R912" i="3"/>
  <c r="AA911" i="3"/>
  <c r="Z911" i="3"/>
  <c r="Y911" i="3"/>
  <c r="X911" i="3"/>
  <c r="W911" i="3"/>
  <c r="V911" i="3"/>
  <c r="U911" i="3"/>
  <c r="T911" i="3"/>
  <c r="S911" i="3"/>
  <c r="R911" i="3"/>
  <c r="AA910" i="3"/>
  <c r="Z910" i="3"/>
  <c r="Y910" i="3"/>
  <c r="X910" i="3"/>
  <c r="W910" i="3"/>
  <c r="V910" i="3"/>
  <c r="U910" i="3"/>
  <c r="T910" i="3"/>
  <c r="S910" i="3"/>
  <c r="R910" i="3"/>
  <c r="AA909" i="3"/>
  <c r="Z909" i="3"/>
  <c r="Y909" i="3"/>
  <c r="X909" i="3"/>
  <c r="W909" i="3"/>
  <c r="V909" i="3"/>
  <c r="U909" i="3"/>
  <c r="T909" i="3"/>
  <c r="S909" i="3"/>
  <c r="R909" i="3"/>
  <c r="AA908" i="3"/>
  <c r="Z908" i="3"/>
  <c r="Y908" i="3"/>
  <c r="X908" i="3"/>
  <c r="W908" i="3"/>
  <c r="V908" i="3"/>
  <c r="U908" i="3"/>
  <c r="T908" i="3"/>
  <c r="S908" i="3"/>
  <c r="R908" i="3"/>
  <c r="AA907" i="3"/>
  <c r="Z907" i="3"/>
  <c r="Y907" i="3"/>
  <c r="X907" i="3"/>
  <c r="W907" i="3"/>
  <c r="V907" i="3"/>
  <c r="U907" i="3"/>
  <c r="T907" i="3"/>
  <c r="S907" i="3"/>
  <c r="R907" i="3"/>
  <c r="AA906" i="3"/>
  <c r="Z906" i="3"/>
  <c r="Y906" i="3"/>
  <c r="X906" i="3"/>
  <c r="W906" i="3"/>
  <c r="V906" i="3"/>
  <c r="U906" i="3"/>
  <c r="T906" i="3"/>
  <c r="S906" i="3"/>
  <c r="R906" i="3"/>
  <c r="AA905" i="3"/>
  <c r="Z905" i="3"/>
  <c r="Y905" i="3"/>
  <c r="X905" i="3"/>
  <c r="W905" i="3"/>
  <c r="V905" i="3"/>
  <c r="U905" i="3"/>
  <c r="T905" i="3"/>
  <c r="S905" i="3"/>
  <c r="R905" i="3"/>
  <c r="AA904" i="3"/>
  <c r="Z904" i="3"/>
  <c r="Y904" i="3"/>
  <c r="X904" i="3"/>
  <c r="W904" i="3"/>
  <c r="V904" i="3"/>
  <c r="U904" i="3"/>
  <c r="T904" i="3"/>
  <c r="S904" i="3"/>
  <c r="R904" i="3"/>
  <c r="AA903" i="3"/>
  <c r="Z903" i="3"/>
  <c r="Y903" i="3"/>
  <c r="X903" i="3"/>
  <c r="W903" i="3"/>
  <c r="V903" i="3"/>
  <c r="U903" i="3"/>
  <c r="T903" i="3"/>
  <c r="S903" i="3"/>
  <c r="R903" i="3"/>
  <c r="AA902" i="3"/>
  <c r="Z902" i="3"/>
  <c r="Y902" i="3"/>
  <c r="X902" i="3"/>
  <c r="W902" i="3"/>
  <c r="V902" i="3"/>
  <c r="U902" i="3"/>
  <c r="T902" i="3"/>
  <c r="S902" i="3"/>
  <c r="R902" i="3"/>
  <c r="AA901" i="3"/>
  <c r="Z901" i="3"/>
  <c r="Y901" i="3"/>
  <c r="X901" i="3"/>
  <c r="W901" i="3"/>
  <c r="V901" i="3"/>
  <c r="U901" i="3"/>
  <c r="T901" i="3"/>
  <c r="S901" i="3"/>
  <c r="R901" i="3"/>
  <c r="AA900" i="3"/>
  <c r="Z900" i="3"/>
  <c r="Y900" i="3"/>
  <c r="X900" i="3"/>
  <c r="W900" i="3"/>
  <c r="V900" i="3"/>
  <c r="U900" i="3"/>
  <c r="T900" i="3"/>
  <c r="S900" i="3"/>
  <c r="R900" i="3"/>
  <c r="AA899" i="3"/>
  <c r="Z899" i="3"/>
  <c r="Y899" i="3"/>
  <c r="X899" i="3"/>
  <c r="W899" i="3"/>
  <c r="V899" i="3"/>
  <c r="U899" i="3"/>
  <c r="T899" i="3"/>
  <c r="S899" i="3"/>
  <c r="R899" i="3"/>
  <c r="AA898" i="3"/>
  <c r="Z898" i="3"/>
  <c r="Y898" i="3"/>
  <c r="X898" i="3"/>
  <c r="W898" i="3"/>
  <c r="V898" i="3"/>
  <c r="U898" i="3"/>
  <c r="T898" i="3"/>
  <c r="S898" i="3"/>
  <c r="R898" i="3"/>
  <c r="AA897" i="3"/>
  <c r="Z897" i="3"/>
  <c r="Y897" i="3"/>
  <c r="X897" i="3"/>
  <c r="W897" i="3"/>
  <c r="V897" i="3"/>
  <c r="U897" i="3"/>
  <c r="T897" i="3"/>
  <c r="S897" i="3"/>
  <c r="R897" i="3"/>
  <c r="AA896" i="3"/>
  <c r="Z896" i="3"/>
  <c r="Y896" i="3"/>
  <c r="X896" i="3"/>
  <c r="W896" i="3"/>
  <c r="V896" i="3"/>
  <c r="U896" i="3"/>
  <c r="T896" i="3"/>
  <c r="S896" i="3"/>
  <c r="R896" i="3"/>
  <c r="AA895" i="3"/>
  <c r="Z895" i="3"/>
  <c r="Y895" i="3"/>
  <c r="X895" i="3"/>
  <c r="W895" i="3"/>
  <c r="V895" i="3"/>
  <c r="U895" i="3"/>
  <c r="T895" i="3"/>
  <c r="S895" i="3"/>
  <c r="R895" i="3"/>
  <c r="AA894" i="3"/>
  <c r="Z894" i="3"/>
  <c r="Y894" i="3"/>
  <c r="X894" i="3"/>
  <c r="W894" i="3"/>
  <c r="V894" i="3"/>
  <c r="U894" i="3"/>
  <c r="T894" i="3"/>
  <c r="S894" i="3"/>
  <c r="R894" i="3"/>
  <c r="AA893" i="3"/>
  <c r="Z893" i="3"/>
  <c r="Y893" i="3"/>
  <c r="X893" i="3"/>
  <c r="W893" i="3"/>
  <c r="V893" i="3"/>
  <c r="U893" i="3"/>
  <c r="T893" i="3"/>
  <c r="S893" i="3"/>
  <c r="R893" i="3"/>
  <c r="AA892" i="3"/>
  <c r="Z892" i="3"/>
  <c r="Y892" i="3"/>
  <c r="X892" i="3"/>
  <c r="W892" i="3"/>
  <c r="V892" i="3"/>
  <c r="U892" i="3"/>
  <c r="T892" i="3"/>
  <c r="S892" i="3"/>
  <c r="R892" i="3"/>
  <c r="AA891" i="3"/>
  <c r="Z891" i="3"/>
  <c r="Y891" i="3"/>
  <c r="X891" i="3"/>
  <c r="W891" i="3"/>
  <c r="V891" i="3"/>
  <c r="U891" i="3"/>
  <c r="T891" i="3"/>
  <c r="S891" i="3"/>
  <c r="R891" i="3"/>
  <c r="AA890" i="3"/>
  <c r="Z890" i="3"/>
  <c r="Y890" i="3"/>
  <c r="X890" i="3"/>
  <c r="W890" i="3"/>
  <c r="V890" i="3"/>
  <c r="U890" i="3"/>
  <c r="T890" i="3"/>
  <c r="S890" i="3"/>
  <c r="R890" i="3"/>
  <c r="AA889" i="3"/>
  <c r="Z889" i="3"/>
  <c r="Y889" i="3"/>
  <c r="X889" i="3"/>
  <c r="W889" i="3"/>
  <c r="V889" i="3"/>
  <c r="U889" i="3"/>
  <c r="T889" i="3"/>
  <c r="S889" i="3"/>
  <c r="R889" i="3"/>
  <c r="AA888" i="3"/>
  <c r="Z888" i="3"/>
  <c r="Y888" i="3"/>
  <c r="X888" i="3"/>
  <c r="W888" i="3"/>
  <c r="V888" i="3"/>
  <c r="U888" i="3"/>
  <c r="T888" i="3"/>
  <c r="S888" i="3"/>
  <c r="R888" i="3"/>
  <c r="AA887" i="3"/>
  <c r="Z887" i="3"/>
  <c r="Y887" i="3"/>
  <c r="X887" i="3"/>
  <c r="W887" i="3"/>
  <c r="V887" i="3"/>
  <c r="U887" i="3"/>
  <c r="T887" i="3"/>
  <c r="S887" i="3"/>
  <c r="R887" i="3"/>
  <c r="AA886" i="3"/>
  <c r="Z886" i="3"/>
  <c r="Y886" i="3"/>
  <c r="X886" i="3"/>
  <c r="W886" i="3"/>
  <c r="V886" i="3"/>
  <c r="U886" i="3"/>
  <c r="T886" i="3"/>
  <c r="S886" i="3"/>
  <c r="R886" i="3"/>
  <c r="AA885" i="3"/>
  <c r="Z885" i="3"/>
  <c r="Y885" i="3"/>
  <c r="X885" i="3"/>
  <c r="W885" i="3"/>
  <c r="V885" i="3"/>
  <c r="U885" i="3"/>
  <c r="T885" i="3"/>
  <c r="S885" i="3"/>
  <c r="R885" i="3"/>
  <c r="AA884" i="3"/>
  <c r="Z884" i="3"/>
  <c r="Y884" i="3"/>
  <c r="X884" i="3"/>
  <c r="W884" i="3"/>
  <c r="V884" i="3"/>
  <c r="U884" i="3"/>
  <c r="T884" i="3"/>
  <c r="S884" i="3"/>
  <c r="R884" i="3"/>
  <c r="AA883" i="3"/>
  <c r="Z883" i="3"/>
  <c r="Y883" i="3"/>
  <c r="X883" i="3"/>
  <c r="W883" i="3"/>
  <c r="V883" i="3"/>
  <c r="U883" i="3"/>
  <c r="T883" i="3"/>
  <c r="S883" i="3"/>
  <c r="R883" i="3"/>
  <c r="AA882" i="3"/>
  <c r="Z882" i="3"/>
  <c r="Y882" i="3"/>
  <c r="X882" i="3"/>
  <c r="W882" i="3"/>
  <c r="V882" i="3"/>
  <c r="U882" i="3"/>
  <c r="T882" i="3"/>
  <c r="S882" i="3"/>
  <c r="R882" i="3"/>
  <c r="AA881" i="3"/>
  <c r="Z881" i="3"/>
  <c r="Y881" i="3"/>
  <c r="X881" i="3"/>
  <c r="W881" i="3"/>
  <c r="V881" i="3"/>
  <c r="U881" i="3"/>
  <c r="T881" i="3"/>
  <c r="S881" i="3"/>
  <c r="R881" i="3"/>
  <c r="AA880" i="3"/>
  <c r="Z880" i="3"/>
  <c r="Y880" i="3"/>
  <c r="X880" i="3"/>
  <c r="W880" i="3"/>
  <c r="V880" i="3"/>
  <c r="U880" i="3"/>
  <c r="T880" i="3"/>
  <c r="S880" i="3"/>
  <c r="R880" i="3"/>
  <c r="AA879" i="3"/>
  <c r="Z879" i="3"/>
  <c r="Y879" i="3"/>
  <c r="X879" i="3"/>
  <c r="W879" i="3"/>
  <c r="V879" i="3"/>
  <c r="U879" i="3"/>
  <c r="T879" i="3"/>
  <c r="S879" i="3"/>
  <c r="R879" i="3"/>
  <c r="AA878" i="3"/>
  <c r="Z878" i="3"/>
  <c r="Y878" i="3"/>
  <c r="X878" i="3"/>
  <c r="W878" i="3"/>
  <c r="V878" i="3"/>
  <c r="U878" i="3"/>
  <c r="T878" i="3"/>
  <c r="S878" i="3"/>
  <c r="R878" i="3"/>
  <c r="AA877" i="3"/>
  <c r="Z877" i="3"/>
  <c r="Y877" i="3"/>
  <c r="X877" i="3"/>
  <c r="W877" i="3"/>
  <c r="V877" i="3"/>
  <c r="U877" i="3"/>
  <c r="T877" i="3"/>
  <c r="S877" i="3"/>
  <c r="R877" i="3"/>
  <c r="AA876" i="3"/>
  <c r="Z876" i="3"/>
  <c r="Y876" i="3"/>
  <c r="X876" i="3"/>
  <c r="W876" i="3"/>
  <c r="V876" i="3"/>
  <c r="U876" i="3"/>
  <c r="T876" i="3"/>
  <c r="S876" i="3"/>
  <c r="R876" i="3"/>
  <c r="AA875" i="3"/>
  <c r="Z875" i="3"/>
  <c r="Y875" i="3"/>
  <c r="X875" i="3"/>
  <c r="W875" i="3"/>
  <c r="V875" i="3"/>
  <c r="U875" i="3"/>
  <c r="T875" i="3"/>
  <c r="S875" i="3"/>
  <c r="R875" i="3"/>
  <c r="AA874" i="3"/>
  <c r="Z874" i="3"/>
  <c r="Y874" i="3"/>
  <c r="X874" i="3"/>
  <c r="W874" i="3"/>
  <c r="V874" i="3"/>
  <c r="U874" i="3"/>
  <c r="T874" i="3"/>
  <c r="S874" i="3"/>
  <c r="R874" i="3"/>
  <c r="AA873" i="3"/>
  <c r="Z873" i="3"/>
  <c r="Y873" i="3"/>
  <c r="X873" i="3"/>
  <c r="W873" i="3"/>
  <c r="V873" i="3"/>
  <c r="U873" i="3"/>
  <c r="T873" i="3"/>
  <c r="S873" i="3"/>
  <c r="R873" i="3"/>
  <c r="AA872" i="3"/>
  <c r="Z872" i="3"/>
  <c r="Y872" i="3"/>
  <c r="X872" i="3"/>
  <c r="W872" i="3"/>
  <c r="V872" i="3"/>
  <c r="U872" i="3"/>
  <c r="T872" i="3"/>
  <c r="S872" i="3"/>
  <c r="R872" i="3"/>
  <c r="AA871" i="3"/>
  <c r="Z871" i="3"/>
  <c r="Y871" i="3"/>
  <c r="X871" i="3"/>
  <c r="W871" i="3"/>
  <c r="V871" i="3"/>
  <c r="U871" i="3"/>
  <c r="T871" i="3"/>
  <c r="S871" i="3"/>
  <c r="R871" i="3"/>
  <c r="AA870" i="3"/>
  <c r="Z870" i="3"/>
  <c r="Y870" i="3"/>
  <c r="X870" i="3"/>
  <c r="W870" i="3"/>
  <c r="V870" i="3"/>
  <c r="U870" i="3"/>
  <c r="T870" i="3"/>
  <c r="S870" i="3"/>
  <c r="R870" i="3"/>
  <c r="AA869" i="3"/>
  <c r="Z869" i="3"/>
  <c r="Y869" i="3"/>
  <c r="X869" i="3"/>
  <c r="W869" i="3"/>
  <c r="V869" i="3"/>
  <c r="U869" i="3"/>
  <c r="T869" i="3"/>
  <c r="S869" i="3"/>
  <c r="R869" i="3"/>
  <c r="AA868" i="3"/>
  <c r="Z868" i="3"/>
  <c r="Y868" i="3"/>
  <c r="X868" i="3"/>
  <c r="W868" i="3"/>
  <c r="V868" i="3"/>
  <c r="U868" i="3"/>
  <c r="T868" i="3"/>
  <c r="S868" i="3"/>
  <c r="R868" i="3"/>
  <c r="AA867" i="3"/>
  <c r="Z867" i="3"/>
  <c r="Y867" i="3"/>
  <c r="X867" i="3"/>
  <c r="W867" i="3"/>
  <c r="V867" i="3"/>
  <c r="U867" i="3"/>
  <c r="T867" i="3"/>
  <c r="S867" i="3"/>
  <c r="R867" i="3"/>
  <c r="AA866" i="3"/>
  <c r="Z866" i="3"/>
  <c r="Y866" i="3"/>
  <c r="X866" i="3"/>
  <c r="W866" i="3"/>
  <c r="V866" i="3"/>
  <c r="U866" i="3"/>
  <c r="T866" i="3"/>
  <c r="S866" i="3"/>
  <c r="R866" i="3"/>
  <c r="AA865" i="3"/>
  <c r="Z865" i="3"/>
  <c r="Y865" i="3"/>
  <c r="X865" i="3"/>
  <c r="W865" i="3"/>
  <c r="V865" i="3"/>
  <c r="U865" i="3"/>
  <c r="T865" i="3"/>
  <c r="S865" i="3"/>
  <c r="R865" i="3"/>
  <c r="AA864" i="3"/>
  <c r="Z864" i="3"/>
  <c r="Y864" i="3"/>
  <c r="X864" i="3"/>
  <c r="W864" i="3"/>
  <c r="V864" i="3"/>
  <c r="U864" i="3"/>
  <c r="T864" i="3"/>
  <c r="S864" i="3"/>
  <c r="R864" i="3"/>
  <c r="AA863" i="3"/>
  <c r="Z863" i="3"/>
  <c r="Y863" i="3"/>
  <c r="X863" i="3"/>
  <c r="W863" i="3"/>
  <c r="V863" i="3"/>
  <c r="U863" i="3"/>
  <c r="T863" i="3"/>
  <c r="S863" i="3"/>
  <c r="R863" i="3"/>
  <c r="AA862" i="3"/>
  <c r="Z862" i="3"/>
  <c r="Y862" i="3"/>
  <c r="X862" i="3"/>
  <c r="W862" i="3"/>
  <c r="V862" i="3"/>
  <c r="U862" i="3"/>
  <c r="T862" i="3"/>
  <c r="S862" i="3"/>
  <c r="R862" i="3"/>
  <c r="AA861" i="3"/>
  <c r="Z861" i="3"/>
  <c r="Y861" i="3"/>
  <c r="X861" i="3"/>
  <c r="W861" i="3"/>
  <c r="V861" i="3"/>
  <c r="U861" i="3"/>
  <c r="T861" i="3"/>
  <c r="S861" i="3"/>
  <c r="R861" i="3"/>
  <c r="AA860" i="3"/>
  <c r="Z860" i="3"/>
  <c r="Y860" i="3"/>
  <c r="X860" i="3"/>
  <c r="W860" i="3"/>
  <c r="V860" i="3"/>
  <c r="U860" i="3"/>
  <c r="T860" i="3"/>
  <c r="S860" i="3"/>
  <c r="R860" i="3"/>
  <c r="AA859" i="3"/>
  <c r="Z859" i="3"/>
  <c r="Y859" i="3"/>
  <c r="X859" i="3"/>
  <c r="W859" i="3"/>
  <c r="V859" i="3"/>
  <c r="U859" i="3"/>
  <c r="T859" i="3"/>
  <c r="S859" i="3"/>
  <c r="R859" i="3"/>
  <c r="AA858" i="3"/>
  <c r="Z858" i="3"/>
  <c r="Y858" i="3"/>
  <c r="X858" i="3"/>
  <c r="W858" i="3"/>
  <c r="V858" i="3"/>
  <c r="U858" i="3"/>
  <c r="T858" i="3"/>
  <c r="S858" i="3"/>
  <c r="R858" i="3"/>
  <c r="AA857" i="3"/>
  <c r="Z857" i="3"/>
  <c r="Y857" i="3"/>
  <c r="X857" i="3"/>
  <c r="W857" i="3"/>
  <c r="V857" i="3"/>
  <c r="U857" i="3"/>
  <c r="T857" i="3"/>
  <c r="S857" i="3"/>
  <c r="R857" i="3"/>
  <c r="AA856" i="3"/>
  <c r="Z856" i="3"/>
  <c r="Y856" i="3"/>
  <c r="X856" i="3"/>
  <c r="W856" i="3"/>
  <c r="V856" i="3"/>
  <c r="U856" i="3"/>
  <c r="T856" i="3"/>
  <c r="S856" i="3"/>
  <c r="R856" i="3"/>
  <c r="AA855" i="3"/>
  <c r="Z855" i="3"/>
  <c r="Y855" i="3"/>
  <c r="X855" i="3"/>
  <c r="W855" i="3"/>
  <c r="V855" i="3"/>
  <c r="U855" i="3"/>
  <c r="T855" i="3"/>
  <c r="S855" i="3"/>
  <c r="R855" i="3"/>
  <c r="AA854" i="3"/>
  <c r="Z854" i="3"/>
  <c r="Y854" i="3"/>
  <c r="X854" i="3"/>
  <c r="W854" i="3"/>
  <c r="V854" i="3"/>
  <c r="U854" i="3"/>
  <c r="T854" i="3"/>
  <c r="S854" i="3"/>
  <c r="R854" i="3"/>
  <c r="AA853" i="3"/>
  <c r="Z853" i="3"/>
  <c r="Y853" i="3"/>
  <c r="X853" i="3"/>
  <c r="W853" i="3"/>
  <c r="V853" i="3"/>
  <c r="U853" i="3"/>
  <c r="T853" i="3"/>
  <c r="S853" i="3"/>
  <c r="R853" i="3"/>
  <c r="AA852" i="3"/>
  <c r="Z852" i="3"/>
  <c r="Y852" i="3"/>
  <c r="X852" i="3"/>
  <c r="W852" i="3"/>
  <c r="V852" i="3"/>
  <c r="U852" i="3"/>
  <c r="T852" i="3"/>
  <c r="S852" i="3"/>
  <c r="R852" i="3"/>
  <c r="AA851" i="3"/>
  <c r="Z851" i="3"/>
  <c r="Y851" i="3"/>
  <c r="X851" i="3"/>
  <c r="W851" i="3"/>
  <c r="V851" i="3"/>
  <c r="U851" i="3"/>
  <c r="T851" i="3"/>
  <c r="S851" i="3"/>
  <c r="R851" i="3"/>
  <c r="AA850" i="3"/>
  <c r="Z850" i="3"/>
  <c r="Y850" i="3"/>
  <c r="X850" i="3"/>
  <c r="W850" i="3"/>
  <c r="V850" i="3"/>
  <c r="U850" i="3"/>
  <c r="T850" i="3"/>
  <c r="S850" i="3"/>
  <c r="R850" i="3"/>
  <c r="AA849" i="3"/>
  <c r="Z849" i="3"/>
  <c r="Y849" i="3"/>
  <c r="X849" i="3"/>
  <c r="W849" i="3"/>
  <c r="V849" i="3"/>
  <c r="U849" i="3"/>
  <c r="T849" i="3"/>
  <c r="S849" i="3"/>
  <c r="R849" i="3"/>
  <c r="AA848" i="3"/>
  <c r="Z848" i="3"/>
  <c r="Y848" i="3"/>
  <c r="X848" i="3"/>
  <c r="W848" i="3"/>
  <c r="V848" i="3"/>
  <c r="U848" i="3"/>
  <c r="T848" i="3"/>
  <c r="S848" i="3"/>
  <c r="R848" i="3"/>
  <c r="AA847" i="3"/>
  <c r="Z847" i="3"/>
  <c r="Y847" i="3"/>
  <c r="X847" i="3"/>
  <c r="W847" i="3"/>
  <c r="V847" i="3"/>
  <c r="U847" i="3"/>
  <c r="T847" i="3"/>
  <c r="S847" i="3"/>
  <c r="R847" i="3"/>
  <c r="AA846" i="3"/>
  <c r="Z846" i="3"/>
  <c r="Y846" i="3"/>
  <c r="X846" i="3"/>
  <c r="W846" i="3"/>
  <c r="V846" i="3"/>
  <c r="U846" i="3"/>
  <c r="T846" i="3"/>
  <c r="S846" i="3"/>
  <c r="R846" i="3"/>
  <c r="AA845" i="3"/>
  <c r="Z845" i="3"/>
  <c r="Y845" i="3"/>
  <c r="X845" i="3"/>
  <c r="W845" i="3"/>
  <c r="V845" i="3"/>
  <c r="U845" i="3"/>
  <c r="T845" i="3"/>
  <c r="S845" i="3"/>
  <c r="R845" i="3"/>
  <c r="AA844" i="3"/>
  <c r="Z844" i="3"/>
  <c r="Y844" i="3"/>
  <c r="X844" i="3"/>
  <c r="W844" i="3"/>
  <c r="V844" i="3"/>
  <c r="U844" i="3"/>
  <c r="T844" i="3"/>
  <c r="S844" i="3"/>
  <c r="R844" i="3"/>
  <c r="AA843" i="3"/>
  <c r="Z843" i="3"/>
  <c r="Y843" i="3"/>
  <c r="X843" i="3"/>
  <c r="W843" i="3"/>
  <c r="V843" i="3"/>
  <c r="U843" i="3"/>
  <c r="T843" i="3"/>
  <c r="S843" i="3"/>
  <c r="R843" i="3"/>
  <c r="AA842" i="3"/>
  <c r="Z842" i="3"/>
  <c r="Y842" i="3"/>
  <c r="X842" i="3"/>
  <c r="W842" i="3"/>
  <c r="V842" i="3"/>
  <c r="U842" i="3"/>
  <c r="T842" i="3"/>
  <c r="S842" i="3"/>
  <c r="R842" i="3"/>
  <c r="AA841" i="3"/>
  <c r="Z841" i="3"/>
  <c r="Y841" i="3"/>
  <c r="X841" i="3"/>
  <c r="W841" i="3"/>
  <c r="V841" i="3"/>
  <c r="U841" i="3"/>
  <c r="T841" i="3"/>
  <c r="S841" i="3"/>
  <c r="R841" i="3"/>
  <c r="AA840" i="3"/>
  <c r="Z840" i="3"/>
  <c r="Y840" i="3"/>
  <c r="X840" i="3"/>
  <c r="W840" i="3"/>
  <c r="V840" i="3"/>
  <c r="U840" i="3"/>
  <c r="T840" i="3"/>
  <c r="S840" i="3"/>
  <c r="R840" i="3"/>
  <c r="AA839" i="3"/>
  <c r="Z839" i="3"/>
  <c r="Y839" i="3"/>
  <c r="X839" i="3"/>
  <c r="W839" i="3"/>
  <c r="V839" i="3"/>
  <c r="U839" i="3"/>
  <c r="T839" i="3"/>
  <c r="S839" i="3"/>
  <c r="R839" i="3"/>
  <c r="AA838" i="3"/>
  <c r="Z838" i="3"/>
  <c r="Y838" i="3"/>
  <c r="X838" i="3"/>
  <c r="W838" i="3"/>
  <c r="V838" i="3"/>
  <c r="U838" i="3"/>
  <c r="T838" i="3"/>
  <c r="S838" i="3"/>
  <c r="R838" i="3"/>
  <c r="AA837" i="3"/>
  <c r="Z837" i="3"/>
  <c r="Y837" i="3"/>
  <c r="X837" i="3"/>
  <c r="W837" i="3"/>
  <c r="V837" i="3"/>
  <c r="U837" i="3"/>
  <c r="T837" i="3"/>
  <c r="S837" i="3"/>
  <c r="R837" i="3"/>
  <c r="AA836" i="3"/>
  <c r="Z836" i="3"/>
  <c r="Y836" i="3"/>
  <c r="X836" i="3"/>
  <c r="W836" i="3"/>
  <c r="V836" i="3"/>
  <c r="U836" i="3"/>
  <c r="T836" i="3"/>
  <c r="S836" i="3"/>
  <c r="R836" i="3"/>
  <c r="AA835" i="3"/>
  <c r="Z835" i="3"/>
  <c r="Y835" i="3"/>
  <c r="X835" i="3"/>
  <c r="W835" i="3"/>
  <c r="V835" i="3"/>
  <c r="U835" i="3"/>
  <c r="T835" i="3"/>
  <c r="S835" i="3"/>
  <c r="R835" i="3"/>
  <c r="AA834" i="3"/>
  <c r="Z834" i="3"/>
  <c r="Y834" i="3"/>
  <c r="X834" i="3"/>
  <c r="W834" i="3"/>
  <c r="V834" i="3"/>
  <c r="U834" i="3"/>
  <c r="T834" i="3"/>
  <c r="S834" i="3"/>
  <c r="R834" i="3"/>
  <c r="AA833" i="3"/>
  <c r="Z833" i="3"/>
  <c r="Y833" i="3"/>
  <c r="X833" i="3"/>
  <c r="W833" i="3"/>
  <c r="V833" i="3"/>
  <c r="U833" i="3"/>
  <c r="T833" i="3"/>
  <c r="S833" i="3"/>
  <c r="R833" i="3"/>
  <c r="AA832" i="3"/>
  <c r="Z832" i="3"/>
  <c r="Y832" i="3"/>
  <c r="X832" i="3"/>
  <c r="W832" i="3"/>
  <c r="V832" i="3"/>
  <c r="U832" i="3"/>
  <c r="T832" i="3"/>
  <c r="S832" i="3"/>
  <c r="R832" i="3"/>
  <c r="AA831" i="3"/>
  <c r="Z831" i="3"/>
  <c r="Y831" i="3"/>
  <c r="X831" i="3"/>
  <c r="W831" i="3"/>
  <c r="V831" i="3"/>
  <c r="U831" i="3"/>
  <c r="T831" i="3"/>
  <c r="S831" i="3"/>
  <c r="R831" i="3"/>
  <c r="AA830" i="3"/>
  <c r="Z830" i="3"/>
  <c r="Y830" i="3"/>
  <c r="X830" i="3"/>
  <c r="W830" i="3"/>
  <c r="V830" i="3"/>
  <c r="U830" i="3"/>
  <c r="T830" i="3"/>
  <c r="S830" i="3"/>
  <c r="R830" i="3"/>
  <c r="AA829" i="3"/>
  <c r="Z829" i="3"/>
  <c r="Y829" i="3"/>
  <c r="X829" i="3"/>
  <c r="W829" i="3"/>
  <c r="V829" i="3"/>
  <c r="U829" i="3"/>
  <c r="T829" i="3"/>
  <c r="S829" i="3"/>
  <c r="R829" i="3"/>
  <c r="AA828" i="3"/>
  <c r="Z828" i="3"/>
  <c r="Y828" i="3"/>
  <c r="X828" i="3"/>
  <c r="W828" i="3"/>
  <c r="V828" i="3"/>
  <c r="U828" i="3"/>
  <c r="T828" i="3"/>
  <c r="S828" i="3"/>
  <c r="R828" i="3"/>
  <c r="AA827" i="3"/>
  <c r="Z827" i="3"/>
  <c r="Y827" i="3"/>
  <c r="X827" i="3"/>
  <c r="W827" i="3"/>
  <c r="V827" i="3"/>
  <c r="U827" i="3"/>
  <c r="T827" i="3"/>
  <c r="S827" i="3"/>
  <c r="R827" i="3"/>
  <c r="AA826" i="3"/>
  <c r="Z826" i="3"/>
  <c r="Y826" i="3"/>
  <c r="X826" i="3"/>
  <c r="W826" i="3"/>
  <c r="V826" i="3"/>
  <c r="U826" i="3"/>
  <c r="T826" i="3"/>
  <c r="S826" i="3"/>
  <c r="R826" i="3"/>
  <c r="AA825" i="3"/>
  <c r="Z825" i="3"/>
  <c r="Y825" i="3"/>
  <c r="X825" i="3"/>
  <c r="W825" i="3"/>
  <c r="V825" i="3"/>
  <c r="U825" i="3"/>
  <c r="T825" i="3"/>
  <c r="S825" i="3"/>
  <c r="R825" i="3"/>
  <c r="AA824" i="3"/>
  <c r="Z824" i="3"/>
  <c r="Y824" i="3"/>
  <c r="X824" i="3"/>
  <c r="W824" i="3"/>
  <c r="V824" i="3"/>
  <c r="U824" i="3"/>
  <c r="T824" i="3"/>
  <c r="S824" i="3"/>
  <c r="R824" i="3"/>
  <c r="AA823" i="3"/>
  <c r="Z823" i="3"/>
  <c r="Y823" i="3"/>
  <c r="X823" i="3"/>
  <c r="W823" i="3"/>
  <c r="V823" i="3"/>
  <c r="U823" i="3"/>
  <c r="T823" i="3"/>
  <c r="S823" i="3"/>
  <c r="R823" i="3"/>
  <c r="AA822" i="3"/>
  <c r="Z822" i="3"/>
  <c r="Y822" i="3"/>
  <c r="X822" i="3"/>
  <c r="W822" i="3"/>
  <c r="V822" i="3"/>
  <c r="U822" i="3"/>
  <c r="T822" i="3"/>
  <c r="S822" i="3"/>
  <c r="R822" i="3"/>
  <c r="AA821" i="3"/>
  <c r="Z821" i="3"/>
  <c r="Y821" i="3"/>
  <c r="X821" i="3"/>
  <c r="W821" i="3"/>
  <c r="V821" i="3"/>
  <c r="U821" i="3"/>
  <c r="T821" i="3"/>
  <c r="S821" i="3"/>
  <c r="R821" i="3"/>
  <c r="AA820" i="3"/>
  <c r="Z820" i="3"/>
  <c r="Y820" i="3"/>
  <c r="X820" i="3"/>
  <c r="W820" i="3"/>
  <c r="V820" i="3"/>
  <c r="U820" i="3"/>
  <c r="T820" i="3"/>
  <c r="S820" i="3"/>
  <c r="R820" i="3"/>
  <c r="AA819" i="3"/>
  <c r="Z819" i="3"/>
  <c r="Y819" i="3"/>
  <c r="X819" i="3"/>
  <c r="W819" i="3"/>
  <c r="V819" i="3"/>
  <c r="U819" i="3"/>
  <c r="T819" i="3"/>
  <c r="S819" i="3"/>
  <c r="R819" i="3"/>
  <c r="AA818" i="3"/>
  <c r="Z818" i="3"/>
  <c r="Y818" i="3"/>
  <c r="X818" i="3"/>
  <c r="W818" i="3"/>
  <c r="V818" i="3"/>
  <c r="U818" i="3"/>
  <c r="T818" i="3"/>
  <c r="S818" i="3"/>
  <c r="R818" i="3"/>
  <c r="AA817" i="3"/>
  <c r="Z817" i="3"/>
  <c r="Y817" i="3"/>
  <c r="X817" i="3"/>
  <c r="W817" i="3"/>
  <c r="V817" i="3"/>
  <c r="U817" i="3"/>
  <c r="T817" i="3"/>
  <c r="S817" i="3"/>
  <c r="R817" i="3"/>
  <c r="AA816" i="3"/>
  <c r="Z816" i="3"/>
  <c r="Y816" i="3"/>
  <c r="X816" i="3"/>
  <c r="W816" i="3"/>
  <c r="V816" i="3"/>
  <c r="U816" i="3"/>
  <c r="T816" i="3"/>
  <c r="S816" i="3"/>
  <c r="R816" i="3"/>
  <c r="AA815" i="3"/>
  <c r="Z815" i="3"/>
  <c r="Y815" i="3"/>
  <c r="X815" i="3"/>
  <c r="W815" i="3"/>
  <c r="V815" i="3"/>
  <c r="U815" i="3"/>
  <c r="T815" i="3"/>
  <c r="S815" i="3"/>
  <c r="R815" i="3"/>
  <c r="AA814" i="3"/>
  <c r="Z814" i="3"/>
  <c r="Y814" i="3"/>
  <c r="X814" i="3"/>
  <c r="W814" i="3"/>
  <c r="V814" i="3"/>
  <c r="U814" i="3"/>
  <c r="T814" i="3"/>
  <c r="S814" i="3"/>
  <c r="R814" i="3"/>
  <c r="AA813" i="3"/>
  <c r="Z813" i="3"/>
  <c r="Y813" i="3"/>
  <c r="X813" i="3"/>
  <c r="W813" i="3"/>
  <c r="V813" i="3"/>
  <c r="U813" i="3"/>
  <c r="T813" i="3"/>
  <c r="S813" i="3"/>
  <c r="R813" i="3"/>
  <c r="AA812" i="3"/>
  <c r="Z812" i="3"/>
  <c r="Y812" i="3"/>
  <c r="X812" i="3"/>
  <c r="W812" i="3"/>
  <c r="V812" i="3"/>
  <c r="U812" i="3"/>
  <c r="T812" i="3"/>
  <c r="S812" i="3"/>
  <c r="R812" i="3"/>
  <c r="AA811" i="3"/>
  <c r="Z811" i="3"/>
  <c r="Y811" i="3"/>
  <c r="X811" i="3"/>
  <c r="W811" i="3"/>
  <c r="V811" i="3"/>
  <c r="U811" i="3"/>
  <c r="T811" i="3"/>
  <c r="S811" i="3"/>
  <c r="R811" i="3"/>
  <c r="AA810" i="3"/>
  <c r="Z810" i="3"/>
  <c r="Y810" i="3"/>
  <c r="X810" i="3"/>
  <c r="W810" i="3"/>
  <c r="V810" i="3"/>
  <c r="U810" i="3"/>
  <c r="T810" i="3"/>
  <c r="S810" i="3"/>
  <c r="R810" i="3"/>
  <c r="AA809" i="3"/>
  <c r="Z809" i="3"/>
  <c r="Y809" i="3"/>
  <c r="X809" i="3"/>
  <c r="W809" i="3"/>
  <c r="V809" i="3"/>
  <c r="U809" i="3"/>
  <c r="T809" i="3"/>
  <c r="S809" i="3"/>
  <c r="R809" i="3"/>
  <c r="AA808" i="3"/>
  <c r="Z808" i="3"/>
  <c r="Y808" i="3"/>
  <c r="X808" i="3"/>
  <c r="W808" i="3"/>
  <c r="V808" i="3"/>
  <c r="U808" i="3"/>
  <c r="T808" i="3"/>
  <c r="S808" i="3"/>
  <c r="R808" i="3"/>
  <c r="AA807" i="3"/>
  <c r="Z807" i="3"/>
  <c r="Y807" i="3"/>
  <c r="X807" i="3"/>
  <c r="W807" i="3"/>
  <c r="V807" i="3"/>
  <c r="U807" i="3"/>
  <c r="T807" i="3"/>
  <c r="S807" i="3"/>
  <c r="R807" i="3"/>
  <c r="AA806" i="3"/>
  <c r="Z806" i="3"/>
  <c r="Y806" i="3"/>
  <c r="X806" i="3"/>
  <c r="W806" i="3"/>
  <c r="V806" i="3"/>
  <c r="U806" i="3"/>
  <c r="T806" i="3"/>
  <c r="S806" i="3"/>
  <c r="R806" i="3"/>
  <c r="AA805" i="3"/>
  <c r="Z805" i="3"/>
  <c r="Y805" i="3"/>
  <c r="X805" i="3"/>
  <c r="W805" i="3"/>
  <c r="V805" i="3"/>
  <c r="U805" i="3"/>
  <c r="T805" i="3"/>
  <c r="S805" i="3"/>
  <c r="R805" i="3"/>
  <c r="AA804" i="3"/>
  <c r="Z804" i="3"/>
  <c r="Y804" i="3"/>
  <c r="X804" i="3"/>
  <c r="W804" i="3"/>
  <c r="V804" i="3"/>
  <c r="U804" i="3"/>
  <c r="T804" i="3"/>
  <c r="S804" i="3"/>
  <c r="R804" i="3"/>
  <c r="AA803" i="3"/>
  <c r="Z803" i="3"/>
  <c r="Y803" i="3"/>
  <c r="X803" i="3"/>
  <c r="W803" i="3"/>
  <c r="V803" i="3"/>
  <c r="U803" i="3"/>
  <c r="T803" i="3"/>
  <c r="S803" i="3"/>
  <c r="R803" i="3"/>
  <c r="AA802" i="3"/>
  <c r="Z802" i="3"/>
  <c r="Y802" i="3"/>
  <c r="X802" i="3"/>
  <c r="W802" i="3"/>
  <c r="V802" i="3"/>
  <c r="U802" i="3"/>
  <c r="T802" i="3"/>
  <c r="S802" i="3"/>
  <c r="R802" i="3"/>
  <c r="AA801" i="3"/>
  <c r="Z801" i="3"/>
  <c r="Y801" i="3"/>
  <c r="X801" i="3"/>
  <c r="W801" i="3"/>
  <c r="V801" i="3"/>
  <c r="U801" i="3"/>
  <c r="T801" i="3"/>
  <c r="S801" i="3"/>
  <c r="R801" i="3"/>
  <c r="AA800" i="3"/>
  <c r="Z800" i="3"/>
  <c r="Y800" i="3"/>
  <c r="X800" i="3"/>
  <c r="W800" i="3"/>
  <c r="V800" i="3"/>
  <c r="U800" i="3"/>
  <c r="T800" i="3"/>
  <c r="S800" i="3"/>
  <c r="R800" i="3"/>
  <c r="AA799" i="3"/>
  <c r="Z799" i="3"/>
  <c r="Y799" i="3"/>
  <c r="X799" i="3"/>
  <c r="W799" i="3"/>
  <c r="V799" i="3"/>
  <c r="U799" i="3"/>
  <c r="T799" i="3"/>
  <c r="S799" i="3"/>
  <c r="R799" i="3"/>
  <c r="AA798" i="3"/>
  <c r="Z798" i="3"/>
  <c r="Y798" i="3"/>
  <c r="X798" i="3"/>
  <c r="W798" i="3"/>
  <c r="V798" i="3"/>
  <c r="U798" i="3"/>
  <c r="T798" i="3"/>
  <c r="S798" i="3"/>
  <c r="R798" i="3"/>
  <c r="AA797" i="3"/>
  <c r="Z797" i="3"/>
  <c r="Y797" i="3"/>
  <c r="X797" i="3"/>
  <c r="W797" i="3"/>
  <c r="V797" i="3"/>
  <c r="U797" i="3"/>
  <c r="T797" i="3"/>
  <c r="S797" i="3"/>
  <c r="R797" i="3"/>
  <c r="AA796" i="3"/>
  <c r="Z796" i="3"/>
  <c r="Y796" i="3"/>
  <c r="X796" i="3"/>
  <c r="W796" i="3"/>
  <c r="V796" i="3"/>
  <c r="U796" i="3"/>
  <c r="T796" i="3"/>
  <c r="S796" i="3"/>
  <c r="R796" i="3"/>
  <c r="AA795" i="3"/>
  <c r="Z795" i="3"/>
  <c r="Y795" i="3"/>
  <c r="X795" i="3"/>
  <c r="W795" i="3"/>
  <c r="V795" i="3"/>
  <c r="U795" i="3"/>
  <c r="T795" i="3"/>
  <c r="S795" i="3"/>
  <c r="R795" i="3"/>
  <c r="AA794" i="3"/>
  <c r="Z794" i="3"/>
  <c r="Y794" i="3"/>
  <c r="X794" i="3"/>
  <c r="W794" i="3"/>
  <c r="V794" i="3"/>
  <c r="U794" i="3"/>
  <c r="T794" i="3"/>
  <c r="S794" i="3"/>
  <c r="R794" i="3"/>
  <c r="AA793" i="3"/>
  <c r="Z793" i="3"/>
  <c r="Y793" i="3"/>
  <c r="X793" i="3"/>
  <c r="W793" i="3"/>
  <c r="V793" i="3"/>
  <c r="U793" i="3"/>
  <c r="T793" i="3"/>
  <c r="S793" i="3"/>
  <c r="R793" i="3"/>
  <c r="AA792" i="3"/>
  <c r="Z792" i="3"/>
  <c r="Y792" i="3"/>
  <c r="X792" i="3"/>
  <c r="W792" i="3"/>
  <c r="V792" i="3"/>
  <c r="U792" i="3"/>
  <c r="T792" i="3"/>
  <c r="S792" i="3"/>
  <c r="R792" i="3"/>
  <c r="AA791" i="3"/>
  <c r="Z791" i="3"/>
  <c r="Y791" i="3"/>
  <c r="X791" i="3"/>
  <c r="W791" i="3"/>
  <c r="V791" i="3"/>
  <c r="U791" i="3"/>
  <c r="T791" i="3"/>
  <c r="S791" i="3"/>
  <c r="R791" i="3"/>
  <c r="AA790" i="3"/>
  <c r="Z790" i="3"/>
  <c r="Y790" i="3"/>
  <c r="X790" i="3"/>
  <c r="W790" i="3"/>
  <c r="V790" i="3"/>
  <c r="U790" i="3"/>
  <c r="T790" i="3"/>
  <c r="S790" i="3"/>
  <c r="R790" i="3"/>
  <c r="AA789" i="3"/>
  <c r="Z789" i="3"/>
  <c r="Y789" i="3"/>
  <c r="X789" i="3"/>
  <c r="W789" i="3"/>
  <c r="V789" i="3"/>
  <c r="U789" i="3"/>
  <c r="T789" i="3"/>
  <c r="S789" i="3"/>
  <c r="R789" i="3"/>
  <c r="AA788" i="3"/>
  <c r="Z788" i="3"/>
  <c r="Y788" i="3"/>
  <c r="X788" i="3"/>
  <c r="W788" i="3"/>
  <c r="V788" i="3"/>
  <c r="U788" i="3"/>
  <c r="T788" i="3"/>
  <c r="S788" i="3"/>
  <c r="R788" i="3"/>
  <c r="AA787" i="3"/>
  <c r="Z787" i="3"/>
  <c r="Y787" i="3"/>
  <c r="X787" i="3"/>
  <c r="W787" i="3"/>
  <c r="V787" i="3"/>
  <c r="U787" i="3"/>
  <c r="T787" i="3"/>
  <c r="S787" i="3"/>
  <c r="R787" i="3"/>
  <c r="AA786" i="3"/>
  <c r="Z786" i="3"/>
  <c r="Y786" i="3"/>
  <c r="X786" i="3"/>
  <c r="W786" i="3"/>
  <c r="V786" i="3"/>
  <c r="U786" i="3"/>
  <c r="T786" i="3"/>
  <c r="S786" i="3"/>
  <c r="R786" i="3"/>
  <c r="AA785" i="3"/>
  <c r="Z785" i="3"/>
  <c r="Y785" i="3"/>
  <c r="X785" i="3"/>
  <c r="W785" i="3"/>
  <c r="V785" i="3"/>
  <c r="U785" i="3"/>
  <c r="T785" i="3"/>
  <c r="S785" i="3"/>
  <c r="R785" i="3"/>
  <c r="AA784" i="3"/>
  <c r="Z784" i="3"/>
  <c r="Y784" i="3"/>
  <c r="X784" i="3"/>
  <c r="W784" i="3"/>
  <c r="V784" i="3"/>
  <c r="U784" i="3"/>
  <c r="T784" i="3"/>
  <c r="S784" i="3"/>
  <c r="R784" i="3"/>
  <c r="AA783" i="3"/>
  <c r="Z783" i="3"/>
  <c r="Y783" i="3"/>
  <c r="X783" i="3"/>
  <c r="W783" i="3"/>
  <c r="V783" i="3"/>
  <c r="U783" i="3"/>
  <c r="T783" i="3"/>
  <c r="S783" i="3"/>
  <c r="R783" i="3"/>
  <c r="AA782" i="3"/>
  <c r="Z782" i="3"/>
  <c r="Y782" i="3"/>
  <c r="X782" i="3"/>
  <c r="W782" i="3"/>
  <c r="V782" i="3"/>
  <c r="U782" i="3"/>
  <c r="T782" i="3"/>
  <c r="S782" i="3"/>
  <c r="R782" i="3"/>
  <c r="AA781" i="3"/>
  <c r="Z781" i="3"/>
  <c r="Y781" i="3"/>
  <c r="X781" i="3"/>
  <c r="W781" i="3"/>
  <c r="V781" i="3"/>
  <c r="U781" i="3"/>
  <c r="T781" i="3"/>
  <c r="S781" i="3"/>
  <c r="R781" i="3"/>
  <c r="AA780" i="3"/>
  <c r="Z780" i="3"/>
  <c r="Y780" i="3"/>
  <c r="X780" i="3"/>
  <c r="W780" i="3"/>
  <c r="V780" i="3"/>
  <c r="U780" i="3"/>
  <c r="T780" i="3"/>
  <c r="S780" i="3"/>
  <c r="R780" i="3"/>
  <c r="AA779" i="3"/>
  <c r="Z779" i="3"/>
  <c r="Y779" i="3"/>
  <c r="X779" i="3"/>
  <c r="W779" i="3"/>
  <c r="V779" i="3"/>
  <c r="U779" i="3"/>
  <c r="T779" i="3"/>
  <c r="S779" i="3"/>
  <c r="R779" i="3"/>
  <c r="AA778" i="3"/>
  <c r="Z778" i="3"/>
  <c r="Y778" i="3"/>
  <c r="X778" i="3"/>
  <c r="W778" i="3"/>
  <c r="V778" i="3"/>
  <c r="U778" i="3"/>
  <c r="T778" i="3"/>
  <c r="S778" i="3"/>
  <c r="R778" i="3"/>
  <c r="AA777" i="3"/>
  <c r="Z777" i="3"/>
  <c r="Y777" i="3"/>
  <c r="X777" i="3"/>
  <c r="W777" i="3"/>
  <c r="V777" i="3"/>
  <c r="U777" i="3"/>
  <c r="T777" i="3"/>
  <c r="S777" i="3"/>
  <c r="R777" i="3"/>
  <c r="AA776" i="3"/>
  <c r="Z776" i="3"/>
  <c r="Y776" i="3"/>
  <c r="X776" i="3"/>
  <c r="W776" i="3"/>
  <c r="V776" i="3"/>
  <c r="U776" i="3"/>
  <c r="T776" i="3"/>
  <c r="S776" i="3"/>
  <c r="R776" i="3"/>
  <c r="AA775" i="3"/>
  <c r="Z775" i="3"/>
  <c r="Y775" i="3"/>
  <c r="X775" i="3"/>
  <c r="W775" i="3"/>
  <c r="V775" i="3"/>
  <c r="U775" i="3"/>
  <c r="T775" i="3"/>
  <c r="S775" i="3"/>
  <c r="R775" i="3"/>
  <c r="AA774" i="3"/>
  <c r="Z774" i="3"/>
  <c r="Y774" i="3"/>
  <c r="X774" i="3"/>
  <c r="W774" i="3"/>
  <c r="V774" i="3"/>
  <c r="U774" i="3"/>
  <c r="T774" i="3"/>
  <c r="S774" i="3"/>
  <c r="R774" i="3"/>
  <c r="AA773" i="3"/>
  <c r="Z773" i="3"/>
  <c r="Y773" i="3"/>
  <c r="X773" i="3"/>
  <c r="W773" i="3"/>
  <c r="V773" i="3"/>
  <c r="U773" i="3"/>
  <c r="T773" i="3"/>
  <c r="S773" i="3"/>
  <c r="R773" i="3"/>
  <c r="AA772" i="3"/>
  <c r="Z772" i="3"/>
  <c r="Y772" i="3"/>
  <c r="X772" i="3"/>
  <c r="W772" i="3"/>
  <c r="V772" i="3"/>
  <c r="U772" i="3"/>
  <c r="T772" i="3"/>
  <c r="S772" i="3"/>
  <c r="R772" i="3"/>
  <c r="AA771" i="3"/>
  <c r="Z771" i="3"/>
  <c r="Y771" i="3"/>
  <c r="X771" i="3"/>
  <c r="W771" i="3"/>
  <c r="V771" i="3"/>
  <c r="U771" i="3"/>
  <c r="T771" i="3"/>
  <c r="S771" i="3"/>
  <c r="R771" i="3"/>
  <c r="AA770" i="3"/>
  <c r="Z770" i="3"/>
  <c r="Y770" i="3"/>
  <c r="X770" i="3"/>
  <c r="W770" i="3"/>
  <c r="V770" i="3"/>
  <c r="U770" i="3"/>
  <c r="T770" i="3"/>
  <c r="S770" i="3"/>
  <c r="R770" i="3"/>
  <c r="AA769" i="3"/>
  <c r="Z769" i="3"/>
  <c r="Y769" i="3"/>
  <c r="X769" i="3"/>
  <c r="W769" i="3"/>
  <c r="V769" i="3"/>
  <c r="U769" i="3"/>
  <c r="T769" i="3"/>
  <c r="S769" i="3"/>
  <c r="R769" i="3"/>
  <c r="AA768" i="3"/>
  <c r="Z768" i="3"/>
  <c r="Y768" i="3"/>
  <c r="X768" i="3"/>
  <c r="W768" i="3"/>
  <c r="V768" i="3"/>
  <c r="U768" i="3"/>
  <c r="T768" i="3"/>
  <c r="S768" i="3"/>
  <c r="R768" i="3"/>
  <c r="AA767" i="3"/>
  <c r="Z767" i="3"/>
  <c r="Y767" i="3"/>
  <c r="X767" i="3"/>
  <c r="W767" i="3"/>
  <c r="V767" i="3"/>
  <c r="U767" i="3"/>
  <c r="T767" i="3"/>
  <c r="S767" i="3"/>
  <c r="R767" i="3"/>
  <c r="AA766" i="3"/>
  <c r="Z766" i="3"/>
  <c r="Y766" i="3"/>
  <c r="X766" i="3"/>
  <c r="W766" i="3"/>
  <c r="V766" i="3"/>
  <c r="U766" i="3"/>
  <c r="T766" i="3"/>
  <c r="S766" i="3"/>
  <c r="R766" i="3"/>
  <c r="AA765" i="3"/>
  <c r="Z765" i="3"/>
  <c r="Y765" i="3"/>
  <c r="X765" i="3"/>
  <c r="W765" i="3"/>
  <c r="V765" i="3"/>
  <c r="U765" i="3"/>
  <c r="T765" i="3"/>
  <c r="S765" i="3"/>
  <c r="R765" i="3"/>
  <c r="AA764" i="3"/>
  <c r="Z764" i="3"/>
  <c r="Y764" i="3"/>
  <c r="X764" i="3"/>
  <c r="W764" i="3"/>
  <c r="V764" i="3"/>
  <c r="U764" i="3"/>
  <c r="T764" i="3"/>
  <c r="S764" i="3"/>
  <c r="R764" i="3"/>
  <c r="AA763" i="3"/>
  <c r="Z763" i="3"/>
  <c r="Y763" i="3"/>
  <c r="X763" i="3"/>
  <c r="W763" i="3"/>
  <c r="V763" i="3"/>
  <c r="U763" i="3"/>
  <c r="T763" i="3"/>
  <c r="S763" i="3"/>
  <c r="R763" i="3"/>
  <c r="AA762" i="3"/>
  <c r="Z762" i="3"/>
  <c r="Y762" i="3"/>
  <c r="X762" i="3"/>
  <c r="W762" i="3"/>
  <c r="V762" i="3"/>
  <c r="U762" i="3"/>
  <c r="T762" i="3"/>
  <c r="S762" i="3"/>
  <c r="R762" i="3"/>
  <c r="AA761" i="3"/>
  <c r="Z761" i="3"/>
  <c r="Y761" i="3"/>
  <c r="X761" i="3"/>
  <c r="W761" i="3"/>
  <c r="V761" i="3"/>
  <c r="U761" i="3"/>
  <c r="T761" i="3"/>
  <c r="S761" i="3"/>
  <c r="R761" i="3"/>
  <c r="AA760" i="3"/>
  <c r="Z760" i="3"/>
  <c r="Y760" i="3"/>
  <c r="X760" i="3"/>
  <c r="W760" i="3"/>
  <c r="V760" i="3"/>
  <c r="U760" i="3"/>
  <c r="T760" i="3"/>
  <c r="S760" i="3"/>
  <c r="R760" i="3"/>
  <c r="AA759" i="3"/>
  <c r="Z759" i="3"/>
  <c r="Y759" i="3"/>
  <c r="X759" i="3"/>
  <c r="W759" i="3"/>
  <c r="V759" i="3"/>
  <c r="U759" i="3"/>
  <c r="T759" i="3"/>
  <c r="S759" i="3"/>
  <c r="R759" i="3"/>
  <c r="AA758" i="3"/>
  <c r="Z758" i="3"/>
  <c r="Y758" i="3"/>
  <c r="X758" i="3"/>
  <c r="W758" i="3"/>
  <c r="V758" i="3"/>
  <c r="U758" i="3"/>
  <c r="T758" i="3"/>
  <c r="S758" i="3"/>
  <c r="R758" i="3"/>
  <c r="AA757" i="3"/>
  <c r="Z757" i="3"/>
  <c r="Y757" i="3"/>
  <c r="X757" i="3"/>
  <c r="W757" i="3"/>
  <c r="V757" i="3"/>
  <c r="U757" i="3"/>
  <c r="T757" i="3"/>
  <c r="S757" i="3"/>
  <c r="R757" i="3"/>
  <c r="AA756" i="3"/>
  <c r="Z756" i="3"/>
  <c r="Y756" i="3"/>
  <c r="X756" i="3"/>
  <c r="W756" i="3"/>
  <c r="V756" i="3"/>
  <c r="U756" i="3"/>
  <c r="T756" i="3"/>
  <c r="S756" i="3"/>
  <c r="R756" i="3"/>
  <c r="AA755" i="3"/>
  <c r="Z755" i="3"/>
  <c r="Y755" i="3"/>
  <c r="X755" i="3"/>
  <c r="W755" i="3"/>
  <c r="V755" i="3"/>
  <c r="U755" i="3"/>
  <c r="T755" i="3"/>
  <c r="S755" i="3"/>
  <c r="R755" i="3"/>
  <c r="AA754" i="3"/>
  <c r="Z754" i="3"/>
  <c r="Y754" i="3"/>
  <c r="X754" i="3"/>
  <c r="W754" i="3"/>
  <c r="V754" i="3"/>
  <c r="U754" i="3"/>
  <c r="T754" i="3"/>
  <c r="S754" i="3"/>
  <c r="R754" i="3"/>
  <c r="AA753" i="3"/>
  <c r="Z753" i="3"/>
  <c r="Y753" i="3"/>
  <c r="X753" i="3"/>
  <c r="W753" i="3"/>
  <c r="V753" i="3"/>
  <c r="U753" i="3"/>
  <c r="T753" i="3"/>
  <c r="S753" i="3"/>
  <c r="R753" i="3"/>
  <c r="AA752" i="3"/>
  <c r="Z752" i="3"/>
  <c r="Y752" i="3"/>
  <c r="X752" i="3"/>
  <c r="W752" i="3"/>
  <c r="V752" i="3"/>
  <c r="U752" i="3"/>
  <c r="T752" i="3"/>
  <c r="S752" i="3"/>
  <c r="R752" i="3"/>
  <c r="AA751" i="3"/>
  <c r="Z751" i="3"/>
  <c r="Y751" i="3"/>
  <c r="X751" i="3"/>
  <c r="W751" i="3"/>
  <c r="V751" i="3"/>
  <c r="U751" i="3"/>
  <c r="T751" i="3"/>
  <c r="S751" i="3"/>
  <c r="R751" i="3"/>
  <c r="AA750" i="3"/>
  <c r="Z750" i="3"/>
  <c r="Y750" i="3"/>
  <c r="X750" i="3"/>
  <c r="W750" i="3"/>
  <c r="V750" i="3"/>
  <c r="U750" i="3"/>
  <c r="T750" i="3"/>
  <c r="S750" i="3"/>
  <c r="R750" i="3"/>
  <c r="AA749" i="3"/>
  <c r="Z749" i="3"/>
  <c r="Y749" i="3"/>
  <c r="X749" i="3"/>
  <c r="W749" i="3"/>
  <c r="V749" i="3"/>
  <c r="U749" i="3"/>
  <c r="T749" i="3"/>
  <c r="S749" i="3"/>
  <c r="R749" i="3"/>
  <c r="AA748" i="3"/>
  <c r="Z748" i="3"/>
  <c r="Y748" i="3"/>
  <c r="X748" i="3"/>
  <c r="W748" i="3"/>
  <c r="V748" i="3"/>
  <c r="U748" i="3"/>
  <c r="T748" i="3"/>
  <c r="S748" i="3"/>
  <c r="R748" i="3"/>
  <c r="AA747" i="3"/>
  <c r="Z747" i="3"/>
  <c r="Y747" i="3"/>
  <c r="X747" i="3"/>
  <c r="W747" i="3"/>
  <c r="V747" i="3"/>
  <c r="U747" i="3"/>
  <c r="T747" i="3"/>
  <c r="S747" i="3"/>
  <c r="R747" i="3"/>
  <c r="AA746" i="3"/>
  <c r="Z746" i="3"/>
  <c r="Y746" i="3"/>
  <c r="X746" i="3"/>
  <c r="W746" i="3"/>
  <c r="V746" i="3"/>
  <c r="U746" i="3"/>
  <c r="T746" i="3"/>
  <c r="S746" i="3"/>
  <c r="R746" i="3"/>
  <c r="AA745" i="3"/>
  <c r="Z745" i="3"/>
  <c r="Y745" i="3"/>
  <c r="X745" i="3"/>
  <c r="W745" i="3"/>
  <c r="V745" i="3"/>
  <c r="U745" i="3"/>
  <c r="T745" i="3"/>
  <c r="S745" i="3"/>
  <c r="R745" i="3"/>
  <c r="AA744" i="3"/>
  <c r="Z744" i="3"/>
  <c r="Y744" i="3"/>
  <c r="X744" i="3"/>
  <c r="W744" i="3"/>
  <c r="V744" i="3"/>
  <c r="U744" i="3"/>
  <c r="T744" i="3"/>
  <c r="S744" i="3"/>
  <c r="R744" i="3"/>
  <c r="AA743" i="3"/>
  <c r="Z743" i="3"/>
  <c r="Y743" i="3"/>
  <c r="X743" i="3"/>
  <c r="W743" i="3"/>
  <c r="V743" i="3"/>
  <c r="U743" i="3"/>
  <c r="T743" i="3"/>
  <c r="S743" i="3"/>
  <c r="R743" i="3"/>
  <c r="AA742" i="3"/>
  <c r="Z742" i="3"/>
  <c r="Y742" i="3"/>
  <c r="X742" i="3"/>
  <c r="W742" i="3"/>
  <c r="V742" i="3"/>
  <c r="U742" i="3"/>
  <c r="T742" i="3"/>
  <c r="S742" i="3"/>
  <c r="R742" i="3"/>
  <c r="AA741" i="3"/>
  <c r="Z741" i="3"/>
  <c r="Y741" i="3"/>
  <c r="X741" i="3"/>
  <c r="W741" i="3"/>
  <c r="V741" i="3"/>
  <c r="U741" i="3"/>
  <c r="T741" i="3"/>
  <c r="S741" i="3"/>
  <c r="R741" i="3"/>
  <c r="AA740" i="3"/>
  <c r="Z740" i="3"/>
  <c r="Y740" i="3"/>
  <c r="X740" i="3"/>
  <c r="W740" i="3"/>
  <c r="V740" i="3"/>
  <c r="U740" i="3"/>
  <c r="T740" i="3"/>
  <c r="S740" i="3"/>
  <c r="R740" i="3"/>
  <c r="AA739" i="3"/>
  <c r="Z739" i="3"/>
  <c r="Y739" i="3"/>
  <c r="X739" i="3"/>
  <c r="W739" i="3"/>
  <c r="V739" i="3"/>
  <c r="U739" i="3"/>
  <c r="T739" i="3"/>
  <c r="S739" i="3"/>
  <c r="R739" i="3"/>
  <c r="AA738" i="3"/>
  <c r="Z738" i="3"/>
  <c r="Y738" i="3"/>
  <c r="X738" i="3"/>
  <c r="W738" i="3"/>
  <c r="V738" i="3"/>
  <c r="U738" i="3"/>
  <c r="T738" i="3"/>
  <c r="S738" i="3"/>
  <c r="R738" i="3"/>
  <c r="AA737" i="3"/>
  <c r="Z737" i="3"/>
  <c r="Y737" i="3"/>
  <c r="X737" i="3"/>
  <c r="W737" i="3"/>
  <c r="V737" i="3"/>
  <c r="U737" i="3"/>
  <c r="T737" i="3"/>
  <c r="S737" i="3"/>
  <c r="R737" i="3"/>
  <c r="AA736" i="3"/>
  <c r="Z736" i="3"/>
  <c r="Y736" i="3"/>
  <c r="X736" i="3"/>
  <c r="W736" i="3"/>
  <c r="V736" i="3"/>
  <c r="U736" i="3"/>
  <c r="T736" i="3"/>
  <c r="S736" i="3"/>
  <c r="R736" i="3"/>
  <c r="AA735" i="3"/>
  <c r="Z735" i="3"/>
  <c r="Y735" i="3"/>
  <c r="X735" i="3"/>
  <c r="W735" i="3"/>
  <c r="V735" i="3"/>
  <c r="U735" i="3"/>
  <c r="T735" i="3"/>
  <c r="S735" i="3"/>
  <c r="R735" i="3"/>
  <c r="AA734" i="3"/>
  <c r="Z734" i="3"/>
  <c r="Y734" i="3"/>
  <c r="X734" i="3"/>
  <c r="W734" i="3"/>
  <c r="V734" i="3"/>
  <c r="U734" i="3"/>
  <c r="T734" i="3"/>
  <c r="S734" i="3"/>
  <c r="R734" i="3"/>
  <c r="AA733" i="3"/>
  <c r="Z733" i="3"/>
  <c r="Y733" i="3"/>
  <c r="X733" i="3"/>
  <c r="W733" i="3"/>
  <c r="V733" i="3"/>
  <c r="U733" i="3"/>
  <c r="T733" i="3"/>
  <c r="S733" i="3"/>
  <c r="R733" i="3"/>
  <c r="AA732" i="3"/>
  <c r="Z732" i="3"/>
  <c r="Y732" i="3"/>
  <c r="X732" i="3"/>
  <c r="W732" i="3"/>
  <c r="V732" i="3"/>
  <c r="U732" i="3"/>
  <c r="T732" i="3"/>
  <c r="S732" i="3"/>
  <c r="R732" i="3"/>
  <c r="AA731" i="3"/>
  <c r="Z731" i="3"/>
  <c r="Y731" i="3"/>
  <c r="X731" i="3"/>
  <c r="W731" i="3"/>
  <c r="V731" i="3"/>
  <c r="U731" i="3"/>
  <c r="T731" i="3"/>
  <c r="S731" i="3"/>
  <c r="R731" i="3"/>
  <c r="AA730" i="3"/>
  <c r="Z730" i="3"/>
  <c r="Y730" i="3"/>
  <c r="X730" i="3"/>
  <c r="W730" i="3"/>
  <c r="V730" i="3"/>
  <c r="U730" i="3"/>
  <c r="T730" i="3"/>
  <c r="S730" i="3"/>
  <c r="R730" i="3"/>
  <c r="AA729" i="3"/>
  <c r="Z729" i="3"/>
  <c r="Y729" i="3"/>
  <c r="X729" i="3"/>
  <c r="W729" i="3"/>
  <c r="V729" i="3"/>
  <c r="U729" i="3"/>
  <c r="T729" i="3"/>
  <c r="S729" i="3"/>
  <c r="R729" i="3"/>
  <c r="AA728" i="3"/>
  <c r="Z728" i="3"/>
  <c r="Y728" i="3"/>
  <c r="X728" i="3"/>
  <c r="W728" i="3"/>
  <c r="V728" i="3"/>
  <c r="U728" i="3"/>
  <c r="T728" i="3"/>
  <c r="S728" i="3"/>
  <c r="R728" i="3"/>
  <c r="AA727" i="3"/>
  <c r="Z727" i="3"/>
  <c r="Y727" i="3"/>
  <c r="X727" i="3"/>
  <c r="W727" i="3"/>
  <c r="V727" i="3"/>
  <c r="U727" i="3"/>
  <c r="T727" i="3"/>
  <c r="S727" i="3"/>
  <c r="R727" i="3"/>
  <c r="AA726" i="3"/>
  <c r="Z726" i="3"/>
  <c r="Y726" i="3"/>
  <c r="X726" i="3"/>
  <c r="W726" i="3"/>
  <c r="V726" i="3"/>
  <c r="U726" i="3"/>
  <c r="T726" i="3"/>
  <c r="S726" i="3"/>
  <c r="R726" i="3"/>
  <c r="AA725" i="3"/>
  <c r="Z725" i="3"/>
  <c r="Y725" i="3"/>
  <c r="X725" i="3"/>
  <c r="W725" i="3"/>
  <c r="V725" i="3"/>
  <c r="U725" i="3"/>
  <c r="T725" i="3"/>
  <c r="S725" i="3"/>
  <c r="R725" i="3"/>
  <c r="AA724" i="3"/>
  <c r="Z724" i="3"/>
  <c r="Y724" i="3"/>
  <c r="X724" i="3"/>
  <c r="W724" i="3"/>
  <c r="V724" i="3"/>
  <c r="U724" i="3"/>
  <c r="T724" i="3"/>
  <c r="S724" i="3"/>
  <c r="R724" i="3"/>
  <c r="AA723" i="3"/>
  <c r="Z723" i="3"/>
  <c r="Y723" i="3"/>
  <c r="X723" i="3"/>
  <c r="W723" i="3"/>
  <c r="V723" i="3"/>
  <c r="U723" i="3"/>
  <c r="T723" i="3"/>
  <c r="S723" i="3"/>
  <c r="R723" i="3"/>
  <c r="AA722" i="3"/>
  <c r="Z722" i="3"/>
  <c r="Y722" i="3"/>
  <c r="X722" i="3"/>
  <c r="W722" i="3"/>
  <c r="V722" i="3"/>
  <c r="U722" i="3"/>
  <c r="T722" i="3"/>
  <c r="S722" i="3"/>
  <c r="R722" i="3"/>
  <c r="AA721" i="3"/>
  <c r="Z721" i="3"/>
  <c r="Y721" i="3"/>
  <c r="X721" i="3"/>
  <c r="W721" i="3"/>
  <c r="V721" i="3"/>
  <c r="U721" i="3"/>
  <c r="T721" i="3"/>
  <c r="S721" i="3"/>
  <c r="R721" i="3"/>
  <c r="AA720" i="3"/>
  <c r="Z720" i="3"/>
  <c r="Y720" i="3"/>
  <c r="X720" i="3"/>
  <c r="W720" i="3"/>
  <c r="V720" i="3"/>
  <c r="U720" i="3"/>
  <c r="T720" i="3"/>
  <c r="S720" i="3"/>
  <c r="R720" i="3"/>
  <c r="AA719" i="3"/>
  <c r="Z719" i="3"/>
  <c r="Y719" i="3"/>
  <c r="X719" i="3"/>
  <c r="W719" i="3"/>
  <c r="V719" i="3"/>
  <c r="U719" i="3"/>
  <c r="T719" i="3"/>
  <c r="S719" i="3"/>
  <c r="R719" i="3"/>
  <c r="AA718" i="3"/>
  <c r="Z718" i="3"/>
  <c r="Y718" i="3"/>
  <c r="X718" i="3"/>
  <c r="W718" i="3"/>
  <c r="V718" i="3"/>
  <c r="U718" i="3"/>
  <c r="T718" i="3"/>
  <c r="S718" i="3"/>
  <c r="R718" i="3"/>
  <c r="AA717" i="3"/>
  <c r="Z717" i="3"/>
  <c r="Y717" i="3"/>
  <c r="X717" i="3"/>
  <c r="W717" i="3"/>
  <c r="V717" i="3"/>
  <c r="U717" i="3"/>
  <c r="T717" i="3"/>
  <c r="S717" i="3"/>
  <c r="R717" i="3"/>
  <c r="AA716" i="3"/>
  <c r="Z716" i="3"/>
  <c r="Y716" i="3"/>
  <c r="X716" i="3"/>
  <c r="W716" i="3"/>
  <c r="V716" i="3"/>
  <c r="U716" i="3"/>
  <c r="T716" i="3"/>
  <c r="S716" i="3"/>
  <c r="R716" i="3"/>
  <c r="AA715" i="3"/>
  <c r="Z715" i="3"/>
  <c r="Y715" i="3"/>
  <c r="X715" i="3"/>
  <c r="W715" i="3"/>
  <c r="V715" i="3"/>
  <c r="U715" i="3"/>
  <c r="T715" i="3"/>
  <c r="S715" i="3"/>
  <c r="R715" i="3"/>
  <c r="AA714" i="3"/>
  <c r="Z714" i="3"/>
  <c r="Y714" i="3"/>
  <c r="X714" i="3"/>
  <c r="W714" i="3"/>
  <c r="V714" i="3"/>
  <c r="U714" i="3"/>
  <c r="T714" i="3"/>
  <c r="S714" i="3"/>
  <c r="R714" i="3"/>
  <c r="AA713" i="3"/>
  <c r="Z713" i="3"/>
  <c r="Y713" i="3"/>
  <c r="X713" i="3"/>
  <c r="W713" i="3"/>
  <c r="V713" i="3"/>
  <c r="U713" i="3"/>
  <c r="T713" i="3"/>
  <c r="S713" i="3"/>
  <c r="R713" i="3"/>
  <c r="AA712" i="3"/>
  <c r="Z712" i="3"/>
  <c r="Y712" i="3"/>
  <c r="X712" i="3"/>
  <c r="W712" i="3"/>
  <c r="V712" i="3"/>
  <c r="U712" i="3"/>
  <c r="T712" i="3"/>
  <c r="S712" i="3"/>
  <c r="R712" i="3"/>
  <c r="AA711" i="3"/>
  <c r="Z711" i="3"/>
  <c r="Y711" i="3"/>
  <c r="X711" i="3"/>
  <c r="W711" i="3"/>
  <c r="V711" i="3"/>
  <c r="U711" i="3"/>
  <c r="T711" i="3"/>
  <c r="S711" i="3"/>
  <c r="R711" i="3"/>
  <c r="AA710" i="3"/>
  <c r="Z710" i="3"/>
  <c r="Y710" i="3"/>
  <c r="X710" i="3"/>
  <c r="W710" i="3"/>
  <c r="V710" i="3"/>
  <c r="U710" i="3"/>
  <c r="T710" i="3"/>
  <c r="S710" i="3"/>
  <c r="R710" i="3"/>
  <c r="AA709" i="3"/>
  <c r="Z709" i="3"/>
  <c r="Y709" i="3"/>
  <c r="X709" i="3"/>
  <c r="W709" i="3"/>
  <c r="V709" i="3"/>
  <c r="U709" i="3"/>
  <c r="T709" i="3"/>
  <c r="S709" i="3"/>
  <c r="R709" i="3"/>
  <c r="AA708" i="3"/>
  <c r="Z708" i="3"/>
  <c r="Y708" i="3"/>
  <c r="X708" i="3"/>
  <c r="W708" i="3"/>
  <c r="V708" i="3"/>
  <c r="U708" i="3"/>
  <c r="T708" i="3"/>
  <c r="S708" i="3"/>
  <c r="R708" i="3"/>
  <c r="AA707" i="3"/>
  <c r="Z707" i="3"/>
  <c r="Y707" i="3"/>
  <c r="X707" i="3"/>
  <c r="W707" i="3"/>
  <c r="V707" i="3"/>
  <c r="U707" i="3"/>
  <c r="T707" i="3"/>
  <c r="S707" i="3"/>
  <c r="R707" i="3"/>
  <c r="AA706" i="3"/>
  <c r="Z706" i="3"/>
  <c r="Y706" i="3"/>
  <c r="X706" i="3"/>
  <c r="W706" i="3"/>
  <c r="V706" i="3"/>
  <c r="U706" i="3"/>
  <c r="T706" i="3"/>
  <c r="S706" i="3"/>
  <c r="R706" i="3"/>
  <c r="AA705" i="3"/>
  <c r="Z705" i="3"/>
  <c r="Y705" i="3"/>
  <c r="X705" i="3"/>
  <c r="W705" i="3"/>
  <c r="V705" i="3"/>
  <c r="U705" i="3"/>
  <c r="T705" i="3"/>
  <c r="S705" i="3"/>
  <c r="R705" i="3"/>
  <c r="AA704" i="3"/>
  <c r="Z704" i="3"/>
  <c r="Y704" i="3"/>
  <c r="X704" i="3"/>
  <c r="W704" i="3"/>
  <c r="V704" i="3"/>
  <c r="U704" i="3"/>
  <c r="T704" i="3"/>
  <c r="S704" i="3"/>
  <c r="R704" i="3"/>
  <c r="AA703" i="3"/>
  <c r="Z703" i="3"/>
  <c r="Y703" i="3"/>
  <c r="X703" i="3"/>
  <c r="W703" i="3"/>
  <c r="V703" i="3"/>
  <c r="U703" i="3"/>
  <c r="T703" i="3"/>
  <c r="S703" i="3"/>
  <c r="R703" i="3"/>
  <c r="AA702" i="3"/>
  <c r="Z702" i="3"/>
  <c r="Y702" i="3"/>
  <c r="X702" i="3"/>
  <c r="W702" i="3"/>
  <c r="V702" i="3"/>
  <c r="U702" i="3"/>
  <c r="T702" i="3"/>
  <c r="S702" i="3"/>
  <c r="R702" i="3"/>
  <c r="AA701" i="3"/>
  <c r="Z701" i="3"/>
  <c r="Y701" i="3"/>
  <c r="X701" i="3"/>
  <c r="W701" i="3"/>
  <c r="V701" i="3"/>
  <c r="U701" i="3"/>
  <c r="T701" i="3"/>
  <c r="S701" i="3"/>
  <c r="R701" i="3"/>
  <c r="AA700" i="3"/>
  <c r="Z700" i="3"/>
  <c r="Y700" i="3"/>
  <c r="X700" i="3"/>
  <c r="W700" i="3"/>
  <c r="V700" i="3"/>
  <c r="U700" i="3"/>
  <c r="T700" i="3"/>
  <c r="S700" i="3"/>
  <c r="R700" i="3"/>
  <c r="AA699" i="3"/>
  <c r="Z699" i="3"/>
  <c r="Y699" i="3"/>
  <c r="X699" i="3"/>
  <c r="W699" i="3"/>
  <c r="V699" i="3"/>
  <c r="U699" i="3"/>
  <c r="T699" i="3"/>
  <c r="S699" i="3"/>
  <c r="R699" i="3"/>
  <c r="AA698" i="3"/>
  <c r="Z698" i="3"/>
  <c r="Y698" i="3"/>
  <c r="X698" i="3"/>
  <c r="W698" i="3"/>
  <c r="V698" i="3"/>
  <c r="U698" i="3"/>
  <c r="T698" i="3"/>
  <c r="S698" i="3"/>
  <c r="R698" i="3"/>
  <c r="AA697" i="3"/>
  <c r="Z697" i="3"/>
  <c r="Y697" i="3"/>
  <c r="X697" i="3"/>
  <c r="W697" i="3"/>
  <c r="V697" i="3"/>
  <c r="U697" i="3"/>
  <c r="T697" i="3"/>
  <c r="S697" i="3"/>
  <c r="R697" i="3"/>
  <c r="AA696" i="3"/>
  <c r="Z696" i="3"/>
  <c r="Y696" i="3"/>
  <c r="X696" i="3"/>
  <c r="W696" i="3"/>
  <c r="V696" i="3"/>
  <c r="U696" i="3"/>
  <c r="T696" i="3"/>
  <c r="S696" i="3"/>
  <c r="R696" i="3"/>
  <c r="AA695" i="3"/>
  <c r="Z695" i="3"/>
  <c r="Y695" i="3"/>
  <c r="X695" i="3"/>
  <c r="W695" i="3"/>
  <c r="V695" i="3"/>
  <c r="U695" i="3"/>
  <c r="T695" i="3"/>
  <c r="S695" i="3"/>
  <c r="R695" i="3"/>
  <c r="AA694" i="3"/>
  <c r="Z694" i="3"/>
  <c r="Y694" i="3"/>
  <c r="X694" i="3"/>
  <c r="W694" i="3"/>
  <c r="V694" i="3"/>
  <c r="U694" i="3"/>
  <c r="T694" i="3"/>
  <c r="S694" i="3"/>
  <c r="R694" i="3"/>
  <c r="AA693" i="3"/>
  <c r="Z693" i="3"/>
  <c r="Y693" i="3"/>
  <c r="X693" i="3"/>
  <c r="W693" i="3"/>
  <c r="V693" i="3"/>
  <c r="U693" i="3"/>
  <c r="T693" i="3"/>
  <c r="S693" i="3"/>
  <c r="R693" i="3"/>
  <c r="AA692" i="3"/>
  <c r="Z692" i="3"/>
  <c r="Y692" i="3"/>
  <c r="X692" i="3"/>
  <c r="W692" i="3"/>
  <c r="V692" i="3"/>
  <c r="U692" i="3"/>
  <c r="T692" i="3"/>
  <c r="S692" i="3"/>
  <c r="R692" i="3"/>
  <c r="AA691" i="3"/>
  <c r="Z691" i="3"/>
  <c r="Y691" i="3"/>
  <c r="X691" i="3"/>
  <c r="W691" i="3"/>
  <c r="V691" i="3"/>
  <c r="U691" i="3"/>
  <c r="T691" i="3"/>
  <c r="S691" i="3"/>
  <c r="R691" i="3"/>
  <c r="AA690" i="3"/>
  <c r="Z690" i="3"/>
  <c r="Y690" i="3"/>
  <c r="X690" i="3"/>
  <c r="W690" i="3"/>
  <c r="V690" i="3"/>
  <c r="U690" i="3"/>
  <c r="T690" i="3"/>
  <c r="S690" i="3"/>
  <c r="R690" i="3"/>
  <c r="AA689" i="3"/>
  <c r="Z689" i="3"/>
  <c r="Y689" i="3"/>
  <c r="X689" i="3"/>
  <c r="W689" i="3"/>
  <c r="V689" i="3"/>
  <c r="U689" i="3"/>
  <c r="T689" i="3"/>
  <c r="S689" i="3"/>
  <c r="R689" i="3"/>
  <c r="AA688" i="3"/>
  <c r="Z688" i="3"/>
  <c r="Y688" i="3"/>
  <c r="X688" i="3"/>
  <c r="W688" i="3"/>
  <c r="V688" i="3"/>
  <c r="U688" i="3"/>
  <c r="T688" i="3"/>
  <c r="S688" i="3"/>
  <c r="R688" i="3"/>
  <c r="AA687" i="3"/>
  <c r="Z687" i="3"/>
  <c r="Y687" i="3"/>
  <c r="X687" i="3"/>
  <c r="W687" i="3"/>
  <c r="V687" i="3"/>
  <c r="U687" i="3"/>
  <c r="T687" i="3"/>
  <c r="S687" i="3"/>
  <c r="R687" i="3"/>
  <c r="AA686" i="3"/>
  <c r="Z686" i="3"/>
  <c r="Y686" i="3"/>
  <c r="X686" i="3"/>
  <c r="W686" i="3"/>
  <c r="V686" i="3"/>
  <c r="U686" i="3"/>
  <c r="T686" i="3"/>
  <c r="S686" i="3"/>
  <c r="R686" i="3"/>
  <c r="AA685" i="3"/>
  <c r="Z685" i="3"/>
  <c r="Y685" i="3"/>
  <c r="X685" i="3"/>
  <c r="W685" i="3"/>
  <c r="V685" i="3"/>
  <c r="U685" i="3"/>
  <c r="T685" i="3"/>
  <c r="S685" i="3"/>
  <c r="R685" i="3"/>
  <c r="AA684" i="3"/>
  <c r="Z684" i="3"/>
  <c r="Y684" i="3"/>
  <c r="X684" i="3"/>
  <c r="W684" i="3"/>
  <c r="V684" i="3"/>
  <c r="U684" i="3"/>
  <c r="T684" i="3"/>
  <c r="S684" i="3"/>
  <c r="R684" i="3"/>
  <c r="AA683" i="3"/>
  <c r="Z683" i="3"/>
  <c r="Y683" i="3"/>
  <c r="X683" i="3"/>
  <c r="W683" i="3"/>
  <c r="V683" i="3"/>
  <c r="U683" i="3"/>
  <c r="T683" i="3"/>
  <c r="S683" i="3"/>
  <c r="R683" i="3"/>
  <c r="AA682" i="3"/>
  <c r="Z682" i="3"/>
  <c r="Y682" i="3"/>
  <c r="X682" i="3"/>
  <c r="W682" i="3"/>
  <c r="V682" i="3"/>
  <c r="U682" i="3"/>
  <c r="T682" i="3"/>
  <c r="S682" i="3"/>
  <c r="R682" i="3"/>
  <c r="AA681" i="3"/>
  <c r="Z681" i="3"/>
  <c r="Y681" i="3"/>
  <c r="X681" i="3"/>
  <c r="W681" i="3"/>
  <c r="V681" i="3"/>
  <c r="U681" i="3"/>
  <c r="T681" i="3"/>
  <c r="S681" i="3"/>
  <c r="R681" i="3"/>
  <c r="AA680" i="3"/>
  <c r="Z680" i="3"/>
  <c r="Y680" i="3"/>
  <c r="X680" i="3"/>
  <c r="W680" i="3"/>
  <c r="V680" i="3"/>
  <c r="U680" i="3"/>
  <c r="T680" i="3"/>
  <c r="S680" i="3"/>
  <c r="R680" i="3"/>
  <c r="AA679" i="3"/>
  <c r="Z679" i="3"/>
  <c r="Y679" i="3"/>
  <c r="X679" i="3"/>
  <c r="W679" i="3"/>
  <c r="V679" i="3"/>
  <c r="U679" i="3"/>
  <c r="T679" i="3"/>
  <c r="S679" i="3"/>
  <c r="R679" i="3"/>
  <c r="AA678" i="3"/>
  <c r="Z678" i="3"/>
  <c r="Y678" i="3"/>
  <c r="X678" i="3"/>
  <c r="W678" i="3"/>
  <c r="V678" i="3"/>
  <c r="U678" i="3"/>
  <c r="T678" i="3"/>
  <c r="S678" i="3"/>
  <c r="R678" i="3"/>
  <c r="AA677" i="3"/>
  <c r="Z677" i="3"/>
  <c r="Y677" i="3"/>
  <c r="X677" i="3"/>
  <c r="W677" i="3"/>
  <c r="V677" i="3"/>
  <c r="U677" i="3"/>
  <c r="T677" i="3"/>
  <c r="S677" i="3"/>
  <c r="R677" i="3"/>
  <c r="AA676" i="3"/>
  <c r="Z676" i="3"/>
  <c r="Y676" i="3"/>
  <c r="X676" i="3"/>
  <c r="W676" i="3"/>
  <c r="V676" i="3"/>
  <c r="U676" i="3"/>
  <c r="T676" i="3"/>
  <c r="S676" i="3"/>
  <c r="R676" i="3"/>
  <c r="AA675" i="3"/>
  <c r="Z675" i="3"/>
  <c r="Y675" i="3"/>
  <c r="X675" i="3"/>
  <c r="W675" i="3"/>
  <c r="V675" i="3"/>
  <c r="U675" i="3"/>
  <c r="T675" i="3"/>
  <c r="S675" i="3"/>
  <c r="R675" i="3"/>
  <c r="AA674" i="3"/>
  <c r="Z674" i="3"/>
  <c r="Y674" i="3"/>
  <c r="X674" i="3"/>
  <c r="W674" i="3"/>
  <c r="V674" i="3"/>
  <c r="U674" i="3"/>
  <c r="T674" i="3"/>
  <c r="S674" i="3"/>
  <c r="R674" i="3"/>
  <c r="AA673" i="3"/>
  <c r="Z673" i="3"/>
  <c r="Y673" i="3"/>
  <c r="X673" i="3"/>
  <c r="W673" i="3"/>
  <c r="V673" i="3"/>
  <c r="U673" i="3"/>
  <c r="T673" i="3"/>
  <c r="S673" i="3"/>
  <c r="R673" i="3"/>
  <c r="AA672" i="3"/>
  <c r="Z672" i="3"/>
  <c r="Y672" i="3"/>
  <c r="X672" i="3"/>
  <c r="W672" i="3"/>
  <c r="V672" i="3"/>
  <c r="U672" i="3"/>
  <c r="T672" i="3"/>
  <c r="S672" i="3"/>
  <c r="R672" i="3"/>
  <c r="AA671" i="3"/>
  <c r="Z671" i="3"/>
  <c r="Y671" i="3"/>
  <c r="X671" i="3"/>
  <c r="W671" i="3"/>
  <c r="V671" i="3"/>
  <c r="U671" i="3"/>
  <c r="T671" i="3"/>
  <c r="S671" i="3"/>
  <c r="R671" i="3"/>
  <c r="AA670" i="3"/>
  <c r="Z670" i="3"/>
  <c r="Y670" i="3"/>
  <c r="X670" i="3"/>
  <c r="W670" i="3"/>
  <c r="V670" i="3"/>
  <c r="U670" i="3"/>
  <c r="T670" i="3"/>
  <c r="S670" i="3"/>
  <c r="R670" i="3"/>
  <c r="AA669" i="3"/>
  <c r="Z669" i="3"/>
  <c r="Y669" i="3"/>
  <c r="X669" i="3"/>
  <c r="W669" i="3"/>
  <c r="V669" i="3"/>
  <c r="U669" i="3"/>
  <c r="T669" i="3"/>
  <c r="S669" i="3"/>
  <c r="R669" i="3"/>
  <c r="AA668" i="3"/>
  <c r="Z668" i="3"/>
  <c r="Y668" i="3"/>
  <c r="X668" i="3"/>
  <c r="W668" i="3"/>
  <c r="V668" i="3"/>
  <c r="U668" i="3"/>
  <c r="T668" i="3"/>
  <c r="S668" i="3"/>
  <c r="R668" i="3"/>
  <c r="AA667" i="3"/>
  <c r="Z667" i="3"/>
  <c r="Y667" i="3"/>
  <c r="X667" i="3"/>
  <c r="W667" i="3"/>
  <c r="V667" i="3"/>
  <c r="U667" i="3"/>
  <c r="T667" i="3"/>
  <c r="S667" i="3"/>
  <c r="R667" i="3"/>
  <c r="AA666" i="3"/>
  <c r="Z666" i="3"/>
  <c r="Y666" i="3"/>
  <c r="X666" i="3"/>
  <c r="W666" i="3"/>
  <c r="V666" i="3"/>
  <c r="U666" i="3"/>
  <c r="T666" i="3"/>
  <c r="S666" i="3"/>
  <c r="R666" i="3"/>
  <c r="AA665" i="3"/>
  <c r="Z665" i="3"/>
  <c r="Y665" i="3"/>
  <c r="X665" i="3"/>
  <c r="W665" i="3"/>
  <c r="V665" i="3"/>
  <c r="U665" i="3"/>
  <c r="T665" i="3"/>
  <c r="S665" i="3"/>
  <c r="R665" i="3"/>
  <c r="AA664" i="3"/>
  <c r="Z664" i="3"/>
  <c r="Y664" i="3"/>
  <c r="X664" i="3"/>
  <c r="W664" i="3"/>
  <c r="V664" i="3"/>
  <c r="U664" i="3"/>
  <c r="T664" i="3"/>
  <c r="S664" i="3"/>
  <c r="R664" i="3"/>
  <c r="AA663" i="3"/>
  <c r="Z663" i="3"/>
  <c r="Y663" i="3"/>
  <c r="X663" i="3"/>
  <c r="W663" i="3"/>
  <c r="V663" i="3"/>
  <c r="U663" i="3"/>
  <c r="T663" i="3"/>
  <c r="S663" i="3"/>
  <c r="R663" i="3"/>
  <c r="AA662" i="3"/>
  <c r="Z662" i="3"/>
  <c r="Y662" i="3"/>
  <c r="X662" i="3"/>
  <c r="W662" i="3"/>
  <c r="V662" i="3"/>
  <c r="U662" i="3"/>
  <c r="T662" i="3"/>
  <c r="S662" i="3"/>
  <c r="R662" i="3"/>
  <c r="AA661" i="3"/>
  <c r="Z661" i="3"/>
  <c r="Y661" i="3"/>
  <c r="X661" i="3"/>
  <c r="W661" i="3"/>
  <c r="V661" i="3"/>
  <c r="U661" i="3"/>
  <c r="T661" i="3"/>
  <c r="S661" i="3"/>
  <c r="R661" i="3"/>
  <c r="AA660" i="3"/>
  <c r="Z660" i="3"/>
  <c r="Y660" i="3"/>
  <c r="X660" i="3"/>
  <c r="W660" i="3"/>
  <c r="V660" i="3"/>
  <c r="U660" i="3"/>
  <c r="T660" i="3"/>
  <c r="S660" i="3"/>
  <c r="R660" i="3"/>
  <c r="AA659" i="3"/>
  <c r="Z659" i="3"/>
  <c r="Y659" i="3"/>
  <c r="X659" i="3"/>
  <c r="W659" i="3"/>
  <c r="V659" i="3"/>
  <c r="U659" i="3"/>
  <c r="T659" i="3"/>
  <c r="S659" i="3"/>
  <c r="R659" i="3"/>
  <c r="AA658" i="3"/>
  <c r="Z658" i="3"/>
  <c r="Y658" i="3"/>
  <c r="X658" i="3"/>
  <c r="W658" i="3"/>
  <c r="V658" i="3"/>
  <c r="U658" i="3"/>
  <c r="T658" i="3"/>
  <c r="S658" i="3"/>
  <c r="R658" i="3"/>
  <c r="AA657" i="3"/>
  <c r="Z657" i="3"/>
  <c r="Y657" i="3"/>
  <c r="X657" i="3"/>
  <c r="W657" i="3"/>
  <c r="V657" i="3"/>
  <c r="U657" i="3"/>
  <c r="T657" i="3"/>
  <c r="S657" i="3"/>
  <c r="R657" i="3"/>
  <c r="AA656" i="3"/>
  <c r="Z656" i="3"/>
  <c r="Y656" i="3"/>
  <c r="X656" i="3"/>
  <c r="W656" i="3"/>
  <c r="V656" i="3"/>
  <c r="U656" i="3"/>
  <c r="T656" i="3"/>
  <c r="S656" i="3"/>
  <c r="R656" i="3"/>
  <c r="AA655" i="3"/>
  <c r="Z655" i="3"/>
  <c r="Y655" i="3"/>
  <c r="X655" i="3"/>
  <c r="W655" i="3"/>
  <c r="V655" i="3"/>
  <c r="U655" i="3"/>
  <c r="T655" i="3"/>
  <c r="S655" i="3"/>
  <c r="R655" i="3"/>
  <c r="AA654" i="3"/>
  <c r="Z654" i="3"/>
  <c r="Y654" i="3"/>
  <c r="X654" i="3"/>
  <c r="W654" i="3"/>
  <c r="V654" i="3"/>
  <c r="U654" i="3"/>
  <c r="T654" i="3"/>
  <c r="S654" i="3"/>
  <c r="R654" i="3"/>
  <c r="AA653" i="3"/>
  <c r="Z653" i="3"/>
  <c r="Y653" i="3"/>
  <c r="X653" i="3"/>
  <c r="W653" i="3"/>
  <c r="V653" i="3"/>
  <c r="U653" i="3"/>
  <c r="T653" i="3"/>
  <c r="S653" i="3"/>
  <c r="R653" i="3"/>
  <c r="AA652" i="3"/>
  <c r="Z652" i="3"/>
  <c r="Y652" i="3"/>
  <c r="X652" i="3"/>
  <c r="W652" i="3"/>
  <c r="V652" i="3"/>
  <c r="U652" i="3"/>
  <c r="T652" i="3"/>
  <c r="S652" i="3"/>
  <c r="R652" i="3"/>
  <c r="AA651" i="3"/>
  <c r="Z651" i="3"/>
  <c r="Y651" i="3"/>
  <c r="X651" i="3"/>
  <c r="W651" i="3"/>
  <c r="V651" i="3"/>
  <c r="U651" i="3"/>
  <c r="T651" i="3"/>
  <c r="S651" i="3"/>
  <c r="R651" i="3"/>
  <c r="AA650" i="3"/>
  <c r="Z650" i="3"/>
  <c r="Y650" i="3"/>
  <c r="X650" i="3"/>
  <c r="W650" i="3"/>
  <c r="V650" i="3"/>
  <c r="U650" i="3"/>
  <c r="T650" i="3"/>
  <c r="S650" i="3"/>
  <c r="R650" i="3"/>
  <c r="AA649" i="3"/>
  <c r="Z649" i="3"/>
  <c r="Y649" i="3"/>
  <c r="X649" i="3"/>
  <c r="W649" i="3"/>
  <c r="V649" i="3"/>
  <c r="U649" i="3"/>
  <c r="T649" i="3"/>
  <c r="S649" i="3"/>
  <c r="R649" i="3"/>
  <c r="AA648" i="3"/>
  <c r="Z648" i="3"/>
  <c r="Y648" i="3"/>
  <c r="X648" i="3"/>
  <c r="W648" i="3"/>
  <c r="V648" i="3"/>
  <c r="U648" i="3"/>
  <c r="T648" i="3"/>
  <c r="S648" i="3"/>
  <c r="R648" i="3"/>
  <c r="AA647" i="3"/>
  <c r="Z647" i="3"/>
  <c r="Y647" i="3"/>
  <c r="X647" i="3"/>
  <c r="W647" i="3"/>
  <c r="V647" i="3"/>
  <c r="U647" i="3"/>
  <c r="T647" i="3"/>
  <c r="S647" i="3"/>
  <c r="R647" i="3"/>
  <c r="AA646" i="3"/>
  <c r="Z646" i="3"/>
  <c r="Y646" i="3"/>
  <c r="X646" i="3"/>
  <c r="W646" i="3"/>
  <c r="V646" i="3"/>
  <c r="U646" i="3"/>
  <c r="T646" i="3"/>
  <c r="S646" i="3"/>
  <c r="R646" i="3"/>
  <c r="AA645" i="3"/>
  <c r="Z645" i="3"/>
  <c r="Y645" i="3"/>
  <c r="X645" i="3"/>
  <c r="W645" i="3"/>
  <c r="V645" i="3"/>
  <c r="U645" i="3"/>
  <c r="T645" i="3"/>
  <c r="S645" i="3"/>
  <c r="R645" i="3"/>
  <c r="AA644" i="3"/>
  <c r="Z644" i="3"/>
  <c r="Y644" i="3"/>
  <c r="X644" i="3"/>
  <c r="W644" i="3"/>
  <c r="V644" i="3"/>
  <c r="U644" i="3"/>
  <c r="T644" i="3"/>
  <c r="S644" i="3"/>
  <c r="R644" i="3"/>
  <c r="AA643" i="3"/>
  <c r="Z643" i="3"/>
  <c r="Y643" i="3"/>
  <c r="X643" i="3"/>
  <c r="W643" i="3"/>
  <c r="V643" i="3"/>
  <c r="U643" i="3"/>
  <c r="T643" i="3"/>
  <c r="S643" i="3"/>
  <c r="R643" i="3"/>
  <c r="AA642" i="3"/>
  <c r="Z642" i="3"/>
  <c r="Y642" i="3"/>
  <c r="X642" i="3"/>
  <c r="W642" i="3"/>
  <c r="V642" i="3"/>
  <c r="U642" i="3"/>
  <c r="T642" i="3"/>
  <c r="S642" i="3"/>
  <c r="R642" i="3"/>
  <c r="AA641" i="3"/>
  <c r="Z641" i="3"/>
  <c r="Y641" i="3"/>
  <c r="X641" i="3"/>
  <c r="W641" i="3"/>
  <c r="V641" i="3"/>
  <c r="U641" i="3"/>
  <c r="T641" i="3"/>
  <c r="S641" i="3"/>
  <c r="R641" i="3"/>
  <c r="AA640" i="3"/>
  <c r="Z640" i="3"/>
  <c r="Y640" i="3"/>
  <c r="X640" i="3"/>
  <c r="W640" i="3"/>
  <c r="V640" i="3"/>
  <c r="U640" i="3"/>
  <c r="T640" i="3"/>
  <c r="S640" i="3"/>
  <c r="R640" i="3"/>
  <c r="AA639" i="3"/>
  <c r="Z639" i="3"/>
  <c r="Y639" i="3"/>
  <c r="X639" i="3"/>
  <c r="W639" i="3"/>
  <c r="V639" i="3"/>
  <c r="U639" i="3"/>
  <c r="T639" i="3"/>
  <c r="S639" i="3"/>
  <c r="R639" i="3"/>
  <c r="AA638" i="3"/>
  <c r="Z638" i="3"/>
  <c r="Y638" i="3"/>
  <c r="X638" i="3"/>
  <c r="W638" i="3"/>
  <c r="V638" i="3"/>
  <c r="U638" i="3"/>
  <c r="T638" i="3"/>
  <c r="S638" i="3"/>
  <c r="R638" i="3"/>
  <c r="AA637" i="3"/>
  <c r="Z637" i="3"/>
  <c r="Y637" i="3"/>
  <c r="X637" i="3"/>
  <c r="W637" i="3"/>
  <c r="V637" i="3"/>
  <c r="U637" i="3"/>
  <c r="T637" i="3"/>
  <c r="S637" i="3"/>
  <c r="R637" i="3"/>
  <c r="AA636" i="3"/>
  <c r="Z636" i="3"/>
  <c r="Y636" i="3"/>
  <c r="X636" i="3"/>
  <c r="W636" i="3"/>
  <c r="V636" i="3"/>
  <c r="U636" i="3"/>
  <c r="T636" i="3"/>
  <c r="S636" i="3"/>
  <c r="R636" i="3"/>
  <c r="AA635" i="3"/>
  <c r="Z635" i="3"/>
  <c r="Y635" i="3"/>
  <c r="X635" i="3"/>
  <c r="W635" i="3"/>
  <c r="V635" i="3"/>
  <c r="U635" i="3"/>
  <c r="T635" i="3"/>
  <c r="S635" i="3"/>
  <c r="R635" i="3"/>
  <c r="AA634" i="3"/>
  <c r="Z634" i="3"/>
  <c r="Y634" i="3"/>
  <c r="X634" i="3"/>
  <c r="W634" i="3"/>
  <c r="V634" i="3"/>
  <c r="U634" i="3"/>
  <c r="T634" i="3"/>
  <c r="S634" i="3"/>
  <c r="R634" i="3"/>
  <c r="AA633" i="3"/>
  <c r="Z633" i="3"/>
  <c r="Y633" i="3"/>
  <c r="X633" i="3"/>
  <c r="W633" i="3"/>
  <c r="V633" i="3"/>
  <c r="U633" i="3"/>
  <c r="T633" i="3"/>
  <c r="S633" i="3"/>
  <c r="R633" i="3"/>
  <c r="AA632" i="3"/>
  <c r="Z632" i="3"/>
  <c r="Y632" i="3"/>
  <c r="X632" i="3"/>
  <c r="W632" i="3"/>
  <c r="V632" i="3"/>
  <c r="U632" i="3"/>
  <c r="T632" i="3"/>
  <c r="S632" i="3"/>
  <c r="R632" i="3"/>
  <c r="AA631" i="3"/>
  <c r="Z631" i="3"/>
  <c r="Y631" i="3"/>
  <c r="X631" i="3"/>
  <c r="W631" i="3"/>
  <c r="V631" i="3"/>
  <c r="U631" i="3"/>
  <c r="T631" i="3"/>
  <c r="S631" i="3"/>
  <c r="R631" i="3"/>
  <c r="AA630" i="3"/>
  <c r="Z630" i="3"/>
  <c r="Y630" i="3"/>
  <c r="X630" i="3"/>
  <c r="W630" i="3"/>
  <c r="V630" i="3"/>
  <c r="U630" i="3"/>
  <c r="T630" i="3"/>
  <c r="S630" i="3"/>
  <c r="R630" i="3"/>
  <c r="AA629" i="3"/>
  <c r="Z629" i="3"/>
  <c r="Y629" i="3"/>
  <c r="X629" i="3"/>
  <c r="W629" i="3"/>
  <c r="V629" i="3"/>
  <c r="U629" i="3"/>
  <c r="T629" i="3"/>
  <c r="S629" i="3"/>
  <c r="R629" i="3"/>
  <c r="AA628" i="3"/>
  <c r="Z628" i="3"/>
  <c r="Y628" i="3"/>
  <c r="X628" i="3"/>
  <c r="W628" i="3"/>
  <c r="V628" i="3"/>
  <c r="U628" i="3"/>
  <c r="T628" i="3"/>
  <c r="S628" i="3"/>
  <c r="R628" i="3"/>
  <c r="AA627" i="3"/>
  <c r="Z627" i="3"/>
  <c r="Y627" i="3"/>
  <c r="X627" i="3"/>
  <c r="W627" i="3"/>
  <c r="V627" i="3"/>
  <c r="U627" i="3"/>
  <c r="T627" i="3"/>
  <c r="S627" i="3"/>
  <c r="R627" i="3"/>
  <c r="AA626" i="3"/>
  <c r="Z626" i="3"/>
  <c r="Y626" i="3"/>
  <c r="X626" i="3"/>
  <c r="W626" i="3"/>
  <c r="V626" i="3"/>
  <c r="U626" i="3"/>
  <c r="T626" i="3"/>
  <c r="S626" i="3"/>
  <c r="R626" i="3"/>
  <c r="AA625" i="3"/>
  <c r="Z625" i="3"/>
  <c r="Y625" i="3"/>
  <c r="X625" i="3"/>
  <c r="W625" i="3"/>
  <c r="V625" i="3"/>
  <c r="U625" i="3"/>
  <c r="T625" i="3"/>
  <c r="S625" i="3"/>
  <c r="R625" i="3"/>
  <c r="AA624" i="3"/>
  <c r="Z624" i="3"/>
  <c r="Y624" i="3"/>
  <c r="X624" i="3"/>
  <c r="W624" i="3"/>
  <c r="V624" i="3"/>
  <c r="U624" i="3"/>
  <c r="T624" i="3"/>
  <c r="S624" i="3"/>
  <c r="R624" i="3"/>
  <c r="AA623" i="3"/>
  <c r="Z623" i="3"/>
  <c r="Y623" i="3"/>
  <c r="X623" i="3"/>
  <c r="W623" i="3"/>
  <c r="V623" i="3"/>
  <c r="U623" i="3"/>
  <c r="T623" i="3"/>
  <c r="S623" i="3"/>
  <c r="R623" i="3"/>
  <c r="AA622" i="3"/>
  <c r="Z622" i="3"/>
  <c r="Y622" i="3"/>
  <c r="X622" i="3"/>
  <c r="W622" i="3"/>
  <c r="V622" i="3"/>
  <c r="U622" i="3"/>
  <c r="T622" i="3"/>
  <c r="S622" i="3"/>
  <c r="R622" i="3"/>
  <c r="AA621" i="3"/>
  <c r="Z621" i="3"/>
  <c r="Y621" i="3"/>
  <c r="X621" i="3"/>
  <c r="W621" i="3"/>
  <c r="V621" i="3"/>
  <c r="U621" i="3"/>
  <c r="T621" i="3"/>
  <c r="S621" i="3"/>
  <c r="R621" i="3"/>
  <c r="AA620" i="3"/>
  <c r="Z620" i="3"/>
  <c r="Y620" i="3"/>
  <c r="X620" i="3"/>
  <c r="W620" i="3"/>
  <c r="V620" i="3"/>
  <c r="U620" i="3"/>
  <c r="T620" i="3"/>
  <c r="S620" i="3"/>
  <c r="R620" i="3"/>
  <c r="AA619" i="3"/>
  <c r="Z619" i="3"/>
  <c r="Y619" i="3"/>
  <c r="X619" i="3"/>
  <c r="W619" i="3"/>
  <c r="V619" i="3"/>
  <c r="U619" i="3"/>
  <c r="T619" i="3"/>
  <c r="S619" i="3"/>
  <c r="R619" i="3"/>
  <c r="AA618" i="3"/>
  <c r="Z618" i="3"/>
  <c r="Y618" i="3"/>
  <c r="X618" i="3"/>
  <c r="W618" i="3"/>
  <c r="V618" i="3"/>
  <c r="U618" i="3"/>
  <c r="T618" i="3"/>
  <c r="S618" i="3"/>
  <c r="R618" i="3"/>
  <c r="AA617" i="3"/>
  <c r="Z617" i="3"/>
  <c r="Y617" i="3"/>
  <c r="X617" i="3"/>
  <c r="W617" i="3"/>
  <c r="V617" i="3"/>
  <c r="U617" i="3"/>
  <c r="T617" i="3"/>
  <c r="S617" i="3"/>
  <c r="R617" i="3"/>
  <c r="AA616" i="3"/>
  <c r="Z616" i="3"/>
  <c r="Y616" i="3"/>
  <c r="X616" i="3"/>
  <c r="W616" i="3"/>
  <c r="V616" i="3"/>
  <c r="U616" i="3"/>
  <c r="T616" i="3"/>
  <c r="S616" i="3"/>
  <c r="R616" i="3"/>
  <c r="AA615" i="3"/>
  <c r="Z615" i="3"/>
  <c r="Y615" i="3"/>
  <c r="X615" i="3"/>
  <c r="W615" i="3"/>
  <c r="V615" i="3"/>
  <c r="U615" i="3"/>
  <c r="T615" i="3"/>
  <c r="S615" i="3"/>
  <c r="R615" i="3"/>
  <c r="AA614" i="3"/>
  <c r="Z614" i="3"/>
  <c r="Y614" i="3"/>
  <c r="X614" i="3"/>
  <c r="W614" i="3"/>
  <c r="V614" i="3"/>
  <c r="U614" i="3"/>
  <c r="T614" i="3"/>
  <c r="S614" i="3"/>
  <c r="R614" i="3"/>
  <c r="AA613" i="3"/>
  <c r="Z613" i="3"/>
  <c r="Y613" i="3"/>
  <c r="X613" i="3"/>
  <c r="W613" i="3"/>
  <c r="V613" i="3"/>
  <c r="U613" i="3"/>
  <c r="T613" i="3"/>
  <c r="S613" i="3"/>
  <c r="R613" i="3"/>
  <c r="AA612" i="3"/>
  <c r="Z612" i="3"/>
  <c r="Y612" i="3"/>
  <c r="X612" i="3"/>
  <c r="W612" i="3"/>
  <c r="V612" i="3"/>
  <c r="U612" i="3"/>
  <c r="T612" i="3"/>
  <c r="S612" i="3"/>
  <c r="R612" i="3"/>
  <c r="AA611" i="3"/>
  <c r="Z611" i="3"/>
  <c r="Y611" i="3"/>
  <c r="X611" i="3"/>
  <c r="W611" i="3"/>
  <c r="V611" i="3"/>
  <c r="U611" i="3"/>
  <c r="T611" i="3"/>
  <c r="S611" i="3"/>
  <c r="R611" i="3"/>
  <c r="AA610" i="3"/>
  <c r="Z610" i="3"/>
  <c r="Y610" i="3"/>
  <c r="X610" i="3"/>
  <c r="W610" i="3"/>
  <c r="V610" i="3"/>
  <c r="U610" i="3"/>
  <c r="T610" i="3"/>
  <c r="S610" i="3"/>
  <c r="R610" i="3"/>
  <c r="AA609" i="3"/>
  <c r="Z609" i="3"/>
  <c r="Y609" i="3"/>
  <c r="X609" i="3"/>
  <c r="W609" i="3"/>
  <c r="V609" i="3"/>
  <c r="U609" i="3"/>
  <c r="T609" i="3"/>
  <c r="S609" i="3"/>
  <c r="R609" i="3"/>
  <c r="AA608" i="3"/>
  <c r="Z608" i="3"/>
  <c r="Y608" i="3"/>
  <c r="X608" i="3"/>
  <c r="W608" i="3"/>
  <c r="V608" i="3"/>
  <c r="U608" i="3"/>
  <c r="T608" i="3"/>
  <c r="S608" i="3"/>
  <c r="R608" i="3"/>
  <c r="AA607" i="3"/>
  <c r="Z607" i="3"/>
  <c r="Y607" i="3"/>
  <c r="X607" i="3"/>
  <c r="W607" i="3"/>
  <c r="V607" i="3"/>
  <c r="U607" i="3"/>
  <c r="T607" i="3"/>
  <c r="S607" i="3"/>
  <c r="R607" i="3"/>
  <c r="AA606" i="3"/>
  <c r="Z606" i="3"/>
  <c r="Y606" i="3"/>
  <c r="X606" i="3"/>
  <c r="W606" i="3"/>
  <c r="V606" i="3"/>
  <c r="U606" i="3"/>
  <c r="T606" i="3"/>
  <c r="S606" i="3"/>
  <c r="R606" i="3"/>
  <c r="AA605" i="3"/>
  <c r="Z605" i="3"/>
  <c r="Y605" i="3"/>
  <c r="X605" i="3"/>
  <c r="W605" i="3"/>
  <c r="V605" i="3"/>
  <c r="U605" i="3"/>
  <c r="T605" i="3"/>
  <c r="S605" i="3"/>
  <c r="R605" i="3"/>
  <c r="AA604" i="3"/>
  <c r="Z604" i="3"/>
  <c r="Y604" i="3"/>
  <c r="X604" i="3"/>
  <c r="W604" i="3"/>
  <c r="V604" i="3"/>
  <c r="U604" i="3"/>
  <c r="T604" i="3"/>
  <c r="S604" i="3"/>
  <c r="R604" i="3"/>
  <c r="AA603" i="3"/>
  <c r="Z603" i="3"/>
  <c r="Y603" i="3"/>
  <c r="X603" i="3"/>
  <c r="W603" i="3"/>
  <c r="V603" i="3"/>
  <c r="U603" i="3"/>
  <c r="T603" i="3"/>
  <c r="S603" i="3"/>
  <c r="R603" i="3"/>
  <c r="AA602" i="3"/>
  <c r="Z602" i="3"/>
  <c r="Y602" i="3"/>
  <c r="X602" i="3"/>
  <c r="W602" i="3"/>
  <c r="V602" i="3"/>
  <c r="U602" i="3"/>
  <c r="T602" i="3"/>
  <c r="S602" i="3"/>
  <c r="R602" i="3"/>
  <c r="AA601" i="3"/>
  <c r="Z601" i="3"/>
  <c r="Y601" i="3"/>
  <c r="X601" i="3"/>
  <c r="W601" i="3"/>
  <c r="V601" i="3"/>
  <c r="U601" i="3"/>
  <c r="T601" i="3"/>
  <c r="S601" i="3"/>
  <c r="R601" i="3"/>
  <c r="AA600" i="3"/>
  <c r="Z600" i="3"/>
  <c r="Y600" i="3"/>
  <c r="X600" i="3"/>
  <c r="W600" i="3"/>
  <c r="V600" i="3"/>
  <c r="U600" i="3"/>
  <c r="T600" i="3"/>
  <c r="S600" i="3"/>
  <c r="R600" i="3"/>
  <c r="AA599" i="3"/>
  <c r="Z599" i="3"/>
  <c r="Y599" i="3"/>
  <c r="X599" i="3"/>
  <c r="W599" i="3"/>
  <c r="V599" i="3"/>
  <c r="U599" i="3"/>
  <c r="T599" i="3"/>
  <c r="S599" i="3"/>
  <c r="R599" i="3"/>
  <c r="AA598" i="3"/>
  <c r="Z598" i="3"/>
  <c r="Y598" i="3"/>
  <c r="X598" i="3"/>
  <c r="W598" i="3"/>
  <c r="V598" i="3"/>
  <c r="U598" i="3"/>
  <c r="T598" i="3"/>
  <c r="S598" i="3"/>
  <c r="R598" i="3"/>
  <c r="AA597" i="3"/>
  <c r="Z597" i="3"/>
  <c r="Y597" i="3"/>
  <c r="X597" i="3"/>
  <c r="W597" i="3"/>
  <c r="V597" i="3"/>
  <c r="U597" i="3"/>
  <c r="T597" i="3"/>
  <c r="S597" i="3"/>
  <c r="R597" i="3"/>
  <c r="AA596" i="3"/>
  <c r="Z596" i="3"/>
  <c r="Y596" i="3"/>
  <c r="X596" i="3"/>
  <c r="W596" i="3"/>
  <c r="V596" i="3"/>
  <c r="U596" i="3"/>
  <c r="T596" i="3"/>
  <c r="S596" i="3"/>
  <c r="R596" i="3"/>
  <c r="AA595" i="3"/>
  <c r="Z595" i="3"/>
  <c r="Y595" i="3"/>
  <c r="X595" i="3"/>
  <c r="W595" i="3"/>
  <c r="V595" i="3"/>
  <c r="U595" i="3"/>
  <c r="T595" i="3"/>
  <c r="S595" i="3"/>
  <c r="R595" i="3"/>
  <c r="AA594" i="3"/>
  <c r="Z594" i="3"/>
  <c r="Y594" i="3"/>
  <c r="X594" i="3"/>
  <c r="W594" i="3"/>
  <c r="V594" i="3"/>
  <c r="U594" i="3"/>
  <c r="T594" i="3"/>
  <c r="S594" i="3"/>
  <c r="R594" i="3"/>
  <c r="AA593" i="3"/>
  <c r="Z593" i="3"/>
  <c r="Y593" i="3"/>
  <c r="X593" i="3"/>
  <c r="W593" i="3"/>
  <c r="V593" i="3"/>
  <c r="U593" i="3"/>
  <c r="T593" i="3"/>
  <c r="S593" i="3"/>
  <c r="R593" i="3"/>
  <c r="AA592" i="3"/>
  <c r="Z592" i="3"/>
  <c r="Y592" i="3"/>
  <c r="X592" i="3"/>
  <c r="W592" i="3"/>
  <c r="V592" i="3"/>
  <c r="U592" i="3"/>
  <c r="T592" i="3"/>
  <c r="S592" i="3"/>
  <c r="R592" i="3"/>
  <c r="AA591" i="3"/>
  <c r="Z591" i="3"/>
  <c r="Y591" i="3"/>
  <c r="X591" i="3"/>
  <c r="W591" i="3"/>
  <c r="V591" i="3"/>
  <c r="U591" i="3"/>
  <c r="T591" i="3"/>
  <c r="S591" i="3"/>
  <c r="R591" i="3"/>
  <c r="AA590" i="3"/>
  <c r="Z590" i="3"/>
  <c r="Y590" i="3"/>
  <c r="X590" i="3"/>
  <c r="W590" i="3"/>
  <c r="V590" i="3"/>
  <c r="U590" i="3"/>
  <c r="T590" i="3"/>
  <c r="S590" i="3"/>
  <c r="R590" i="3"/>
  <c r="AA589" i="3"/>
  <c r="Z589" i="3"/>
  <c r="Y589" i="3"/>
  <c r="X589" i="3"/>
  <c r="W589" i="3"/>
  <c r="V589" i="3"/>
  <c r="U589" i="3"/>
  <c r="T589" i="3"/>
  <c r="S589" i="3"/>
  <c r="R589" i="3"/>
  <c r="AA588" i="3"/>
  <c r="Z588" i="3"/>
  <c r="Y588" i="3"/>
  <c r="X588" i="3"/>
  <c r="W588" i="3"/>
  <c r="V588" i="3"/>
  <c r="U588" i="3"/>
  <c r="T588" i="3"/>
  <c r="S588" i="3"/>
  <c r="R588" i="3"/>
  <c r="AA587" i="3"/>
  <c r="Z587" i="3"/>
  <c r="Y587" i="3"/>
  <c r="X587" i="3"/>
  <c r="W587" i="3"/>
  <c r="V587" i="3"/>
  <c r="U587" i="3"/>
  <c r="T587" i="3"/>
  <c r="S587" i="3"/>
  <c r="R587" i="3"/>
  <c r="AA586" i="3"/>
  <c r="Z586" i="3"/>
  <c r="Y586" i="3"/>
  <c r="X586" i="3"/>
  <c r="W586" i="3"/>
  <c r="V586" i="3"/>
  <c r="U586" i="3"/>
  <c r="T586" i="3"/>
  <c r="S586" i="3"/>
  <c r="R586" i="3"/>
  <c r="AA585" i="3"/>
  <c r="Z585" i="3"/>
  <c r="Y585" i="3"/>
  <c r="X585" i="3"/>
  <c r="W585" i="3"/>
  <c r="V585" i="3"/>
  <c r="U585" i="3"/>
  <c r="T585" i="3"/>
  <c r="S585" i="3"/>
  <c r="R585" i="3"/>
  <c r="AA584" i="3"/>
  <c r="Z584" i="3"/>
  <c r="Y584" i="3"/>
  <c r="X584" i="3"/>
  <c r="W584" i="3"/>
  <c r="V584" i="3"/>
  <c r="U584" i="3"/>
  <c r="T584" i="3"/>
  <c r="S584" i="3"/>
  <c r="R584" i="3"/>
  <c r="AA583" i="3"/>
  <c r="Z583" i="3"/>
  <c r="Y583" i="3"/>
  <c r="X583" i="3"/>
  <c r="W583" i="3"/>
  <c r="V583" i="3"/>
  <c r="U583" i="3"/>
  <c r="T583" i="3"/>
  <c r="S583" i="3"/>
  <c r="R583" i="3"/>
  <c r="AA582" i="3"/>
  <c r="Z582" i="3"/>
  <c r="Y582" i="3"/>
  <c r="X582" i="3"/>
  <c r="W582" i="3"/>
  <c r="V582" i="3"/>
  <c r="U582" i="3"/>
  <c r="T582" i="3"/>
  <c r="S582" i="3"/>
  <c r="R582" i="3"/>
  <c r="AA581" i="3"/>
  <c r="Z581" i="3"/>
  <c r="Y581" i="3"/>
  <c r="X581" i="3"/>
  <c r="W581" i="3"/>
  <c r="V581" i="3"/>
  <c r="U581" i="3"/>
  <c r="T581" i="3"/>
  <c r="S581" i="3"/>
  <c r="R581" i="3"/>
  <c r="AA580" i="3"/>
  <c r="Z580" i="3"/>
  <c r="Y580" i="3"/>
  <c r="X580" i="3"/>
  <c r="W580" i="3"/>
  <c r="V580" i="3"/>
  <c r="U580" i="3"/>
  <c r="T580" i="3"/>
  <c r="S580" i="3"/>
  <c r="R580" i="3"/>
  <c r="AA579" i="3"/>
  <c r="Z579" i="3"/>
  <c r="Y579" i="3"/>
  <c r="X579" i="3"/>
  <c r="W579" i="3"/>
  <c r="V579" i="3"/>
  <c r="U579" i="3"/>
  <c r="T579" i="3"/>
  <c r="S579" i="3"/>
  <c r="R579" i="3"/>
  <c r="AA578" i="3"/>
  <c r="Z578" i="3"/>
  <c r="Y578" i="3"/>
  <c r="X578" i="3"/>
  <c r="W578" i="3"/>
  <c r="V578" i="3"/>
  <c r="U578" i="3"/>
  <c r="T578" i="3"/>
  <c r="S578" i="3"/>
  <c r="R578" i="3"/>
  <c r="AA577" i="3"/>
  <c r="Z577" i="3"/>
  <c r="Y577" i="3"/>
  <c r="X577" i="3"/>
  <c r="W577" i="3"/>
  <c r="V577" i="3"/>
  <c r="U577" i="3"/>
  <c r="T577" i="3"/>
  <c r="S577" i="3"/>
  <c r="R577" i="3"/>
  <c r="AA576" i="3"/>
  <c r="Z576" i="3"/>
  <c r="Y576" i="3"/>
  <c r="X576" i="3"/>
  <c r="W576" i="3"/>
  <c r="V576" i="3"/>
  <c r="U576" i="3"/>
  <c r="T576" i="3"/>
  <c r="S576" i="3"/>
  <c r="R576" i="3"/>
  <c r="AA575" i="3"/>
  <c r="Z575" i="3"/>
  <c r="Y575" i="3"/>
  <c r="X575" i="3"/>
  <c r="W575" i="3"/>
  <c r="V575" i="3"/>
  <c r="U575" i="3"/>
  <c r="T575" i="3"/>
  <c r="S575" i="3"/>
  <c r="R575" i="3"/>
  <c r="AA574" i="3"/>
  <c r="Z574" i="3"/>
  <c r="Y574" i="3"/>
  <c r="X574" i="3"/>
  <c r="W574" i="3"/>
  <c r="V574" i="3"/>
  <c r="U574" i="3"/>
  <c r="T574" i="3"/>
  <c r="S574" i="3"/>
  <c r="R574" i="3"/>
  <c r="AA573" i="3"/>
  <c r="Z573" i="3"/>
  <c r="Y573" i="3"/>
  <c r="X573" i="3"/>
  <c r="W573" i="3"/>
  <c r="V573" i="3"/>
  <c r="U573" i="3"/>
  <c r="T573" i="3"/>
  <c r="S573" i="3"/>
  <c r="R573" i="3"/>
  <c r="AA572" i="3"/>
  <c r="Z572" i="3"/>
  <c r="Y572" i="3"/>
  <c r="X572" i="3"/>
  <c r="W572" i="3"/>
  <c r="V572" i="3"/>
  <c r="U572" i="3"/>
  <c r="T572" i="3"/>
  <c r="S572" i="3"/>
  <c r="R572" i="3"/>
  <c r="AA571" i="3"/>
  <c r="Z571" i="3"/>
  <c r="Y571" i="3"/>
  <c r="X571" i="3"/>
  <c r="W571" i="3"/>
  <c r="V571" i="3"/>
  <c r="U571" i="3"/>
  <c r="T571" i="3"/>
  <c r="S571" i="3"/>
  <c r="R571" i="3"/>
  <c r="AA570" i="3"/>
  <c r="Z570" i="3"/>
  <c r="Y570" i="3"/>
  <c r="X570" i="3"/>
  <c r="W570" i="3"/>
  <c r="V570" i="3"/>
  <c r="U570" i="3"/>
  <c r="T570" i="3"/>
  <c r="S570" i="3"/>
  <c r="R570" i="3"/>
  <c r="AA569" i="3"/>
  <c r="Z569" i="3"/>
  <c r="Y569" i="3"/>
  <c r="X569" i="3"/>
  <c r="W569" i="3"/>
  <c r="V569" i="3"/>
  <c r="U569" i="3"/>
  <c r="T569" i="3"/>
  <c r="S569" i="3"/>
  <c r="R569" i="3"/>
  <c r="AA568" i="3"/>
  <c r="Z568" i="3"/>
  <c r="Y568" i="3"/>
  <c r="X568" i="3"/>
  <c r="W568" i="3"/>
  <c r="V568" i="3"/>
  <c r="U568" i="3"/>
  <c r="T568" i="3"/>
  <c r="S568" i="3"/>
  <c r="R568" i="3"/>
  <c r="AA567" i="3"/>
  <c r="Z567" i="3"/>
  <c r="Y567" i="3"/>
  <c r="X567" i="3"/>
  <c r="W567" i="3"/>
  <c r="V567" i="3"/>
  <c r="U567" i="3"/>
  <c r="T567" i="3"/>
  <c r="S567" i="3"/>
  <c r="R567" i="3"/>
  <c r="AA566" i="3"/>
  <c r="Z566" i="3"/>
  <c r="Y566" i="3"/>
  <c r="X566" i="3"/>
  <c r="W566" i="3"/>
  <c r="V566" i="3"/>
  <c r="U566" i="3"/>
  <c r="T566" i="3"/>
  <c r="S566" i="3"/>
  <c r="R566" i="3"/>
  <c r="AA565" i="3"/>
  <c r="Z565" i="3"/>
  <c r="Y565" i="3"/>
  <c r="X565" i="3"/>
  <c r="W565" i="3"/>
  <c r="V565" i="3"/>
  <c r="U565" i="3"/>
  <c r="T565" i="3"/>
  <c r="S565" i="3"/>
  <c r="R565" i="3"/>
  <c r="AA564" i="3"/>
  <c r="Z564" i="3"/>
  <c r="Y564" i="3"/>
  <c r="X564" i="3"/>
  <c r="W564" i="3"/>
  <c r="V564" i="3"/>
  <c r="U564" i="3"/>
  <c r="T564" i="3"/>
  <c r="S564" i="3"/>
  <c r="R564" i="3"/>
  <c r="AA563" i="3"/>
  <c r="Z563" i="3"/>
  <c r="Y563" i="3"/>
  <c r="X563" i="3"/>
  <c r="W563" i="3"/>
  <c r="V563" i="3"/>
  <c r="U563" i="3"/>
  <c r="T563" i="3"/>
  <c r="S563" i="3"/>
  <c r="R563" i="3"/>
  <c r="AA562" i="3"/>
  <c r="Z562" i="3"/>
  <c r="Y562" i="3"/>
  <c r="X562" i="3"/>
  <c r="W562" i="3"/>
  <c r="V562" i="3"/>
  <c r="U562" i="3"/>
  <c r="T562" i="3"/>
  <c r="S562" i="3"/>
  <c r="R562" i="3"/>
  <c r="AA561" i="3"/>
  <c r="Z561" i="3"/>
  <c r="Y561" i="3"/>
  <c r="X561" i="3"/>
  <c r="W561" i="3"/>
  <c r="V561" i="3"/>
  <c r="U561" i="3"/>
  <c r="T561" i="3"/>
  <c r="S561" i="3"/>
  <c r="R561" i="3"/>
  <c r="AA560" i="3"/>
  <c r="Z560" i="3"/>
  <c r="Y560" i="3"/>
  <c r="X560" i="3"/>
  <c r="W560" i="3"/>
  <c r="V560" i="3"/>
  <c r="U560" i="3"/>
  <c r="T560" i="3"/>
  <c r="S560" i="3"/>
  <c r="R560" i="3"/>
  <c r="AA559" i="3"/>
  <c r="Z559" i="3"/>
  <c r="Y559" i="3"/>
  <c r="X559" i="3"/>
  <c r="W559" i="3"/>
  <c r="V559" i="3"/>
  <c r="U559" i="3"/>
  <c r="T559" i="3"/>
  <c r="S559" i="3"/>
  <c r="R559" i="3"/>
  <c r="AA558" i="3"/>
  <c r="Z558" i="3"/>
  <c r="Y558" i="3"/>
  <c r="X558" i="3"/>
  <c r="W558" i="3"/>
  <c r="V558" i="3"/>
  <c r="U558" i="3"/>
  <c r="T558" i="3"/>
  <c r="S558" i="3"/>
  <c r="R558" i="3"/>
  <c r="AA557" i="3"/>
  <c r="Z557" i="3"/>
  <c r="Y557" i="3"/>
  <c r="X557" i="3"/>
  <c r="W557" i="3"/>
  <c r="V557" i="3"/>
  <c r="U557" i="3"/>
  <c r="T557" i="3"/>
  <c r="S557" i="3"/>
  <c r="R557" i="3"/>
  <c r="AA556" i="3"/>
  <c r="Z556" i="3"/>
  <c r="Y556" i="3"/>
  <c r="X556" i="3"/>
  <c r="W556" i="3"/>
  <c r="V556" i="3"/>
  <c r="U556" i="3"/>
  <c r="T556" i="3"/>
  <c r="S556" i="3"/>
  <c r="R556" i="3"/>
  <c r="AA555" i="3"/>
  <c r="Z555" i="3"/>
  <c r="Y555" i="3"/>
  <c r="X555" i="3"/>
  <c r="W555" i="3"/>
  <c r="V555" i="3"/>
  <c r="U555" i="3"/>
  <c r="T555" i="3"/>
  <c r="S555" i="3"/>
  <c r="R555" i="3"/>
  <c r="AA554" i="3"/>
  <c r="Z554" i="3"/>
  <c r="Y554" i="3"/>
  <c r="X554" i="3"/>
  <c r="W554" i="3"/>
  <c r="V554" i="3"/>
  <c r="U554" i="3"/>
  <c r="T554" i="3"/>
  <c r="S554" i="3"/>
  <c r="R554" i="3"/>
  <c r="AA553" i="3"/>
  <c r="Z553" i="3"/>
  <c r="Y553" i="3"/>
  <c r="X553" i="3"/>
  <c r="W553" i="3"/>
  <c r="V553" i="3"/>
  <c r="U553" i="3"/>
  <c r="T553" i="3"/>
  <c r="S553" i="3"/>
  <c r="R553" i="3"/>
  <c r="AA552" i="3"/>
  <c r="Z552" i="3"/>
  <c r="Y552" i="3"/>
  <c r="X552" i="3"/>
  <c r="W552" i="3"/>
  <c r="V552" i="3"/>
  <c r="U552" i="3"/>
  <c r="T552" i="3"/>
  <c r="S552" i="3"/>
  <c r="R552" i="3"/>
  <c r="AA551" i="3"/>
  <c r="Z551" i="3"/>
  <c r="Y551" i="3"/>
  <c r="X551" i="3"/>
  <c r="W551" i="3"/>
  <c r="V551" i="3"/>
  <c r="U551" i="3"/>
  <c r="T551" i="3"/>
  <c r="S551" i="3"/>
  <c r="R551" i="3"/>
  <c r="AA550" i="3"/>
  <c r="Z550" i="3"/>
  <c r="Y550" i="3"/>
  <c r="X550" i="3"/>
  <c r="W550" i="3"/>
  <c r="V550" i="3"/>
  <c r="U550" i="3"/>
  <c r="T550" i="3"/>
  <c r="S550" i="3"/>
  <c r="R550" i="3"/>
  <c r="AA549" i="3"/>
  <c r="Z549" i="3"/>
  <c r="Y549" i="3"/>
  <c r="X549" i="3"/>
  <c r="W549" i="3"/>
  <c r="V549" i="3"/>
  <c r="U549" i="3"/>
  <c r="T549" i="3"/>
  <c r="S549" i="3"/>
  <c r="R549" i="3"/>
  <c r="AA548" i="3"/>
  <c r="Z548" i="3"/>
  <c r="Y548" i="3"/>
  <c r="X548" i="3"/>
  <c r="W548" i="3"/>
  <c r="V548" i="3"/>
  <c r="U548" i="3"/>
  <c r="T548" i="3"/>
  <c r="S548" i="3"/>
  <c r="R548" i="3"/>
  <c r="AA547" i="3"/>
  <c r="Z547" i="3"/>
  <c r="Y547" i="3"/>
  <c r="X547" i="3"/>
  <c r="W547" i="3"/>
  <c r="V547" i="3"/>
  <c r="U547" i="3"/>
  <c r="T547" i="3"/>
  <c r="S547" i="3"/>
  <c r="R547" i="3"/>
  <c r="AA546" i="3"/>
  <c r="Z546" i="3"/>
  <c r="Y546" i="3"/>
  <c r="X546" i="3"/>
  <c r="W546" i="3"/>
  <c r="V546" i="3"/>
  <c r="U546" i="3"/>
  <c r="T546" i="3"/>
  <c r="S546" i="3"/>
  <c r="R546" i="3"/>
  <c r="AA545" i="3"/>
  <c r="Z545" i="3"/>
  <c r="Y545" i="3"/>
  <c r="X545" i="3"/>
  <c r="W545" i="3"/>
  <c r="V545" i="3"/>
  <c r="U545" i="3"/>
  <c r="T545" i="3"/>
  <c r="S545" i="3"/>
  <c r="R545" i="3"/>
  <c r="AA544" i="3"/>
  <c r="Z544" i="3"/>
  <c r="Y544" i="3"/>
  <c r="X544" i="3"/>
  <c r="W544" i="3"/>
  <c r="V544" i="3"/>
  <c r="U544" i="3"/>
  <c r="T544" i="3"/>
  <c r="S544" i="3"/>
  <c r="R544" i="3"/>
  <c r="AA543" i="3"/>
  <c r="Z543" i="3"/>
  <c r="Y543" i="3"/>
  <c r="X543" i="3"/>
  <c r="W543" i="3"/>
  <c r="V543" i="3"/>
  <c r="U543" i="3"/>
  <c r="T543" i="3"/>
  <c r="S543" i="3"/>
  <c r="R543" i="3"/>
  <c r="AA542" i="3"/>
  <c r="Z542" i="3"/>
  <c r="Y542" i="3"/>
  <c r="X542" i="3"/>
  <c r="W542" i="3"/>
  <c r="V542" i="3"/>
  <c r="U542" i="3"/>
  <c r="T542" i="3"/>
  <c r="S542" i="3"/>
  <c r="R542" i="3"/>
  <c r="AA541" i="3"/>
  <c r="Z541" i="3"/>
  <c r="Y541" i="3"/>
  <c r="X541" i="3"/>
  <c r="W541" i="3"/>
  <c r="V541" i="3"/>
  <c r="U541" i="3"/>
  <c r="T541" i="3"/>
  <c r="S541" i="3"/>
  <c r="R541" i="3"/>
  <c r="AA540" i="3"/>
  <c r="Z540" i="3"/>
  <c r="Y540" i="3"/>
  <c r="X540" i="3"/>
  <c r="W540" i="3"/>
  <c r="V540" i="3"/>
  <c r="U540" i="3"/>
  <c r="T540" i="3"/>
  <c r="S540" i="3"/>
  <c r="R540" i="3"/>
  <c r="AA539" i="3"/>
  <c r="Z539" i="3"/>
  <c r="Y539" i="3"/>
  <c r="X539" i="3"/>
  <c r="W539" i="3"/>
  <c r="V539" i="3"/>
  <c r="U539" i="3"/>
  <c r="T539" i="3"/>
  <c r="S539" i="3"/>
  <c r="R539" i="3"/>
  <c r="AA538" i="3"/>
  <c r="Z538" i="3"/>
  <c r="Y538" i="3"/>
  <c r="X538" i="3"/>
  <c r="W538" i="3"/>
  <c r="V538" i="3"/>
  <c r="U538" i="3"/>
  <c r="T538" i="3"/>
  <c r="S538" i="3"/>
  <c r="R538" i="3"/>
  <c r="AA537" i="3"/>
  <c r="Z537" i="3"/>
  <c r="Y537" i="3"/>
  <c r="X537" i="3"/>
  <c r="W537" i="3"/>
  <c r="V537" i="3"/>
  <c r="U537" i="3"/>
  <c r="T537" i="3"/>
  <c r="S537" i="3"/>
  <c r="R537" i="3"/>
  <c r="AA536" i="3"/>
  <c r="Z536" i="3"/>
  <c r="Y536" i="3"/>
  <c r="X536" i="3"/>
  <c r="W536" i="3"/>
  <c r="V536" i="3"/>
  <c r="U536" i="3"/>
  <c r="T536" i="3"/>
  <c r="S536" i="3"/>
  <c r="R536" i="3"/>
  <c r="AA535" i="3"/>
  <c r="Z535" i="3"/>
  <c r="Y535" i="3"/>
  <c r="X535" i="3"/>
  <c r="W535" i="3"/>
  <c r="V535" i="3"/>
  <c r="U535" i="3"/>
  <c r="T535" i="3"/>
  <c r="S535" i="3"/>
  <c r="R535" i="3"/>
  <c r="AA534" i="3"/>
  <c r="Z534" i="3"/>
  <c r="Y534" i="3"/>
  <c r="X534" i="3"/>
  <c r="W534" i="3"/>
  <c r="V534" i="3"/>
  <c r="U534" i="3"/>
  <c r="T534" i="3"/>
  <c r="S534" i="3"/>
  <c r="R534" i="3"/>
  <c r="AA533" i="3"/>
  <c r="Z533" i="3"/>
  <c r="Y533" i="3"/>
  <c r="X533" i="3"/>
  <c r="W533" i="3"/>
  <c r="V533" i="3"/>
  <c r="U533" i="3"/>
  <c r="T533" i="3"/>
  <c r="S533" i="3"/>
  <c r="R533" i="3"/>
  <c r="AA532" i="3"/>
  <c r="Z532" i="3"/>
  <c r="Y532" i="3"/>
  <c r="X532" i="3"/>
  <c r="W532" i="3"/>
  <c r="V532" i="3"/>
  <c r="U532" i="3"/>
  <c r="T532" i="3"/>
  <c r="S532" i="3"/>
  <c r="R532" i="3"/>
  <c r="AA531" i="3"/>
  <c r="Z531" i="3"/>
  <c r="Y531" i="3"/>
  <c r="X531" i="3"/>
  <c r="W531" i="3"/>
  <c r="V531" i="3"/>
  <c r="U531" i="3"/>
  <c r="T531" i="3"/>
  <c r="S531" i="3"/>
  <c r="R531" i="3"/>
  <c r="AA530" i="3"/>
  <c r="Z530" i="3"/>
  <c r="Y530" i="3"/>
  <c r="X530" i="3"/>
  <c r="W530" i="3"/>
  <c r="V530" i="3"/>
  <c r="U530" i="3"/>
  <c r="T530" i="3"/>
  <c r="S530" i="3"/>
  <c r="R530" i="3"/>
  <c r="AA529" i="3"/>
  <c r="Z529" i="3"/>
  <c r="Y529" i="3"/>
  <c r="X529" i="3"/>
  <c r="W529" i="3"/>
  <c r="V529" i="3"/>
  <c r="U529" i="3"/>
  <c r="T529" i="3"/>
  <c r="S529" i="3"/>
  <c r="R529" i="3"/>
  <c r="AA528" i="3"/>
  <c r="Z528" i="3"/>
  <c r="Y528" i="3"/>
  <c r="X528" i="3"/>
  <c r="W528" i="3"/>
  <c r="V528" i="3"/>
  <c r="U528" i="3"/>
  <c r="T528" i="3"/>
  <c r="S528" i="3"/>
  <c r="R528" i="3"/>
  <c r="AA527" i="3"/>
  <c r="Z527" i="3"/>
  <c r="Y527" i="3"/>
  <c r="X527" i="3"/>
  <c r="W527" i="3"/>
  <c r="V527" i="3"/>
  <c r="U527" i="3"/>
  <c r="T527" i="3"/>
  <c r="S527" i="3"/>
  <c r="R527" i="3"/>
  <c r="AA526" i="3"/>
  <c r="Z526" i="3"/>
  <c r="Y526" i="3"/>
  <c r="X526" i="3"/>
  <c r="W526" i="3"/>
  <c r="V526" i="3"/>
  <c r="U526" i="3"/>
  <c r="T526" i="3"/>
  <c r="S526" i="3"/>
  <c r="R526" i="3"/>
  <c r="AA525" i="3"/>
  <c r="Z525" i="3"/>
  <c r="Y525" i="3"/>
  <c r="X525" i="3"/>
  <c r="W525" i="3"/>
  <c r="V525" i="3"/>
  <c r="U525" i="3"/>
  <c r="T525" i="3"/>
  <c r="S525" i="3"/>
  <c r="R525" i="3"/>
  <c r="AA524" i="3"/>
  <c r="Z524" i="3"/>
  <c r="Y524" i="3"/>
  <c r="X524" i="3"/>
  <c r="W524" i="3"/>
  <c r="V524" i="3"/>
  <c r="U524" i="3"/>
  <c r="T524" i="3"/>
  <c r="S524" i="3"/>
  <c r="R524" i="3"/>
  <c r="AA523" i="3"/>
  <c r="Z523" i="3"/>
  <c r="Y523" i="3"/>
  <c r="X523" i="3"/>
  <c r="W523" i="3"/>
  <c r="V523" i="3"/>
  <c r="U523" i="3"/>
  <c r="T523" i="3"/>
  <c r="S523" i="3"/>
  <c r="R523" i="3"/>
  <c r="AA522" i="3"/>
  <c r="Z522" i="3"/>
  <c r="Y522" i="3"/>
  <c r="X522" i="3"/>
  <c r="W522" i="3"/>
  <c r="V522" i="3"/>
  <c r="U522" i="3"/>
  <c r="T522" i="3"/>
  <c r="S522" i="3"/>
  <c r="R522" i="3"/>
  <c r="AA521" i="3"/>
  <c r="Z521" i="3"/>
  <c r="Y521" i="3"/>
  <c r="X521" i="3"/>
  <c r="W521" i="3"/>
  <c r="V521" i="3"/>
  <c r="U521" i="3"/>
  <c r="T521" i="3"/>
  <c r="S521" i="3"/>
  <c r="R521" i="3"/>
  <c r="AA520" i="3"/>
  <c r="Z520" i="3"/>
  <c r="Y520" i="3"/>
  <c r="X520" i="3"/>
  <c r="W520" i="3"/>
  <c r="V520" i="3"/>
  <c r="U520" i="3"/>
  <c r="T520" i="3"/>
  <c r="S520" i="3"/>
  <c r="R520" i="3"/>
  <c r="AA519" i="3"/>
  <c r="Z519" i="3"/>
  <c r="Y519" i="3"/>
  <c r="X519" i="3"/>
  <c r="W519" i="3"/>
  <c r="V519" i="3"/>
  <c r="U519" i="3"/>
  <c r="T519" i="3"/>
  <c r="S519" i="3"/>
  <c r="R519" i="3"/>
  <c r="AA518" i="3"/>
  <c r="Z518" i="3"/>
  <c r="Y518" i="3"/>
  <c r="X518" i="3"/>
  <c r="W518" i="3"/>
  <c r="V518" i="3"/>
  <c r="U518" i="3"/>
  <c r="T518" i="3"/>
  <c r="S518" i="3"/>
  <c r="R518" i="3"/>
  <c r="AA517" i="3"/>
  <c r="Z517" i="3"/>
  <c r="Y517" i="3"/>
  <c r="X517" i="3"/>
  <c r="W517" i="3"/>
  <c r="V517" i="3"/>
  <c r="U517" i="3"/>
  <c r="T517" i="3"/>
  <c r="S517" i="3"/>
  <c r="R517" i="3"/>
  <c r="AA516" i="3"/>
  <c r="Z516" i="3"/>
  <c r="Y516" i="3"/>
  <c r="X516" i="3"/>
  <c r="W516" i="3"/>
  <c r="V516" i="3"/>
  <c r="U516" i="3"/>
  <c r="T516" i="3"/>
  <c r="S516" i="3"/>
  <c r="R516" i="3"/>
  <c r="AA515" i="3"/>
  <c r="Z515" i="3"/>
  <c r="Y515" i="3"/>
  <c r="X515" i="3"/>
  <c r="W515" i="3"/>
  <c r="V515" i="3"/>
  <c r="U515" i="3"/>
  <c r="T515" i="3"/>
  <c r="S515" i="3"/>
  <c r="R515" i="3"/>
  <c r="AA514" i="3"/>
  <c r="Z514" i="3"/>
  <c r="Y514" i="3"/>
  <c r="X514" i="3"/>
  <c r="W514" i="3"/>
  <c r="V514" i="3"/>
  <c r="U514" i="3"/>
  <c r="T514" i="3"/>
  <c r="S514" i="3"/>
  <c r="R514" i="3"/>
  <c r="AA513" i="3"/>
  <c r="Z513" i="3"/>
  <c r="Y513" i="3"/>
  <c r="X513" i="3"/>
  <c r="W513" i="3"/>
  <c r="V513" i="3"/>
  <c r="U513" i="3"/>
  <c r="T513" i="3"/>
  <c r="S513" i="3"/>
  <c r="R513" i="3"/>
  <c r="AA512" i="3"/>
  <c r="Z512" i="3"/>
  <c r="Y512" i="3"/>
  <c r="X512" i="3"/>
  <c r="W512" i="3"/>
  <c r="V512" i="3"/>
  <c r="U512" i="3"/>
  <c r="T512" i="3"/>
  <c r="S512" i="3"/>
  <c r="R512" i="3"/>
  <c r="AA511" i="3"/>
  <c r="Z511" i="3"/>
  <c r="Y511" i="3"/>
  <c r="X511" i="3"/>
  <c r="W511" i="3"/>
  <c r="V511" i="3"/>
  <c r="U511" i="3"/>
  <c r="T511" i="3"/>
  <c r="S511" i="3"/>
  <c r="R511" i="3"/>
  <c r="AA510" i="3"/>
  <c r="Z510" i="3"/>
  <c r="Y510" i="3"/>
  <c r="X510" i="3"/>
  <c r="W510" i="3"/>
  <c r="V510" i="3"/>
  <c r="U510" i="3"/>
  <c r="T510" i="3"/>
  <c r="S510" i="3"/>
  <c r="R510" i="3"/>
  <c r="AA509" i="3"/>
  <c r="Z509" i="3"/>
  <c r="Y509" i="3"/>
  <c r="X509" i="3"/>
  <c r="W509" i="3"/>
  <c r="V509" i="3"/>
  <c r="U509" i="3"/>
  <c r="T509" i="3"/>
  <c r="S509" i="3"/>
  <c r="R509" i="3"/>
  <c r="AA508" i="3"/>
  <c r="Z508" i="3"/>
  <c r="Y508" i="3"/>
  <c r="X508" i="3"/>
  <c r="W508" i="3"/>
  <c r="V508" i="3"/>
  <c r="U508" i="3"/>
  <c r="T508" i="3"/>
  <c r="S508" i="3"/>
  <c r="R508" i="3"/>
  <c r="AA507" i="3"/>
  <c r="Z507" i="3"/>
  <c r="Y507" i="3"/>
  <c r="X507" i="3"/>
  <c r="W507" i="3"/>
  <c r="V507" i="3"/>
  <c r="U507" i="3"/>
  <c r="T507" i="3"/>
  <c r="S507" i="3"/>
  <c r="R507" i="3"/>
  <c r="AA506" i="3"/>
  <c r="Z506" i="3"/>
  <c r="Y506" i="3"/>
  <c r="X506" i="3"/>
  <c r="W506" i="3"/>
  <c r="V506" i="3"/>
  <c r="U506" i="3"/>
  <c r="T506" i="3"/>
  <c r="S506" i="3"/>
  <c r="R506" i="3"/>
  <c r="AA505" i="3"/>
  <c r="Z505" i="3"/>
  <c r="Y505" i="3"/>
  <c r="X505" i="3"/>
  <c r="W505" i="3"/>
  <c r="V505" i="3"/>
  <c r="U505" i="3"/>
  <c r="T505" i="3"/>
  <c r="S505" i="3"/>
  <c r="R505" i="3"/>
  <c r="AA504" i="3"/>
  <c r="Z504" i="3"/>
  <c r="Y504" i="3"/>
  <c r="X504" i="3"/>
  <c r="W504" i="3"/>
  <c r="V504" i="3"/>
  <c r="U504" i="3"/>
  <c r="T504" i="3"/>
  <c r="S504" i="3"/>
  <c r="R504" i="3"/>
  <c r="AA503" i="3"/>
  <c r="Z503" i="3"/>
  <c r="Y503" i="3"/>
  <c r="X503" i="3"/>
  <c r="W503" i="3"/>
  <c r="V503" i="3"/>
  <c r="U503" i="3"/>
  <c r="T503" i="3"/>
  <c r="S503" i="3"/>
  <c r="R503" i="3"/>
  <c r="AA502" i="3"/>
  <c r="Z502" i="3"/>
  <c r="Y502" i="3"/>
  <c r="X502" i="3"/>
  <c r="W502" i="3"/>
  <c r="V502" i="3"/>
  <c r="U502" i="3"/>
  <c r="T502" i="3"/>
  <c r="S502" i="3"/>
  <c r="R502" i="3"/>
  <c r="AA501" i="3"/>
  <c r="Z501" i="3"/>
  <c r="Y501" i="3"/>
  <c r="X501" i="3"/>
  <c r="W501" i="3"/>
  <c r="V501" i="3"/>
  <c r="U501" i="3"/>
  <c r="T501" i="3"/>
  <c r="S501" i="3"/>
  <c r="R501" i="3"/>
  <c r="AA500" i="3"/>
  <c r="Z500" i="3"/>
  <c r="Y500" i="3"/>
  <c r="X500" i="3"/>
  <c r="W500" i="3"/>
  <c r="V500" i="3"/>
  <c r="U500" i="3"/>
  <c r="T500" i="3"/>
  <c r="S500" i="3"/>
  <c r="R500" i="3"/>
  <c r="AA499" i="3"/>
  <c r="Z499" i="3"/>
  <c r="Y499" i="3"/>
  <c r="X499" i="3"/>
  <c r="W499" i="3"/>
  <c r="V499" i="3"/>
  <c r="U499" i="3"/>
  <c r="T499" i="3"/>
  <c r="S499" i="3"/>
  <c r="R499" i="3"/>
  <c r="AA498" i="3"/>
  <c r="Z498" i="3"/>
  <c r="Y498" i="3"/>
  <c r="X498" i="3"/>
  <c r="W498" i="3"/>
  <c r="V498" i="3"/>
  <c r="U498" i="3"/>
  <c r="T498" i="3"/>
  <c r="S498" i="3"/>
  <c r="R498" i="3"/>
  <c r="AA497" i="3"/>
  <c r="Z497" i="3"/>
  <c r="Y497" i="3"/>
  <c r="X497" i="3"/>
  <c r="W497" i="3"/>
  <c r="V497" i="3"/>
  <c r="U497" i="3"/>
  <c r="T497" i="3"/>
  <c r="S497" i="3"/>
  <c r="R497" i="3"/>
  <c r="AA496" i="3"/>
  <c r="Z496" i="3"/>
  <c r="Y496" i="3"/>
  <c r="X496" i="3"/>
  <c r="W496" i="3"/>
  <c r="V496" i="3"/>
  <c r="U496" i="3"/>
  <c r="T496" i="3"/>
  <c r="S496" i="3"/>
  <c r="R496" i="3"/>
  <c r="AA495" i="3"/>
  <c r="Z495" i="3"/>
  <c r="Y495" i="3"/>
  <c r="X495" i="3"/>
  <c r="W495" i="3"/>
  <c r="V495" i="3"/>
  <c r="U495" i="3"/>
  <c r="T495" i="3"/>
  <c r="S495" i="3"/>
  <c r="R495" i="3"/>
  <c r="AA494" i="3"/>
  <c r="Z494" i="3"/>
  <c r="Y494" i="3"/>
  <c r="X494" i="3"/>
  <c r="W494" i="3"/>
  <c r="V494" i="3"/>
  <c r="U494" i="3"/>
  <c r="T494" i="3"/>
  <c r="S494" i="3"/>
  <c r="R494" i="3"/>
  <c r="AA493" i="3"/>
  <c r="Z493" i="3"/>
  <c r="Y493" i="3"/>
  <c r="X493" i="3"/>
  <c r="W493" i="3"/>
  <c r="V493" i="3"/>
  <c r="U493" i="3"/>
  <c r="T493" i="3"/>
  <c r="S493" i="3"/>
  <c r="R493" i="3"/>
  <c r="AA492" i="3"/>
  <c r="Z492" i="3"/>
  <c r="Y492" i="3"/>
  <c r="X492" i="3"/>
  <c r="W492" i="3"/>
  <c r="V492" i="3"/>
  <c r="U492" i="3"/>
  <c r="T492" i="3"/>
  <c r="S492" i="3"/>
  <c r="R492" i="3"/>
  <c r="AA491" i="3"/>
  <c r="Z491" i="3"/>
  <c r="Y491" i="3"/>
  <c r="X491" i="3"/>
  <c r="W491" i="3"/>
  <c r="V491" i="3"/>
  <c r="U491" i="3"/>
  <c r="T491" i="3"/>
  <c r="S491" i="3"/>
  <c r="R491" i="3"/>
  <c r="AA490" i="3"/>
  <c r="Z490" i="3"/>
  <c r="Y490" i="3"/>
  <c r="X490" i="3"/>
  <c r="W490" i="3"/>
  <c r="V490" i="3"/>
  <c r="U490" i="3"/>
  <c r="T490" i="3"/>
  <c r="S490" i="3"/>
  <c r="R490" i="3"/>
  <c r="AA489" i="3"/>
  <c r="Z489" i="3"/>
  <c r="Y489" i="3"/>
  <c r="X489" i="3"/>
  <c r="W489" i="3"/>
  <c r="V489" i="3"/>
  <c r="U489" i="3"/>
  <c r="T489" i="3"/>
  <c r="S489" i="3"/>
  <c r="R489" i="3"/>
  <c r="AA488" i="3"/>
  <c r="Z488" i="3"/>
  <c r="Y488" i="3"/>
  <c r="X488" i="3"/>
  <c r="W488" i="3"/>
  <c r="V488" i="3"/>
  <c r="U488" i="3"/>
  <c r="T488" i="3"/>
  <c r="S488" i="3"/>
  <c r="R488" i="3"/>
  <c r="AA487" i="3"/>
  <c r="Z487" i="3"/>
  <c r="Y487" i="3"/>
  <c r="X487" i="3"/>
  <c r="W487" i="3"/>
  <c r="V487" i="3"/>
  <c r="U487" i="3"/>
  <c r="T487" i="3"/>
  <c r="S487" i="3"/>
  <c r="R487" i="3"/>
  <c r="AA486" i="3"/>
  <c r="Z486" i="3"/>
  <c r="Y486" i="3"/>
  <c r="X486" i="3"/>
  <c r="W486" i="3"/>
  <c r="V486" i="3"/>
  <c r="U486" i="3"/>
  <c r="T486" i="3"/>
  <c r="S486" i="3"/>
  <c r="R486" i="3"/>
  <c r="AA485" i="3"/>
  <c r="Z485" i="3"/>
  <c r="Y485" i="3"/>
  <c r="X485" i="3"/>
  <c r="W485" i="3"/>
  <c r="V485" i="3"/>
  <c r="U485" i="3"/>
  <c r="T485" i="3"/>
  <c r="S485" i="3"/>
  <c r="R485" i="3"/>
  <c r="AA484" i="3"/>
  <c r="Z484" i="3"/>
  <c r="Y484" i="3"/>
  <c r="X484" i="3"/>
  <c r="W484" i="3"/>
  <c r="V484" i="3"/>
  <c r="U484" i="3"/>
  <c r="T484" i="3"/>
  <c r="S484" i="3"/>
  <c r="R484" i="3"/>
  <c r="AA483" i="3"/>
  <c r="Z483" i="3"/>
  <c r="Y483" i="3"/>
  <c r="X483" i="3"/>
  <c r="W483" i="3"/>
  <c r="V483" i="3"/>
  <c r="U483" i="3"/>
  <c r="T483" i="3"/>
  <c r="S483" i="3"/>
  <c r="R483" i="3"/>
  <c r="AA482" i="3"/>
  <c r="Z482" i="3"/>
  <c r="Y482" i="3"/>
  <c r="X482" i="3"/>
  <c r="W482" i="3"/>
  <c r="V482" i="3"/>
  <c r="U482" i="3"/>
  <c r="T482" i="3"/>
  <c r="S482" i="3"/>
  <c r="R482" i="3"/>
  <c r="AA481" i="3"/>
  <c r="Z481" i="3"/>
  <c r="Y481" i="3"/>
  <c r="X481" i="3"/>
  <c r="W481" i="3"/>
  <c r="V481" i="3"/>
  <c r="U481" i="3"/>
  <c r="T481" i="3"/>
  <c r="S481" i="3"/>
  <c r="R481" i="3"/>
  <c r="AA480" i="3"/>
  <c r="Z480" i="3"/>
  <c r="Y480" i="3"/>
  <c r="X480" i="3"/>
  <c r="W480" i="3"/>
  <c r="V480" i="3"/>
  <c r="U480" i="3"/>
  <c r="T480" i="3"/>
  <c r="S480" i="3"/>
  <c r="R480" i="3"/>
  <c r="AA479" i="3"/>
  <c r="Z479" i="3"/>
  <c r="Y479" i="3"/>
  <c r="X479" i="3"/>
  <c r="W479" i="3"/>
  <c r="V479" i="3"/>
  <c r="U479" i="3"/>
  <c r="T479" i="3"/>
  <c r="S479" i="3"/>
  <c r="R479" i="3"/>
  <c r="AA478" i="3"/>
  <c r="Z478" i="3"/>
  <c r="Y478" i="3"/>
  <c r="X478" i="3"/>
  <c r="W478" i="3"/>
  <c r="V478" i="3"/>
  <c r="U478" i="3"/>
  <c r="T478" i="3"/>
  <c r="S478" i="3"/>
  <c r="R478" i="3"/>
  <c r="AA477" i="3"/>
  <c r="Z477" i="3"/>
  <c r="Y477" i="3"/>
  <c r="X477" i="3"/>
  <c r="W477" i="3"/>
  <c r="V477" i="3"/>
  <c r="U477" i="3"/>
  <c r="T477" i="3"/>
  <c r="S477" i="3"/>
  <c r="R477" i="3"/>
  <c r="AA476" i="3"/>
  <c r="Z476" i="3"/>
  <c r="Y476" i="3"/>
  <c r="X476" i="3"/>
  <c r="W476" i="3"/>
  <c r="V476" i="3"/>
  <c r="U476" i="3"/>
  <c r="T476" i="3"/>
  <c r="S476" i="3"/>
  <c r="R476" i="3"/>
  <c r="AA475" i="3"/>
  <c r="Z475" i="3"/>
  <c r="Y475" i="3"/>
  <c r="X475" i="3"/>
  <c r="W475" i="3"/>
  <c r="V475" i="3"/>
  <c r="U475" i="3"/>
  <c r="T475" i="3"/>
  <c r="S475" i="3"/>
  <c r="R475" i="3"/>
  <c r="AA474" i="3"/>
  <c r="Z474" i="3"/>
  <c r="Y474" i="3"/>
  <c r="X474" i="3"/>
  <c r="W474" i="3"/>
  <c r="V474" i="3"/>
  <c r="U474" i="3"/>
  <c r="T474" i="3"/>
  <c r="S474" i="3"/>
  <c r="R474" i="3"/>
  <c r="AA473" i="3"/>
  <c r="Z473" i="3"/>
  <c r="Y473" i="3"/>
  <c r="X473" i="3"/>
  <c r="W473" i="3"/>
  <c r="V473" i="3"/>
  <c r="U473" i="3"/>
  <c r="T473" i="3"/>
  <c r="S473" i="3"/>
  <c r="R473" i="3"/>
  <c r="AA472" i="3"/>
  <c r="Z472" i="3"/>
  <c r="Y472" i="3"/>
  <c r="X472" i="3"/>
  <c r="W472" i="3"/>
  <c r="V472" i="3"/>
  <c r="U472" i="3"/>
  <c r="T472" i="3"/>
  <c r="S472" i="3"/>
  <c r="R472" i="3"/>
  <c r="AA471" i="3"/>
  <c r="Z471" i="3"/>
  <c r="Y471" i="3"/>
  <c r="X471" i="3"/>
  <c r="W471" i="3"/>
  <c r="V471" i="3"/>
  <c r="U471" i="3"/>
  <c r="T471" i="3"/>
  <c r="S471" i="3"/>
  <c r="R471" i="3"/>
  <c r="AA470" i="3"/>
  <c r="Z470" i="3"/>
  <c r="Y470" i="3"/>
  <c r="X470" i="3"/>
  <c r="W470" i="3"/>
  <c r="V470" i="3"/>
  <c r="U470" i="3"/>
  <c r="T470" i="3"/>
  <c r="S470" i="3"/>
  <c r="R470" i="3"/>
  <c r="AA469" i="3"/>
  <c r="Z469" i="3"/>
  <c r="Y469" i="3"/>
  <c r="X469" i="3"/>
  <c r="W469" i="3"/>
  <c r="V469" i="3"/>
  <c r="U469" i="3"/>
  <c r="T469" i="3"/>
  <c r="S469" i="3"/>
  <c r="R469" i="3"/>
  <c r="AA468" i="3"/>
  <c r="Z468" i="3"/>
  <c r="Y468" i="3"/>
  <c r="X468" i="3"/>
  <c r="W468" i="3"/>
  <c r="V468" i="3"/>
  <c r="U468" i="3"/>
  <c r="T468" i="3"/>
  <c r="S468" i="3"/>
  <c r="R468" i="3"/>
  <c r="AA467" i="3"/>
  <c r="Z467" i="3"/>
  <c r="Y467" i="3"/>
  <c r="X467" i="3"/>
  <c r="W467" i="3"/>
  <c r="V467" i="3"/>
  <c r="U467" i="3"/>
  <c r="T467" i="3"/>
  <c r="S467" i="3"/>
  <c r="R467" i="3"/>
  <c r="AA466" i="3"/>
  <c r="Z466" i="3"/>
  <c r="Y466" i="3"/>
  <c r="X466" i="3"/>
  <c r="W466" i="3"/>
  <c r="V466" i="3"/>
  <c r="U466" i="3"/>
  <c r="T466" i="3"/>
  <c r="S466" i="3"/>
  <c r="R466" i="3"/>
  <c r="AA465" i="3"/>
  <c r="Z465" i="3"/>
  <c r="Y465" i="3"/>
  <c r="X465" i="3"/>
  <c r="W465" i="3"/>
  <c r="V465" i="3"/>
  <c r="U465" i="3"/>
  <c r="T465" i="3"/>
  <c r="S465" i="3"/>
  <c r="R465" i="3"/>
  <c r="AA464" i="3"/>
  <c r="Z464" i="3"/>
  <c r="Y464" i="3"/>
  <c r="X464" i="3"/>
  <c r="W464" i="3"/>
  <c r="V464" i="3"/>
  <c r="U464" i="3"/>
  <c r="T464" i="3"/>
  <c r="S464" i="3"/>
  <c r="R464" i="3"/>
  <c r="AA463" i="3"/>
  <c r="Z463" i="3"/>
  <c r="Y463" i="3"/>
  <c r="X463" i="3"/>
  <c r="W463" i="3"/>
  <c r="V463" i="3"/>
  <c r="U463" i="3"/>
  <c r="T463" i="3"/>
  <c r="S463" i="3"/>
  <c r="R463" i="3"/>
  <c r="AA462" i="3"/>
  <c r="Z462" i="3"/>
  <c r="Y462" i="3"/>
  <c r="X462" i="3"/>
  <c r="W462" i="3"/>
  <c r="V462" i="3"/>
  <c r="U462" i="3"/>
  <c r="T462" i="3"/>
  <c r="S462" i="3"/>
  <c r="R462" i="3"/>
  <c r="AA461" i="3"/>
  <c r="Z461" i="3"/>
  <c r="Y461" i="3"/>
  <c r="X461" i="3"/>
  <c r="W461" i="3"/>
  <c r="V461" i="3"/>
  <c r="U461" i="3"/>
  <c r="T461" i="3"/>
  <c r="S461" i="3"/>
  <c r="R461" i="3"/>
  <c r="AA460" i="3"/>
  <c r="Z460" i="3"/>
  <c r="Y460" i="3"/>
  <c r="X460" i="3"/>
  <c r="W460" i="3"/>
  <c r="V460" i="3"/>
  <c r="U460" i="3"/>
  <c r="T460" i="3"/>
  <c r="S460" i="3"/>
  <c r="R460" i="3"/>
  <c r="AA459" i="3"/>
  <c r="Z459" i="3"/>
  <c r="Y459" i="3"/>
  <c r="X459" i="3"/>
  <c r="W459" i="3"/>
  <c r="V459" i="3"/>
  <c r="U459" i="3"/>
  <c r="T459" i="3"/>
  <c r="S459" i="3"/>
  <c r="R459" i="3"/>
  <c r="AA458" i="3"/>
  <c r="Z458" i="3"/>
  <c r="Y458" i="3"/>
  <c r="X458" i="3"/>
  <c r="W458" i="3"/>
  <c r="V458" i="3"/>
  <c r="U458" i="3"/>
  <c r="T458" i="3"/>
  <c r="S458" i="3"/>
  <c r="R458" i="3"/>
  <c r="AA457" i="3"/>
  <c r="Z457" i="3"/>
  <c r="Y457" i="3"/>
  <c r="X457" i="3"/>
  <c r="W457" i="3"/>
  <c r="V457" i="3"/>
  <c r="U457" i="3"/>
  <c r="T457" i="3"/>
  <c r="S457" i="3"/>
  <c r="R457" i="3"/>
  <c r="AA456" i="3"/>
  <c r="Z456" i="3"/>
  <c r="Y456" i="3"/>
  <c r="X456" i="3"/>
  <c r="W456" i="3"/>
  <c r="V456" i="3"/>
  <c r="U456" i="3"/>
  <c r="T456" i="3"/>
  <c r="S456" i="3"/>
  <c r="R456" i="3"/>
  <c r="AA455" i="3"/>
  <c r="Z455" i="3"/>
  <c r="Y455" i="3"/>
  <c r="X455" i="3"/>
  <c r="W455" i="3"/>
  <c r="V455" i="3"/>
  <c r="U455" i="3"/>
  <c r="T455" i="3"/>
  <c r="S455" i="3"/>
  <c r="R455" i="3"/>
  <c r="AA454" i="3"/>
  <c r="Z454" i="3"/>
  <c r="Y454" i="3"/>
  <c r="X454" i="3"/>
  <c r="W454" i="3"/>
  <c r="V454" i="3"/>
  <c r="U454" i="3"/>
  <c r="T454" i="3"/>
  <c r="S454" i="3"/>
  <c r="R454" i="3"/>
  <c r="AA453" i="3"/>
  <c r="Z453" i="3"/>
  <c r="Y453" i="3"/>
  <c r="X453" i="3"/>
  <c r="W453" i="3"/>
  <c r="V453" i="3"/>
  <c r="U453" i="3"/>
  <c r="T453" i="3"/>
  <c r="S453" i="3"/>
  <c r="R453" i="3"/>
  <c r="AA452" i="3"/>
  <c r="Z452" i="3"/>
  <c r="Y452" i="3"/>
  <c r="X452" i="3"/>
  <c r="W452" i="3"/>
  <c r="V452" i="3"/>
  <c r="U452" i="3"/>
  <c r="T452" i="3"/>
  <c r="S452" i="3"/>
  <c r="R452" i="3"/>
  <c r="AA451" i="3"/>
  <c r="Z451" i="3"/>
  <c r="Y451" i="3"/>
  <c r="X451" i="3"/>
  <c r="W451" i="3"/>
  <c r="V451" i="3"/>
  <c r="U451" i="3"/>
  <c r="T451" i="3"/>
  <c r="S451" i="3"/>
  <c r="R451" i="3"/>
  <c r="AA450" i="3"/>
  <c r="Z450" i="3"/>
  <c r="Y450" i="3"/>
  <c r="X450" i="3"/>
  <c r="W450" i="3"/>
  <c r="V450" i="3"/>
  <c r="U450" i="3"/>
  <c r="T450" i="3"/>
  <c r="S450" i="3"/>
  <c r="R450" i="3"/>
  <c r="AA449" i="3"/>
  <c r="Z449" i="3"/>
  <c r="Y449" i="3"/>
  <c r="X449" i="3"/>
  <c r="W449" i="3"/>
  <c r="V449" i="3"/>
  <c r="U449" i="3"/>
  <c r="T449" i="3"/>
  <c r="S449" i="3"/>
  <c r="R449" i="3"/>
  <c r="AA448" i="3"/>
  <c r="Z448" i="3"/>
  <c r="Y448" i="3"/>
  <c r="X448" i="3"/>
  <c r="W448" i="3"/>
  <c r="V448" i="3"/>
  <c r="U448" i="3"/>
  <c r="T448" i="3"/>
  <c r="S448" i="3"/>
  <c r="R448" i="3"/>
  <c r="AA447" i="3"/>
  <c r="Z447" i="3"/>
  <c r="Y447" i="3"/>
  <c r="X447" i="3"/>
  <c r="W447" i="3"/>
  <c r="V447" i="3"/>
  <c r="U447" i="3"/>
  <c r="T447" i="3"/>
  <c r="S447" i="3"/>
  <c r="R447" i="3"/>
  <c r="AA446" i="3"/>
  <c r="Z446" i="3"/>
  <c r="Y446" i="3"/>
  <c r="X446" i="3"/>
  <c r="W446" i="3"/>
  <c r="V446" i="3"/>
  <c r="U446" i="3"/>
  <c r="T446" i="3"/>
  <c r="S446" i="3"/>
  <c r="R446" i="3"/>
  <c r="AA445" i="3"/>
  <c r="Z445" i="3"/>
  <c r="Y445" i="3"/>
  <c r="X445" i="3"/>
  <c r="W445" i="3"/>
  <c r="V445" i="3"/>
  <c r="U445" i="3"/>
  <c r="T445" i="3"/>
  <c r="S445" i="3"/>
  <c r="R445" i="3"/>
  <c r="AA444" i="3"/>
  <c r="Z444" i="3"/>
  <c r="Y444" i="3"/>
  <c r="X444" i="3"/>
  <c r="W444" i="3"/>
  <c r="V444" i="3"/>
  <c r="U444" i="3"/>
  <c r="T444" i="3"/>
  <c r="S444" i="3"/>
  <c r="R444" i="3"/>
  <c r="AA443" i="3"/>
  <c r="Z443" i="3"/>
  <c r="Y443" i="3"/>
  <c r="X443" i="3"/>
  <c r="W443" i="3"/>
  <c r="V443" i="3"/>
  <c r="U443" i="3"/>
  <c r="T443" i="3"/>
  <c r="S443" i="3"/>
  <c r="R443" i="3"/>
  <c r="AA442" i="3"/>
  <c r="Z442" i="3"/>
  <c r="Y442" i="3"/>
  <c r="X442" i="3"/>
  <c r="W442" i="3"/>
  <c r="V442" i="3"/>
  <c r="U442" i="3"/>
  <c r="T442" i="3"/>
  <c r="S442" i="3"/>
  <c r="R442" i="3"/>
  <c r="AA441" i="3"/>
  <c r="Z441" i="3"/>
  <c r="Y441" i="3"/>
  <c r="X441" i="3"/>
  <c r="W441" i="3"/>
  <c r="V441" i="3"/>
  <c r="U441" i="3"/>
  <c r="T441" i="3"/>
  <c r="S441" i="3"/>
  <c r="R441" i="3"/>
  <c r="AA440" i="3"/>
  <c r="Z440" i="3"/>
  <c r="Y440" i="3"/>
  <c r="X440" i="3"/>
  <c r="W440" i="3"/>
  <c r="V440" i="3"/>
  <c r="U440" i="3"/>
  <c r="T440" i="3"/>
  <c r="S440" i="3"/>
  <c r="R440" i="3"/>
  <c r="AA439" i="3"/>
  <c r="Z439" i="3"/>
  <c r="Y439" i="3"/>
  <c r="X439" i="3"/>
  <c r="W439" i="3"/>
  <c r="V439" i="3"/>
  <c r="U439" i="3"/>
  <c r="T439" i="3"/>
  <c r="S439" i="3"/>
  <c r="R439" i="3"/>
  <c r="AA438" i="3"/>
  <c r="Z438" i="3"/>
  <c r="Y438" i="3"/>
  <c r="X438" i="3"/>
  <c r="W438" i="3"/>
  <c r="V438" i="3"/>
  <c r="U438" i="3"/>
  <c r="T438" i="3"/>
  <c r="S438" i="3"/>
  <c r="R438" i="3"/>
  <c r="AA437" i="3"/>
  <c r="Z437" i="3"/>
  <c r="Y437" i="3"/>
  <c r="X437" i="3"/>
  <c r="W437" i="3"/>
  <c r="V437" i="3"/>
  <c r="U437" i="3"/>
  <c r="T437" i="3"/>
  <c r="S437" i="3"/>
  <c r="R437" i="3"/>
  <c r="AA436" i="3"/>
  <c r="Z436" i="3"/>
  <c r="Y436" i="3"/>
  <c r="X436" i="3"/>
  <c r="W436" i="3"/>
  <c r="V436" i="3"/>
  <c r="U436" i="3"/>
  <c r="T436" i="3"/>
  <c r="S436" i="3"/>
  <c r="R436" i="3"/>
  <c r="AA435" i="3"/>
  <c r="Z435" i="3"/>
  <c r="Y435" i="3"/>
  <c r="X435" i="3"/>
  <c r="W435" i="3"/>
  <c r="V435" i="3"/>
  <c r="U435" i="3"/>
  <c r="T435" i="3"/>
  <c r="S435" i="3"/>
  <c r="R435" i="3"/>
  <c r="AA434" i="3"/>
  <c r="Z434" i="3"/>
  <c r="Y434" i="3"/>
  <c r="X434" i="3"/>
  <c r="W434" i="3"/>
  <c r="V434" i="3"/>
  <c r="U434" i="3"/>
  <c r="T434" i="3"/>
  <c r="S434" i="3"/>
  <c r="R434" i="3"/>
  <c r="AA433" i="3"/>
  <c r="Z433" i="3"/>
  <c r="Y433" i="3"/>
  <c r="X433" i="3"/>
  <c r="W433" i="3"/>
  <c r="V433" i="3"/>
  <c r="U433" i="3"/>
  <c r="T433" i="3"/>
  <c r="S433" i="3"/>
  <c r="R433" i="3"/>
  <c r="AA432" i="3"/>
  <c r="Z432" i="3"/>
  <c r="Y432" i="3"/>
  <c r="X432" i="3"/>
  <c r="W432" i="3"/>
  <c r="V432" i="3"/>
  <c r="U432" i="3"/>
  <c r="T432" i="3"/>
  <c r="S432" i="3"/>
  <c r="R432" i="3"/>
  <c r="AA431" i="3"/>
  <c r="Z431" i="3"/>
  <c r="Y431" i="3"/>
  <c r="X431" i="3"/>
  <c r="W431" i="3"/>
  <c r="V431" i="3"/>
  <c r="U431" i="3"/>
  <c r="T431" i="3"/>
  <c r="S431" i="3"/>
  <c r="R431" i="3"/>
  <c r="AA430" i="3"/>
  <c r="Z430" i="3"/>
  <c r="Y430" i="3"/>
  <c r="X430" i="3"/>
  <c r="W430" i="3"/>
  <c r="V430" i="3"/>
  <c r="U430" i="3"/>
  <c r="T430" i="3"/>
  <c r="S430" i="3"/>
  <c r="R430" i="3"/>
  <c r="AA429" i="3"/>
  <c r="Z429" i="3"/>
  <c r="Y429" i="3"/>
  <c r="X429" i="3"/>
  <c r="W429" i="3"/>
  <c r="V429" i="3"/>
  <c r="U429" i="3"/>
  <c r="T429" i="3"/>
  <c r="S429" i="3"/>
  <c r="R429" i="3"/>
  <c r="AA428" i="3"/>
  <c r="Z428" i="3"/>
  <c r="Y428" i="3"/>
  <c r="X428" i="3"/>
  <c r="W428" i="3"/>
  <c r="V428" i="3"/>
  <c r="U428" i="3"/>
  <c r="T428" i="3"/>
  <c r="S428" i="3"/>
  <c r="R428" i="3"/>
  <c r="AA427" i="3"/>
  <c r="Z427" i="3"/>
  <c r="Y427" i="3"/>
  <c r="X427" i="3"/>
  <c r="W427" i="3"/>
  <c r="V427" i="3"/>
  <c r="U427" i="3"/>
  <c r="T427" i="3"/>
  <c r="S427" i="3"/>
  <c r="R427" i="3"/>
  <c r="AA426" i="3"/>
  <c r="Z426" i="3"/>
  <c r="Y426" i="3"/>
  <c r="X426" i="3"/>
  <c r="W426" i="3"/>
  <c r="V426" i="3"/>
  <c r="U426" i="3"/>
  <c r="T426" i="3"/>
  <c r="S426" i="3"/>
  <c r="R426" i="3"/>
  <c r="AA425" i="3"/>
  <c r="Z425" i="3"/>
  <c r="Y425" i="3"/>
  <c r="X425" i="3"/>
  <c r="W425" i="3"/>
  <c r="V425" i="3"/>
  <c r="U425" i="3"/>
  <c r="T425" i="3"/>
  <c r="S425" i="3"/>
  <c r="R425" i="3"/>
  <c r="AA424" i="3"/>
  <c r="Z424" i="3"/>
  <c r="Y424" i="3"/>
  <c r="X424" i="3"/>
  <c r="W424" i="3"/>
  <c r="V424" i="3"/>
  <c r="U424" i="3"/>
  <c r="T424" i="3"/>
  <c r="S424" i="3"/>
  <c r="R424" i="3"/>
  <c r="AA423" i="3"/>
  <c r="Z423" i="3"/>
  <c r="Y423" i="3"/>
  <c r="X423" i="3"/>
  <c r="W423" i="3"/>
  <c r="V423" i="3"/>
  <c r="U423" i="3"/>
  <c r="T423" i="3"/>
  <c r="S423" i="3"/>
  <c r="R423" i="3"/>
  <c r="AA422" i="3"/>
  <c r="Z422" i="3"/>
  <c r="Y422" i="3"/>
  <c r="X422" i="3"/>
  <c r="W422" i="3"/>
  <c r="V422" i="3"/>
  <c r="U422" i="3"/>
  <c r="T422" i="3"/>
  <c r="S422" i="3"/>
  <c r="R422" i="3"/>
  <c r="AA421" i="3"/>
  <c r="Z421" i="3"/>
  <c r="Y421" i="3"/>
  <c r="X421" i="3"/>
  <c r="W421" i="3"/>
  <c r="V421" i="3"/>
  <c r="U421" i="3"/>
  <c r="T421" i="3"/>
  <c r="S421" i="3"/>
  <c r="R421" i="3"/>
  <c r="AA420" i="3"/>
  <c r="Z420" i="3"/>
  <c r="Y420" i="3"/>
  <c r="X420" i="3"/>
  <c r="W420" i="3"/>
  <c r="V420" i="3"/>
  <c r="U420" i="3"/>
  <c r="T420" i="3"/>
  <c r="S420" i="3"/>
  <c r="R420" i="3"/>
  <c r="AA419" i="3"/>
  <c r="Z419" i="3"/>
  <c r="Y419" i="3"/>
  <c r="X419" i="3"/>
  <c r="W419" i="3"/>
  <c r="V419" i="3"/>
  <c r="U419" i="3"/>
  <c r="T419" i="3"/>
  <c r="S419" i="3"/>
  <c r="R419" i="3"/>
  <c r="AA418" i="3"/>
  <c r="Z418" i="3"/>
  <c r="Y418" i="3"/>
  <c r="X418" i="3"/>
  <c r="W418" i="3"/>
  <c r="V418" i="3"/>
  <c r="U418" i="3"/>
  <c r="T418" i="3"/>
  <c r="S418" i="3"/>
  <c r="R418" i="3"/>
  <c r="AA417" i="3"/>
  <c r="Z417" i="3"/>
  <c r="Y417" i="3"/>
  <c r="X417" i="3"/>
  <c r="W417" i="3"/>
  <c r="V417" i="3"/>
  <c r="U417" i="3"/>
  <c r="T417" i="3"/>
  <c r="S417" i="3"/>
  <c r="R417" i="3"/>
  <c r="AA416" i="3"/>
  <c r="Z416" i="3"/>
  <c r="Y416" i="3"/>
  <c r="X416" i="3"/>
  <c r="W416" i="3"/>
  <c r="V416" i="3"/>
  <c r="U416" i="3"/>
  <c r="T416" i="3"/>
  <c r="S416" i="3"/>
  <c r="R416" i="3"/>
  <c r="AA415" i="3"/>
  <c r="Z415" i="3"/>
  <c r="Y415" i="3"/>
  <c r="X415" i="3"/>
  <c r="W415" i="3"/>
  <c r="V415" i="3"/>
  <c r="U415" i="3"/>
  <c r="T415" i="3"/>
  <c r="S415" i="3"/>
  <c r="R415" i="3"/>
  <c r="AA414" i="3"/>
  <c r="Z414" i="3"/>
  <c r="Y414" i="3"/>
  <c r="X414" i="3"/>
  <c r="W414" i="3"/>
  <c r="V414" i="3"/>
  <c r="U414" i="3"/>
  <c r="T414" i="3"/>
  <c r="S414" i="3"/>
  <c r="R414" i="3"/>
  <c r="AA413" i="3"/>
  <c r="Z413" i="3"/>
  <c r="Y413" i="3"/>
  <c r="X413" i="3"/>
  <c r="W413" i="3"/>
  <c r="V413" i="3"/>
  <c r="U413" i="3"/>
  <c r="T413" i="3"/>
  <c r="S413" i="3"/>
  <c r="R413" i="3"/>
  <c r="AA412" i="3"/>
  <c r="Z412" i="3"/>
  <c r="Y412" i="3"/>
  <c r="X412" i="3"/>
  <c r="W412" i="3"/>
  <c r="V412" i="3"/>
  <c r="U412" i="3"/>
  <c r="T412" i="3"/>
  <c r="S412" i="3"/>
  <c r="R412" i="3"/>
  <c r="AA411" i="3"/>
  <c r="Z411" i="3"/>
  <c r="Y411" i="3"/>
  <c r="X411" i="3"/>
  <c r="W411" i="3"/>
  <c r="V411" i="3"/>
  <c r="U411" i="3"/>
  <c r="T411" i="3"/>
  <c r="S411" i="3"/>
  <c r="R411" i="3"/>
  <c r="AA410" i="3"/>
  <c r="Z410" i="3"/>
  <c r="Y410" i="3"/>
  <c r="X410" i="3"/>
  <c r="W410" i="3"/>
  <c r="V410" i="3"/>
  <c r="U410" i="3"/>
  <c r="T410" i="3"/>
  <c r="S410" i="3"/>
  <c r="R410" i="3"/>
  <c r="AA409" i="3"/>
  <c r="Z409" i="3"/>
  <c r="Y409" i="3"/>
  <c r="X409" i="3"/>
  <c r="W409" i="3"/>
  <c r="V409" i="3"/>
  <c r="U409" i="3"/>
  <c r="T409" i="3"/>
  <c r="S409" i="3"/>
  <c r="R409" i="3"/>
  <c r="AA408" i="3"/>
  <c r="Z408" i="3"/>
  <c r="Y408" i="3"/>
  <c r="X408" i="3"/>
  <c r="W408" i="3"/>
  <c r="V408" i="3"/>
  <c r="U408" i="3"/>
  <c r="T408" i="3"/>
  <c r="S408" i="3"/>
  <c r="R408" i="3"/>
  <c r="AA407" i="3"/>
  <c r="Z407" i="3"/>
  <c r="Y407" i="3"/>
  <c r="X407" i="3"/>
  <c r="W407" i="3"/>
  <c r="V407" i="3"/>
  <c r="U407" i="3"/>
  <c r="T407" i="3"/>
  <c r="S407" i="3"/>
  <c r="R407" i="3"/>
  <c r="AA406" i="3"/>
  <c r="Z406" i="3"/>
  <c r="Y406" i="3"/>
  <c r="X406" i="3"/>
  <c r="W406" i="3"/>
  <c r="V406" i="3"/>
  <c r="U406" i="3"/>
  <c r="T406" i="3"/>
  <c r="S406" i="3"/>
  <c r="R406" i="3"/>
  <c r="AA405" i="3"/>
  <c r="Z405" i="3"/>
  <c r="Y405" i="3"/>
  <c r="X405" i="3"/>
  <c r="W405" i="3"/>
  <c r="V405" i="3"/>
  <c r="U405" i="3"/>
  <c r="T405" i="3"/>
  <c r="S405" i="3"/>
  <c r="R405" i="3"/>
  <c r="AA404" i="3"/>
  <c r="Z404" i="3"/>
  <c r="Y404" i="3"/>
  <c r="X404" i="3"/>
  <c r="W404" i="3"/>
  <c r="V404" i="3"/>
  <c r="U404" i="3"/>
  <c r="T404" i="3"/>
  <c r="S404" i="3"/>
  <c r="R404" i="3"/>
  <c r="AA403" i="3"/>
  <c r="Z403" i="3"/>
  <c r="Y403" i="3"/>
  <c r="X403" i="3"/>
  <c r="W403" i="3"/>
  <c r="V403" i="3"/>
  <c r="U403" i="3"/>
  <c r="T403" i="3"/>
  <c r="S403" i="3"/>
  <c r="R403" i="3"/>
  <c r="AA402" i="3"/>
  <c r="Z402" i="3"/>
  <c r="Y402" i="3"/>
  <c r="X402" i="3"/>
  <c r="W402" i="3"/>
  <c r="V402" i="3"/>
  <c r="U402" i="3"/>
  <c r="T402" i="3"/>
  <c r="S402" i="3"/>
  <c r="R402" i="3"/>
  <c r="AA401" i="3"/>
  <c r="Z401" i="3"/>
  <c r="Y401" i="3"/>
  <c r="X401" i="3"/>
  <c r="W401" i="3"/>
  <c r="V401" i="3"/>
  <c r="U401" i="3"/>
  <c r="T401" i="3"/>
  <c r="S401" i="3"/>
  <c r="R401" i="3"/>
  <c r="AA400" i="3"/>
  <c r="Z400" i="3"/>
  <c r="Y400" i="3"/>
  <c r="X400" i="3"/>
  <c r="W400" i="3"/>
  <c r="V400" i="3"/>
  <c r="U400" i="3"/>
  <c r="T400" i="3"/>
  <c r="S400" i="3"/>
  <c r="R400" i="3"/>
  <c r="AA399" i="3"/>
  <c r="Z399" i="3"/>
  <c r="Y399" i="3"/>
  <c r="X399" i="3"/>
  <c r="W399" i="3"/>
  <c r="V399" i="3"/>
  <c r="U399" i="3"/>
  <c r="T399" i="3"/>
  <c r="S399" i="3"/>
  <c r="R399" i="3"/>
  <c r="AA398" i="3"/>
  <c r="Z398" i="3"/>
  <c r="Y398" i="3"/>
  <c r="X398" i="3"/>
  <c r="W398" i="3"/>
  <c r="V398" i="3"/>
  <c r="U398" i="3"/>
  <c r="T398" i="3"/>
  <c r="S398" i="3"/>
  <c r="R398" i="3"/>
  <c r="AA397" i="3"/>
  <c r="Z397" i="3"/>
  <c r="Y397" i="3"/>
  <c r="X397" i="3"/>
  <c r="W397" i="3"/>
  <c r="V397" i="3"/>
  <c r="U397" i="3"/>
  <c r="T397" i="3"/>
  <c r="S397" i="3"/>
  <c r="R397" i="3"/>
  <c r="AA396" i="3"/>
  <c r="Z396" i="3"/>
  <c r="Y396" i="3"/>
  <c r="X396" i="3"/>
  <c r="W396" i="3"/>
  <c r="V396" i="3"/>
  <c r="U396" i="3"/>
  <c r="T396" i="3"/>
  <c r="S396" i="3"/>
  <c r="R396" i="3"/>
  <c r="AA395" i="3"/>
  <c r="Z395" i="3"/>
  <c r="Y395" i="3"/>
  <c r="X395" i="3"/>
  <c r="W395" i="3"/>
  <c r="V395" i="3"/>
  <c r="U395" i="3"/>
  <c r="T395" i="3"/>
  <c r="S395" i="3"/>
  <c r="R395" i="3"/>
  <c r="AA394" i="3"/>
  <c r="Z394" i="3"/>
  <c r="Y394" i="3"/>
  <c r="X394" i="3"/>
  <c r="W394" i="3"/>
  <c r="V394" i="3"/>
  <c r="U394" i="3"/>
  <c r="T394" i="3"/>
  <c r="S394" i="3"/>
  <c r="R394" i="3"/>
  <c r="AA393" i="3"/>
  <c r="Z393" i="3"/>
  <c r="Y393" i="3"/>
  <c r="X393" i="3"/>
  <c r="W393" i="3"/>
  <c r="V393" i="3"/>
  <c r="U393" i="3"/>
  <c r="T393" i="3"/>
  <c r="S393" i="3"/>
  <c r="R393" i="3"/>
  <c r="AA392" i="3"/>
  <c r="Z392" i="3"/>
  <c r="Y392" i="3"/>
  <c r="X392" i="3"/>
  <c r="W392" i="3"/>
  <c r="V392" i="3"/>
  <c r="U392" i="3"/>
  <c r="T392" i="3"/>
  <c r="S392" i="3"/>
  <c r="R392" i="3"/>
  <c r="AA391" i="3"/>
  <c r="Z391" i="3"/>
  <c r="Y391" i="3"/>
  <c r="X391" i="3"/>
  <c r="W391" i="3"/>
  <c r="V391" i="3"/>
  <c r="U391" i="3"/>
  <c r="T391" i="3"/>
  <c r="S391" i="3"/>
  <c r="R391" i="3"/>
  <c r="AA390" i="3"/>
  <c r="Z390" i="3"/>
  <c r="Y390" i="3"/>
  <c r="X390" i="3"/>
  <c r="W390" i="3"/>
  <c r="V390" i="3"/>
  <c r="U390" i="3"/>
  <c r="T390" i="3"/>
  <c r="S390" i="3"/>
  <c r="R390" i="3"/>
  <c r="AA389" i="3"/>
  <c r="Z389" i="3"/>
  <c r="Y389" i="3"/>
  <c r="X389" i="3"/>
  <c r="W389" i="3"/>
  <c r="V389" i="3"/>
  <c r="U389" i="3"/>
  <c r="T389" i="3"/>
  <c r="S389" i="3"/>
  <c r="R389" i="3"/>
  <c r="AA388" i="3"/>
  <c r="Z388" i="3"/>
  <c r="Y388" i="3"/>
  <c r="X388" i="3"/>
  <c r="W388" i="3"/>
  <c r="V388" i="3"/>
  <c r="U388" i="3"/>
  <c r="T388" i="3"/>
  <c r="S388" i="3"/>
  <c r="R388" i="3"/>
  <c r="AA387" i="3"/>
  <c r="Z387" i="3"/>
  <c r="Y387" i="3"/>
  <c r="X387" i="3"/>
  <c r="W387" i="3"/>
  <c r="V387" i="3"/>
  <c r="U387" i="3"/>
  <c r="T387" i="3"/>
  <c r="S387" i="3"/>
  <c r="R387" i="3"/>
  <c r="AA386" i="3"/>
  <c r="Z386" i="3"/>
  <c r="Y386" i="3"/>
  <c r="X386" i="3"/>
  <c r="W386" i="3"/>
  <c r="V386" i="3"/>
  <c r="U386" i="3"/>
  <c r="T386" i="3"/>
  <c r="S386" i="3"/>
  <c r="R386" i="3"/>
  <c r="AA385" i="3"/>
  <c r="Z385" i="3"/>
  <c r="Y385" i="3"/>
  <c r="X385" i="3"/>
  <c r="W385" i="3"/>
  <c r="V385" i="3"/>
  <c r="U385" i="3"/>
  <c r="T385" i="3"/>
  <c r="S385" i="3"/>
  <c r="R385" i="3"/>
  <c r="AA384" i="3"/>
  <c r="Z384" i="3"/>
  <c r="Y384" i="3"/>
  <c r="X384" i="3"/>
  <c r="W384" i="3"/>
  <c r="V384" i="3"/>
  <c r="U384" i="3"/>
  <c r="T384" i="3"/>
  <c r="S384" i="3"/>
  <c r="R384" i="3"/>
  <c r="AA383" i="3"/>
  <c r="Z383" i="3"/>
  <c r="Y383" i="3"/>
  <c r="X383" i="3"/>
  <c r="W383" i="3"/>
  <c r="V383" i="3"/>
  <c r="U383" i="3"/>
  <c r="T383" i="3"/>
  <c r="S383" i="3"/>
  <c r="R383" i="3"/>
  <c r="AA382" i="3"/>
  <c r="Z382" i="3"/>
  <c r="Y382" i="3"/>
  <c r="X382" i="3"/>
  <c r="W382" i="3"/>
  <c r="V382" i="3"/>
  <c r="U382" i="3"/>
  <c r="T382" i="3"/>
  <c r="S382" i="3"/>
  <c r="R382" i="3"/>
  <c r="AA381" i="3"/>
  <c r="Z381" i="3"/>
  <c r="Y381" i="3"/>
  <c r="X381" i="3"/>
  <c r="W381" i="3"/>
  <c r="V381" i="3"/>
  <c r="U381" i="3"/>
  <c r="T381" i="3"/>
  <c r="S381" i="3"/>
  <c r="R381" i="3"/>
  <c r="AA380" i="3"/>
  <c r="Z380" i="3"/>
  <c r="Y380" i="3"/>
  <c r="X380" i="3"/>
  <c r="W380" i="3"/>
  <c r="V380" i="3"/>
  <c r="U380" i="3"/>
  <c r="T380" i="3"/>
  <c r="S380" i="3"/>
  <c r="R380" i="3"/>
  <c r="AA379" i="3"/>
  <c r="Z379" i="3"/>
  <c r="Y379" i="3"/>
  <c r="X379" i="3"/>
  <c r="W379" i="3"/>
  <c r="V379" i="3"/>
  <c r="U379" i="3"/>
  <c r="T379" i="3"/>
  <c r="S379" i="3"/>
  <c r="R379" i="3"/>
  <c r="AA378" i="3"/>
  <c r="Z378" i="3"/>
  <c r="Y378" i="3"/>
  <c r="X378" i="3"/>
  <c r="W378" i="3"/>
  <c r="V378" i="3"/>
  <c r="U378" i="3"/>
  <c r="T378" i="3"/>
  <c r="S378" i="3"/>
  <c r="R378" i="3"/>
  <c r="AA377" i="3"/>
  <c r="Z377" i="3"/>
  <c r="Y377" i="3"/>
  <c r="X377" i="3"/>
  <c r="W377" i="3"/>
  <c r="V377" i="3"/>
  <c r="U377" i="3"/>
  <c r="T377" i="3"/>
  <c r="S377" i="3"/>
  <c r="R377" i="3"/>
  <c r="AA376" i="3"/>
  <c r="Z376" i="3"/>
  <c r="Y376" i="3"/>
  <c r="X376" i="3"/>
  <c r="W376" i="3"/>
  <c r="V376" i="3"/>
  <c r="U376" i="3"/>
  <c r="T376" i="3"/>
  <c r="S376" i="3"/>
  <c r="R376" i="3"/>
  <c r="AA375" i="3"/>
  <c r="Z375" i="3"/>
  <c r="Y375" i="3"/>
  <c r="X375" i="3"/>
  <c r="W375" i="3"/>
  <c r="V375" i="3"/>
  <c r="U375" i="3"/>
  <c r="T375" i="3"/>
  <c r="S375" i="3"/>
  <c r="R375" i="3"/>
  <c r="AA374" i="3"/>
  <c r="Z374" i="3"/>
  <c r="Y374" i="3"/>
  <c r="X374" i="3"/>
  <c r="W374" i="3"/>
  <c r="V374" i="3"/>
  <c r="U374" i="3"/>
  <c r="T374" i="3"/>
  <c r="S374" i="3"/>
  <c r="R374" i="3"/>
  <c r="AA373" i="3"/>
  <c r="Z373" i="3"/>
  <c r="Y373" i="3"/>
  <c r="X373" i="3"/>
  <c r="W373" i="3"/>
  <c r="V373" i="3"/>
  <c r="U373" i="3"/>
  <c r="T373" i="3"/>
  <c r="S373" i="3"/>
  <c r="R373" i="3"/>
  <c r="AA372" i="3"/>
  <c r="Z372" i="3"/>
  <c r="Y372" i="3"/>
  <c r="X372" i="3"/>
  <c r="W372" i="3"/>
  <c r="V372" i="3"/>
  <c r="U372" i="3"/>
  <c r="T372" i="3"/>
  <c r="S372" i="3"/>
  <c r="R372" i="3"/>
  <c r="AA371" i="3"/>
  <c r="Z371" i="3"/>
  <c r="Y371" i="3"/>
  <c r="X371" i="3"/>
  <c r="W371" i="3"/>
  <c r="V371" i="3"/>
  <c r="U371" i="3"/>
  <c r="T371" i="3"/>
  <c r="S371" i="3"/>
  <c r="R371" i="3"/>
  <c r="AA370" i="3"/>
  <c r="Z370" i="3"/>
  <c r="Y370" i="3"/>
  <c r="X370" i="3"/>
  <c r="W370" i="3"/>
  <c r="V370" i="3"/>
  <c r="U370" i="3"/>
  <c r="T370" i="3"/>
  <c r="S370" i="3"/>
  <c r="R370" i="3"/>
  <c r="AA369" i="3"/>
  <c r="Z369" i="3"/>
  <c r="Y369" i="3"/>
  <c r="X369" i="3"/>
  <c r="W369" i="3"/>
  <c r="V369" i="3"/>
  <c r="U369" i="3"/>
  <c r="T369" i="3"/>
  <c r="S369" i="3"/>
  <c r="R369" i="3"/>
  <c r="AA368" i="3"/>
  <c r="Z368" i="3"/>
  <c r="Y368" i="3"/>
  <c r="X368" i="3"/>
  <c r="W368" i="3"/>
  <c r="V368" i="3"/>
  <c r="U368" i="3"/>
  <c r="T368" i="3"/>
  <c r="S368" i="3"/>
  <c r="R368" i="3"/>
  <c r="AA367" i="3"/>
  <c r="Z367" i="3"/>
  <c r="Y367" i="3"/>
  <c r="X367" i="3"/>
  <c r="W367" i="3"/>
  <c r="V367" i="3"/>
  <c r="U367" i="3"/>
  <c r="T367" i="3"/>
  <c r="S367" i="3"/>
  <c r="R367" i="3"/>
  <c r="AA366" i="3"/>
  <c r="Z366" i="3"/>
  <c r="Y366" i="3"/>
  <c r="X366" i="3"/>
  <c r="W366" i="3"/>
  <c r="V366" i="3"/>
  <c r="U366" i="3"/>
  <c r="T366" i="3"/>
  <c r="S366" i="3"/>
  <c r="R366" i="3"/>
  <c r="AA365" i="3"/>
  <c r="Z365" i="3"/>
  <c r="Y365" i="3"/>
  <c r="X365" i="3"/>
  <c r="W365" i="3"/>
  <c r="V365" i="3"/>
  <c r="U365" i="3"/>
  <c r="T365" i="3"/>
  <c r="S365" i="3"/>
  <c r="R365" i="3"/>
  <c r="AA364" i="3"/>
  <c r="Z364" i="3"/>
  <c r="Y364" i="3"/>
  <c r="X364" i="3"/>
  <c r="W364" i="3"/>
  <c r="V364" i="3"/>
  <c r="U364" i="3"/>
  <c r="T364" i="3"/>
  <c r="S364" i="3"/>
  <c r="R364" i="3"/>
  <c r="AA363" i="3"/>
  <c r="Z363" i="3"/>
  <c r="Y363" i="3"/>
  <c r="X363" i="3"/>
  <c r="W363" i="3"/>
  <c r="V363" i="3"/>
  <c r="U363" i="3"/>
  <c r="T363" i="3"/>
  <c r="S363" i="3"/>
  <c r="R363" i="3"/>
  <c r="AA362" i="3"/>
  <c r="Z362" i="3"/>
  <c r="Y362" i="3"/>
  <c r="X362" i="3"/>
  <c r="W362" i="3"/>
  <c r="V362" i="3"/>
  <c r="U362" i="3"/>
  <c r="T362" i="3"/>
  <c r="S362" i="3"/>
  <c r="R362" i="3"/>
  <c r="AA361" i="3"/>
  <c r="Z361" i="3"/>
  <c r="Y361" i="3"/>
  <c r="X361" i="3"/>
  <c r="W361" i="3"/>
  <c r="V361" i="3"/>
  <c r="U361" i="3"/>
  <c r="T361" i="3"/>
  <c r="S361" i="3"/>
  <c r="R361" i="3"/>
  <c r="AA360" i="3"/>
  <c r="Z360" i="3"/>
  <c r="Y360" i="3"/>
  <c r="X360" i="3"/>
  <c r="W360" i="3"/>
  <c r="V360" i="3"/>
  <c r="U360" i="3"/>
  <c r="T360" i="3"/>
  <c r="S360" i="3"/>
  <c r="R360" i="3"/>
  <c r="AA359" i="3"/>
  <c r="Z359" i="3"/>
  <c r="Y359" i="3"/>
  <c r="X359" i="3"/>
  <c r="W359" i="3"/>
  <c r="V359" i="3"/>
  <c r="U359" i="3"/>
  <c r="T359" i="3"/>
  <c r="S359" i="3"/>
  <c r="R359" i="3"/>
  <c r="AA358" i="3"/>
  <c r="Z358" i="3"/>
  <c r="Y358" i="3"/>
  <c r="X358" i="3"/>
  <c r="W358" i="3"/>
  <c r="V358" i="3"/>
  <c r="U358" i="3"/>
  <c r="T358" i="3"/>
  <c r="S358" i="3"/>
  <c r="R358" i="3"/>
  <c r="AA357" i="3"/>
  <c r="Z357" i="3"/>
  <c r="Y357" i="3"/>
  <c r="X357" i="3"/>
  <c r="W357" i="3"/>
  <c r="V357" i="3"/>
  <c r="U357" i="3"/>
  <c r="T357" i="3"/>
  <c r="S357" i="3"/>
  <c r="R357" i="3"/>
  <c r="AA356" i="3"/>
  <c r="Z356" i="3"/>
  <c r="Y356" i="3"/>
  <c r="X356" i="3"/>
  <c r="W356" i="3"/>
  <c r="V356" i="3"/>
  <c r="U356" i="3"/>
  <c r="T356" i="3"/>
  <c r="S356" i="3"/>
  <c r="R356" i="3"/>
  <c r="AA355" i="3"/>
  <c r="Z355" i="3"/>
  <c r="Y355" i="3"/>
  <c r="X355" i="3"/>
  <c r="W355" i="3"/>
  <c r="V355" i="3"/>
  <c r="U355" i="3"/>
  <c r="T355" i="3"/>
  <c r="S355" i="3"/>
  <c r="R355" i="3"/>
  <c r="AA354" i="3"/>
  <c r="Z354" i="3"/>
  <c r="Y354" i="3"/>
  <c r="X354" i="3"/>
  <c r="W354" i="3"/>
  <c r="V354" i="3"/>
  <c r="U354" i="3"/>
  <c r="T354" i="3"/>
  <c r="S354" i="3"/>
  <c r="R354" i="3"/>
  <c r="AA353" i="3"/>
  <c r="Z353" i="3"/>
  <c r="Y353" i="3"/>
  <c r="X353" i="3"/>
  <c r="W353" i="3"/>
  <c r="V353" i="3"/>
  <c r="U353" i="3"/>
  <c r="T353" i="3"/>
  <c r="S353" i="3"/>
  <c r="R353" i="3"/>
  <c r="AA352" i="3"/>
  <c r="Z352" i="3"/>
  <c r="Y352" i="3"/>
  <c r="X352" i="3"/>
  <c r="W352" i="3"/>
  <c r="V352" i="3"/>
  <c r="U352" i="3"/>
  <c r="T352" i="3"/>
  <c r="S352" i="3"/>
  <c r="R352" i="3"/>
  <c r="AA351" i="3"/>
  <c r="Z351" i="3"/>
  <c r="Y351" i="3"/>
  <c r="X351" i="3"/>
  <c r="W351" i="3"/>
  <c r="V351" i="3"/>
  <c r="U351" i="3"/>
  <c r="T351" i="3"/>
  <c r="S351" i="3"/>
  <c r="R351" i="3"/>
  <c r="AA350" i="3"/>
  <c r="Z350" i="3"/>
  <c r="Y350" i="3"/>
  <c r="X350" i="3"/>
  <c r="W350" i="3"/>
  <c r="V350" i="3"/>
  <c r="U350" i="3"/>
  <c r="T350" i="3"/>
  <c r="S350" i="3"/>
  <c r="R350" i="3"/>
  <c r="AA349" i="3"/>
  <c r="Z349" i="3"/>
  <c r="Y349" i="3"/>
  <c r="X349" i="3"/>
  <c r="W349" i="3"/>
  <c r="V349" i="3"/>
  <c r="U349" i="3"/>
  <c r="T349" i="3"/>
  <c r="S349" i="3"/>
  <c r="R349" i="3"/>
  <c r="AA348" i="3"/>
  <c r="Z348" i="3"/>
  <c r="Y348" i="3"/>
  <c r="X348" i="3"/>
  <c r="W348" i="3"/>
  <c r="V348" i="3"/>
  <c r="U348" i="3"/>
  <c r="T348" i="3"/>
  <c r="S348" i="3"/>
  <c r="R348" i="3"/>
  <c r="AA347" i="3"/>
  <c r="Z347" i="3"/>
  <c r="Y347" i="3"/>
  <c r="X347" i="3"/>
  <c r="W347" i="3"/>
  <c r="V347" i="3"/>
  <c r="U347" i="3"/>
  <c r="T347" i="3"/>
  <c r="S347" i="3"/>
  <c r="R347" i="3"/>
  <c r="AA346" i="3"/>
  <c r="Z346" i="3"/>
  <c r="Y346" i="3"/>
  <c r="X346" i="3"/>
  <c r="W346" i="3"/>
  <c r="V346" i="3"/>
  <c r="U346" i="3"/>
  <c r="T346" i="3"/>
  <c r="S346" i="3"/>
  <c r="R346" i="3"/>
  <c r="AA345" i="3"/>
  <c r="Z345" i="3"/>
  <c r="Y345" i="3"/>
  <c r="X345" i="3"/>
  <c r="W345" i="3"/>
  <c r="V345" i="3"/>
  <c r="U345" i="3"/>
  <c r="T345" i="3"/>
  <c r="S345" i="3"/>
  <c r="R345" i="3"/>
  <c r="AA344" i="3"/>
  <c r="Z344" i="3"/>
  <c r="Y344" i="3"/>
  <c r="X344" i="3"/>
  <c r="W344" i="3"/>
  <c r="V344" i="3"/>
  <c r="U344" i="3"/>
  <c r="T344" i="3"/>
  <c r="S344" i="3"/>
  <c r="R344" i="3"/>
  <c r="AA343" i="3"/>
  <c r="Z343" i="3"/>
  <c r="Y343" i="3"/>
  <c r="X343" i="3"/>
  <c r="W343" i="3"/>
  <c r="V343" i="3"/>
  <c r="U343" i="3"/>
  <c r="T343" i="3"/>
  <c r="S343" i="3"/>
  <c r="R343" i="3"/>
  <c r="AA342" i="3"/>
  <c r="Z342" i="3"/>
  <c r="Y342" i="3"/>
  <c r="X342" i="3"/>
  <c r="W342" i="3"/>
  <c r="V342" i="3"/>
  <c r="U342" i="3"/>
  <c r="T342" i="3"/>
  <c r="S342" i="3"/>
  <c r="R342" i="3"/>
  <c r="AA341" i="3"/>
  <c r="Z341" i="3"/>
  <c r="Y341" i="3"/>
  <c r="X341" i="3"/>
  <c r="W341" i="3"/>
  <c r="V341" i="3"/>
  <c r="U341" i="3"/>
  <c r="T341" i="3"/>
  <c r="S341" i="3"/>
  <c r="R341" i="3"/>
  <c r="AA340" i="3"/>
  <c r="Z340" i="3"/>
  <c r="Y340" i="3"/>
  <c r="X340" i="3"/>
  <c r="W340" i="3"/>
  <c r="V340" i="3"/>
  <c r="U340" i="3"/>
  <c r="T340" i="3"/>
  <c r="S340" i="3"/>
  <c r="R340" i="3"/>
  <c r="AA339" i="3"/>
  <c r="Z339" i="3"/>
  <c r="Y339" i="3"/>
  <c r="X339" i="3"/>
  <c r="W339" i="3"/>
  <c r="V339" i="3"/>
  <c r="U339" i="3"/>
  <c r="T339" i="3"/>
  <c r="S339" i="3"/>
  <c r="R339" i="3"/>
  <c r="AA338" i="3"/>
  <c r="Z338" i="3"/>
  <c r="Y338" i="3"/>
  <c r="X338" i="3"/>
  <c r="W338" i="3"/>
  <c r="V338" i="3"/>
  <c r="U338" i="3"/>
  <c r="T338" i="3"/>
  <c r="S338" i="3"/>
  <c r="R338" i="3"/>
  <c r="AA337" i="3"/>
  <c r="Z337" i="3"/>
  <c r="Y337" i="3"/>
  <c r="X337" i="3"/>
  <c r="W337" i="3"/>
  <c r="V337" i="3"/>
  <c r="U337" i="3"/>
  <c r="T337" i="3"/>
  <c r="S337" i="3"/>
  <c r="R337" i="3"/>
  <c r="AA336" i="3"/>
  <c r="Z336" i="3"/>
  <c r="Y336" i="3"/>
  <c r="X336" i="3"/>
  <c r="W336" i="3"/>
  <c r="V336" i="3"/>
  <c r="U336" i="3"/>
  <c r="T336" i="3"/>
  <c r="S336" i="3"/>
  <c r="R336" i="3"/>
  <c r="AA335" i="3"/>
  <c r="Z335" i="3"/>
  <c r="Y335" i="3"/>
  <c r="X335" i="3"/>
  <c r="W335" i="3"/>
  <c r="V335" i="3"/>
  <c r="U335" i="3"/>
  <c r="T335" i="3"/>
  <c r="S335" i="3"/>
  <c r="R335" i="3"/>
  <c r="AA334" i="3"/>
  <c r="Z334" i="3"/>
  <c r="Y334" i="3"/>
  <c r="X334" i="3"/>
  <c r="W334" i="3"/>
  <c r="V334" i="3"/>
  <c r="U334" i="3"/>
  <c r="T334" i="3"/>
  <c r="S334" i="3"/>
  <c r="R334" i="3"/>
  <c r="AA333" i="3"/>
  <c r="Z333" i="3"/>
  <c r="Y333" i="3"/>
  <c r="X333" i="3"/>
  <c r="W333" i="3"/>
  <c r="V333" i="3"/>
  <c r="U333" i="3"/>
  <c r="T333" i="3"/>
  <c r="S333" i="3"/>
  <c r="R333" i="3"/>
  <c r="AA332" i="3"/>
  <c r="Z332" i="3"/>
  <c r="Y332" i="3"/>
  <c r="X332" i="3"/>
  <c r="W332" i="3"/>
  <c r="V332" i="3"/>
  <c r="U332" i="3"/>
  <c r="T332" i="3"/>
  <c r="S332" i="3"/>
  <c r="R332" i="3"/>
  <c r="AA331" i="3"/>
  <c r="Z331" i="3"/>
  <c r="Y331" i="3"/>
  <c r="X331" i="3"/>
  <c r="W331" i="3"/>
  <c r="V331" i="3"/>
  <c r="U331" i="3"/>
  <c r="T331" i="3"/>
  <c r="S331" i="3"/>
  <c r="R331" i="3"/>
  <c r="AA330" i="3"/>
  <c r="Z330" i="3"/>
  <c r="Y330" i="3"/>
  <c r="X330" i="3"/>
  <c r="W330" i="3"/>
  <c r="V330" i="3"/>
  <c r="U330" i="3"/>
  <c r="T330" i="3"/>
  <c r="S330" i="3"/>
  <c r="R330" i="3"/>
  <c r="AA329" i="3"/>
  <c r="Z329" i="3"/>
  <c r="Y329" i="3"/>
  <c r="X329" i="3"/>
  <c r="W329" i="3"/>
  <c r="V329" i="3"/>
  <c r="U329" i="3"/>
  <c r="T329" i="3"/>
  <c r="S329" i="3"/>
  <c r="R329" i="3"/>
  <c r="AA328" i="3"/>
  <c r="Z328" i="3"/>
  <c r="Y328" i="3"/>
  <c r="X328" i="3"/>
  <c r="W328" i="3"/>
  <c r="V328" i="3"/>
  <c r="U328" i="3"/>
  <c r="T328" i="3"/>
  <c r="S328" i="3"/>
  <c r="R328" i="3"/>
  <c r="AA327" i="3"/>
  <c r="Z327" i="3"/>
  <c r="Y327" i="3"/>
  <c r="X327" i="3"/>
  <c r="W327" i="3"/>
  <c r="V327" i="3"/>
  <c r="U327" i="3"/>
  <c r="T327" i="3"/>
  <c r="S327" i="3"/>
  <c r="R327" i="3"/>
  <c r="AA326" i="3"/>
  <c r="Z326" i="3"/>
  <c r="Y326" i="3"/>
  <c r="X326" i="3"/>
  <c r="W326" i="3"/>
  <c r="V326" i="3"/>
  <c r="U326" i="3"/>
  <c r="T326" i="3"/>
  <c r="S326" i="3"/>
  <c r="R326" i="3"/>
  <c r="AA325" i="3"/>
  <c r="Z325" i="3"/>
  <c r="Y325" i="3"/>
  <c r="X325" i="3"/>
  <c r="W325" i="3"/>
  <c r="V325" i="3"/>
  <c r="U325" i="3"/>
  <c r="T325" i="3"/>
  <c r="S325" i="3"/>
  <c r="R325" i="3"/>
  <c r="AA324" i="3"/>
  <c r="Z324" i="3"/>
  <c r="Y324" i="3"/>
  <c r="X324" i="3"/>
  <c r="W324" i="3"/>
  <c r="V324" i="3"/>
  <c r="U324" i="3"/>
  <c r="T324" i="3"/>
  <c r="S324" i="3"/>
  <c r="R324" i="3"/>
  <c r="AA323" i="3"/>
  <c r="Z323" i="3"/>
  <c r="Y323" i="3"/>
  <c r="X323" i="3"/>
  <c r="W323" i="3"/>
  <c r="V323" i="3"/>
  <c r="U323" i="3"/>
  <c r="T323" i="3"/>
  <c r="S323" i="3"/>
  <c r="R323" i="3"/>
  <c r="AA322" i="3"/>
  <c r="Z322" i="3"/>
  <c r="Y322" i="3"/>
  <c r="X322" i="3"/>
  <c r="W322" i="3"/>
  <c r="V322" i="3"/>
  <c r="U322" i="3"/>
  <c r="T322" i="3"/>
  <c r="S322" i="3"/>
  <c r="R322" i="3"/>
  <c r="AA321" i="3"/>
  <c r="Z321" i="3"/>
  <c r="Y321" i="3"/>
  <c r="X321" i="3"/>
  <c r="W321" i="3"/>
  <c r="V321" i="3"/>
  <c r="U321" i="3"/>
  <c r="T321" i="3"/>
  <c r="S321" i="3"/>
  <c r="R321" i="3"/>
  <c r="AA320" i="3"/>
  <c r="Z320" i="3"/>
  <c r="Y320" i="3"/>
  <c r="X320" i="3"/>
  <c r="W320" i="3"/>
  <c r="V320" i="3"/>
  <c r="U320" i="3"/>
  <c r="T320" i="3"/>
  <c r="S320" i="3"/>
  <c r="R320" i="3"/>
  <c r="AA319" i="3"/>
  <c r="Z319" i="3"/>
  <c r="Y319" i="3"/>
  <c r="X319" i="3"/>
  <c r="W319" i="3"/>
  <c r="V319" i="3"/>
  <c r="U319" i="3"/>
  <c r="T319" i="3"/>
  <c r="S319" i="3"/>
  <c r="R319" i="3"/>
  <c r="AA318" i="3"/>
  <c r="Z318" i="3"/>
  <c r="Y318" i="3"/>
  <c r="X318" i="3"/>
  <c r="W318" i="3"/>
  <c r="V318" i="3"/>
  <c r="U318" i="3"/>
  <c r="T318" i="3"/>
  <c r="S318" i="3"/>
  <c r="R318" i="3"/>
  <c r="AA317" i="3"/>
  <c r="Z317" i="3"/>
  <c r="Y317" i="3"/>
  <c r="X317" i="3"/>
  <c r="W317" i="3"/>
  <c r="V317" i="3"/>
  <c r="U317" i="3"/>
  <c r="T317" i="3"/>
  <c r="S317" i="3"/>
  <c r="R317" i="3"/>
  <c r="AA316" i="3"/>
  <c r="Z316" i="3"/>
  <c r="Y316" i="3"/>
  <c r="X316" i="3"/>
  <c r="W316" i="3"/>
  <c r="V316" i="3"/>
  <c r="U316" i="3"/>
  <c r="T316" i="3"/>
  <c r="S316" i="3"/>
  <c r="R316" i="3"/>
  <c r="AA315" i="3"/>
  <c r="Z315" i="3"/>
  <c r="Y315" i="3"/>
  <c r="X315" i="3"/>
  <c r="W315" i="3"/>
  <c r="V315" i="3"/>
  <c r="U315" i="3"/>
  <c r="T315" i="3"/>
  <c r="S315" i="3"/>
  <c r="R315" i="3"/>
  <c r="AA314" i="3"/>
  <c r="Z314" i="3"/>
  <c r="Y314" i="3"/>
  <c r="X314" i="3"/>
  <c r="W314" i="3"/>
  <c r="V314" i="3"/>
  <c r="U314" i="3"/>
  <c r="T314" i="3"/>
  <c r="S314" i="3"/>
  <c r="R314" i="3"/>
  <c r="AA313" i="3"/>
  <c r="Z313" i="3"/>
  <c r="Y313" i="3"/>
  <c r="X313" i="3"/>
  <c r="W313" i="3"/>
  <c r="V313" i="3"/>
  <c r="U313" i="3"/>
  <c r="T313" i="3"/>
  <c r="S313" i="3"/>
  <c r="R313" i="3"/>
  <c r="AA312" i="3"/>
  <c r="Z312" i="3"/>
  <c r="Y312" i="3"/>
  <c r="X312" i="3"/>
  <c r="W312" i="3"/>
  <c r="V312" i="3"/>
  <c r="U312" i="3"/>
  <c r="T312" i="3"/>
  <c r="S312" i="3"/>
  <c r="R312" i="3"/>
  <c r="AA311" i="3"/>
  <c r="Z311" i="3"/>
  <c r="Y311" i="3"/>
  <c r="X311" i="3"/>
  <c r="W311" i="3"/>
  <c r="V311" i="3"/>
  <c r="U311" i="3"/>
  <c r="T311" i="3"/>
  <c r="S311" i="3"/>
  <c r="R311" i="3"/>
  <c r="AA310" i="3"/>
  <c r="Z310" i="3"/>
  <c r="Y310" i="3"/>
  <c r="X310" i="3"/>
  <c r="W310" i="3"/>
  <c r="V310" i="3"/>
  <c r="U310" i="3"/>
  <c r="T310" i="3"/>
  <c r="S310" i="3"/>
  <c r="R310" i="3"/>
  <c r="AA309" i="3"/>
  <c r="Z309" i="3"/>
  <c r="Y309" i="3"/>
  <c r="X309" i="3"/>
  <c r="W309" i="3"/>
  <c r="V309" i="3"/>
  <c r="U309" i="3"/>
  <c r="T309" i="3"/>
  <c r="S309" i="3"/>
  <c r="R309" i="3"/>
  <c r="AA308" i="3"/>
  <c r="Z308" i="3"/>
  <c r="Y308" i="3"/>
  <c r="X308" i="3"/>
  <c r="W308" i="3"/>
  <c r="V308" i="3"/>
  <c r="U308" i="3"/>
  <c r="T308" i="3"/>
  <c r="S308" i="3"/>
  <c r="R308" i="3"/>
  <c r="AA307" i="3"/>
  <c r="Z307" i="3"/>
  <c r="Y307" i="3"/>
  <c r="X307" i="3"/>
  <c r="W307" i="3"/>
  <c r="V307" i="3"/>
  <c r="U307" i="3"/>
  <c r="T307" i="3"/>
  <c r="S307" i="3"/>
  <c r="R307" i="3"/>
  <c r="AA306" i="3"/>
  <c r="Z306" i="3"/>
  <c r="Y306" i="3"/>
  <c r="X306" i="3"/>
  <c r="W306" i="3"/>
  <c r="V306" i="3"/>
  <c r="U306" i="3"/>
  <c r="T306" i="3"/>
  <c r="S306" i="3"/>
  <c r="R306" i="3"/>
  <c r="AA305" i="3"/>
  <c r="Z305" i="3"/>
  <c r="Y305" i="3"/>
  <c r="X305" i="3"/>
  <c r="W305" i="3"/>
  <c r="V305" i="3"/>
  <c r="U305" i="3"/>
  <c r="T305" i="3"/>
  <c r="S305" i="3"/>
  <c r="R305" i="3"/>
  <c r="AA304" i="3"/>
  <c r="Z304" i="3"/>
  <c r="Y304" i="3"/>
  <c r="X304" i="3"/>
  <c r="W304" i="3"/>
  <c r="V304" i="3"/>
  <c r="U304" i="3"/>
  <c r="T304" i="3"/>
  <c r="S304" i="3"/>
  <c r="R304" i="3"/>
  <c r="AA303" i="3"/>
  <c r="Z303" i="3"/>
  <c r="Y303" i="3"/>
  <c r="X303" i="3"/>
  <c r="W303" i="3"/>
  <c r="V303" i="3"/>
  <c r="U303" i="3"/>
  <c r="T303" i="3"/>
  <c r="S303" i="3"/>
  <c r="R303" i="3"/>
  <c r="AA302" i="3"/>
  <c r="Z302" i="3"/>
  <c r="Y302" i="3"/>
  <c r="X302" i="3"/>
  <c r="W302" i="3"/>
  <c r="V302" i="3"/>
  <c r="U302" i="3"/>
  <c r="T302" i="3"/>
  <c r="S302" i="3"/>
  <c r="R302" i="3"/>
  <c r="AA301" i="3"/>
  <c r="Z301" i="3"/>
  <c r="Y301" i="3"/>
  <c r="X301" i="3"/>
  <c r="W301" i="3"/>
  <c r="V301" i="3"/>
  <c r="U301" i="3"/>
  <c r="T301" i="3"/>
  <c r="S301" i="3"/>
  <c r="R301" i="3"/>
  <c r="AA300" i="3"/>
  <c r="Z300" i="3"/>
  <c r="Y300" i="3"/>
  <c r="X300" i="3"/>
  <c r="W300" i="3"/>
  <c r="V300" i="3"/>
  <c r="U300" i="3"/>
  <c r="T300" i="3"/>
  <c r="S300" i="3"/>
  <c r="R300" i="3"/>
  <c r="AA299" i="3"/>
  <c r="Z299" i="3"/>
  <c r="Y299" i="3"/>
  <c r="X299" i="3"/>
  <c r="W299" i="3"/>
  <c r="V299" i="3"/>
  <c r="U299" i="3"/>
  <c r="T299" i="3"/>
  <c r="S299" i="3"/>
  <c r="R299" i="3"/>
  <c r="AA298" i="3"/>
  <c r="Z298" i="3"/>
  <c r="Y298" i="3"/>
  <c r="X298" i="3"/>
  <c r="W298" i="3"/>
  <c r="V298" i="3"/>
  <c r="U298" i="3"/>
  <c r="T298" i="3"/>
  <c r="S298" i="3"/>
  <c r="R298" i="3"/>
  <c r="AA297" i="3"/>
  <c r="Z297" i="3"/>
  <c r="Y297" i="3"/>
  <c r="X297" i="3"/>
  <c r="W297" i="3"/>
  <c r="V297" i="3"/>
  <c r="U297" i="3"/>
  <c r="T297" i="3"/>
  <c r="S297" i="3"/>
  <c r="R297" i="3"/>
  <c r="AA296" i="3"/>
  <c r="Z296" i="3"/>
  <c r="Y296" i="3"/>
  <c r="X296" i="3"/>
  <c r="W296" i="3"/>
  <c r="V296" i="3"/>
  <c r="U296" i="3"/>
  <c r="T296" i="3"/>
  <c r="S296" i="3"/>
  <c r="R296" i="3"/>
  <c r="AA295" i="3"/>
  <c r="Z295" i="3"/>
  <c r="Y295" i="3"/>
  <c r="X295" i="3"/>
  <c r="W295" i="3"/>
  <c r="V295" i="3"/>
  <c r="U295" i="3"/>
  <c r="T295" i="3"/>
  <c r="S295" i="3"/>
  <c r="R295" i="3"/>
  <c r="AA294" i="3"/>
  <c r="Z294" i="3"/>
  <c r="Y294" i="3"/>
  <c r="X294" i="3"/>
  <c r="W294" i="3"/>
  <c r="V294" i="3"/>
  <c r="U294" i="3"/>
  <c r="T294" i="3"/>
  <c r="S294" i="3"/>
  <c r="R294" i="3"/>
  <c r="AA293" i="3"/>
  <c r="Z293" i="3"/>
  <c r="Y293" i="3"/>
  <c r="X293" i="3"/>
  <c r="W293" i="3"/>
  <c r="V293" i="3"/>
  <c r="U293" i="3"/>
  <c r="T293" i="3"/>
  <c r="S293" i="3"/>
  <c r="R293" i="3"/>
  <c r="AA292" i="3"/>
  <c r="Z292" i="3"/>
  <c r="Y292" i="3"/>
  <c r="X292" i="3"/>
  <c r="W292" i="3"/>
  <c r="V292" i="3"/>
  <c r="U292" i="3"/>
  <c r="T292" i="3"/>
  <c r="S292" i="3"/>
  <c r="R292" i="3"/>
  <c r="AA291" i="3"/>
  <c r="Z291" i="3"/>
  <c r="Y291" i="3"/>
  <c r="X291" i="3"/>
  <c r="W291" i="3"/>
  <c r="V291" i="3"/>
  <c r="U291" i="3"/>
  <c r="T291" i="3"/>
  <c r="S291" i="3"/>
  <c r="R291" i="3"/>
  <c r="AA290" i="3"/>
  <c r="Z290" i="3"/>
  <c r="Y290" i="3"/>
  <c r="X290" i="3"/>
  <c r="W290" i="3"/>
  <c r="V290" i="3"/>
  <c r="U290" i="3"/>
  <c r="T290" i="3"/>
  <c r="S290" i="3"/>
  <c r="R290" i="3"/>
  <c r="AA289" i="3"/>
  <c r="Z289" i="3"/>
  <c r="Y289" i="3"/>
  <c r="X289" i="3"/>
  <c r="W289" i="3"/>
  <c r="V289" i="3"/>
  <c r="U289" i="3"/>
  <c r="T289" i="3"/>
  <c r="S289" i="3"/>
  <c r="R289" i="3"/>
  <c r="AA288" i="3"/>
  <c r="Z288" i="3"/>
  <c r="Y288" i="3"/>
  <c r="X288" i="3"/>
  <c r="W288" i="3"/>
  <c r="V288" i="3"/>
  <c r="U288" i="3"/>
  <c r="T288" i="3"/>
  <c r="S288" i="3"/>
  <c r="R288" i="3"/>
  <c r="AA287" i="3"/>
  <c r="Z287" i="3"/>
  <c r="Y287" i="3"/>
  <c r="X287" i="3"/>
  <c r="W287" i="3"/>
  <c r="V287" i="3"/>
  <c r="U287" i="3"/>
  <c r="T287" i="3"/>
  <c r="S287" i="3"/>
  <c r="R287" i="3"/>
  <c r="AA286" i="3"/>
  <c r="Z286" i="3"/>
  <c r="Y286" i="3"/>
  <c r="X286" i="3"/>
  <c r="W286" i="3"/>
  <c r="V286" i="3"/>
  <c r="U286" i="3"/>
  <c r="T286" i="3"/>
  <c r="S286" i="3"/>
  <c r="R286" i="3"/>
  <c r="AA285" i="3"/>
  <c r="Z285" i="3"/>
  <c r="Y285" i="3"/>
  <c r="X285" i="3"/>
  <c r="W285" i="3"/>
  <c r="V285" i="3"/>
  <c r="U285" i="3"/>
  <c r="T285" i="3"/>
  <c r="S285" i="3"/>
  <c r="R285" i="3"/>
  <c r="AA284" i="3"/>
  <c r="Z284" i="3"/>
  <c r="Y284" i="3"/>
  <c r="X284" i="3"/>
  <c r="W284" i="3"/>
  <c r="V284" i="3"/>
  <c r="U284" i="3"/>
  <c r="T284" i="3"/>
  <c r="S284" i="3"/>
  <c r="R284" i="3"/>
  <c r="AA283" i="3"/>
  <c r="Z283" i="3"/>
  <c r="Y283" i="3"/>
  <c r="X283" i="3"/>
  <c r="W283" i="3"/>
  <c r="V283" i="3"/>
  <c r="U283" i="3"/>
  <c r="T283" i="3"/>
  <c r="S283" i="3"/>
  <c r="R283" i="3"/>
  <c r="AA282" i="3"/>
  <c r="Z282" i="3"/>
  <c r="Y282" i="3"/>
  <c r="X282" i="3"/>
  <c r="W282" i="3"/>
  <c r="V282" i="3"/>
  <c r="U282" i="3"/>
  <c r="T282" i="3"/>
  <c r="S282" i="3"/>
  <c r="R282" i="3"/>
  <c r="AA281" i="3"/>
  <c r="Z281" i="3"/>
  <c r="Y281" i="3"/>
  <c r="X281" i="3"/>
  <c r="W281" i="3"/>
  <c r="V281" i="3"/>
  <c r="U281" i="3"/>
  <c r="T281" i="3"/>
  <c r="S281" i="3"/>
  <c r="R281" i="3"/>
  <c r="AA280" i="3"/>
  <c r="Z280" i="3"/>
  <c r="Y280" i="3"/>
  <c r="X280" i="3"/>
  <c r="W280" i="3"/>
  <c r="V280" i="3"/>
  <c r="U280" i="3"/>
  <c r="T280" i="3"/>
  <c r="S280" i="3"/>
  <c r="R280" i="3"/>
  <c r="AA279" i="3"/>
  <c r="Z279" i="3"/>
  <c r="Y279" i="3"/>
  <c r="X279" i="3"/>
  <c r="W279" i="3"/>
  <c r="V279" i="3"/>
  <c r="U279" i="3"/>
  <c r="T279" i="3"/>
  <c r="S279" i="3"/>
  <c r="R279" i="3"/>
  <c r="AA278" i="3"/>
  <c r="Z278" i="3"/>
  <c r="Y278" i="3"/>
  <c r="X278" i="3"/>
  <c r="W278" i="3"/>
  <c r="V278" i="3"/>
  <c r="U278" i="3"/>
  <c r="T278" i="3"/>
  <c r="S278" i="3"/>
  <c r="R278" i="3"/>
  <c r="AA277" i="3"/>
  <c r="Z277" i="3"/>
  <c r="Y277" i="3"/>
  <c r="X277" i="3"/>
  <c r="W277" i="3"/>
  <c r="V277" i="3"/>
  <c r="U277" i="3"/>
  <c r="T277" i="3"/>
  <c r="S277" i="3"/>
  <c r="R277" i="3"/>
  <c r="AA276" i="3"/>
  <c r="Z276" i="3"/>
  <c r="Y276" i="3"/>
  <c r="X276" i="3"/>
  <c r="W276" i="3"/>
  <c r="V276" i="3"/>
  <c r="U276" i="3"/>
  <c r="T276" i="3"/>
  <c r="S276" i="3"/>
  <c r="R276" i="3"/>
  <c r="AA275" i="3"/>
  <c r="Z275" i="3"/>
  <c r="Y275" i="3"/>
  <c r="X275" i="3"/>
  <c r="W275" i="3"/>
  <c r="V275" i="3"/>
  <c r="U275" i="3"/>
  <c r="T275" i="3"/>
  <c r="S275" i="3"/>
  <c r="R275" i="3"/>
  <c r="AA274" i="3"/>
  <c r="Z274" i="3"/>
  <c r="Y274" i="3"/>
  <c r="X274" i="3"/>
  <c r="W274" i="3"/>
  <c r="V274" i="3"/>
  <c r="U274" i="3"/>
  <c r="T274" i="3"/>
  <c r="S274" i="3"/>
  <c r="R274" i="3"/>
  <c r="AA273" i="3"/>
  <c r="Z273" i="3"/>
  <c r="Y273" i="3"/>
  <c r="X273" i="3"/>
  <c r="W273" i="3"/>
  <c r="V273" i="3"/>
  <c r="U273" i="3"/>
  <c r="T273" i="3"/>
  <c r="S273" i="3"/>
  <c r="R273" i="3"/>
  <c r="AA272" i="3"/>
  <c r="Z272" i="3"/>
  <c r="Y272" i="3"/>
  <c r="X272" i="3"/>
  <c r="W272" i="3"/>
  <c r="V272" i="3"/>
  <c r="U272" i="3"/>
  <c r="T272" i="3"/>
  <c r="S272" i="3"/>
  <c r="R272" i="3"/>
  <c r="AA271" i="3"/>
  <c r="Z271" i="3"/>
  <c r="Y271" i="3"/>
  <c r="X271" i="3"/>
  <c r="W271" i="3"/>
  <c r="V271" i="3"/>
  <c r="U271" i="3"/>
  <c r="T271" i="3"/>
  <c r="S271" i="3"/>
  <c r="R271" i="3"/>
  <c r="AA270" i="3"/>
  <c r="Z270" i="3"/>
  <c r="Y270" i="3"/>
  <c r="X270" i="3"/>
  <c r="W270" i="3"/>
  <c r="V270" i="3"/>
  <c r="U270" i="3"/>
  <c r="T270" i="3"/>
  <c r="S270" i="3"/>
  <c r="R270" i="3"/>
  <c r="AA269" i="3"/>
  <c r="Z269" i="3"/>
  <c r="Y269" i="3"/>
  <c r="X269" i="3"/>
  <c r="W269" i="3"/>
  <c r="V269" i="3"/>
  <c r="U269" i="3"/>
  <c r="T269" i="3"/>
  <c r="S269" i="3"/>
  <c r="R269" i="3"/>
  <c r="AA268" i="3"/>
  <c r="Z268" i="3"/>
  <c r="Y268" i="3"/>
  <c r="X268" i="3"/>
  <c r="W268" i="3"/>
  <c r="V268" i="3"/>
  <c r="U268" i="3"/>
  <c r="T268" i="3"/>
  <c r="S268" i="3"/>
  <c r="R268" i="3"/>
  <c r="AA267" i="3"/>
  <c r="Z267" i="3"/>
  <c r="Y267" i="3"/>
  <c r="X267" i="3"/>
  <c r="W267" i="3"/>
  <c r="V267" i="3"/>
  <c r="U267" i="3"/>
  <c r="T267" i="3"/>
  <c r="S267" i="3"/>
  <c r="R267" i="3"/>
  <c r="AA266" i="3"/>
  <c r="Z266" i="3"/>
  <c r="Y266" i="3"/>
  <c r="X266" i="3"/>
  <c r="W266" i="3"/>
  <c r="V266" i="3"/>
  <c r="U266" i="3"/>
  <c r="T266" i="3"/>
  <c r="S266" i="3"/>
  <c r="R266" i="3"/>
  <c r="AA265" i="3"/>
  <c r="Z265" i="3"/>
  <c r="Y265" i="3"/>
  <c r="X265" i="3"/>
  <c r="W265" i="3"/>
  <c r="V265" i="3"/>
  <c r="U265" i="3"/>
  <c r="T265" i="3"/>
  <c r="S265" i="3"/>
  <c r="R265" i="3"/>
  <c r="AA264" i="3"/>
  <c r="Z264" i="3"/>
  <c r="Y264" i="3"/>
  <c r="X264" i="3"/>
  <c r="W264" i="3"/>
  <c r="V264" i="3"/>
  <c r="U264" i="3"/>
  <c r="T264" i="3"/>
  <c r="S264" i="3"/>
  <c r="R264" i="3"/>
  <c r="AA263" i="3"/>
  <c r="Z263" i="3"/>
  <c r="Y263" i="3"/>
  <c r="X263" i="3"/>
  <c r="W263" i="3"/>
  <c r="V263" i="3"/>
  <c r="U263" i="3"/>
  <c r="T263" i="3"/>
  <c r="S263" i="3"/>
  <c r="R263" i="3"/>
  <c r="AA262" i="3"/>
  <c r="Z262" i="3"/>
  <c r="Y262" i="3"/>
  <c r="X262" i="3"/>
  <c r="W262" i="3"/>
  <c r="V262" i="3"/>
  <c r="U262" i="3"/>
  <c r="T262" i="3"/>
  <c r="S262" i="3"/>
  <c r="R262" i="3"/>
  <c r="AA261" i="3"/>
  <c r="Z261" i="3"/>
  <c r="Y261" i="3"/>
  <c r="X261" i="3"/>
  <c r="W261" i="3"/>
  <c r="V261" i="3"/>
  <c r="U261" i="3"/>
  <c r="T261" i="3"/>
  <c r="S261" i="3"/>
  <c r="R261" i="3"/>
  <c r="AA260" i="3"/>
  <c r="Z260" i="3"/>
  <c r="Y260" i="3"/>
  <c r="X260" i="3"/>
  <c r="W260" i="3"/>
  <c r="V260" i="3"/>
  <c r="U260" i="3"/>
  <c r="T260" i="3"/>
  <c r="S260" i="3"/>
  <c r="R260" i="3"/>
  <c r="AA259" i="3"/>
  <c r="Z259" i="3"/>
  <c r="Y259" i="3"/>
  <c r="X259" i="3"/>
  <c r="W259" i="3"/>
  <c r="V259" i="3"/>
  <c r="U259" i="3"/>
  <c r="T259" i="3"/>
  <c r="S259" i="3"/>
  <c r="R259" i="3"/>
  <c r="AA258" i="3"/>
  <c r="Z258" i="3"/>
  <c r="Y258" i="3"/>
  <c r="X258" i="3"/>
  <c r="W258" i="3"/>
  <c r="V258" i="3"/>
  <c r="U258" i="3"/>
  <c r="T258" i="3"/>
  <c r="S258" i="3"/>
  <c r="R258" i="3"/>
  <c r="AA257" i="3"/>
  <c r="Z257" i="3"/>
  <c r="Y257" i="3"/>
  <c r="X257" i="3"/>
  <c r="W257" i="3"/>
  <c r="V257" i="3"/>
  <c r="U257" i="3"/>
  <c r="T257" i="3"/>
  <c r="S257" i="3"/>
  <c r="R257" i="3"/>
  <c r="AA256" i="3"/>
  <c r="Z256" i="3"/>
  <c r="Y256" i="3"/>
  <c r="X256" i="3"/>
  <c r="W256" i="3"/>
  <c r="V256" i="3"/>
  <c r="U256" i="3"/>
  <c r="T256" i="3"/>
  <c r="S256" i="3"/>
  <c r="R256" i="3"/>
  <c r="AA255" i="3"/>
  <c r="Z255" i="3"/>
  <c r="Y255" i="3"/>
  <c r="X255" i="3"/>
  <c r="W255" i="3"/>
  <c r="V255" i="3"/>
  <c r="U255" i="3"/>
  <c r="T255" i="3"/>
  <c r="S255" i="3"/>
  <c r="R255" i="3"/>
  <c r="AA254" i="3"/>
  <c r="Z254" i="3"/>
  <c r="Y254" i="3"/>
  <c r="X254" i="3"/>
  <c r="W254" i="3"/>
  <c r="V254" i="3"/>
  <c r="U254" i="3"/>
  <c r="T254" i="3"/>
  <c r="S254" i="3"/>
  <c r="R254" i="3"/>
  <c r="AA253" i="3"/>
  <c r="Z253" i="3"/>
  <c r="Y253" i="3"/>
  <c r="X253" i="3"/>
  <c r="W253" i="3"/>
  <c r="V253" i="3"/>
  <c r="U253" i="3"/>
  <c r="T253" i="3"/>
  <c r="S253" i="3"/>
  <c r="R253" i="3"/>
  <c r="AA252" i="3"/>
  <c r="Z252" i="3"/>
  <c r="Y252" i="3"/>
  <c r="X252" i="3"/>
  <c r="W252" i="3"/>
  <c r="V252" i="3"/>
  <c r="U252" i="3"/>
  <c r="T252" i="3"/>
  <c r="S252" i="3"/>
  <c r="R252" i="3"/>
  <c r="AA251" i="3"/>
  <c r="Z251" i="3"/>
  <c r="Y251" i="3"/>
  <c r="X251" i="3"/>
  <c r="W251" i="3"/>
  <c r="V251" i="3"/>
  <c r="U251" i="3"/>
  <c r="T251" i="3"/>
  <c r="S251" i="3"/>
  <c r="R251" i="3"/>
  <c r="AA250" i="3"/>
  <c r="Z250" i="3"/>
  <c r="Y250" i="3"/>
  <c r="X250" i="3"/>
  <c r="W250" i="3"/>
  <c r="V250" i="3"/>
  <c r="U250" i="3"/>
  <c r="T250" i="3"/>
  <c r="S250" i="3"/>
  <c r="R250" i="3"/>
  <c r="AA249" i="3"/>
  <c r="Z249" i="3"/>
  <c r="Y249" i="3"/>
  <c r="X249" i="3"/>
  <c r="W249" i="3"/>
  <c r="V249" i="3"/>
  <c r="U249" i="3"/>
  <c r="T249" i="3"/>
  <c r="S249" i="3"/>
  <c r="R249" i="3"/>
  <c r="AA248" i="3"/>
  <c r="Z248" i="3"/>
  <c r="Y248" i="3"/>
  <c r="X248" i="3"/>
  <c r="W248" i="3"/>
  <c r="V248" i="3"/>
  <c r="U248" i="3"/>
  <c r="T248" i="3"/>
  <c r="S248" i="3"/>
  <c r="R248" i="3"/>
  <c r="AA247" i="3"/>
  <c r="Z247" i="3"/>
  <c r="Y247" i="3"/>
  <c r="X247" i="3"/>
  <c r="W247" i="3"/>
  <c r="V247" i="3"/>
  <c r="U247" i="3"/>
  <c r="T247" i="3"/>
  <c r="S247" i="3"/>
  <c r="R247" i="3"/>
  <c r="AA246" i="3"/>
  <c r="Z246" i="3"/>
  <c r="Y246" i="3"/>
  <c r="X246" i="3"/>
  <c r="W246" i="3"/>
  <c r="V246" i="3"/>
  <c r="U246" i="3"/>
  <c r="T246" i="3"/>
  <c r="S246" i="3"/>
  <c r="R246" i="3"/>
  <c r="AA245" i="3"/>
  <c r="Z245" i="3"/>
  <c r="Y245" i="3"/>
  <c r="X245" i="3"/>
  <c r="W245" i="3"/>
  <c r="V245" i="3"/>
  <c r="U245" i="3"/>
  <c r="T245" i="3"/>
  <c r="S245" i="3"/>
  <c r="R245" i="3"/>
  <c r="AA244" i="3"/>
  <c r="Z244" i="3"/>
  <c r="Y244" i="3"/>
  <c r="X244" i="3"/>
  <c r="W244" i="3"/>
  <c r="V244" i="3"/>
  <c r="U244" i="3"/>
  <c r="T244" i="3"/>
  <c r="S244" i="3"/>
  <c r="R244" i="3"/>
  <c r="AA243" i="3"/>
  <c r="Z243" i="3"/>
  <c r="Y243" i="3"/>
  <c r="X243" i="3"/>
  <c r="W243" i="3"/>
  <c r="V243" i="3"/>
  <c r="U243" i="3"/>
  <c r="T243" i="3"/>
  <c r="S243" i="3"/>
  <c r="R243" i="3"/>
  <c r="AA242" i="3"/>
  <c r="Z242" i="3"/>
  <c r="Y242" i="3"/>
  <c r="X242" i="3"/>
  <c r="W242" i="3"/>
  <c r="V242" i="3"/>
  <c r="U242" i="3"/>
  <c r="T242" i="3"/>
  <c r="S242" i="3"/>
  <c r="R242" i="3"/>
  <c r="AA241" i="3"/>
  <c r="Z241" i="3"/>
  <c r="Y241" i="3"/>
  <c r="X241" i="3"/>
  <c r="W241" i="3"/>
  <c r="V241" i="3"/>
  <c r="U241" i="3"/>
  <c r="T241" i="3"/>
  <c r="S241" i="3"/>
  <c r="R241" i="3"/>
  <c r="AA240" i="3"/>
  <c r="Z240" i="3"/>
  <c r="Y240" i="3"/>
  <c r="X240" i="3"/>
  <c r="W240" i="3"/>
  <c r="V240" i="3"/>
  <c r="U240" i="3"/>
  <c r="T240" i="3"/>
  <c r="S240" i="3"/>
  <c r="R240" i="3"/>
  <c r="AA239" i="3"/>
  <c r="Z239" i="3"/>
  <c r="Y239" i="3"/>
  <c r="X239" i="3"/>
  <c r="W239" i="3"/>
  <c r="V239" i="3"/>
  <c r="U239" i="3"/>
  <c r="T239" i="3"/>
  <c r="S239" i="3"/>
  <c r="R239" i="3"/>
  <c r="AA238" i="3"/>
  <c r="Z238" i="3"/>
  <c r="Y238" i="3"/>
  <c r="X238" i="3"/>
  <c r="W238" i="3"/>
  <c r="V238" i="3"/>
  <c r="U238" i="3"/>
  <c r="T238" i="3"/>
  <c r="S238" i="3"/>
  <c r="R238" i="3"/>
  <c r="AA237" i="3"/>
  <c r="Z237" i="3"/>
  <c r="Y237" i="3"/>
  <c r="X237" i="3"/>
  <c r="W237" i="3"/>
  <c r="V237" i="3"/>
  <c r="U237" i="3"/>
  <c r="T237" i="3"/>
  <c r="S237" i="3"/>
  <c r="R237" i="3"/>
  <c r="AA236" i="3"/>
  <c r="Z236" i="3"/>
  <c r="Y236" i="3"/>
  <c r="X236" i="3"/>
  <c r="W236" i="3"/>
  <c r="V236" i="3"/>
  <c r="U236" i="3"/>
  <c r="T236" i="3"/>
  <c r="S236" i="3"/>
  <c r="R236" i="3"/>
  <c r="AA235" i="3"/>
  <c r="Z235" i="3"/>
  <c r="Y235" i="3"/>
  <c r="X235" i="3"/>
  <c r="W235" i="3"/>
  <c r="V235" i="3"/>
  <c r="U235" i="3"/>
  <c r="T235" i="3"/>
  <c r="S235" i="3"/>
  <c r="R235" i="3"/>
  <c r="AA234" i="3"/>
  <c r="Z234" i="3"/>
  <c r="Y234" i="3"/>
  <c r="X234" i="3"/>
  <c r="W234" i="3"/>
  <c r="V234" i="3"/>
  <c r="U234" i="3"/>
  <c r="T234" i="3"/>
  <c r="S234" i="3"/>
  <c r="R234" i="3"/>
  <c r="AA233" i="3"/>
  <c r="Z233" i="3"/>
  <c r="Y233" i="3"/>
  <c r="X233" i="3"/>
  <c r="W233" i="3"/>
  <c r="V233" i="3"/>
  <c r="U233" i="3"/>
  <c r="T233" i="3"/>
  <c r="S233" i="3"/>
  <c r="R233" i="3"/>
  <c r="AA232" i="3"/>
  <c r="Z232" i="3"/>
  <c r="Y232" i="3"/>
  <c r="X232" i="3"/>
  <c r="W232" i="3"/>
  <c r="V232" i="3"/>
  <c r="U232" i="3"/>
  <c r="T232" i="3"/>
  <c r="S232" i="3"/>
  <c r="R232" i="3"/>
  <c r="AA231" i="3"/>
  <c r="Z231" i="3"/>
  <c r="Y231" i="3"/>
  <c r="X231" i="3"/>
  <c r="W231" i="3"/>
  <c r="V231" i="3"/>
  <c r="U231" i="3"/>
  <c r="T231" i="3"/>
  <c r="S231" i="3"/>
  <c r="R231" i="3"/>
  <c r="AA230" i="3"/>
  <c r="Z230" i="3"/>
  <c r="Y230" i="3"/>
  <c r="X230" i="3"/>
  <c r="W230" i="3"/>
  <c r="V230" i="3"/>
  <c r="U230" i="3"/>
  <c r="T230" i="3"/>
  <c r="S230" i="3"/>
  <c r="R230" i="3"/>
  <c r="AA229" i="3"/>
  <c r="Z229" i="3"/>
  <c r="Y229" i="3"/>
  <c r="X229" i="3"/>
  <c r="W229" i="3"/>
  <c r="V229" i="3"/>
  <c r="U229" i="3"/>
  <c r="T229" i="3"/>
  <c r="S229" i="3"/>
  <c r="R229" i="3"/>
  <c r="AA228" i="3"/>
  <c r="Z228" i="3"/>
  <c r="Y228" i="3"/>
  <c r="X228" i="3"/>
  <c r="W228" i="3"/>
  <c r="V228" i="3"/>
  <c r="U228" i="3"/>
  <c r="T228" i="3"/>
  <c r="S228" i="3"/>
  <c r="R228" i="3"/>
  <c r="AA227" i="3"/>
  <c r="Z227" i="3"/>
  <c r="Y227" i="3"/>
  <c r="X227" i="3"/>
  <c r="W227" i="3"/>
  <c r="V227" i="3"/>
  <c r="U227" i="3"/>
  <c r="T227" i="3"/>
  <c r="S227" i="3"/>
  <c r="R227" i="3"/>
  <c r="AA226" i="3"/>
  <c r="Z226" i="3"/>
  <c r="Y226" i="3"/>
  <c r="X226" i="3"/>
  <c r="W226" i="3"/>
  <c r="V226" i="3"/>
  <c r="U226" i="3"/>
  <c r="T226" i="3"/>
  <c r="S226" i="3"/>
  <c r="R226" i="3"/>
  <c r="AA225" i="3"/>
  <c r="Z225" i="3"/>
  <c r="Y225" i="3"/>
  <c r="X225" i="3"/>
  <c r="W225" i="3"/>
  <c r="V225" i="3"/>
  <c r="U225" i="3"/>
  <c r="T225" i="3"/>
  <c r="S225" i="3"/>
  <c r="R225" i="3"/>
  <c r="AA224" i="3"/>
  <c r="Z224" i="3"/>
  <c r="Y224" i="3"/>
  <c r="X224" i="3"/>
  <c r="W224" i="3"/>
  <c r="V224" i="3"/>
  <c r="U224" i="3"/>
  <c r="T224" i="3"/>
  <c r="S224" i="3"/>
  <c r="R224" i="3"/>
  <c r="AA223" i="3"/>
  <c r="Z223" i="3"/>
  <c r="Y223" i="3"/>
  <c r="X223" i="3"/>
  <c r="W223" i="3"/>
  <c r="V223" i="3"/>
  <c r="U223" i="3"/>
  <c r="T223" i="3"/>
  <c r="S223" i="3"/>
  <c r="R223" i="3"/>
  <c r="AA222" i="3"/>
  <c r="Z222" i="3"/>
  <c r="Y222" i="3"/>
  <c r="X222" i="3"/>
  <c r="W222" i="3"/>
  <c r="V222" i="3"/>
  <c r="U222" i="3"/>
  <c r="T222" i="3"/>
  <c r="S222" i="3"/>
  <c r="R222" i="3"/>
  <c r="AA221" i="3"/>
  <c r="Z221" i="3"/>
  <c r="Y221" i="3"/>
  <c r="X221" i="3"/>
  <c r="W221" i="3"/>
  <c r="V221" i="3"/>
  <c r="U221" i="3"/>
  <c r="T221" i="3"/>
  <c r="S221" i="3"/>
  <c r="R221" i="3"/>
  <c r="AA220" i="3"/>
  <c r="Z220" i="3"/>
  <c r="Y220" i="3"/>
  <c r="X220" i="3"/>
  <c r="W220" i="3"/>
  <c r="V220" i="3"/>
  <c r="U220" i="3"/>
  <c r="T220" i="3"/>
  <c r="S220" i="3"/>
  <c r="R220" i="3"/>
  <c r="AA219" i="3"/>
  <c r="Z219" i="3"/>
  <c r="Y219" i="3"/>
  <c r="X219" i="3"/>
  <c r="W219" i="3"/>
  <c r="V219" i="3"/>
  <c r="U219" i="3"/>
  <c r="T219" i="3"/>
  <c r="S219" i="3"/>
  <c r="R219" i="3"/>
  <c r="AA218" i="3"/>
  <c r="Z218" i="3"/>
  <c r="Y218" i="3"/>
  <c r="X218" i="3"/>
  <c r="W218" i="3"/>
  <c r="V218" i="3"/>
  <c r="U218" i="3"/>
  <c r="T218" i="3"/>
  <c r="S218" i="3"/>
  <c r="R218" i="3"/>
  <c r="AA217" i="3"/>
  <c r="Z217" i="3"/>
  <c r="Y217" i="3"/>
  <c r="X217" i="3"/>
  <c r="W217" i="3"/>
  <c r="V217" i="3"/>
  <c r="U217" i="3"/>
  <c r="T217" i="3"/>
  <c r="S217" i="3"/>
  <c r="R217" i="3"/>
  <c r="AA216" i="3"/>
  <c r="Z216" i="3"/>
  <c r="Y216" i="3"/>
  <c r="X216" i="3"/>
  <c r="W216" i="3"/>
  <c r="V216" i="3"/>
  <c r="U216" i="3"/>
  <c r="T216" i="3"/>
  <c r="S216" i="3"/>
  <c r="R216" i="3"/>
  <c r="AA215" i="3"/>
  <c r="Z215" i="3"/>
  <c r="Y215" i="3"/>
  <c r="X215" i="3"/>
  <c r="W215" i="3"/>
  <c r="V215" i="3"/>
  <c r="U215" i="3"/>
  <c r="T215" i="3"/>
  <c r="S215" i="3"/>
  <c r="R215" i="3"/>
  <c r="AA214" i="3"/>
  <c r="Z214" i="3"/>
  <c r="Y214" i="3"/>
  <c r="X214" i="3"/>
  <c r="W214" i="3"/>
  <c r="V214" i="3"/>
  <c r="U214" i="3"/>
  <c r="T214" i="3"/>
  <c r="S214" i="3"/>
  <c r="R214" i="3"/>
  <c r="AA213" i="3"/>
  <c r="Z213" i="3"/>
  <c r="Y213" i="3"/>
  <c r="X213" i="3"/>
  <c r="W213" i="3"/>
  <c r="V213" i="3"/>
  <c r="U213" i="3"/>
  <c r="T213" i="3"/>
  <c r="S213" i="3"/>
  <c r="R213" i="3"/>
  <c r="AA212" i="3"/>
  <c r="Z212" i="3"/>
  <c r="Y212" i="3"/>
  <c r="X212" i="3"/>
  <c r="W212" i="3"/>
  <c r="V212" i="3"/>
  <c r="U212" i="3"/>
  <c r="T212" i="3"/>
  <c r="S212" i="3"/>
  <c r="R212" i="3"/>
  <c r="AA211" i="3"/>
  <c r="Z211" i="3"/>
  <c r="Y211" i="3"/>
  <c r="X211" i="3"/>
  <c r="W211" i="3"/>
  <c r="V211" i="3"/>
  <c r="U211" i="3"/>
  <c r="T211" i="3"/>
  <c r="S211" i="3"/>
  <c r="R211" i="3"/>
  <c r="AA210" i="3"/>
  <c r="Z210" i="3"/>
  <c r="Y210" i="3"/>
  <c r="X210" i="3"/>
  <c r="W210" i="3"/>
  <c r="V210" i="3"/>
  <c r="U210" i="3"/>
  <c r="T210" i="3"/>
  <c r="S210" i="3"/>
  <c r="R210" i="3"/>
  <c r="AA209" i="3"/>
  <c r="Z209" i="3"/>
  <c r="Y209" i="3"/>
  <c r="X209" i="3"/>
  <c r="W209" i="3"/>
  <c r="V209" i="3"/>
  <c r="U209" i="3"/>
  <c r="T209" i="3"/>
  <c r="S209" i="3"/>
  <c r="R209" i="3"/>
  <c r="AA208" i="3"/>
  <c r="Z208" i="3"/>
  <c r="Y208" i="3"/>
  <c r="X208" i="3"/>
  <c r="W208" i="3"/>
  <c r="V208" i="3"/>
  <c r="U208" i="3"/>
  <c r="T208" i="3"/>
  <c r="S208" i="3"/>
  <c r="R208" i="3"/>
  <c r="AA207" i="3"/>
  <c r="Z207" i="3"/>
  <c r="Y207" i="3"/>
  <c r="X207" i="3"/>
  <c r="W207" i="3"/>
  <c r="V207" i="3"/>
  <c r="U207" i="3"/>
  <c r="T207" i="3"/>
  <c r="S207" i="3"/>
  <c r="R207" i="3"/>
  <c r="AA206" i="3"/>
  <c r="Z206" i="3"/>
  <c r="Y206" i="3"/>
  <c r="X206" i="3"/>
  <c r="W206" i="3"/>
  <c r="V206" i="3"/>
  <c r="U206" i="3"/>
  <c r="T206" i="3"/>
  <c r="S206" i="3"/>
  <c r="R206" i="3"/>
  <c r="AA205" i="3"/>
  <c r="Z205" i="3"/>
  <c r="Y205" i="3"/>
  <c r="X205" i="3"/>
  <c r="W205" i="3"/>
  <c r="V205" i="3"/>
  <c r="U205" i="3"/>
  <c r="T205" i="3"/>
  <c r="S205" i="3"/>
  <c r="R205" i="3"/>
  <c r="AA204" i="3"/>
  <c r="Z204" i="3"/>
  <c r="Y204" i="3"/>
  <c r="X204" i="3"/>
  <c r="W204" i="3"/>
  <c r="V204" i="3"/>
  <c r="U204" i="3"/>
  <c r="T204" i="3"/>
  <c r="S204" i="3"/>
  <c r="R204" i="3"/>
  <c r="AA203" i="3"/>
  <c r="Z203" i="3"/>
  <c r="Y203" i="3"/>
  <c r="X203" i="3"/>
  <c r="W203" i="3"/>
  <c r="V203" i="3"/>
  <c r="U203" i="3"/>
  <c r="T203" i="3"/>
  <c r="S203" i="3"/>
  <c r="R203" i="3"/>
  <c r="AA202" i="3"/>
  <c r="Z202" i="3"/>
  <c r="Y202" i="3"/>
  <c r="X202" i="3"/>
  <c r="W202" i="3"/>
  <c r="V202" i="3"/>
  <c r="U202" i="3"/>
  <c r="T202" i="3"/>
  <c r="S202" i="3"/>
  <c r="R202" i="3"/>
  <c r="AA201" i="3"/>
  <c r="Z201" i="3"/>
  <c r="Y201" i="3"/>
  <c r="X201" i="3"/>
  <c r="W201" i="3"/>
  <c r="V201" i="3"/>
  <c r="U201" i="3"/>
  <c r="T201" i="3"/>
  <c r="S201" i="3"/>
  <c r="R201" i="3"/>
  <c r="AA200" i="3"/>
  <c r="Z200" i="3"/>
  <c r="Y200" i="3"/>
  <c r="X200" i="3"/>
  <c r="W200" i="3"/>
  <c r="V200" i="3"/>
  <c r="U200" i="3"/>
  <c r="T200" i="3"/>
  <c r="S200" i="3"/>
  <c r="R200" i="3"/>
  <c r="AA199" i="3"/>
  <c r="Z199" i="3"/>
  <c r="Y199" i="3"/>
  <c r="X199" i="3"/>
  <c r="W199" i="3"/>
  <c r="V199" i="3"/>
  <c r="U199" i="3"/>
  <c r="T199" i="3"/>
  <c r="S199" i="3"/>
  <c r="R199" i="3"/>
  <c r="AA198" i="3"/>
  <c r="Z198" i="3"/>
  <c r="Y198" i="3"/>
  <c r="X198" i="3"/>
  <c r="W198" i="3"/>
  <c r="V198" i="3"/>
  <c r="U198" i="3"/>
  <c r="T198" i="3"/>
  <c r="S198" i="3"/>
  <c r="R198" i="3"/>
  <c r="AA197" i="3"/>
  <c r="Z197" i="3"/>
  <c r="Y197" i="3"/>
  <c r="X197" i="3"/>
  <c r="W197" i="3"/>
  <c r="V197" i="3"/>
  <c r="U197" i="3"/>
  <c r="T197" i="3"/>
  <c r="S197" i="3"/>
  <c r="R197" i="3"/>
  <c r="AA196" i="3"/>
  <c r="Z196" i="3"/>
  <c r="Y196" i="3"/>
  <c r="X196" i="3"/>
  <c r="W196" i="3"/>
  <c r="V196" i="3"/>
  <c r="U196" i="3"/>
  <c r="T196" i="3"/>
  <c r="S196" i="3"/>
  <c r="R196" i="3"/>
  <c r="AA195" i="3"/>
  <c r="Z195" i="3"/>
  <c r="Y195" i="3"/>
  <c r="X195" i="3"/>
  <c r="W195" i="3"/>
  <c r="V195" i="3"/>
  <c r="U195" i="3"/>
  <c r="T195" i="3"/>
  <c r="S195" i="3"/>
  <c r="R195" i="3"/>
  <c r="AA194" i="3"/>
  <c r="Z194" i="3"/>
  <c r="Y194" i="3"/>
  <c r="X194" i="3"/>
  <c r="W194" i="3"/>
  <c r="V194" i="3"/>
  <c r="U194" i="3"/>
  <c r="T194" i="3"/>
  <c r="S194" i="3"/>
  <c r="R194" i="3"/>
  <c r="AA193" i="3"/>
  <c r="Z193" i="3"/>
  <c r="Y193" i="3"/>
  <c r="X193" i="3"/>
  <c r="W193" i="3"/>
  <c r="V193" i="3"/>
  <c r="U193" i="3"/>
  <c r="T193" i="3"/>
  <c r="S193" i="3"/>
  <c r="R193" i="3"/>
  <c r="AA192" i="3"/>
  <c r="Z192" i="3"/>
  <c r="Y192" i="3"/>
  <c r="X192" i="3"/>
  <c r="W192" i="3"/>
  <c r="V192" i="3"/>
  <c r="U192" i="3"/>
  <c r="T192" i="3"/>
  <c r="S192" i="3"/>
  <c r="R192" i="3"/>
  <c r="AA191" i="3"/>
  <c r="Z191" i="3"/>
  <c r="Y191" i="3"/>
  <c r="X191" i="3"/>
  <c r="W191" i="3"/>
  <c r="V191" i="3"/>
  <c r="U191" i="3"/>
  <c r="T191" i="3"/>
  <c r="S191" i="3"/>
  <c r="R191" i="3"/>
  <c r="AA190" i="3"/>
  <c r="Z190" i="3"/>
  <c r="Y190" i="3"/>
  <c r="X190" i="3"/>
  <c r="W190" i="3"/>
  <c r="V190" i="3"/>
  <c r="U190" i="3"/>
  <c r="T190" i="3"/>
  <c r="S190" i="3"/>
  <c r="R190" i="3"/>
  <c r="AA189" i="3"/>
  <c r="Z189" i="3"/>
  <c r="Y189" i="3"/>
  <c r="X189" i="3"/>
  <c r="W189" i="3"/>
  <c r="V189" i="3"/>
  <c r="U189" i="3"/>
  <c r="T189" i="3"/>
  <c r="S189" i="3"/>
  <c r="R189" i="3"/>
  <c r="AA188" i="3"/>
  <c r="Z188" i="3"/>
  <c r="Y188" i="3"/>
  <c r="X188" i="3"/>
  <c r="W188" i="3"/>
  <c r="V188" i="3"/>
  <c r="U188" i="3"/>
  <c r="T188" i="3"/>
  <c r="S188" i="3"/>
  <c r="R188" i="3"/>
  <c r="AA187" i="3"/>
  <c r="Z187" i="3"/>
  <c r="Y187" i="3"/>
  <c r="X187" i="3"/>
  <c r="W187" i="3"/>
  <c r="V187" i="3"/>
  <c r="U187" i="3"/>
  <c r="T187" i="3"/>
  <c r="S187" i="3"/>
  <c r="R187" i="3"/>
  <c r="AA186" i="3"/>
  <c r="Z186" i="3"/>
  <c r="Y186" i="3"/>
  <c r="X186" i="3"/>
  <c r="W186" i="3"/>
  <c r="V186" i="3"/>
  <c r="U186" i="3"/>
  <c r="T186" i="3"/>
  <c r="S186" i="3"/>
  <c r="R186" i="3"/>
  <c r="AA185" i="3"/>
  <c r="Z185" i="3"/>
  <c r="Y185" i="3"/>
  <c r="X185" i="3"/>
  <c r="W185" i="3"/>
  <c r="V185" i="3"/>
  <c r="U185" i="3"/>
  <c r="T185" i="3"/>
  <c r="S185" i="3"/>
  <c r="R185" i="3"/>
  <c r="AA184" i="3"/>
  <c r="Z184" i="3"/>
  <c r="Y184" i="3"/>
  <c r="X184" i="3"/>
  <c r="W184" i="3"/>
  <c r="V184" i="3"/>
  <c r="U184" i="3"/>
  <c r="T184" i="3"/>
  <c r="S184" i="3"/>
  <c r="R184" i="3"/>
  <c r="AA183" i="3"/>
  <c r="Z183" i="3"/>
  <c r="Y183" i="3"/>
  <c r="X183" i="3"/>
  <c r="W183" i="3"/>
  <c r="V183" i="3"/>
  <c r="U183" i="3"/>
  <c r="T183" i="3"/>
  <c r="S183" i="3"/>
  <c r="R183" i="3"/>
  <c r="AA182" i="3"/>
  <c r="Z182" i="3"/>
  <c r="Y182" i="3"/>
  <c r="X182" i="3"/>
  <c r="W182" i="3"/>
  <c r="V182" i="3"/>
  <c r="U182" i="3"/>
  <c r="T182" i="3"/>
  <c r="S182" i="3"/>
  <c r="R182" i="3"/>
  <c r="AA181" i="3"/>
  <c r="Z181" i="3"/>
  <c r="Y181" i="3"/>
  <c r="X181" i="3"/>
  <c r="W181" i="3"/>
  <c r="V181" i="3"/>
  <c r="U181" i="3"/>
  <c r="T181" i="3"/>
  <c r="S181" i="3"/>
  <c r="R181" i="3"/>
  <c r="AA180" i="3"/>
  <c r="Z180" i="3"/>
  <c r="Y180" i="3"/>
  <c r="X180" i="3"/>
  <c r="W180" i="3"/>
  <c r="V180" i="3"/>
  <c r="U180" i="3"/>
  <c r="T180" i="3"/>
  <c r="S180" i="3"/>
  <c r="R180" i="3"/>
  <c r="AA179" i="3"/>
  <c r="Z179" i="3"/>
  <c r="Y179" i="3"/>
  <c r="X179" i="3"/>
  <c r="W179" i="3"/>
  <c r="V179" i="3"/>
  <c r="U179" i="3"/>
  <c r="T179" i="3"/>
  <c r="S179" i="3"/>
  <c r="R179" i="3"/>
  <c r="AA178" i="3"/>
  <c r="Z178" i="3"/>
  <c r="Y178" i="3"/>
  <c r="X178" i="3"/>
  <c r="W178" i="3"/>
  <c r="V178" i="3"/>
  <c r="U178" i="3"/>
  <c r="T178" i="3"/>
  <c r="S178" i="3"/>
  <c r="R178" i="3"/>
  <c r="AA177" i="3"/>
  <c r="Z177" i="3"/>
  <c r="Y177" i="3"/>
  <c r="X177" i="3"/>
  <c r="W177" i="3"/>
  <c r="V177" i="3"/>
  <c r="U177" i="3"/>
  <c r="T177" i="3"/>
  <c r="S177" i="3"/>
  <c r="R177" i="3"/>
  <c r="AA176" i="3"/>
  <c r="Z176" i="3"/>
  <c r="Y176" i="3"/>
  <c r="X176" i="3"/>
  <c r="W176" i="3"/>
  <c r="V176" i="3"/>
  <c r="U176" i="3"/>
  <c r="T176" i="3"/>
  <c r="S176" i="3"/>
  <c r="R176" i="3"/>
  <c r="AA175" i="3"/>
  <c r="Z175" i="3"/>
  <c r="Y175" i="3"/>
  <c r="X175" i="3"/>
  <c r="W175" i="3"/>
  <c r="V175" i="3"/>
  <c r="U175" i="3"/>
  <c r="T175" i="3"/>
  <c r="S175" i="3"/>
  <c r="R175" i="3"/>
  <c r="AA174" i="3"/>
  <c r="Z174" i="3"/>
  <c r="Y174" i="3"/>
  <c r="X174" i="3"/>
  <c r="W174" i="3"/>
  <c r="V174" i="3"/>
  <c r="U174" i="3"/>
  <c r="T174" i="3"/>
  <c r="S174" i="3"/>
  <c r="R174" i="3"/>
  <c r="AA173" i="3"/>
  <c r="Z173" i="3"/>
  <c r="Y173" i="3"/>
  <c r="X173" i="3"/>
  <c r="W173" i="3"/>
  <c r="V173" i="3"/>
  <c r="U173" i="3"/>
  <c r="T173" i="3"/>
  <c r="S173" i="3"/>
  <c r="R173" i="3"/>
  <c r="AA172" i="3"/>
  <c r="Z172" i="3"/>
  <c r="Y172" i="3"/>
  <c r="X172" i="3"/>
  <c r="W172" i="3"/>
  <c r="V172" i="3"/>
  <c r="U172" i="3"/>
  <c r="T172" i="3"/>
  <c r="S172" i="3"/>
  <c r="R172" i="3"/>
  <c r="AA171" i="3"/>
  <c r="Z171" i="3"/>
  <c r="Y171" i="3"/>
  <c r="X171" i="3"/>
  <c r="W171" i="3"/>
  <c r="V171" i="3"/>
  <c r="U171" i="3"/>
  <c r="T171" i="3"/>
  <c r="S171" i="3"/>
  <c r="R171" i="3"/>
  <c r="AA170" i="3"/>
  <c r="Z170" i="3"/>
  <c r="Y170" i="3"/>
  <c r="X170" i="3"/>
  <c r="W170" i="3"/>
  <c r="V170" i="3"/>
  <c r="U170" i="3"/>
  <c r="T170" i="3"/>
  <c r="S170" i="3"/>
  <c r="R170" i="3"/>
  <c r="AA169" i="3"/>
  <c r="Z169" i="3"/>
  <c r="Y169" i="3"/>
  <c r="X169" i="3"/>
  <c r="W169" i="3"/>
  <c r="V169" i="3"/>
  <c r="U169" i="3"/>
  <c r="T169" i="3"/>
  <c r="S169" i="3"/>
  <c r="R169" i="3"/>
  <c r="AA168" i="3"/>
  <c r="Z168" i="3"/>
  <c r="Y168" i="3"/>
  <c r="X168" i="3"/>
  <c r="W168" i="3"/>
  <c r="V168" i="3"/>
  <c r="U168" i="3"/>
  <c r="T168" i="3"/>
  <c r="S168" i="3"/>
  <c r="R168" i="3"/>
  <c r="AA167" i="3"/>
  <c r="Z167" i="3"/>
  <c r="Y167" i="3"/>
  <c r="X167" i="3"/>
  <c r="W167" i="3"/>
  <c r="V167" i="3"/>
  <c r="U167" i="3"/>
  <c r="T167" i="3"/>
  <c r="S167" i="3"/>
  <c r="R167" i="3"/>
  <c r="AA166" i="3"/>
  <c r="Z166" i="3"/>
  <c r="Y166" i="3"/>
  <c r="X166" i="3"/>
  <c r="W166" i="3"/>
  <c r="V166" i="3"/>
  <c r="U166" i="3"/>
  <c r="T166" i="3"/>
  <c r="S166" i="3"/>
  <c r="R166" i="3"/>
  <c r="AA165" i="3"/>
  <c r="Z165" i="3"/>
  <c r="Y165" i="3"/>
  <c r="X165" i="3"/>
  <c r="W165" i="3"/>
  <c r="V165" i="3"/>
  <c r="U165" i="3"/>
  <c r="T165" i="3"/>
  <c r="S165" i="3"/>
  <c r="R165" i="3"/>
  <c r="AA164" i="3"/>
  <c r="Z164" i="3"/>
  <c r="Y164" i="3"/>
  <c r="X164" i="3"/>
  <c r="W164" i="3"/>
  <c r="V164" i="3"/>
  <c r="U164" i="3"/>
  <c r="T164" i="3"/>
  <c r="S164" i="3"/>
  <c r="R164" i="3"/>
  <c r="AA163" i="3"/>
  <c r="Z163" i="3"/>
  <c r="Y163" i="3"/>
  <c r="X163" i="3"/>
  <c r="W163" i="3"/>
  <c r="V163" i="3"/>
  <c r="U163" i="3"/>
  <c r="T163" i="3"/>
  <c r="S163" i="3"/>
  <c r="R163" i="3"/>
  <c r="AA162" i="3"/>
  <c r="Z162" i="3"/>
  <c r="Y162" i="3"/>
  <c r="X162" i="3"/>
  <c r="W162" i="3"/>
  <c r="V162" i="3"/>
  <c r="U162" i="3"/>
  <c r="T162" i="3"/>
  <c r="S162" i="3"/>
  <c r="R162" i="3"/>
  <c r="AA161" i="3"/>
  <c r="Z161" i="3"/>
  <c r="Y161" i="3"/>
  <c r="X161" i="3"/>
  <c r="W161" i="3"/>
  <c r="V161" i="3"/>
  <c r="U161" i="3"/>
  <c r="T161" i="3"/>
  <c r="S161" i="3"/>
  <c r="R161" i="3"/>
  <c r="AA160" i="3"/>
  <c r="Z160" i="3"/>
  <c r="Y160" i="3"/>
  <c r="X160" i="3"/>
  <c r="W160" i="3"/>
  <c r="V160" i="3"/>
  <c r="U160" i="3"/>
  <c r="T160" i="3"/>
  <c r="S160" i="3"/>
  <c r="R160" i="3"/>
  <c r="AA159" i="3"/>
  <c r="Z159" i="3"/>
  <c r="Y159" i="3"/>
  <c r="X159" i="3"/>
  <c r="W159" i="3"/>
  <c r="V159" i="3"/>
  <c r="U159" i="3"/>
  <c r="T159" i="3"/>
  <c r="S159" i="3"/>
  <c r="R159" i="3"/>
  <c r="AA158" i="3"/>
  <c r="Z158" i="3"/>
  <c r="Y158" i="3"/>
  <c r="X158" i="3"/>
  <c r="W158" i="3"/>
  <c r="V158" i="3"/>
  <c r="U158" i="3"/>
  <c r="T158" i="3"/>
  <c r="S158" i="3"/>
  <c r="R158" i="3"/>
  <c r="AA157" i="3"/>
  <c r="Z157" i="3"/>
  <c r="Y157" i="3"/>
  <c r="X157" i="3"/>
  <c r="W157" i="3"/>
  <c r="V157" i="3"/>
  <c r="U157" i="3"/>
  <c r="T157" i="3"/>
  <c r="S157" i="3"/>
  <c r="R157" i="3"/>
  <c r="AA156" i="3"/>
  <c r="Z156" i="3"/>
  <c r="Y156" i="3"/>
  <c r="X156" i="3"/>
  <c r="W156" i="3"/>
  <c r="V156" i="3"/>
  <c r="U156" i="3"/>
  <c r="T156" i="3"/>
  <c r="S156" i="3"/>
  <c r="R156" i="3"/>
  <c r="AA155" i="3"/>
  <c r="Z155" i="3"/>
  <c r="Y155" i="3"/>
  <c r="X155" i="3"/>
  <c r="W155" i="3"/>
  <c r="V155" i="3"/>
  <c r="U155" i="3"/>
  <c r="T155" i="3"/>
  <c r="S155" i="3"/>
  <c r="R155" i="3"/>
  <c r="AA154" i="3"/>
  <c r="Z154" i="3"/>
  <c r="Y154" i="3"/>
  <c r="X154" i="3"/>
  <c r="W154" i="3"/>
  <c r="V154" i="3"/>
  <c r="U154" i="3"/>
  <c r="T154" i="3"/>
  <c r="S154" i="3"/>
  <c r="R154" i="3"/>
  <c r="AA153" i="3"/>
  <c r="Z153" i="3"/>
  <c r="Y153" i="3"/>
  <c r="X153" i="3"/>
  <c r="W153" i="3"/>
  <c r="V153" i="3"/>
  <c r="U153" i="3"/>
  <c r="T153" i="3"/>
  <c r="S153" i="3"/>
  <c r="R153" i="3"/>
  <c r="AA152" i="3"/>
  <c r="Z152" i="3"/>
  <c r="Y152" i="3"/>
  <c r="X152" i="3"/>
  <c r="W152" i="3"/>
  <c r="V152" i="3"/>
  <c r="U152" i="3"/>
  <c r="T152" i="3"/>
  <c r="S152" i="3"/>
  <c r="R152" i="3"/>
  <c r="AA151" i="3"/>
  <c r="Z151" i="3"/>
  <c r="Y151" i="3"/>
  <c r="X151" i="3"/>
  <c r="W151" i="3"/>
  <c r="V151" i="3"/>
  <c r="U151" i="3"/>
  <c r="T151" i="3"/>
  <c r="S151" i="3"/>
  <c r="R151" i="3"/>
  <c r="AA150" i="3"/>
  <c r="Z150" i="3"/>
  <c r="Y150" i="3"/>
  <c r="X150" i="3"/>
  <c r="W150" i="3"/>
  <c r="V150" i="3"/>
  <c r="U150" i="3"/>
  <c r="T150" i="3"/>
  <c r="S150" i="3"/>
  <c r="R150" i="3"/>
  <c r="AA149" i="3"/>
  <c r="Z149" i="3"/>
  <c r="Y149" i="3"/>
  <c r="X149" i="3"/>
  <c r="W149" i="3"/>
  <c r="V149" i="3"/>
  <c r="U149" i="3"/>
  <c r="T149" i="3"/>
  <c r="S149" i="3"/>
  <c r="R149" i="3"/>
  <c r="AA148" i="3"/>
  <c r="Z148" i="3"/>
  <c r="Y148" i="3"/>
  <c r="X148" i="3"/>
  <c r="W148" i="3"/>
  <c r="V148" i="3"/>
  <c r="U148" i="3"/>
  <c r="T148" i="3"/>
  <c r="S148" i="3"/>
  <c r="R148" i="3"/>
  <c r="AA147" i="3"/>
  <c r="Z147" i="3"/>
  <c r="Y147" i="3"/>
  <c r="X147" i="3"/>
  <c r="W147" i="3"/>
  <c r="V147" i="3"/>
  <c r="U147" i="3"/>
  <c r="T147" i="3"/>
  <c r="S147" i="3"/>
  <c r="R147" i="3"/>
  <c r="AA146" i="3"/>
  <c r="Z146" i="3"/>
  <c r="Y146" i="3"/>
  <c r="X146" i="3"/>
  <c r="W146" i="3"/>
  <c r="V146" i="3"/>
  <c r="U146" i="3"/>
  <c r="T146" i="3"/>
  <c r="S146" i="3"/>
  <c r="R146" i="3"/>
  <c r="AA145" i="3"/>
  <c r="Z145" i="3"/>
  <c r="Y145" i="3"/>
  <c r="X145" i="3"/>
  <c r="W145" i="3"/>
  <c r="V145" i="3"/>
  <c r="U145" i="3"/>
  <c r="T145" i="3"/>
  <c r="S145" i="3"/>
  <c r="R145" i="3"/>
  <c r="AA144" i="3"/>
  <c r="Z144" i="3"/>
  <c r="Y144" i="3"/>
  <c r="X144" i="3"/>
  <c r="W144" i="3"/>
  <c r="V144" i="3"/>
  <c r="U144" i="3"/>
  <c r="T144" i="3"/>
  <c r="S144" i="3"/>
  <c r="R144" i="3"/>
  <c r="AA143" i="3"/>
  <c r="Z143" i="3"/>
  <c r="Y143" i="3"/>
  <c r="X143" i="3"/>
  <c r="W143" i="3"/>
  <c r="V143" i="3"/>
  <c r="U143" i="3"/>
  <c r="T143" i="3"/>
  <c r="S143" i="3"/>
  <c r="R143" i="3"/>
  <c r="AA142" i="3"/>
  <c r="Z142" i="3"/>
  <c r="Y142" i="3"/>
  <c r="X142" i="3"/>
  <c r="W142" i="3"/>
  <c r="V142" i="3"/>
  <c r="U142" i="3"/>
  <c r="T142" i="3"/>
  <c r="S142" i="3"/>
  <c r="R142" i="3"/>
  <c r="AA141" i="3"/>
  <c r="Z141" i="3"/>
  <c r="Y141" i="3"/>
  <c r="X141" i="3"/>
  <c r="W141" i="3"/>
  <c r="V141" i="3"/>
  <c r="U141" i="3"/>
  <c r="T141" i="3"/>
  <c r="S141" i="3"/>
  <c r="R141" i="3"/>
  <c r="AA140" i="3"/>
  <c r="Z140" i="3"/>
  <c r="Y140" i="3"/>
  <c r="X140" i="3"/>
  <c r="W140" i="3"/>
  <c r="V140" i="3"/>
  <c r="U140" i="3"/>
  <c r="T140" i="3"/>
  <c r="S140" i="3"/>
  <c r="R140" i="3"/>
  <c r="AA139" i="3"/>
  <c r="Z139" i="3"/>
  <c r="Y139" i="3"/>
  <c r="X139" i="3"/>
  <c r="W139" i="3"/>
  <c r="V139" i="3"/>
  <c r="U139" i="3"/>
  <c r="T139" i="3"/>
  <c r="S139" i="3"/>
  <c r="R139" i="3"/>
  <c r="AA138" i="3"/>
  <c r="Z138" i="3"/>
  <c r="Y138" i="3"/>
  <c r="X138" i="3"/>
  <c r="W138" i="3"/>
  <c r="V138" i="3"/>
  <c r="U138" i="3"/>
  <c r="T138" i="3"/>
  <c r="S138" i="3"/>
  <c r="R138" i="3"/>
  <c r="AA137" i="3"/>
  <c r="Z137" i="3"/>
  <c r="Y137" i="3"/>
  <c r="X137" i="3"/>
  <c r="W137" i="3"/>
  <c r="V137" i="3"/>
  <c r="U137" i="3"/>
  <c r="T137" i="3"/>
  <c r="S137" i="3"/>
  <c r="R137" i="3"/>
  <c r="AA136" i="3"/>
  <c r="Z136" i="3"/>
  <c r="Y136" i="3"/>
  <c r="X136" i="3"/>
  <c r="W136" i="3"/>
  <c r="V136" i="3"/>
  <c r="U136" i="3"/>
  <c r="T136" i="3"/>
  <c r="S136" i="3"/>
  <c r="R136" i="3"/>
  <c r="AA135" i="3"/>
  <c r="Z135" i="3"/>
  <c r="Y135" i="3"/>
  <c r="X135" i="3"/>
  <c r="W135" i="3"/>
  <c r="V135" i="3"/>
  <c r="U135" i="3"/>
  <c r="T135" i="3"/>
  <c r="S135" i="3"/>
  <c r="R135" i="3"/>
  <c r="AA134" i="3"/>
  <c r="Z134" i="3"/>
  <c r="Y134" i="3"/>
  <c r="X134" i="3"/>
  <c r="W134" i="3"/>
  <c r="V134" i="3"/>
  <c r="U134" i="3"/>
  <c r="T134" i="3"/>
  <c r="S134" i="3"/>
  <c r="R134" i="3"/>
  <c r="AA133" i="3"/>
  <c r="Z133" i="3"/>
  <c r="Y133" i="3"/>
  <c r="X133" i="3"/>
  <c r="W133" i="3"/>
  <c r="V133" i="3"/>
  <c r="U133" i="3"/>
  <c r="T133" i="3"/>
  <c r="S133" i="3"/>
  <c r="R133" i="3"/>
  <c r="AA132" i="3"/>
  <c r="Z132" i="3"/>
  <c r="Y132" i="3"/>
  <c r="X132" i="3"/>
  <c r="W132" i="3"/>
  <c r="V132" i="3"/>
  <c r="U132" i="3"/>
  <c r="T132" i="3"/>
  <c r="S132" i="3"/>
  <c r="R132" i="3"/>
  <c r="AA131" i="3"/>
  <c r="Z131" i="3"/>
  <c r="Y131" i="3"/>
  <c r="X131" i="3"/>
  <c r="W131" i="3"/>
  <c r="V131" i="3"/>
  <c r="U131" i="3"/>
  <c r="T131" i="3"/>
  <c r="S131" i="3"/>
  <c r="R131" i="3"/>
  <c r="AA130" i="3"/>
  <c r="Z130" i="3"/>
  <c r="Y130" i="3"/>
  <c r="X130" i="3"/>
  <c r="W130" i="3"/>
  <c r="V130" i="3"/>
  <c r="U130" i="3"/>
  <c r="T130" i="3"/>
  <c r="S130" i="3"/>
  <c r="R130" i="3"/>
  <c r="AA129" i="3"/>
  <c r="Z129" i="3"/>
  <c r="Y129" i="3"/>
  <c r="X129" i="3"/>
  <c r="W129" i="3"/>
  <c r="V129" i="3"/>
  <c r="U129" i="3"/>
  <c r="T129" i="3"/>
  <c r="S129" i="3"/>
  <c r="R129" i="3"/>
  <c r="AA128" i="3"/>
  <c r="Z128" i="3"/>
  <c r="Y128" i="3"/>
  <c r="X128" i="3"/>
  <c r="W128" i="3"/>
  <c r="V128" i="3"/>
  <c r="U128" i="3"/>
  <c r="T128" i="3"/>
  <c r="S128" i="3"/>
  <c r="R128" i="3"/>
  <c r="AA127" i="3"/>
  <c r="Z127" i="3"/>
  <c r="Y127" i="3"/>
  <c r="X127" i="3"/>
  <c r="W127" i="3"/>
  <c r="V127" i="3"/>
  <c r="U127" i="3"/>
  <c r="T127" i="3"/>
  <c r="S127" i="3"/>
  <c r="R127" i="3"/>
  <c r="AA126" i="3"/>
  <c r="Z126" i="3"/>
  <c r="Y126" i="3"/>
  <c r="X126" i="3"/>
  <c r="W126" i="3"/>
  <c r="V126" i="3"/>
  <c r="U126" i="3"/>
  <c r="T126" i="3"/>
  <c r="S126" i="3"/>
  <c r="R126" i="3"/>
  <c r="AA125" i="3"/>
  <c r="Z125" i="3"/>
  <c r="Y125" i="3"/>
  <c r="X125" i="3"/>
  <c r="W125" i="3"/>
  <c r="V125" i="3"/>
  <c r="U125" i="3"/>
  <c r="T125" i="3"/>
  <c r="S125" i="3"/>
  <c r="R125" i="3"/>
  <c r="AA124" i="3"/>
  <c r="Z124" i="3"/>
  <c r="Y124" i="3"/>
  <c r="X124" i="3"/>
  <c r="W124" i="3"/>
  <c r="V124" i="3"/>
  <c r="U124" i="3"/>
  <c r="T124" i="3"/>
  <c r="S124" i="3"/>
  <c r="R124" i="3"/>
  <c r="AA123" i="3"/>
  <c r="Z123" i="3"/>
  <c r="Y123" i="3"/>
  <c r="X123" i="3"/>
  <c r="W123" i="3"/>
  <c r="V123" i="3"/>
  <c r="U123" i="3"/>
  <c r="T123" i="3"/>
  <c r="S123" i="3"/>
  <c r="R123" i="3"/>
  <c r="AA122" i="3"/>
  <c r="Z122" i="3"/>
  <c r="Y122" i="3"/>
  <c r="X122" i="3"/>
  <c r="W122" i="3"/>
  <c r="V122" i="3"/>
  <c r="U122" i="3"/>
  <c r="T122" i="3"/>
  <c r="S122" i="3"/>
  <c r="R122" i="3"/>
  <c r="AA121" i="3"/>
  <c r="Z121" i="3"/>
  <c r="Y121" i="3"/>
  <c r="X121" i="3"/>
  <c r="W121" i="3"/>
  <c r="V121" i="3"/>
  <c r="U121" i="3"/>
  <c r="T121" i="3"/>
  <c r="S121" i="3"/>
  <c r="R121" i="3"/>
  <c r="AA120" i="3"/>
  <c r="Z120" i="3"/>
  <c r="Y120" i="3"/>
  <c r="X120" i="3"/>
  <c r="W120" i="3"/>
  <c r="V120" i="3"/>
  <c r="U120" i="3"/>
  <c r="T120" i="3"/>
  <c r="S120" i="3"/>
  <c r="R120" i="3"/>
  <c r="AA119" i="3"/>
  <c r="Z119" i="3"/>
  <c r="Y119" i="3"/>
  <c r="X119" i="3"/>
  <c r="W119" i="3"/>
  <c r="V119" i="3"/>
  <c r="U119" i="3"/>
  <c r="T119" i="3"/>
  <c r="S119" i="3"/>
  <c r="R119" i="3"/>
  <c r="AA118" i="3"/>
  <c r="Z118" i="3"/>
  <c r="Y118" i="3"/>
  <c r="X118" i="3"/>
  <c r="W118" i="3"/>
  <c r="V118" i="3"/>
  <c r="U118" i="3"/>
  <c r="T118" i="3"/>
  <c r="S118" i="3"/>
  <c r="R118" i="3"/>
  <c r="AA117" i="3"/>
  <c r="Z117" i="3"/>
  <c r="Y117" i="3"/>
  <c r="X117" i="3"/>
  <c r="W117" i="3"/>
  <c r="V117" i="3"/>
  <c r="U117" i="3"/>
  <c r="T117" i="3"/>
  <c r="S117" i="3"/>
  <c r="R117" i="3"/>
  <c r="AA116" i="3"/>
  <c r="Z116" i="3"/>
  <c r="Y116" i="3"/>
  <c r="X116" i="3"/>
  <c r="W116" i="3"/>
  <c r="V116" i="3"/>
  <c r="U116" i="3"/>
  <c r="T116" i="3"/>
  <c r="S116" i="3"/>
  <c r="R116" i="3"/>
  <c r="AA115" i="3"/>
  <c r="Z115" i="3"/>
  <c r="Y115" i="3"/>
  <c r="X115" i="3"/>
  <c r="W115" i="3"/>
  <c r="V115" i="3"/>
  <c r="U115" i="3"/>
  <c r="T115" i="3"/>
  <c r="S115" i="3"/>
  <c r="R115" i="3"/>
  <c r="AA114" i="3"/>
  <c r="Z114" i="3"/>
  <c r="Y114" i="3"/>
  <c r="X114" i="3"/>
  <c r="W114" i="3"/>
  <c r="V114" i="3"/>
  <c r="U114" i="3"/>
  <c r="T114" i="3"/>
  <c r="S114" i="3"/>
  <c r="R114" i="3"/>
  <c r="AA113" i="3"/>
  <c r="Z113" i="3"/>
  <c r="Y113" i="3"/>
  <c r="X113" i="3"/>
  <c r="W113" i="3"/>
  <c r="V113" i="3"/>
  <c r="U113" i="3"/>
  <c r="T113" i="3"/>
  <c r="S113" i="3"/>
  <c r="R113" i="3"/>
  <c r="AA112" i="3"/>
  <c r="Z112" i="3"/>
  <c r="Y112" i="3"/>
  <c r="X112" i="3"/>
  <c r="W112" i="3"/>
  <c r="V112" i="3"/>
  <c r="U112" i="3"/>
  <c r="T112" i="3"/>
  <c r="S112" i="3"/>
  <c r="R112" i="3"/>
  <c r="AA111" i="3"/>
  <c r="Z111" i="3"/>
  <c r="Y111" i="3"/>
  <c r="X111" i="3"/>
  <c r="W111" i="3"/>
  <c r="V111" i="3"/>
  <c r="U111" i="3"/>
  <c r="T111" i="3"/>
  <c r="S111" i="3"/>
  <c r="R111" i="3"/>
  <c r="AA110" i="3"/>
  <c r="Z110" i="3"/>
  <c r="Y110" i="3"/>
  <c r="X110" i="3"/>
  <c r="W110" i="3"/>
  <c r="V110" i="3"/>
  <c r="U110" i="3"/>
  <c r="T110" i="3"/>
  <c r="S110" i="3"/>
  <c r="R110" i="3"/>
  <c r="AA109" i="3"/>
  <c r="Z109" i="3"/>
  <c r="Y109" i="3"/>
  <c r="X109" i="3"/>
  <c r="W109" i="3"/>
  <c r="V109" i="3"/>
  <c r="U109" i="3"/>
  <c r="T109" i="3"/>
  <c r="S109" i="3"/>
  <c r="R109" i="3"/>
  <c r="AA108" i="3"/>
  <c r="Z108" i="3"/>
  <c r="Y108" i="3"/>
  <c r="X108" i="3"/>
  <c r="W108" i="3"/>
  <c r="V108" i="3"/>
  <c r="U108" i="3"/>
  <c r="T108" i="3"/>
  <c r="S108" i="3"/>
  <c r="R108" i="3"/>
  <c r="AA107" i="3"/>
  <c r="Z107" i="3"/>
  <c r="Y107" i="3"/>
  <c r="X107" i="3"/>
  <c r="W107" i="3"/>
  <c r="V107" i="3"/>
  <c r="U107" i="3"/>
  <c r="T107" i="3"/>
  <c r="S107" i="3"/>
  <c r="R107" i="3"/>
  <c r="AA106" i="3"/>
  <c r="Z106" i="3"/>
  <c r="Y106" i="3"/>
  <c r="X106" i="3"/>
  <c r="W106" i="3"/>
  <c r="V106" i="3"/>
  <c r="U106" i="3"/>
  <c r="T106" i="3"/>
  <c r="S106" i="3"/>
  <c r="R106" i="3"/>
  <c r="AA105" i="3"/>
  <c r="Z105" i="3"/>
  <c r="Y105" i="3"/>
  <c r="X105" i="3"/>
  <c r="W105" i="3"/>
  <c r="V105" i="3"/>
  <c r="U105" i="3"/>
  <c r="T105" i="3"/>
  <c r="S105" i="3"/>
  <c r="R105" i="3"/>
  <c r="AA104" i="3"/>
  <c r="Z104" i="3"/>
  <c r="Y104" i="3"/>
  <c r="X104" i="3"/>
  <c r="W104" i="3"/>
  <c r="V104" i="3"/>
  <c r="U104" i="3"/>
  <c r="T104" i="3"/>
  <c r="S104" i="3"/>
  <c r="R104" i="3"/>
  <c r="AA103" i="3"/>
  <c r="Z103" i="3"/>
  <c r="Y103" i="3"/>
  <c r="X103" i="3"/>
  <c r="W103" i="3"/>
  <c r="V103" i="3"/>
  <c r="U103" i="3"/>
  <c r="T103" i="3"/>
  <c r="S103" i="3"/>
  <c r="R103" i="3"/>
  <c r="AA102" i="3"/>
  <c r="Z102" i="3"/>
  <c r="Y102" i="3"/>
  <c r="X102" i="3"/>
  <c r="W102" i="3"/>
  <c r="V102" i="3"/>
  <c r="U102" i="3"/>
  <c r="T102" i="3"/>
  <c r="S102" i="3"/>
  <c r="R102" i="3"/>
  <c r="AA101" i="3"/>
  <c r="Z101" i="3"/>
  <c r="Y101" i="3"/>
  <c r="X101" i="3"/>
  <c r="W101" i="3"/>
  <c r="V101" i="3"/>
  <c r="U101" i="3"/>
  <c r="T101" i="3"/>
  <c r="S101" i="3"/>
  <c r="R101" i="3"/>
  <c r="AA100" i="3"/>
  <c r="Z100" i="3"/>
  <c r="Y100" i="3"/>
  <c r="X100" i="3"/>
  <c r="W100" i="3"/>
  <c r="V100" i="3"/>
  <c r="U100" i="3"/>
  <c r="T100" i="3"/>
  <c r="S100" i="3"/>
  <c r="R100" i="3"/>
  <c r="AA99" i="3"/>
  <c r="Z99" i="3"/>
  <c r="Y99" i="3"/>
  <c r="X99" i="3"/>
  <c r="W99" i="3"/>
  <c r="V99" i="3"/>
  <c r="U99" i="3"/>
  <c r="T99" i="3"/>
  <c r="S99" i="3"/>
  <c r="R99" i="3"/>
  <c r="AA98" i="3"/>
  <c r="Z98" i="3"/>
  <c r="Y98" i="3"/>
  <c r="X98" i="3"/>
  <c r="W98" i="3"/>
  <c r="V98" i="3"/>
  <c r="U98" i="3"/>
  <c r="T98" i="3"/>
  <c r="S98" i="3"/>
  <c r="R98" i="3"/>
  <c r="AA97" i="3"/>
  <c r="Z97" i="3"/>
  <c r="Y97" i="3"/>
  <c r="X97" i="3"/>
  <c r="W97" i="3"/>
  <c r="V97" i="3"/>
  <c r="U97" i="3"/>
  <c r="T97" i="3"/>
  <c r="S97" i="3"/>
  <c r="R97" i="3"/>
  <c r="AA96" i="3"/>
  <c r="Z96" i="3"/>
  <c r="Y96" i="3"/>
  <c r="X96" i="3"/>
  <c r="W96" i="3"/>
  <c r="V96" i="3"/>
  <c r="U96" i="3"/>
  <c r="T96" i="3"/>
  <c r="S96" i="3"/>
  <c r="R96" i="3"/>
  <c r="AA95" i="3"/>
  <c r="Z95" i="3"/>
  <c r="Y95" i="3"/>
  <c r="X95" i="3"/>
  <c r="W95" i="3"/>
  <c r="V95" i="3"/>
  <c r="U95" i="3"/>
  <c r="T95" i="3"/>
  <c r="S95" i="3"/>
  <c r="R95" i="3"/>
  <c r="AA94" i="3"/>
  <c r="Z94" i="3"/>
  <c r="Y94" i="3"/>
  <c r="X94" i="3"/>
  <c r="W94" i="3"/>
  <c r="V94" i="3"/>
  <c r="U94" i="3"/>
  <c r="T94" i="3"/>
  <c r="S94" i="3"/>
  <c r="R94" i="3"/>
  <c r="AA93" i="3"/>
  <c r="Z93" i="3"/>
  <c r="Y93" i="3"/>
  <c r="X93" i="3"/>
  <c r="W93" i="3"/>
  <c r="V93" i="3"/>
  <c r="U93" i="3"/>
  <c r="T93" i="3"/>
  <c r="S93" i="3"/>
  <c r="R93" i="3"/>
  <c r="AA92" i="3"/>
  <c r="Z92" i="3"/>
  <c r="Y92" i="3"/>
  <c r="X92" i="3"/>
  <c r="W92" i="3"/>
  <c r="V92" i="3"/>
  <c r="U92" i="3"/>
  <c r="T92" i="3"/>
  <c r="S92" i="3"/>
  <c r="R92" i="3"/>
  <c r="AA91" i="3"/>
  <c r="Z91" i="3"/>
  <c r="Y91" i="3"/>
  <c r="X91" i="3"/>
  <c r="W91" i="3"/>
  <c r="V91" i="3"/>
  <c r="U91" i="3"/>
  <c r="T91" i="3"/>
  <c r="S91" i="3"/>
  <c r="R91" i="3"/>
  <c r="AA90" i="3"/>
  <c r="Z90" i="3"/>
  <c r="Y90" i="3"/>
  <c r="X90" i="3"/>
  <c r="W90" i="3"/>
  <c r="V90" i="3"/>
  <c r="U90" i="3"/>
  <c r="T90" i="3"/>
  <c r="S90" i="3"/>
  <c r="R90" i="3"/>
  <c r="AA89" i="3"/>
  <c r="Z89" i="3"/>
  <c r="Y89" i="3"/>
  <c r="X89" i="3"/>
  <c r="W89" i="3"/>
  <c r="V89" i="3"/>
  <c r="U89" i="3"/>
  <c r="T89" i="3"/>
  <c r="S89" i="3"/>
  <c r="R89" i="3"/>
  <c r="AA88" i="3"/>
  <c r="Z88" i="3"/>
  <c r="Y88" i="3"/>
  <c r="X88" i="3"/>
  <c r="W88" i="3"/>
  <c r="V88" i="3"/>
  <c r="U88" i="3"/>
  <c r="T88" i="3"/>
  <c r="S88" i="3"/>
  <c r="R88" i="3"/>
  <c r="AA87" i="3"/>
  <c r="Z87" i="3"/>
  <c r="Y87" i="3"/>
  <c r="X87" i="3"/>
  <c r="W87" i="3"/>
  <c r="V87" i="3"/>
  <c r="U87" i="3"/>
  <c r="T87" i="3"/>
  <c r="S87" i="3"/>
  <c r="R87" i="3"/>
  <c r="AA86" i="3"/>
  <c r="Z86" i="3"/>
  <c r="Y86" i="3"/>
  <c r="X86" i="3"/>
  <c r="W86" i="3"/>
  <c r="V86" i="3"/>
  <c r="U86" i="3"/>
  <c r="T86" i="3"/>
  <c r="S86" i="3"/>
  <c r="R86" i="3"/>
  <c r="AA85" i="3"/>
  <c r="Z85" i="3"/>
  <c r="Y85" i="3"/>
  <c r="X85" i="3"/>
  <c r="W85" i="3"/>
  <c r="V85" i="3"/>
  <c r="U85" i="3"/>
  <c r="T85" i="3"/>
  <c r="S85" i="3"/>
  <c r="R85" i="3"/>
  <c r="AA84" i="3"/>
  <c r="Z84" i="3"/>
  <c r="Y84" i="3"/>
  <c r="X84" i="3"/>
  <c r="W84" i="3"/>
  <c r="V84" i="3"/>
  <c r="U84" i="3"/>
  <c r="T84" i="3"/>
  <c r="S84" i="3"/>
  <c r="R84" i="3"/>
  <c r="AA83" i="3"/>
  <c r="Z83" i="3"/>
  <c r="Y83" i="3"/>
  <c r="X83" i="3"/>
  <c r="W83" i="3"/>
  <c r="V83" i="3"/>
  <c r="U83" i="3"/>
  <c r="T83" i="3"/>
  <c r="S83" i="3"/>
  <c r="R83" i="3"/>
  <c r="AA82" i="3"/>
  <c r="Z82" i="3"/>
  <c r="Y82" i="3"/>
  <c r="X82" i="3"/>
  <c r="W82" i="3"/>
  <c r="V82" i="3"/>
  <c r="U82" i="3"/>
  <c r="T82" i="3"/>
  <c r="S82" i="3"/>
  <c r="R82" i="3"/>
  <c r="AA81" i="3"/>
  <c r="Z81" i="3"/>
  <c r="Y81" i="3"/>
  <c r="X81" i="3"/>
  <c r="W81" i="3"/>
  <c r="V81" i="3"/>
  <c r="U81" i="3"/>
  <c r="T81" i="3"/>
  <c r="S81" i="3"/>
  <c r="R81" i="3"/>
  <c r="AA80" i="3"/>
  <c r="Z80" i="3"/>
  <c r="Y80" i="3"/>
  <c r="X80" i="3"/>
  <c r="W80" i="3"/>
  <c r="V80" i="3"/>
  <c r="U80" i="3"/>
  <c r="T80" i="3"/>
  <c r="S80" i="3"/>
  <c r="R80" i="3"/>
  <c r="AA79" i="3"/>
  <c r="Z79" i="3"/>
  <c r="Y79" i="3"/>
  <c r="X79" i="3"/>
  <c r="W79" i="3"/>
  <c r="V79" i="3"/>
  <c r="U79" i="3"/>
  <c r="T79" i="3"/>
  <c r="S79" i="3"/>
  <c r="R79" i="3"/>
  <c r="AA78" i="3"/>
  <c r="Z78" i="3"/>
  <c r="Y78" i="3"/>
  <c r="X78" i="3"/>
  <c r="W78" i="3"/>
  <c r="V78" i="3"/>
  <c r="U78" i="3"/>
  <c r="T78" i="3"/>
  <c r="S78" i="3"/>
  <c r="R78" i="3"/>
  <c r="AA77" i="3"/>
  <c r="Z77" i="3"/>
  <c r="Y77" i="3"/>
  <c r="X77" i="3"/>
  <c r="W77" i="3"/>
  <c r="V77" i="3"/>
  <c r="U77" i="3"/>
  <c r="T77" i="3"/>
  <c r="S77" i="3"/>
  <c r="R77" i="3"/>
  <c r="AA76" i="3"/>
  <c r="Z76" i="3"/>
  <c r="Y76" i="3"/>
  <c r="X76" i="3"/>
  <c r="W76" i="3"/>
  <c r="V76" i="3"/>
  <c r="U76" i="3"/>
  <c r="T76" i="3"/>
  <c r="S76" i="3"/>
  <c r="R76" i="3"/>
  <c r="AA75" i="3"/>
  <c r="Z75" i="3"/>
  <c r="Y75" i="3"/>
  <c r="X75" i="3"/>
  <c r="W75" i="3"/>
  <c r="V75" i="3"/>
  <c r="U75" i="3"/>
  <c r="T75" i="3"/>
  <c r="S75" i="3"/>
  <c r="R75" i="3"/>
  <c r="AA74" i="3"/>
  <c r="Z74" i="3"/>
  <c r="Y74" i="3"/>
  <c r="X74" i="3"/>
  <c r="W74" i="3"/>
  <c r="V74" i="3"/>
  <c r="U74" i="3"/>
  <c r="T74" i="3"/>
  <c r="S74" i="3"/>
  <c r="R74" i="3"/>
  <c r="AA73" i="3"/>
  <c r="Z73" i="3"/>
  <c r="Y73" i="3"/>
  <c r="X73" i="3"/>
  <c r="W73" i="3"/>
  <c r="V73" i="3"/>
  <c r="U73" i="3"/>
  <c r="T73" i="3"/>
  <c r="S73" i="3"/>
  <c r="R73" i="3"/>
  <c r="AA72" i="3"/>
  <c r="Z72" i="3"/>
  <c r="Y72" i="3"/>
  <c r="X72" i="3"/>
  <c r="W72" i="3"/>
  <c r="V72" i="3"/>
  <c r="U72" i="3"/>
  <c r="T72" i="3"/>
  <c r="S72" i="3"/>
  <c r="R72" i="3"/>
  <c r="AA71" i="3"/>
  <c r="Z71" i="3"/>
  <c r="Y71" i="3"/>
  <c r="X71" i="3"/>
  <c r="W71" i="3"/>
  <c r="V71" i="3"/>
  <c r="U71" i="3"/>
  <c r="T71" i="3"/>
  <c r="S71" i="3"/>
  <c r="R71" i="3"/>
  <c r="AA70" i="3"/>
  <c r="Z70" i="3"/>
  <c r="Y70" i="3"/>
  <c r="X70" i="3"/>
  <c r="W70" i="3"/>
  <c r="V70" i="3"/>
  <c r="U70" i="3"/>
  <c r="T70" i="3"/>
  <c r="S70" i="3"/>
  <c r="R70" i="3"/>
  <c r="AA69" i="3"/>
  <c r="Z69" i="3"/>
  <c r="Y69" i="3"/>
  <c r="X69" i="3"/>
  <c r="W69" i="3"/>
  <c r="V69" i="3"/>
  <c r="U69" i="3"/>
  <c r="T69" i="3"/>
  <c r="S69" i="3"/>
  <c r="R69" i="3"/>
  <c r="AA68" i="3"/>
  <c r="Z68" i="3"/>
  <c r="Y68" i="3"/>
  <c r="X68" i="3"/>
  <c r="W68" i="3"/>
  <c r="V68" i="3"/>
  <c r="U68" i="3"/>
  <c r="T68" i="3"/>
  <c r="S68" i="3"/>
  <c r="R68" i="3"/>
  <c r="AA67" i="3"/>
  <c r="Z67" i="3"/>
  <c r="Y67" i="3"/>
  <c r="X67" i="3"/>
  <c r="W67" i="3"/>
  <c r="V67" i="3"/>
  <c r="U67" i="3"/>
  <c r="T67" i="3"/>
  <c r="S67" i="3"/>
  <c r="R67" i="3"/>
  <c r="AA66" i="3"/>
  <c r="Z66" i="3"/>
  <c r="Y66" i="3"/>
  <c r="X66" i="3"/>
  <c r="W66" i="3"/>
  <c r="V66" i="3"/>
  <c r="U66" i="3"/>
  <c r="T66" i="3"/>
  <c r="S66" i="3"/>
  <c r="R66" i="3"/>
  <c r="AA65" i="3"/>
  <c r="Z65" i="3"/>
  <c r="Y65" i="3"/>
  <c r="X65" i="3"/>
  <c r="W65" i="3"/>
  <c r="V65" i="3"/>
  <c r="U65" i="3"/>
  <c r="T65" i="3"/>
  <c r="S65" i="3"/>
  <c r="R65" i="3"/>
  <c r="AA64" i="3"/>
  <c r="Z64" i="3"/>
  <c r="Y64" i="3"/>
  <c r="X64" i="3"/>
  <c r="W64" i="3"/>
  <c r="V64" i="3"/>
  <c r="U64" i="3"/>
  <c r="T64" i="3"/>
  <c r="S64" i="3"/>
  <c r="R64" i="3"/>
  <c r="AA63" i="3"/>
  <c r="Z63" i="3"/>
  <c r="Y63" i="3"/>
  <c r="X63" i="3"/>
  <c r="W63" i="3"/>
  <c r="V63" i="3"/>
  <c r="U63" i="3"/>
  <c r="T63" i="3"/>
  <c r="S63" i="3"/>
  <c r="R63" i="3"/>
  <c r="AA62" i="3"/>
  <c r="Z62" i="3"/>
  <c r="Y62" i="3"/>
  <c r="X62" i="3"/>
  <c r="W62" i="3"/>
  <c r="V62" i="3"/>
  <c r="U62" i="3"/>
  <c r="T62" i="3"/>
  <c r="S62" i="3"/>
  <c r="R62" i="3"/>
  <c r="AA61" i="3"/>
  <c r="Z61" i="3"/>
  <c r="Y61" i="3"/>
  <c r="X61" i="3"/>
  <c r="W61" i="3"/>
  <c r="V61" i="3"/>
  <c r="U61" i="3"/>
  <c r="T61" i="3"/>
  <c r="S61" i="3"/>
  <c r="R61" i="3"/>
  <c r="AA60" i="3"/>
  <c r="Z60" i="3"/>
  <c r="Y60" i="3"/>
  <c r="X60" i="3"/>
  <c r="W60" i="3"/>
  <c r="V60" i="3"/>
  <c r="U60" i="3"/>
  <c r="T60" i="3"/>
  <c r="S60" i="3"/>
  <c r="R60" i="3"/>
  <c r="AA59" i="3"/>
  <c r="Z59" i="3"/>
  <c r="Y59" i="3"/>
  <c r="X59" i="3"/>
  <c r="W59" i="3"/>
  <c r="V59" i="3"/>
  <c r="U59" i="3"/>
  <c r="T59" i="3"/>
  <c r="S59" i="3"/>
  <c r="R59" i="3"/>
  <c r="AA58" i="3"/>
  <c r="Z58" i="3"/>
  <c r="Y58" i="3"/>
  <c r="X58" i="3"/>
  <c r="W58" i="3"/>
  <c r="V58" i="3"/>
  <c r="U58" i="3"/>
  <c r="T58" i="3"/>
  <c r="S58" i="3"/>
  <c r="R58" i="3"/>
  <c r="AA57" i="3"/>
  <c r="Z57" i="3"/>
  <c r="Y57" i="3"/>
  <c r="X57" i="3"/>
  <c r="W57" i="3"/>
  <c r="V57" i="3"/>
  <c r="U57" i="3"/>
  <c r="T57" i="3"/>
  <c r="S57" i="3"/>
  <c r="R57" i="3"/>
  <c r="AA56" i="3"/>
  <c r="Z56" i="3"/>
  <c r="Y56" i="3"/>
  <c r="X56" i="3"/>
  <c r="W56" i="3"/>
  <c r="V56" i="3"/>
  <c r="U56" i="3"/>
  <c r="T56" i="3"/>
  <c r="S56" i="3"/>
  <c r="R56" i="3"/>
  <c r="AA55" i="3"/>
  <c r="Z55" i="3"/>
  <c r="Y55" i="3"/>
  <c r="X55" i="3"/>
  <c r="W55" i="3"/>
  <c r="V55" i="3"/>
  <c r="U55" i="3"/>
  <c r="T55" i="3"/>
  <c r="S55" i="3"/>
  <c r="R55" i="3"/>
  <c r="AA54" i="3"/>
  <c r="Z54" i="3"/>
  <c r="Y54" i="3"/>
  <c r="X54" i="3"/>
  <c r="W54" i="3"/>
  <c r="V54" i="3"/>
  <c r="U54" i="3"/>
  <c r="T54" i="3"/>
  <c r="S54" i="3"/>
  <c r="R54" i="3"/>
  <c r="AA53" i="3"/>
  <c r="Z53" i="3"/>
  <c r="Y53" i="3"/>
  <c r="X53" i="3"/>
  <c r="W53" i="3"/>
  <c r="V53" i="3"/>
  <c r="U53" i="3"/>
  <c r="T53" i="3"/>
  <c r="S53" i="3"/>
  <c r="R53" i="3"/>
  <c r="AA52" i="3"/>
  <c r="Z52" i="3"/>
  <c r="Y52" i="3"/>
  <c r="X52" i="3"/>
  <c r="W52" i="3"/>
  <c r="V52" i="3"/>
  <c r="U52" i="3"/>
  <c r="T52" i="3"/>
  <c r="S52" i="3"/>
  <c r="R52" i="3"/>
  <c r="AA51" i="3"/>
  <c r="Z51" i="3"/>
  <c r="Y51" i="3"/>
  <c r="X51" i="3"/>
  <c r="W51" i="3"/>
  <c r="V51" i="3"/>
  <c r="U51" i="3"/>
  <c r="T51" i="3"/>
  <c r="S51" i="3"/>
  <c r="R51" i="3"/>
  <c r="AA50" i="3"/>
  <c r="Z50" i="3"/>
  <c r="Y50" i="3"/>
  <c r="X50" i="3"/>
  <c r="W50" i="3"/>
  <c r="V50" i="3"/>
  <c r="U50" i="3"/>
  <c r="T50" i="3"/>
  <c r="S50" i="3"/>
  <c r="R50" i="3"/>
  <c r="AA49" i="3"/>
  <c r="Z49" i="3"/>
  <c r="Y49" i="3"/>
  <c r="X49" i="3"/>
  <c r="W49" i="3"/>
  <c r="V49" i="3"/>
  <c r="U49" i="3"/>
  <c r="T49" i="3"/>
  <c r="S49" i="3"/>
  <c r="R49" i="3"/>
  <c r="AA48" i="3"/>
  <c r="Z48" i="3"/>
  <c r="Y48" i="3"/>
  <c r="X48" i="3"/>
  <c r="W48" i="3"/>
  <c r="V48" i="3"/>
  <c r="U48" i="3"/>
  <c r="T48" i="3"/>
  <c r="S48" i="3"/>
  <c r="R48" i="3"/>
  <c r="AA47" i="3"/>
  <c r="Z47" i="3"/>
  <c r="Y47" i="3"/>
  <c r="X47" i="3"/>
  <c r="W47" i="3"/>
  <c r="V47" i="3"/>
  <c r="U47" i="3"/>
  <c r="T47" i="3"/>
  <c r="S47" i="3"/>
  <c r="R47" i="3"/>
  <c r="AA46" i="3"/>
  <c r="Z46" i="3"/>
  <c r="Y46" i="3"/>
  <c r="X46" i="3"/>
  <c r="W46" i="3"/>
  <c r="V46" i="3"/>
  <c r="U46" i="3"/>
  <c r="T46" i="3"/>
  <c r="S46" i="3"/>
  <c r="R46" i="3"/>
  <c r="AA45" i="3"/>
  <c r="Z45" i="3"/>
  <c r="Y45" i="3"/>
  <c r="X45" i="3"/>
  <c r="W45" i="3"/>
  <c r="V45" i="3"/>
  <c r="U45" i="3"/>
  <c r="T45" i="3"/>
  <c r="S45" i="3"/>
  <c r="R45" i="3"/>
  <c r="AA44" i="3"/>
  <c r="Z44" i="3"/>
  <c r="Y44" i="3"/>
  <c r="X44" i="3"/>
  <c r="W44" i="3"/>
  <c r="V44" i="3"/>
  <c r="U44" i="3"/>
  <c r="T44" i="3"/>
  <c r="S44" i="3"/>
  <c r="R44" i="3"/>
  <c r="AA43" i="3"/>
  <c r="Z43" i="3"/>
  <c r="Y43" i="3"/>
  <c r="X43" i="3"/>
  <c r="W43" i="3"/>
  <c r="V43" i="3"/>
  <c r="U43" i="3"/>
  <c r="T43" i="3"/>
  <c r="S43" i="3"/>
  <c r="R43" i="3"/>
  <c r="AA42" i="3"/>
  <c r="Z42" i="3"/>
  <c r="Y42" i="3"/>
  <c r="X42" i="3"/>
  <c r="W42" i="3"/>
  <c r="V42" i="3"/>
  <c r="U42" i="3"/>
  <c r="T42" i="3"/>
  <c r="S42" i="3"/>
  <c r="R42" i="3"/>
  <c r="AA41" i="3"/>
  <c r="Z41" i="3"/>
  <c r="Y41" i="3"/>
  <c r="X41" i="3"/>
  <c r="W41" i="3"/>
  <c r="V41" i="3"/>
  <c r="U41" i="3"/>
  <c r="T41" i="3"/>
  <c r="S41" i="3"/>
  <c r="R41" i="3"/>
  <c r="AA40" i="3"/>
  <c r="Z40" i="3"/>
  <c r="Y40" i="3"/>
  <c r="X40" i="3"/>
  <c r="W40" i="3"/>
  <c r="V40" i="3"/>
  <c r="U40" i="3"/>
  <c r="T40" i="3"/>
  <c r="S40" i="3"/>
  <c r="R40" i="3"/>
  <c r="AA39" i="3"/>
  <c r="Z39" i="3"/>
  <c r="Y39" i="3"/>
  <c r="X39" i="3"/>
  <c r="W39" i="3"/>
  <c r="V39" i="3"/>
  <c r="U39" i="3"/>
  <c r="T39" i="3"/>
  <c r="S39" i="3"/>
  <c r="R39" i="3"/>
  <c r="AA38" i="3"/>
  <c r="Z38" i="3"/>
  <c r="Y38" i="3"/>
  <c r="X38" i="3"/>
  <c r="W38" i="3"/>
  <c r="V38" i="3"/>
  <c r="U38" i="3"/>
  <c r="T38" i="3"/>
  <c r="S38" i="3"/>
  <c r="R38" i="3"/>
  <c r="AA37" i="3"/>
  <c r="Z37" i="3"/>
  <c r="Y37" i="3"/>
  <c r="X37" i="3"/>
  <c r="W37" i="3"/>
  <c r="V37" i="3"/>
  <c r="U37" i="3"/>
  <c r="T37" i="3"/>
  <c r="S37" i="3"/>
  <c r="R37" i="3"/>
  <c r="AA36" i="3"/>
  <c r="Z36" i="3"/>
  <c r="Y36" i="3"/>
  <c r="X36" i="3"/>
  <c r="W36" i="3"/>
  <c r="V36" i="3"/>
  <c r="U36" i="3"/>
  <c r="T36" i="3"/>
  <c r="S36" i="3"/>
  <c r="R36" i="3"/>
  <c r="AA35" i="3"/>
  <c r="Z35" i="3"/>
  <c r="Y35" i="3"/>
  <c r="X35" i="3"/>
  <c r="W35" i="3"/>
  <c r="V35" i="3"/>
  <c r="U35" i="3"/>
  <c r="T35" i="3"/>
  <c r="S35" i="3"/>
  <c r="R35" i="3"/>
  <c r="AA34" i="3"/>
  <c r="Z34" i="3"/>
  <c r="Y34" i="3"/>
  <c r="X34" i="3"/>
  <c r="W34" i="3"/>
  <c r="V34" i="3"/>
  <c r="U34" i="3"/>
  <c r="T34" i="3"/>
  <c r="S34" i="3"/>
  <c r="R34" i="3"/>
  <c r="AA33" i="3"/>
  <c r="Z33" i="3"/>
  <c r="Y33" i="3"/>
  <c r="X33" i="3"/>
  <c r="W33" i="3"/>
  <c r="V33" i="3"/>
  <c r="U33" i="3"/>
  <c r="T33" i="3"/>
  <c r="S33" i="3"/>
  <c r="R33" i="3"/>
  <c r="AA32" i="3"/>
  <c r="Z32" i="3"/>
  <c r="Y32" i="3"/>
  <c r="X32" i="3"/>
  <c r="W32" i="3"/>
  <c r="V32" i="3"/>
  <c r="U32" i="3"/>
  <c r="T32" i="3"/>
  <c r="S32" i="3"/>
  <c r="R32" i="3"/>
  <c r="AA31" i="3"/>
  <c r="Z31" i="3"/>
  <c r="Y31" i="3"/>
  <c r="X31" i="3"/>
  <c r="W31" i="3"/>
  <c r="V31" i="3"/>
  <c r="U31" i="3"/>
  <c r="T31" i="3"/>
  <c r="S31" i="3"/>
  <c r="R31" i="3"/>
  <c r="AA30" i="3"/>
  <c r="Z30" i="3"/>
  <c r="Y30" i="3"/>
  <c r="X30" i="3"/>
  <c r="W30" i="3"/>
  <c r="V30" i="3"/>
  <c r="U30" i="3"/>
  <c r="T30" i="3"/>
  <c r="S30" i="3"/>
  <c r="R30" i="3"/>
  <c r="AA29" i="3"/>
  <c r="Z29" i="3"/>
  <c r="Y29" i="3"/>
  <c r="X29" i="3"/>
  <c r="W29" i="3"/>
  <c r="V29" i="3"/>
  <c r="U29" i="3"/>
  <c r="T29" i="3"/>
  <c r="S29" i="3"/>
  <c r="R29" i="3"/>
  <c r="AA28" i="3"/>
  <c r="Z28" i="3"/>
  <c r="Y28" i="3"/>
  <c r="X28" i="3"/>
  <c r="W28" i="3"/>
  <c r="V28" i="3"/>
  <c r="U28" i="3"/>
  <c r="T28" i="3"/>
  <c r="S28" i="3"/>
  <c r="R28" i="3"/>
  <c r="AA27" i="3"/>
  <c r="Z27" i="3"/>
  <c r="Y27" i="3"/>
  <c r="X27" i="3"/>
  <c r="W27" i="3"/>
  <c r="V27" i="3"/>
  <c r="U27" i="3"/>
  <c r="T27" i="3"/>
  <c r="S27" i="3"/>
  <c r="R27" i="3"/>
  <c r="AA26" i="3"/>
  <c r="Z26" i="3"/>
  <c r="Y26" i="3"/>
  <c r="X26" i="3"/>
  <c r="W26" i="3"/>
  <c r="V26" i="3"/>
  <c r="U26" i="3"/>
  <c r="T26" i="3"/>
  <c r="S26" i="3"/>
  <c r="R26" i="3"/>
  <c r="AA25" i="3"/>
  <c r="Z25" i="3"/>
  <c r="Y25" i="3"/>
  <c r="X25" i="3"/>
  <c r="W25" i="3"/>
  <c r="V25" i="3"/>
  <c r="U25" i="3"/>
  <c r="T25" i="3"/>
  <c r="S25" i="3"/>
  <c r="R25" i="3"/>
  <c r="AA24" i="3"/>
  <c r="Z24" i="3"/>
  <c r="Y24" i="3"/>
  <c r="X24" i="3"/>
  <c r="W24" i="3"/>
  <c r="V24" i="3"/>
  <c r="U24" i="3"/>
  <c r="T24" i="3"/>
  <c r="S24" i="3"/>
  <c r="R24" i="3"/>
  <c r="AA23" i="3"/>
  <c r="Z23" i="3"/>
  <c r="Y23" i="3"/>
  <c r="X23" i="3"/>
  <c r="W23" i="3"/>
  <c r="V23" i="3"/>
  <c r="U23" i="3"/>
  <c r="T23" i="3"/>
  <c r="S23" i="3"/>
  <c r="R23" i="3"/>
  <c r="AA22" i="3"/>
  <c r="Z22" i="3"/>
  <c r="Y22" i="3"/>
  <c r="X22" i="3"/>
  <c r="W22" i="3"/>
  <c r="V22" i="3"/>
  <c r="U22" i="3"/>
  <c r="T22" i="3"/>
  <c r="S22" i="3"/>
  <c r="R22" i="3"/>
  <c r="AA21" i="3"/>
  <c r="Z21" i="3"/>
  <c r="Y21" i="3"/>
  <c r="X21" i="3"/>
  <c r="W21" i="3"/>
  <c r="V21" i="3"/>
  <c r="U21" i="3"/>
  <c r="T21" i="3"/>
  <c r="S21" i="3"/>
  <c r="R21" i="3"/>
  <c r="AA20" i="3"/>
  <c r="Z20" i="3"/>
  <c r="Y20" i="3"/>
  <c r="X20" i="3"/>
  <c r="W20" i="3"/>
  <c r="V20" i="3"/>
  <c r="U20" i="3"/>
  <c r="T20" i="3"/>
  <c r="S20" i="3"/>
  <c r="R20" i="3"/>
  <c r="AA19" i="3"/>
  <c r="Z19" i="3"/>
  <c r="Y19" i="3"/>
  <c r="X19" i="3"/>
  <c r="W19" i="3"/>
  <c r="V19" i="3"/>
  <c r="U19" i="3"/>
  <c r="T19" i="3"/>
  <c r="S19" i="3"/>
  <c r="R19" i="3"/>
  <c r="AA18" i="3"/>
  <c r="Z18" i="3"/>
  <c r="Y18" i="3"/>
  <c r="X18" i="3"/>
  <c r="W18" i="3"/>
  <c r="V18" i="3"/>
  <c r="U18" i="3"/>
  <c r="T18" i="3"/>
  <c r="S18" i="3"/>
  <c r="R18" i="3"/>
  <c r="AA17" i="3"/>
  <c r="Z17" i="3"/>
  <c r="Y17" i="3"/>
  <c r="X17" i="3"/>
  <c r="W17" i="3"/>
  <c r="V17" i="3"/>
  <c r="U17" i="3"/>
  <c r="T17" i="3"/>
  <c r="S17" i="3"/>
  <c r="R17" i="3"/>
  <c r="AA16" i="3"/>
  <c r="Z16" i="3"/>
  <c r="Y16" i="3"/>
  <c r="X16" i="3"/>
  <c r="W16" i="3"/>
  <c r="V16" i="3"/>
  <c r="U16" i="3"/>
  <c r="T16" i="3"/>
  <c r="S16" i="3"/>
  <c r="R16" i="3"/>
  <c r="AA15" i="3"/>
  <c r="Z15" i="3"/>
  <c r="Y15" i="3"/>
  <c r="X15" i="3"/>
  <c r="W15" i="3"/>
  <c r="V15" i="3"/>
  <c r="U15" i="3"/>
  <c r="T15" i="3"/>
  <c r="S15" i="3"/>
  <c r="R15" i="3"/>
  <c r="AA14" i="3"/>
  <c r="Z14" i="3"/>
  <c r="Y14" i="3"/>
  <c r="X14" i="3"/>
  <c r="W14" i="3"/>
  <c r="V14" i="3"/>
  <c r="U14" i="3"/>
  <c r="T14" i="3"/>
  <c r="S14" i="3"/>
  <c r="R14" i="3"/>
  <c r="AA13" i="3"/>
  <c r="Z13" i="3"/>
  <c r="Y13" i="3"/>
  <c r="X13" i="3"/>
  <c r="W13" i="3"/>
  <c r="V13" i="3"/>
  <c r="U13" i="3"/>
  <c r="T13" i="3"/>
  <c r="S13" i="3"/>
  <c r="R13" i="3"/>
  <c r="AA12" i="3"/>
  <c r="Z12" i="3"/>
  <c r="Y12" i="3"/>
  <c r="X12" i="3"/>
  <c r="W12" i="3"/>
  <c r="V12" i="3"/>
  <c r="U12" i="3"/>
  <c r="T12" i="3"/>
  <c r="S12" i="3"/>
  <c r="R12" i="3"/>
  <c r="AA11" i="3"/>
  <c r="Z11" i="3"/>
  <c r="Y11" i="3"/>
  <c r="X11" i="3"/>
  <c r="W11" i="3"/>
  <c r="V11" i="3"/>
  <c r="U11" i="3"/>
  <c r="T11" i="3"/>
  <c r="S11" i="3"/>
  <c r="R11" i="3"/>
  <c r="AA10" i="3"/>
  <c r="Z10" i="3"/>
  <c r="Y10" i="3"/>
  <c r="X10" i="3"/>
  <c r="W10" i="3"/>
  <c r="V10" i="3"/>
  <c r="U10" i="3"/>
  <c r="T10" i="3"/>
  <c r="S10" i="3"/>
  <c r="R10" i="3"/>
  <c r="AA9" i="3"/>
  <c r="Z9" i="3"/>
  <c r="Y9" i="3"/>
  <c r="X9" i="3"/>
  <c r="W9" i="3"/>
  <c r="V9" i="3"/>
  <c r="U9" i="3"/>
  <c r="T9" i="3"/>
  <c r="S9" i="3"/>
  <c r="R9" i="3"/>
  <c r="AA8" i="3"/>
  <c r="Z8" i="3"/>
  <c r="Y8" i="3"/>
  <c r="X8" i="3"/>
  <c r="W8" i="3"/>
  <c r="V8" i="3"/>
  <c r="U8" i="3"/>
  <c r="T8" i="3"/>
  <c r="S8" i="3"/>
  <c r="R8" i="3"/>
  <c r="AA7" i="3"/>
  <c r="Z7" i="3"/>
  <c r="Y7" i="3"/>
  <c r="X7" i="3"/>
  <c r="W7" i="3"/>
  <c r="V7" i="3"/>
  <c r="U7" i="3"/>
  <c r="T7" i="3"/>
  <c r="S7" i="3"/>
  <c r="R7" i="3"/>
  <c r="AA6" i="3"/>
  <c r="Z6" i="3"/>
  <c r="Y6" i="3"/>
  <c r="X6" i="3"/>
  <c r="W6" i="3"/>
  <c r="V6" i="3"/>
  <c r="U6" i="3"/>
  <c r="T6" i="3"/>
  <c r="S6" i="3"/>
  <c r="R6" i="3"/>
  <c r="AA5" i="3"/>
  <c r="Z5" i="3"/>
  <c r="Y5" i="3"/>
  <c r="X5" i="3"/>
  <c r="W5" i="3"/>
  <c r="V5" i="3"/>
  <c r="U5" i="3"/>
  <c r="T5" i="3"/>
  <c r="S5" i="3"/>
  <c r="R5" i="3"/>
  <c r="AA4" i="3"/>
  <c r="Z4" i="3"/>
  <c r="Y4" i="3"/>
  <c r="X4" i="3"/>
  <c r="W4" i="3"/>
  <c r="V4" i="3"/>
  <c r="U4" i="3"/>
  <c r="T4" i="3"/>
  <c r="S4" i="3"/>
  <c r="R4" i="3"/>
  <c r="AA3" i="3"/>
  <c r="Z3" i="3"/>
  <c r="Y3" i="3"/>
  <c r="X3" i="3"/>
  <c r="W3" i="3"/>
  <c r="V3" i="3"/>
  <c r="U3" i="3"/>
  <c r="T3" i="3"/>
  <c r="S3" i="3"/>
  <c r="R3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AE6" i="1" l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S3" i="1" l="1"/>
  <c r="V3" i="1"/>
  <c r="W3" i="1"/>
  <c r="X3" i="1"/>
  <c r="Y3" i="1"/>
  <c r="Z3" i="1"/>
  <c r="AA3" i="1"/>
  <c r="AE16" i="1" l="1"/>
  <c r="AE14" i="1"/>
  <c r="AE12" i="1"/>
  <c r="AE10" i="1"/>
  <c r="AE8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735F13-F242-4975-AAE7-3D392F2221E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10B3DE8-59A5-41AC-9ABE-131D73A0B311}" name="WorksheetConnection_SuperMarket Sales &amp; Analysis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SuperMarketSalesAnalysis.xlsxTable31"/>
        </x15:connection>
      </ext>
    </extLst>
  </connection>
  <connection id="3" xr16:uid="{B48531EE-9882-4741-8965-FFE676BAEA3B}" name="WorksheetConnection_SuperMarket Sales &amp; Analysis.xlsx!Table3[Column6]" type="102" refreshedVersion="6" minRefreshableVersion="5">
    <extLst>
      <ext xmlns:x15="http://schemas.microsoft.com/office/spreadsheetml/2010/11/main" uri="{DE250136-89BD-433C-8126-D09CA5730AF9}">
        <x15:connection id="Table3 Column6" autoDelete="1">
          <x15:rangePr sourceName="_xlcn.WorksheetConnection_SuperMarketSalesAnalysis.xlsxTable3Column61"/>
        </x15:connection>
      </ext>
    </extLst>
  </connection>
</connections>
</file>

<file path=xl/sharedStrings.xml><?xml version="1.0" encoding="utf-8"?>
<sst xmlns="http://schemas.openxmlformats.org/spreadsheetml/2006/main" count="22890" uniqueCount="1131">
  <si>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</si>
  <si>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</si>
  <si>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</si>
  <si>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</si>
  <si>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</si>
  <si>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</si>
  <si>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</si>
  <si>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</si>
  <si>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</si>
  <si>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</si>
  <si>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</si>
  <si>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</si>
  <si>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</si>
  <si>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</si>
  <si>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</si>
  <si>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</si>
  <si>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</si>
  <si>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</si>
  <si>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</si>
  <si>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</si>
  <si>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</si>
  <si>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</si>
  <si>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</si>
  <si>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</si>
  <si>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</si>
  <si>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</si>
  <si>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</si>
  <si>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</si>
  <si>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</si>
  <si>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</si>
  <si>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</si>
  <si>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</si>
  <si>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</si>
  <si>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</si>
  <si>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</si>
  <si>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</si>
  <si>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</si>
  <si>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</si>
  <si>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</si>
  <si>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</si>
  <si>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</si>
  <si>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</si>
  <si>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</si>
  <si>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</si>
  <si>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</si>
  <si>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Cairo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</si>
  <si>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</si>
  <si>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</si>
  <si>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</si>
  <si>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</si>
  <si>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</si>
  <si>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</si>
  <si>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</si>
  <si>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</si>
  <si>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</si>
  <si>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</si>
  <si>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</si>
  <si>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</si>
  <si>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</si>
  <si>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</si>
  <si>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</si>
  <si>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</si>
  <si>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</si>
  <si>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</si>
  <si>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</si>
  <si>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</si>
  <si>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</si>
  <si>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</si>
  <si>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</si>
  <si>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</si>
  <si>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</si>
  <si>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</si>
  <si>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</si>
  <si>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</si>
  <si>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</si>
  <si>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</si>
  <si>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</si>
  <si>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</si>
  <si>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</si>
  <si>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</si>
  <si>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</si>
  <si>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</si>
  <si>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</si>
  <si>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</si>
  <si>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</si>
  <si>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</si>
  <si>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</si>
  <si>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</si>
  <si>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</si>
  <si>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</si>
  <si>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</si>
  <si>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</si>
  <si>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</si>
  <si>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</si>
  <si>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</si>
  <si>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</si>
  <si>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</si>
  <si>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</si>
  <si>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</si>
  <si>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</si>
  <si>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</si>
  <si>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</si>
  <si>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</si>
  <si>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</si>
  <si>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</si>
  <si>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</si>
  <si>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</si>
  <si>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</si>
  <si>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</si>
  <si>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</si>
  <si>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</si>
  <si>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</si>
  <si>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</si>
  <si>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</si>
  <si>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</si>
  <si>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</si>
  <si>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</si>
  <si>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</si>
  <si>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</si>
  <si>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</si>
  <si>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</si>
  <si>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</si>
  <si>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</si>
  <si>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</si>
  <si>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</si>
  <si>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</si>
  <si>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</si>
  <si>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</si>
  <si>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</si>
  <si>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</si>
  <si>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</si>
  <si>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</si>
  <si>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</si>
  <si>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</si>
  <si>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</si>
  <si>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</si>
  <si>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</si>
  <si>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</si>
  <si>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</si>
  <si>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</si>
  <si>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</si>
  <si>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</si>
  <si>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</si>
  <si>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</si>
  <si>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</si>
  <si>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</si>
  <si>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</si>
  <si>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</si>
  <si>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</si>
  <si>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</si>
  <si>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</si>
  <si>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</si>
  <si>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</si>
  <si>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</si>
  <si>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</si>
  <si>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</si>
  <si>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</si>
  <si>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</si>
  <si>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</si>
  <si>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</si>
  <si>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</si>
  <si>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</si>
  <si>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</si>
  <si>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</si>
  <si>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</si>
  <si>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</si>
  <si>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</si>
  <si>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</si>
  <si>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</si>
  <si>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</si>
  <si>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</si>
  <si>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</si>
  <si>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</si>
  <si>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</si>
  <si>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</si>
  <si>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</si>
  <si>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</si>
  <si>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</si>
  <si>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</si>
  <si>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</si>
  <si>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</si>
  <si>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</si>
  <si>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</si>
  <si>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</si>
  <si>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</si>
  <si>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</si>
  <si>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</si>
  <si>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</si>
  <si>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</si>
  <si>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</si>
  <si>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</si>
  <si>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</si>
  <si>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</si>
  <si>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</si>
  <si>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</si>
  <si>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</si>
  <si>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</si>
  <si>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</si>
  <si>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</si>
  <si>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</si>
  <si>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</si>
  <si>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</si>
  <si>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</si>
  <si>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</si>
  <si>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</si>
  <si>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</si>
  <si>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</si>
  <si>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</si>
  <si>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</si>
  <si>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</si>
  <si>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</si>
  <si>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</si>
  <si>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</si>
  <si>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</si>
  <si>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</si>
  <si>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Male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</si>
  <si>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</si>
  <si>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</si>
  <si>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</si>
  <si>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</si>
  <si>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</si>
  <si>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</si>
  <si>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</si>
  <si>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</si>
  <si>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</si>
  <si>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</si>
  <si>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</si>
  <si>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</si>
  <si>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</si>
  <si>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</si>
  <si>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</si>
  <si>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</si>
  <si>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</si>
  <si>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</si>
  <si>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</si>
  <si>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</si>
  <si>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</si>
  <si>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</si>
  <si>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</si>
  <si>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</si>
  <si>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</si>
  <si>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</si>
  <si>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</si>
  <si>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</si>
  <si>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</si>
  <si>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</si>
  <si>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</si>
  <si>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</si>
  <si>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</si>
  <si>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</si>
  <si>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</si>
  <si>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</si>
  <si>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</si>
  <si>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</si>
  <si>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</si>
  <si>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</si>
  <si>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</si>
  <si>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</si>
  <si>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</si>
  <si>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</si>
  <si>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</si>
  <si>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</si>
  <si>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</si>
  <si>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</si>
  <si>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</si>
  <si>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</si>
  <si>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</si>
  <si>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</si>
  <si>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</si>
  <si>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</si>
  <si>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</si>
  <si>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</si>
  <si>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</si>
  <si>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</si>
  <si>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</si>
  <si>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</si>
  <si>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</si>
  <si>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</si>
  <si>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</si>
  <si>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</si>
  <si>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</si>
  <si>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</si>
  <si>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</si>
  <si>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</si>
  <si>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</si>
  <si>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</si>
  <si>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</si>
  <si>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</si>
  <si>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</si>
  <si>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</si>
  <si>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</si>
  <si>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</si>
  <si>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</si>
  <si>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</si>
  <si>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</si>
  <si>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</si>
  <si>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</si>
  <si>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</si>
  <si>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</si>
  <si>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</si>
  <si>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</si>
  <si>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</si>
  <si>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</si>
  <si>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</si>
  <si>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</si>
  <si>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</si>
  <si>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</si>
  <si>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</si>
  <si>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</si>
  <si>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</si>
  <si>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</si>
  <si>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</si>
  <si>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</si>
  <si>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</si>
  <si>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</si>
  <si>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</si>
  <si>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</si>
  <si>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</si>
  <si>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</si>
  <si>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</si>
  <si>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</si>
  <si>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</si>
  <si>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</si>
  <si>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</si>
  <si>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</si>
  <si>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</si>
  <si>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</si>
  <si>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</si>
  <si>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</si>
  <si>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</si>
  <si>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</si>
  <si>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</si>
  <si>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</si>
  <si>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</si>
  <si>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</si>
  <si>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</si>
  <si>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</si>
  <si>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</si>
  <si>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</si>
  <si>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</si>
  <si>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</si>
  <si>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</si>
  <si>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</si>
  <si>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</si>
  <si>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</si>
  <si>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</si>
  <si>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</si>
  <si>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</si>
  <si>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</si>
  <si>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</si>
  <si>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</si>
  <si>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</si>
  <si>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</si>
  <si>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</si>
  <si>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</si>
  <si>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</si>
  <si>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</si>
  <si>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</si>
  <si>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</si>
  <si>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</si>
  <si>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</si>
  <si>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</si>
  <si>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</si>
  <si>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</si>
  <si>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</si>
  <si>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</si>
  <si>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</si>
  <si>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</si>
  <si>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</si>
  <si>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</si>
  <si>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</si>
  <si>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</si>
  <si>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</si>
  <si>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</si>
  <si>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</si>
  <si>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</si>
  <si>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</si>
  <si>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</si>
  <si>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</si>
  <si>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</si>
  <si>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</si>
  <si>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</si>
  <si>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</si>
  <si>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</si>
  <si>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</si>
  <si>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</si>
  <si>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</si>
  <si>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</si>
  <si>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</si>
  <si>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</si>
  <si>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</si>
  <si>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</si>
  <si>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</si>
  <si>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</si>
  <si>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</si>
  <si>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</si>
  <si>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</si>
  <si>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</si>
  <si>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</si>
  <si>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</si>
  <si>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</si>
  <si>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</si>
  <si>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</si>
  <si>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</si>
  <si>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</si>
  <si>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</si>
  <si>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</si>
  <si>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</si>
  <si>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</si>
  <si>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</si>
  <si>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</si>
  <si>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</si>
  <si>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</si>
  <si>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</si>
  <si>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</si>
  <si>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</si>
  <si>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</si>
  <si>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</si>
  <si>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</si>
  <si>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</si>
  <si>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</si>
  <si>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</si>
  <si>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</si>
  <si>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</si>
  <si>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</si>
  <si>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</si>
  <si>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</si>
  <si>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</si>
  <si>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</si>
  <si>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</si>
  <si>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</si>
  <si>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</si>
  <si>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</si>
  <si>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</si>
  <si>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</si>
  <si>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</si>
  <si>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</si>
  <si>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</si>
  <si>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</si>
  <si>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</si>
  <si>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</si>
  <si>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</si>
  <si>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</si>
  <si>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</si>
  <si>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</si>
  <si>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</si>
  <si>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</si>
  <si>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</si>
  <si>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</si>
  <si>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</si>
  <si>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</si>
  <si>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</si>
  <si>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</si>
  <si>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</si>
  <si>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</si>
  <si>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</si>
  <si>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</si>
  <si>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</si>
  <si>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</si>
  <si>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</si>
  <si>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</si>
  <si>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</si>
  <si>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</si>
  <si>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</si>
  <si>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</si>
  <si>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</si>
  <si>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</si>
  <si>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</si>
  <si>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</si>
  <si>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</si>
  <si>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</si>
  <si>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</si>
  <si>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</si>
  <si>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</si>
  <si>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</si>
  <si>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</si>
  <si>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</si>
  <si>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</si>
  <si>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</si>
  <si>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</si>
  <si>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</si>
  <si>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</si>
  <si>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</si>
  <si>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</si>
  <si>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</si>
  <si>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</si>
  <si>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</si>
  <si>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</si>
  <si>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</si>
  <si>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</si>
  <si>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</si>
  <si>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</si>
  <si>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</si>
  <si>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</si>
  <si>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</si>
  <si>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</si>
  <si>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</si>
  <si>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</si>
  <si>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</si>
  <si>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</si>
  <si>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</si>
  <si>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</si>
  <si>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</si>
  <si>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</si>
  <si>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</si>
  <si>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</si>
  <si>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</si>
  <si>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</si>
  <si>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</si>
  <si>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</si>
  <si>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</si>
  <si>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</si>
  <si>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</si>
  <si>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</si>
  <si>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</si>
  <si>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</si>
  <si>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</si>
  <si>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</si>
  <si>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</si>
  <si>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</si>
  <si>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</si>
  <si>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</si>
  <si>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</si>
  <si>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</si>
  <si>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</si>
  <si>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</si>
  <si>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</si>
  <si>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</si>
  <si>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</si>
  <si>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</si>
  <si>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</si>
  <si>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</si>
  <si>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</si>
  <si>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</si>
  <si>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</si>
  <si>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</si>
  <si>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</si>
  <si>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</si>
  <si>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</si>
  <si>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</si>
  <si>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</si>
  <si>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</si>
  <si>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</si>
  <si>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</si>
  <si>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</si>
  <si>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</si>
  <si>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</si>
  <si>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</si>
  <si>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</si>
  <si>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</si>
  <si>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</si>
  <si>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</si>
  <si>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</si>
  <si>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</si>
  <si>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</si>
  <si>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</si>
  <si>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</si>
  <si>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</si>
  <si>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</si>
  <si>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</si>
  <si>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</si>
  <si>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</si>
  <si>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</si>
  <si>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</si>
  <si>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</si>
  <si>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</si>
  <si>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</si>
  <si>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</si>
  <si>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</si>
  <si>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</si>
  <si>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</si>
  <si>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</si>
  <si>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</si>
  <si>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</si>
  <si>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</si>
  <si>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</si>
  <si>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</si>
  <si>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</si>
  <si>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</si>
  <si>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</si>
  <si>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</si>
  <si>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</si>
  <si>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</si>
  <si>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</si>
  <si>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</si>
  <si>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</si>
  <si>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</si>
  <si>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</si>
  <si>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</si>
  <si>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</si>
  <si>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</si>
  <si>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</si>
  <si>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</si>
  <si>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</si>
  <si>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</si>
  <si>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</si>
  <si>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</si>
  <si>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</si>
  <si>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</si>
  <si>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</si>
  <si>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</si>
  <si>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</si>
  <si>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</si>
  <si>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</si>
  <si>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</si>
  <si>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</si>
  <si>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</si>
  <si>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</si>
  <si>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</si>
  <si>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</si>
  <si>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</si>
  <si>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</si>
  <si>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</si>
  <si>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</si>
  <si>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</si>
  <si>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</si>
  <si>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</si>
  <si>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</si>
  <si>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</si>
  <si>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</si>
  <si>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</si>
  <si>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</si>
  <si>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</si>
  <si>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</si>
  <si>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</si>
  <si>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</si>
  <si>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</si>
  <si>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</si>
  <si>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</si>
  <si>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</si>
  <si>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</si>
  <si>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</si>
  <si>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</si>
  <si>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</si>
  <si>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</si>
  <si>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</si>
  <si>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</si>
  <si>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</si>
  <si>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</si>
  <si>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</si>
  <si>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</si>
  <si>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</si>
  <si>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</si>
  <si>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</si>
  <si>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</si>
  <si>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</si>
  <si>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</si>
  <si>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</si>
  <si>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</si>
  <si>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</si>
  <si>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</si>
  <si>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</si>
  <si>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</si>
  <si>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</si>
  <si>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</si>
  <si>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</si>
  <si>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</si>
  <si>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</si>
  <si>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</si>
  <si>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</si>
  <si>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</si>
  <si>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</si>
  <si>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</si>
  <si>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</si>
  <si>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</si>
  <si>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</si>
  <si>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</si>
  <si>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</si>
  <si>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</si>
  <si>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</si>
  <si>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</si>
  <si>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</si>
  <si>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</si>
  <si>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</si>
  <si>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</si>
  <si>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</si>
  <si>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</si>
  <si>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</si>
  <si>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</si>
  <si>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</si>
  <si>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</si>
  <si>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</si>
  <si>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</si>
  <si>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</si>
  <si>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</si>
  <si>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</si>
  <si>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</si>
  <si>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</si>
  <si>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</si>
  <si>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</si>
  <si>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</si>
  <si>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</si>
  <si>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</si>
  <si>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</si>
  <si>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</si>
  <si>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</si>
  <si>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</si>
  <si>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</si>
  <si>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</si>
  <si>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</si>
  <si>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</si>
  <si>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</si>
  <si>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</si>
  <si>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</si>
  <si>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</si>
  <si>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</si>
  <si>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</si>
  <si>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</si>
  <si>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</si>
  <si>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</si>
  <si>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</si>
  <si>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</si>
  <si>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</si>
  <si>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</si>
  <si>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</si>
  <si>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</si>
  <si>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</si>
  <si>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</si>
  <si>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</si>
  <si>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</si>
  <si>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</si>
  <si>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</si>
  <si>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</si>
  <si>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</si>
  <si>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</si>
  <si>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</si>
  <si>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</si>
  <si>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</si>
  <si>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</si>
  <si>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</si>
  <si>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</si>
  <si>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</si>
  <si>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</si>
  <si>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</si>
  <si>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</si>
  <si>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</si>
  <si>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</si>
  <si>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</si>
  <si>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</si>
  <si>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</si>
  <si>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</si>
  <si>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</si>
  <si>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</si>
  <si>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</si>
  <si>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</si>
  <si>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</si>
  <si>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</si>
  <si>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</si>
  <si>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</si>
  <si>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</si>
  <si>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</si>
  <si>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</si>
  <si>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</si>
  <si>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</si>
  <si>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</si>
  <si>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</si>
  <si>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</si>
  <si>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</si>
  <si>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</si>
  <si>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</si>
  <si>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</si>
  <si>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</si>
  <si>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</si>
  <si>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</si>
  <si>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</si>
  <si>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</si>
  <si>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</si>
  <si>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</si>
  <si>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</si>
  <si>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</si>
  <si>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</si>
  <si>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</si>
  <si>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</si>
  <si>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</si>
  <si>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</si>
  <si>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</si>
  <si>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</si>
  <si>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</si>
  <si>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</si>
  <si>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</si>
  <si>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</si>
  <si>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</si>
  <si>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</si>
  <si>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</si>
  <si>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</si>
  <si>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</si>
  <si>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</si>
  <si>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</si>
  <si>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</si>
  <si>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</si>
  <si>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</si>
  <si>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</si>
  <si>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</si>
  <si>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</si>
  <si>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</si>
  <si>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</si>
  <si>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</si>
  <si>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</si>
  <si>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</si>
  <si>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</si>
  <si>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</si>
  <si>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</si>
  <si>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</si>
  <si>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</si>
  <si>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</si>
  <si>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</si>
  <si>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</si>
  <si>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</si>
  <si>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</si>
  <si>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</si>
  <si>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</si>
  <si>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</si>
  <si>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</si>
  <si>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</si>
  <si>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</si>
  <si>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</si>
  <si>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</si>
  <si>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</si>
  <si>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</si>
  <si>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</si>
  <si>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</si>
  <si>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</si>
  <si>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</si>
  <si>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</si>
  <si>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</si>
  <si>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</si>
  <si>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</si>
  <si>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</si>
  <si>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</si>
  <si>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</si>
  <si>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</si>
  <si>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</si>
  <si>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</si>
  <si>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</si>
  <si>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</si>
  <si>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</si>
  <si>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</si>
  <si>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</si>
  <si>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</si>
  <si>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</si>
  <si>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</si>
  <si>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</si>
  <si>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</si>
  <si>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</si>
  <si>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</si>
  <si>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</si>
  <si>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</si>
  <si>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</si>
  <si>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</si>
  <si>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</si>
  <si>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</si>
  <si>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</si>
  <si>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</si>
  <si>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</si>
  <si>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</si>
  <si>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</si>
  <si>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</si>
  <si>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</si>
  <si>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</si>
  <si>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</si>
  <si>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</si>
  <si>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</si>
  <si>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</si>
  <si>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</si>
  <si>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</si>
  <si>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</si>
  <si>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</si>
  <si>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</si>
  <si>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</si>
  <si>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</si>
  <si>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</si>
  <si>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</si>
  <si>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</si>
  <si>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</si>
  <si>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</si>
  <si>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</si>
  <si>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</si>
  <si>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</si>
  <si>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</si>
  <si>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</si>
  <si>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</si>
  <si>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</si>
  <si>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</si>
  <si>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</si>
  <si>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</si>
  <si>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</si>
  <si>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</si>
  <si>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</si>
  <si>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</si>
  <si>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</si>
  <si>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</si>
  <si>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</si>
  <si>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</si>
  <si>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</si>
  <si>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</si>
  <si>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</si>
  <si>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</si>
  <si>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</si>
  <si>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</si>
  <si>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</si>
  <si>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</si>
  <si>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</si>
  <si>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</si>
  <si>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</si>
  <si>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</si>
  <si>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</si>
  <si>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</si>
  <si>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</si>
  <si>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</si>
  <si>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</si>
  <si>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</si>
  <si>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</si>
  <si>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</si>
  <si>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</si>
  <si>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</si>
  <si>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</si>
  <si>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</si>
  <si>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</si>
  <si>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</si>
  <si>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</si>
  <si>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</si>
  <si>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</si>
  <si>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</si>
  <si>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</si>
  <si>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</si>
  <si>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</si>
  <si>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</si>
  <si>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</si>
  <si>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</si>
  <si>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</si>
  <si>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</si>
  <si>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</si>
  <si>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</si>
  <si>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</si>
  <si>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</si>
  <si>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</si>
  <si>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</si>
  <si>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</si>
  <si>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</si>
  <si>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</si>
  <si>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</si>
  <si>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</si>
  <si>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</si>
  <si>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</si>
  <si>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</si>
  <si>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</si>
  <si>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</si>
  <si>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</si>
  <si>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</si>
  <si>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</si>
  <si>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</si>
  <si>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</si>
  <si>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</si>
  <si>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</si>
  <si>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</si>
  <si>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</si>
  <si>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</si>
  <si>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</si>
  <si>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</si>
  <si>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</si>
  <si>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</si>
  <si>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</si>
  <si>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</si>
  <si>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</si>
  <si>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</si>
  <si>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</si>
  <si>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</si>
  <si>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</si>
  <si>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</si>
  <si>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</si>
  <si>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</si>
  <si>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</si>
  <si>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</si>
  <si>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</si>
  <si>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</si>
  <si>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</si>
  <si>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</si>
  <si>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</si>
  <si>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</si>
  <si>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</si>
  <si>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</si>
  <si>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</si>
  <si>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</si>
  <si>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</si>
  <si>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</si>
  <si>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</si>
  <si>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</si>
  <si>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</si>
  <si>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</si>
  <si>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</si>
  <si>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</si>
  <si>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</si>
  <si>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</si>
  <si>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</si>
  <si>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</si>
  <si>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</si>
  <si>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</si>
  <si>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</si>
  <si>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</si>
  <si>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</si>
  <si>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</si>
  <si>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</si>
  <si>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</si>
  <si>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</si>
  <si>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</si>
  <si>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</si>
  <si>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</si>
  <si>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</si>
  <si>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</si>
  <si>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</si>
  <si>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</si>
  <si>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</si>
  <si>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</si>
  <si>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</si>
  <si>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</si>
  <si>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</si>
  <si>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</si>
  <si>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</si>
  <si>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</si>
  <si>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</si>
  <si>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</si>
  <si>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</si>
  <si>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</si>
  <si>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</si>
  <si>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</si>
  <si>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</si>
  <si>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</si>
  <si>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</si>
  <si>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</si>
  <si>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</si>
  <si>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</si>
  <si>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</si>
  <si>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</si>
  <si>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</si>
  <si>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</si>
  <si>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</si>
  <si>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</si>
  <si>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</si>
  <si>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</si>
  <si>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</si>
  <si>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</si>
  <si>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</si>
  <si>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</si>
  <si>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</si>
  <si>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</si>
  <si>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</si>
  <si>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</si>
  <si>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</si>
  <si>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</si>
  <si>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</si>
  <si>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</si>
  <si>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</si>
  <si>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</si>
  <si>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</si>
  <si>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</si>
  <si>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</si>
  <si>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</si>
  <si>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</si>
  <si>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</si>
  <si>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</si>
  <si>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</si>
  <si>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</si>
  <si>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</si>
  <si>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</si>
  <si>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</si>
  <si>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</si>
  <si>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</si>
  <si>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</si>
  <si>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</si>
  <si>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</si>
  <si>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</si>
  <si>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</si>
  <si>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</si>
  <si>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</si>
  <si>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</si>
  <si>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</si>
  <si>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</si>
  <si>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</si>
  <si>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</si>
  <si>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</si>
  <si>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</si>
  <si>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</si>
  <si>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</si>
  <si>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</si>
  <si>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</si>
  <si>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</si>
  <si>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</si>
  <si>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</si>
  <si>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</si>
  <si>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Sum of sales</t>
  </si>
  <si>
    <t>Sum of Qty</t>
  </si>
  <si>
    <t>Ave of Sales</t>
  </si>
  <si>
    <t>Max  of Sales</t>
  </si>
  <si>
    <t>Min of Sales</t>
  </si>
  <si>
    <t>Total Orders</t>
  </si>
  <si>
    <t xml:space="preserve">Sales by Cash = </t>
  </si>
  <si>
    <t>Sales by Walet</t>
  </si>
  <si>
    <t>Sales Credit Card</t>
  </si>
  <si>
    <t>Count Male Customer</t>
  </si>
  <si>
    <t>Count Female Customer</t>
  </si>
  <si>
    <t>Count of Sports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</si>
  <si>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</si>
  <si>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</si>
  <si>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</si>
  <si>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</si>
  <si>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</si>
  <si>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</si>
  <si>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</si>
  <si>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</si>
  <si>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</si>
  <si>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</si>
  <si>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</si>
  <si>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</si>
  <si>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</si>
  <si>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</si>
  <si>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</si>
  <si>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</si>
  <si>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</si>
  <si>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</si>
  <si>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</si>
  <si>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</si>
  <si>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</si>
  <si>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</si>
  <si>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</si>
  <si>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</si>
  <si>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</si>
  <si>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 xml:space="preserve">              Verify Sales</t>
  </si>
  <si>
    <t>Proper</t>
  </si>
  <si>
    <t>Trim</t>
  </si>
  <si>
    <t>Column202</t>
  </si>
  <si>
    <t>Column213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</si>
</sst>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8" fillId="2" borderId="0" xfId="6" applyFont="1"/>
    <xf numFmtId="0" fontId="10" fillId="6" borderId="5" xfId="10"/>
    <xf numFmtId="0" fontId="0" fillId="0" borderId="0" xfId="0" applyNumberFormat="1"/>
    <xf numFmtId="14" fontId="0" fillId="0" borderId="0" xfId="0" applyNumberFormat="1" applyAlignment="1">
      <alignment horizontal="left"/>
    </xf>
    <xf numFmtId="0" fontId="16" fillId="33" borderId="0" xfId="0" applyFont="1" applyFill="1"/>
    <xf numFmtId="0" fontId="16" fillId="33" borderId="0" xfId="0" applyFont="1" applyFill="1" applyBorder="1"/>
    <xf numFmtId="0" fontId="16" fillId="33" borderId="0" xfId="0" applyFont="1" applyFill="1" applyAlignme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dd/mm/yyyy"/>
      <alignment horizontal="left" vertical="bottom" textRotation="0" wrapText="0" indent="0" justifyLastLine="0" shrinkToFit="0" readingOrder="0"/>
    </dxf>
  </dxfs>
  <tableStyles count="1" defaultTableStyle="Table Style 1" defaultPivotStyle="PivotStyleLight16">
    <tableStyle name="Table Style 1" pivot="0" count="0" xr9:uid="{7C2EF364-A529-4588-9969-EA748C2C94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65E380-C5A5-4FF9-A223-DBCCF1EF6016}" name="Table3" displayName="Table3" ref="A2:Y1002" totalsRowShown="0">
  <autoFilter ref="A2:Y1002" xr:uid="{41D570A2-1B47-4DBE-97D2-F7CEAAF68589}"/>
  <tableColumns count="25">
    <tableColumn id="1" xr3:uid="{0F3C65AE-329A-466C-8577-07BAEFE8FC32}" name="Column1" dataCellStyle="Normal"/>
    <tableColumn id="2" xr3:uid="{EDC1C161-AF43-43A4-8D59-22D08CE01303}" name="Column2" dataCellStyle="Normal"/>
    <tableColumn id="3" xr3:uid="{CFCE2466-1C8F-41AE-8728-2E429A426DF5}" name="Column3" dataCellStyle="Normal"/>
    <tableColumn id="4" xr3:uid="{455242D5-DF67-45B6-8578-5939F153E82A}" name="Column4" dataCellStyle="Normal"/>
    <tableColumn id="5" xr3:uid="{DF92719F-CAB1-4582-823C-E9EE76A00DF3}" name="Column5" dataCellStyle="Normal"/>
    <tableColumn id="6" xr3:uid="{D6C163B5-54FB-4F9B-971D-A3759E1276B3}" name="Column6" dataCellStyle="Normal"/>
    <tableColumn id="7" xr3:uid="{763EE548-9AEF-4D46-B573-8AD6B35CECA9}" name="Column7" dataCellStyle="Normal"/>
    <tableColumn id="8" xr3:uid="{BA888D46-3BDE-4C15-B94C-5474793DD061}" name="Column8" dataCellStyle="Normal"/>
    <tableColumn id="9" xr3:uid="{3E21ED5A-2BCE-4B23-9DD8-77223E4C1FA8}" name="Column9" dataCellStyle="Normal"/>
    <tableColumn id="10" xr3:uid="{5AE8793D-0C54-43DF-899B-91DA92BCA898}" name="Column10" dataCellStyle="Normal"/>
    <tableColumn id="11" xr3:uid="{9B64A59E-CCCF-40B0-9C36-7672E2AF5717}" name="Column11" dataDxfId="2" dataCellStyle="Normal"/>
    <tableColumn id="12" xr3:uid="{B3A3AC0C-164F-408A-B48C-09EF76565696}" name="Column12" dataCellStyle="Normal"/>
    <tableColumn id="13" xr3:uid="{224F072F-26AD-44B6-9039-6A6498C5E363}" name="Column13" dataCellStyle="Normal"/>
    <tableColumn id="14" xr3:uid="{8088F401-85F8-4D0B-B7CB-D05A4111899C}" name="Column14" dataCellStyle="Normal"/>
    <tableColumn id="15" xr3:uid="{1153365C-2606-424A-90E4-5AAEC0DB8EB4}" name="Column15" dataCellStyle="Normal"/>
    <tableColumn id="16" xr3:uid="{59E71C9A-36DE-40B5-B379-2CC09A5E58DE}" name="Column16" dataCellStyle="Normal"/>
    <tableColumn id="17" xr3:uid="{6B0BFBB4-A858-4860-A7CC-F71DCECD1C90}" name="Column17" dataCellStyle="Normal"/>
    <tableColumn id="18" xr3:uid="{E62E9C75-D9FD-4C00-B247-2A7A3741A9DD}" name="Column18" dataCellStyle="Normal">
      <calculatedColumnFormula>ROUND((G3*H3)+I3,2)</calculatedColumnFormula>
    </tableColumn>
    <tableColumn id="19" xr3:uid="{E0E81322-521D-4905-8D30-EC781597F93B}" name="Column19" dataCellStyle="Normal">
      <calculatedColumnFormula>IF(J3=ROUND((G3*H3)+I3,2),"correct","check")</calculatedColumnFormula>
    </tableColumn>
    <tableColumn id="20" xr3:uid="{C42839DF-0C0E-40D2-92B3-1031F846A26B}" name="Column20" dataDxfId="1">
      <calculatedColumnFormula>PROPER(F3)</calculatedColumnFormula>
    </tableColumn>
    <tableColumn id="21" xr3:uid="{55C544BA-96F8-498E-83F8-201B87EBF306}" name="Column21" dataDxfId="0">
      <calculatedColumnFormula>TRIM(M3)</calculatedColumnFormula>
    </tableColumn>
    <tableColumn id="22" xr3:uid="{CD3111D8-1EC9-4BF4-AD9E-449925E018BE}" name="Column202">
      <calculatedColumnFormula>SUM(J3:J3:J1002)</calculatedColumnFormula>
    </tableColumn>
    <tableColumn id="23" xr3:uid="{6B36F93C-262B-4211-BCC7-B48F28D88728}" name="Column213">
      <calculatedColumnFormula>SUM(H3:H1002)</calculatedColumnFormula>
    </tableColumn>
    <tableColumn id="24" xr3:uid="{A2955270-095C-475F-B56E-68FCEF412E15}" name="Column22">
      <calculatedColumnFormula>AVERAGE(J3:J1002)</calculatedColumnFormula>
    </tableColumn>
    <tableColumn id="25" xr3:uid="{652DB488-B86D-44B9-B4DE-5F93ECC3D0F3}" name="Column23">
      <calculatedColumnFormula>MAX(J3:J1002)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D3944-39D8-40A8-8799-A8EA73E4CE71}" name="Table2" displayName="Table2" ref="Z2:AA1002" totalsRowShown="0">
  <autoFilter ref="Z2:AA1002" xr:uid="{7220B5A7-6715-43A1-BBF4-12C3DAAAB686}"/>
  <tableColumns count="2">
    <tableColumn id="1" xr3:uid="{E1B7342A-51CC-4999-8972-EB557031E338}" name="Column24">
      <calculatedColumnFormula>MIN(J3:J1002)</calculatedColumnFormula>
    </tableColumn>
    <tableColumn id="2" xr3:uid="{61E4A850-9E56-4B5E-ACB1-F9E30112D75E}" name="Column25">
      <calculatedColumnFormula>COUNTA(A3:A1002)</calculatedColumnFormula>
    </tableColumn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BA020-533C-404B-9B98-DAF0D9C3852C}" name="Table32" displayName="Table32" ref="A2:Y1002" totalsRowShown="0">
  <autoFilter ref="A2:Y1002" xr:uid="{915BA613-9937-4131-A27C-3D8DA756E39C}"/>
  <tableColumns count="25">
    <tableColumn id="1" xr3:uid="{607C5011-9945-46ED-9C7B-6D10C0DAD4F3}" name="Column1"/>
    <tableColumn id="2" xr3:uid="{71BD8898-9D2D-435F-9B0A-C888E38CD252}" name="Column2"/>
    <tableColumn id="3" xr3:uid="{7F100F69-2CC4-47AD-8A37-519C1A71826F}" name="Column3"/>
    <tableColumn id="4" xr3:uid="{70A8FA45-F112-416D-8A42-EED0ACB4C764}" name="Column4"/>
    <tableColumn id="5" xr3:uid="{6B14474F-B580-47C7-8BA9-E5A1A4C91101}" name="Column5"/>
    <tableColumn id="6" xr3:uid="{2D6A8E1D-DBE5-441E-B845-F2B0034E0B12}" name="Column6"/>
    <tableColumn id="7" xr3:uid="{257441EC-396F-45D9-B17E-BCF440E56E27}" name="Column7"/>
    <tableColumn id="8" xr3:uid="{80A4BC5A-6C45-40D8-84BD-3EF2F300B18A}" name="Column8"/>
    <tableColumn id="9" xr3:uid="{BBD69016-821B-442F-AAFA-80C24F6FE496}" name="Column9"/>
    <tableColumn id="10" xr3:uid="{948921AF-F58E-4D19-96E9-535A50D3EF71}" name="Column10"/>
    <tableColumn id="11" xr3:uid="{D92096EB-304B-4415-8041-A6E9CCDF6FCE}" name="Column11"/>
    <tableColumn id="12" xr3:uid="{5659E2F0-B537-4460-A22C-1DEEE7225765}" name="Column12"/>
    <tableColumn id="13" xr3:uid="{81A585F9-86F8-461F-8A7A-5BE7F30B995C}" name="Column13"/>
    <tableColumn id="14" xr3:uid="{30513378-DE5B-4CC2-ACFE-C9A275F16FF7}" name="Column14"/>
    <tableColumn id="15" xr3:uid="{9DD722AD-FCD6-465F-ADA9-29A002C5AA57}" name="Column15"/>
    <tableColumn id="16" xr3:uid="{8138F98D-6D21-42A4-90E4-B120CCC2496A}" name="Column16"/>
    <tableColumn id="17" xr3:uid="{5B3ED596-CBA0-4B13-9812-69058B760135}" name="Column17"/>
    <tableColumn id="18" xr3:uid="{A172EE46-377B-4F40-A339-82C65F19D8F0}" name="Column18">
      <calculatedColumnFormula>ROUND((G3*H3)+I3,2)</calculatedColumnFormula>
    </tableColumn>
    <tableColumn id="19" xr3:uid="{8084E547-EBE8-4F54-8CB6-FC6DF8C15DA6}" name="Column19">
      <calculatedColumnFormula>IF(J3=ROUND((G3*H3)+I3,2),"correct","check")</calculatedColumnFormula>
    </tableColumn>
    <tableColumn id="20" xr3:uid="{7F3DC654-008E-4D5B-A9DD-E9CEB21F3710}" name="Column20">
      <calculatedColumnFormula>PROPER(F3)</calculatedColumnFormula>
    </tableColumn>
    <tableColumn id="21" xr3:uid="{219C88FD-AE53-4965-847D-E7C45EA52599}" name="Column21">
      <calculatedColumnFormula>TRIM(M3)</calculatedColumnFormula>
    </tableColumn>
    <tableColumn id="22" xr3:uid="{255BCB1B-1269-4BE4-AAA2-C944624A430F}" name="Column202">
      <calculatedColumnFormula>SUM(J3:J3:J1002)</calculatedColumnFormula>
    </tableColumn>
    <tableColumn id="23" xr3:uid="{89C487B5-C901-4215-93A9-D9A97765383A}" name="Column213">
      <calculatedColumnFormula>SUM(H3:H1002)</calculatedColumnFormula>
    </tableColumn>
    <tableColumn id="24" xr3:uid="{B696FF25-DBC2-4ABB-993A-0EF1CB5B1FCF}" name="Column22">
      <calculatedColumnFormula>AVERAGE(J3:J1002)</calculatedColumnFormula>
    </tableColumn>
    <tableColumn id="25" xr3:uid="{7E36804B-B5EE-494F-8D5C-9DA72F2FECA7}" name="Column23">
      <calculatedColumnFormula>MAX(J3:J1002)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92DFA-059E-41CA-B1CF-A8DB8FD621F1}" name="Table25" displayName="Table25" ref="Z2:AA1002" totalsRowShown="0">
  <autoFilter ref="Z2:AA1002" xr:uid="{6F467980-31B1-4214-9742-3BD4F9AC3354}"/>
  <tableColumns count="2">
    <tableColumn id="1" xr3:uid="{BB3FE398-B351-4C12-A91A-DFB9A9DC01B3}" name="Column24">
      <calculatedColumnFormula>MIN(J3:J1002)</calculatedColumnFormula>
    </tableColumn>
    <tableColumn id="2" xr3:uid="{0EBE1DD9-9E01-4861-AC79-CA7F5BB330FA}" name="Column25">
      <calculatedColumnFormula>COUNTA(A3:A1002)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2"/>
  <sheetViews>
    <sheetView tabSelected="1" workbookViewId="0">
      <selection activeCell="AA2" sqref="A2:AA2"/>
    </sheetView>
  </sheetViews>
  <sheetFormatPr defaultRowHeight="14.4" x14ac:dyDescent="0.3"/>
  <cols>
    <col min="1" max="1" width="11.6640625" customWidth="1"/>
    <col min="2" max="2" width="10.109375" customWidth="1"/>
    <col min="3" max="3" width="10.33203125" customWidth="1"/>
    <col min="4" max="4" width="14.77734375" customWidth="1"/>
    <col min="5" max="5" width="10.109375" customWidth="1"/>
    <col min="6" max="6" width="19.77734375" customWidth="1"/>
    <col min="7" max="7" width="11.77734375" customWidth="1"/>
    <col min="8" max="9" width="10.109375" customWidth="1"/>
    <col min="10" max="10" width="16.77734375" customWidth="1"/>
    <col min="11" max="11" width="15.6640625" customWidth="1"/>
    <col min="12" max="12" width="11.77734375" customWidth="1"/>
    <col min="13" max="13" width="12.33203125" customWidth="1"/>
    <col min="14" max="14" width="11.109375" customWidth="1"/>
    <col min="15" max="15" width="25.109375" customWidth="1"/>
    <col min="16" max="16" width="14" customWidth="1"/>
    <col min="17" max="17" width="11.109375" customWidth="1"/>
    <col min="18" max="18" width="12.109375" customWidth="1"/>
    <col min="19" max="19" width="11.109375" customWidth="1"/>
    <col min="20" max="20" width="21.6640625" customWidth="1"/>
    <col min="21" max="21" width="11.6640625" customWidth="1"/>
    <col min="22" max="22" width="13.109375" customWidth="1"/>
    <col min="23" max="23" width="13.33203125" customWidth="1"/>
    <col min="24" max="24" width="13.21875" customWidth="1"/>
    <col min="25" max="25" width="13.5546875" customWidth="1"/>
    <col min="26" max="26" width="13.21875" customWidth="1"/>
    <col min="27" max="27" width="13.77734375" customWidth="1"/>
    <col min="28" max="28" width="8.88671875" customWidth="1"/>
    <col min="30" max="30" width="21.5546875" customWidth="1"/>
    <col min="31" max="31" width="15.44140625" customWidth="1"/>
  </cols>
  <sheetData>
    <row r="1" spans="1:3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1126</v>
      </c>
      <c r="S1" s="10"/>
      <c r="T1" s="8" t="s">
        <v>1127</v>
      </c>
      <c r="U1" s="8" t="s">
        <v>1128</v>
      </c>
      <c r="V1" s="7" t="s">
        <v>1089</v>
      </c>
      <c r="W1" s="9" t="s">
        <v>1090</v>
      </c>
      <c r="X1" s="9" t="s">
        <v>1091</v>
      </c>
      <c r="Y1" s="8" t="s">
        <v>1092</v>
      </c>
      <c r="Z1" s="9" t="s">
        <v>1093</v>
      </c>
      <c r="AA1" s="8" t="s">
        <v>1094</v>
      </c>
    </row>
    <row r="2" spans="1:31" hidden="1" x14ac:dyDescent="0.3">
      <c r="A2" t="s">
        <v>1101</v>
      </c>
      <c r="B2" t="s">
        <v>1102</v>
      </c>
      <c r="C2" t="s">
        <v>1103</v>
      </c>
      <c r="D2" t="s">
        <v>1104</v>
      </c>
      <c r="E2" t="s">
        <v>1105</v>
      </c>
      <c r="F2" t="s">
        <v>1106</v>
      </c>
      <c r="G2" t="s">
        <v>1107</v>
      </c>
      <c r="H2" t="s">
        <v>1108</v>
      </c>
      <c r="I2" t="s">
        <v>1109</v>
      </c>
      <c r="J2" t="s">
        <v>1110</v>
      </c>
      <c r="K2" t="s">
        <v>1111</v>
      </c>
      <c r="L2" t="s">
        <v>1112</v>
      </c>
      <c r="M2" t="s">
        <v>1113</v>
      </c>
      <c r="N2" t="s">
        <v>1114</v>
      </c>
      <c r="O2" t="s">
        <v>1115</v>
      </c>
      <c r="P2" t="s">
        <v>1116</v>
      </c>
      <c r="Q2" t="s">
        <v>1117</v>
      </c>
      <c r="R2" t="s">
        <v>1118</v>
      </c>
      <c r="S2" t="s">
        <v>1119</v>
      </c>
      <c r="T2" t="s">
        <v>1120</v>
      </c>
      <c r="U2" t="s">
        <v>1121</v>
      </c>
      <c r="V2" t="s">
        <v>1129</v>
      </c>
      <c r="W2" t="s">
        <v>1130</v>
      </c>
      <c r="X2" t="s">
        <v>1122</v>
      </c>
      <c r="Y2" t="s">
        <v>1123</v>
      </c>
      <c r="Z2" t="s">
        <v>1124</v>
      </c>
      <c r="AA2" t="s">
        <v>1125</v>
      </c>
    </row>
    <row r="3" spans="1:31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74.69</v>
      </c>
      <c r="H3">
        <v>7</v>
      </c>
      <c r="I3">
        <v>26.141500000000001</v>
      </c>
      <c r="J3">
        <v>548.97149999999999</v>
      </c>
      <c r="K3" s="6">
        <v>43586</v>
      </c>
      <c r="L3">
        <v>0.54722222222222217</v>
      </c>
      <c r="M3" t="s">
        <v>23</v>
      </c>
      <c r="N3">
        <v>522.83000000000004</v>
      </c>
      <c r="O3">
        <v>4.7619047620000003</v>
      </c>
      <c r="P3">
        <v>26.141500000000001</v>
      </c>
      <c r="Q3">
        <v>9.1</v>
      </c>
      <c r="R3">
        <f>ROUND((G3*H3)+I3,2)</f>
        <v>548.97</v>
      </c>
      <c r="S3" t="str">
        <f t="shared" ref="S3:S66" si="0">IF(J3=ROUND((G3*H3)+I3,2),"correct","check")</f>
        <v>check</v>
      </c>
      <c r="T3" t="str">
        <f t="shared" ref="T3:T66" si="1">PROPER(F3)</f>
        <v>Health And Beauty</v>
      </c>
      <c r="U3" t="str">
        <f t="shared" ref="U3:U66" si="2">TRIM(M3)</f>
        <v>Ewallet</v>
      </c>
      <c r="V3">
        <f>SUM(J3:J3:J1002)</f>
        <v>322966.74900000007</v>
      </c>
      <c r="W3">
        <f t="shared" ref="W3:W66" si="3">SUM(H3:H1002)</f>
        <v>5510</v>
      </c>
      <c r="X3">
        <f t="shared" ref="X3:X66" si="4">AVERAGE(J3:J1002)</f>
        <v>322.96674900000005</v>
      </c>
      <c r="Y3">
        <f t="shared" ref="Y3:Y66" si="5">MAX(J3:J1002)</f>
        <v>1042.6500000000001</v>
      </c>
      <c r="Z3">
        <f t="shared" ref="Z3:Z66" si="6">MIN(J3:J1002)</f>
        <v>10.6785</v>
      </c>
      <c r="AA3">
        <f t="shared" ref="AA3:AA66" si="7">COUNTA(A3:A1002)</f>
        <v>1000</v>
      </c>
    </row>
    <row r="4" spans="1:31" x14ac:dyDescent="0.3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28</v>
      </c>
      <c r="G4">
        <v>15.28</v>
      </c>
      <c r="H4">
        <v>5</v>
      </c>
      <c r="I4">
        <v>3.82</v>
      </c>
      <c r="J4">
        <v>80.22</v>
      </c>
      <c r="K4" s="6">
        <v>43680</v>
      </c>
      <c r="L4">
        <v>0.4368055555555555</v>
      </c>
      <c r="M4" t="s">
        <v>29</v>
      </c>
      <c r="N4">
        <v>76.400000000000006</v>
      </c>
      <c r="O4">
        <v>4.7619047620000003</v>
      </c>
      <c r="P4">
        <v>3.82</v>
      </c>
      <c r="Q4">
        <v>9.6</v>
      </c>
      <c r="R4">
        <f t="shared" ref="R4:R66" si="8">ROUND((G4*H4)+I4,2)</f>
        <v>80.22</v>
      </c>
      <c r="S4" t="str">
        <f t="shared" si="0"/>
        <v>correct</v>
      </c>
      <c r="T4" s="5" t="str">
        <f t="shared" si="1"/>
        <v>Electronic Accessories</v>
      </c>
      <c r="U4" t="str">
        <f t="shared" si="2"/>
        <v>Cash</v>
      </c>
      <c r="V4">
        <f>SUM(J4:J4:J1003)</f>
        <v>322417.77750000008</v>
      </c>
      <c r="W4">
        <f t="shared" si="3"/>
        <v>5503</v>
      </c>
      <c r="X4">
        <f t="shared" si="4"/>
        <v>322.74051801801812</v>
      </c>
      <c r="Y4">
        <f t="shared" si="5"/>
        <v>1042.6500000000001</v>
      </c>
      <c r="Z4">
        <f t="shared" si="6"/>
        <v>10.6785</v>
      </c>
      <c r="AA4">
        <f t="shared" si="7"/>
        <v>999</v>
      </c>
    </row>
    <row r="5" spans="1:31" x14ac:dyDescent="0.3">
      <c r="A5" t="s">
        <v>30</v>
      </c>
      <c r="B5" t="s">
        <v>18</v>
      </c>
      <c r="C5" t="s">
        <v>19</v>
      </c>
      <c r="D5" t="s">
        <v>27</v>
      </c>
      <c r="E5" t="s">
        <v>21</v>
      </c>
      <c r="F5" t="s">
        <v>31</v>
      </c>
      <c r="G5">
        <v>46.33</v>
      </c>
      <c r="H5">
        <v>7</v>
      </c>
      <c r="I5">
        <v>16.215499999999999</v>
      </c>
      <c r="J5">
        <v>340.52550000000002</v>
      </c>
      <c r="K5" s="6">
        <v>43527</v>
      </c>
      <c r="L5">
        <v>0.55763888888888891</v>
      </c>
      <c r="M5" t="s">
        <v>32</v>
      </c>
      <c r="N5">
        <v>324.31</v>
      </c>
      <c r="O5">
        <v>4.7619047620000003</v>
      </c>
      <c r="P5">
        <v>16.215499999999999</v>
      </c>
      <c r="Q5">
        <v>7.4</v>
      </c>
      <c r="R5">
        <f t="shared" si="8"/>
        <v>340.53</v>
      </c>
      <c r="S5" t="str">
        <f t="shared" si="0"/>
        <v>check</v>
      </c>
      <c r="T5" s="5" t="str">
        <f t="shared" si="1"/>
        <v>Home And Lifestyle</v>
      </c>
      <c r="U5" t="str">
        <f t="shared" si="2"/>
        <v>Credit card</v>
      </c>
      <c r="V5">
        <f>SUM(J5:J5:J1004)</f>
        <v>322337.55750000005</v>
      </c>
      <c r="W5">
        <f t="shared" si="3"/>
        <v>5498</v>
      </c>
      <c r="X5">
        <f t="shared" si="4"/>
        <v>322.98352454909826</v>
      </c>
      <c r="Y5">
        <f t="shared" si="5"/>
        <v>1042.6500000000001</v>
      </c>
      <c r="Z5">
        <f t="shared" si="6"/>
        <v>10.6785</v>
      </c>
      <c r="AA5">
        <f t="shared" si="7"/>
        <v>998</v>
      </c>
    </row>
    <row r="6" spans="1:31" x14ac:dyDescent="0.3">
      <c r="A6" t="s">
        <v>33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58.22</v>
      </c>
      <c r="H6">
        <v>8</v>
      </c>
      <c r="I6">
        <v>23.288</v>
      </c>
      <c r="J6">
        <v>489.048</v>
      </c>
      <c r="K6" s="6" t="s">
        <v>34</v>
      </c>
      <c r="L6">
        <v>0.85625000000000007</v>
      </c>
      <c r="M6" t="s">
        <v>23</v>
      </c>
      <c r="N6">
        <v>465.76</v>
      </c>
      <c r="O6">
        <v>4.7619047620000003</v>
      </c>
      <c r="P6">
        <v>23.288</v>
      </c>
      <c r="Q6">
        <v>8.4</v>
      </c>
      <c r="R6">
        <f t="shared" si="8"/>
        <v>489.05</v>
      </c>
      <c r="S6" t="str">
        <f t="shared" si="0"/>
        <v>check</v>
      </c>
      <c r="T6" s="5" t="str">
        <f t="shared" si="1"/>
        <v>Health And Beauty</v>
      </c>
      <c r="U6" t="str">
        <f t="shared" si="2"/>
        <v>Ewallet</v>
      </c>
      <c r="V6">
        <f>SUM(J6:J6:J1005)</f>
        <v>321997.03200000006</v>
      </c>
      <c r="W6">
        <f t="shared" si="3"/>
        <v>5491</v>
      </c>
      <c r="X6">
        <f t="shared" si="4"/>
        <v>322.96592978936815</v>
      </c>
      <c r="Y6">
        <f t="shared" si="5"/>
        <v>1042.6500000000001</v>
      </c>
      <c r="Z6">
        <f t="shared" si="6"/>
        <v>10.6785</v>
      </c>
      <c r="AA6">
        <f t="shared" si="7"/>
        <v>997</v>
      </c>
      <c r="AD6" s="4" t="s">
        <v>1095</v>
      </c>
      <c r="AE6" s="4">
        <f>SUMIF(M:M,"Cash",J:J)</f>
        <v>112206.56999999995</v>
      </c>
    </row>
    <row r="7" spans="1:31" x14ac:dyDescent="0.3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36</v>
      </c>
      <c r="G7">
        <v>86.31</v>
      </c>
      <c r="H7">
        <v>7</v>
      </c>
      <c r="I7">
        <v>30.208500000000001</v>
      </c>
      <c r="J7">
        <v>634.37850000000003</v>
      </c>
      <c r="K7" s="6">
        <v>43679</v>
      </c>
      <c r="L7">
        <v>0.44236111111111115</v>
      </c>
      <c r="M7" t="s">
        <v>23</v>
      </c>
      <c r="N7">
        <v>604.16999999999996</v>
      </c>
      <c r="O7">
        <v>4.7619047620000003</v>
      </c>
      <c r="P7">
        <v>30.208500000000001</v>
      </c>
      <c r="Q7">
        <v>5.3</v>
      </c>
      <c r="R7">
        <f t="shared" si="8"/>
        <v>634.38</v>
      </c>
      <c r="S7" t="str">
        <f t="shared" si="0"/>
        <v>check</v>
      </c>
      <c r="T7" s="5" t="str">
        <f t="shared" si="1"/>
        <v>Sports And Travel</v>
      </c>
      <c r="U7" t="str">
        <f t="shared" si="2"/>
        <v>Ewallet</v>
      </c>
      <c r="V7">
        <f>SUM(J7:J7:J1006)</f>
        <v>321507.98400000005</v>
      </c>
      <c r="W7">
        <f t="shared" si="3"/>
        <v>5483</v>
      </c>
      <c r="X7">
        <f t="shared" si="4"/>
        <v>322.79918072289161</v>
      </c>
      <c r="Y7">
        <f t="shared" si="5"/>
        <v>1042.6500000000001</v>
      </c>
      <c r="Z7">
        <f t="shared" si="6"/>
        <v>10.6785</v>
      </c>
      <c r="AA7">
        <f t="shared" si="7"/>
        <v>996</v>
      </c>
      <c r="AD7" s="4"/>
      <c r="AE7" s="4"/>
    </row>
    <row r="8" spans="1:31" x14ac:dyDescent="0.3">
      <c r="A8" t="s">
        <v>37</v>
      </c>
      <c r="B8" t="s">
        <v>25</v>
      </c>
      <c r="C8" t="s">
        <v>26</v>
      </c>
      <c r="D8" t="s">
        <v>20</v>
      </c>
      <c r="E8" t="s">
        <v>21</v>
      </c>
      <c r="F8" t="s">
        <v>28</v>
      </c>
      <c r="G8">
        <v>85.39</v>
      </c>
      <c r="H8">
        <v>7</v>
      </c>
      <c r="I8">
        <v>29.886500000000002</v>
      </c>
      <c r="J8">
        <v>627.61649999999997</v>
      </c>
      <c r="K8" s="6" t="s">
        <v>38</v>
      </c>
      <c r="L8">
        <v>0.77083333333333337</v>
      </c>
      <c r="M8" t="s">
        <v>23</v>
      </c>
      <c r="N8">
        <v>597.73</v>
      </c>
      <c r="O8">
        <v>4.7619047620000003</v>
      </c>
      <c r="P8">
        <v>29.886500000000002</v>
      </c>
      <c r="Q8">
        <v>4.0999999999999996</v>
      </c>
      <c r="R8">
        <f t="shared" si="8"/>
        <v>627.62</v>
      </c>
      <c r="S8" t="str">
        <f t="shared" si="0"/>
        <v>check</v>
      </c>
      <c r="T8" s="5" t="str">
        <f t="shared" si="1"/>
        <v>Electronic Accessories</v>
      </c>
      <c r="U8" t="str">
        <f t="shared" si="2"/>
        <v>Ewallet</v>
      </c>
      <c r="V8">
        <f>SUM(J8:J8:J1007)</f>
        <v>320873.60550000006</v>
      </c>
      <c r="W8">
        <f t="shared" si="3"/>
        <v>5476</v>
      </c>
      <c r="X8">
        <f t="shared" si="4"/>
        <v>322.486035678392</v>
      </c>
      <c r="Y8">
        <f t="shared" si="5"/>
        <v>1042.6500000000001</v>
      </c>
      <c r="Z8">
        <f t="shared" si="6"/>
        <v>10.6785</v>
      </c>
      <c r="AA8">
        <f t="shared" si="7"/>
        <v>995</v>
      </c>
      <c r="AD8" s="4" t="s">
        <v>1096</v>
      </c>
      <c r="AE8" s="4">
        <f>SUMIF(M:M,"Ewallet",J:J)</f>
        <v>109993.107</v>
      </c>
    </row>
    <row r="9" spans="1:31" x14ac:dyDescent="0.3">
      <c r="A9" t="s">
        <v>39</v>
      </c>
      <c r="B9" t="s">
        <v>18</v>
      </c>
      <c r="C9" t="s">
        <v>19</v>
      </c>
      <c r="D9" t="s">
        <v>20</v>
      </c>
      <c r="E9" t="s">
        <v>21</v>
      </c>
      <c r="F9" t="s">
        <v>28</v>
      </c>
      <c r="G9">
        <v>68.84</v>
      </c>
      <c r="H9">
        <v>6</v>
      </c>
      <c r="I9">
        <v>20.652000000000001</v>
      </c>
      <c r="J9">
        <v>433.69200000000001</v>
      </c>
      <c r="K9" s="6" t="s">
        <v>40</v>
      </c>
      <c r="L9">
        <v>0.60833333333333328</v>
      </c>
      <c r="M9" t="s">
        <v>23</v>
      </c>
      <c r="N9">
        <v>413.04</v>
      </c>
      <c r="O9">
        <v>4.7619047620000003</v>
      </c>
      <c r="P9">
        <v>20.652000000000001</v>
      </c>
      <c r="Q9">
        <v>5.8</v>
      </c>
      <c r="R9">
        <f t="shared" si="8"/>
        <v>433.69</v>
      </c>
      <c r="S9" t="str">
        <f t="shared" si="0"/>
        <v>check</v>
      </c>
      <c r="T9" s="5" t="str">
        <f t="shared" si="1"/>
        <v>Electronic Accessories</v>
      </c>
      <c r="U9" t="str">
        <f t="shared" si="2"/>
        <v>Ewallet</v>
      </c>
      <c r="V9">
        <f>SUM(J9:J9:J1008)</f>
        <v>320245.98900000012</v>
      </c>
      <c r="W9">
        <f t="shared" si="3"/>
        <v>5469</v>
      </c>
      <c r="X9">
        <f t="shared" si="4"/>
        <v>322.17906338028183</v>
      </c>
      <c r="Y9">
        <f t="shared" si="5"/>
        <v>1042.6500000000001</v>
      </c>
      <c r="Z9">
        <f t="shared" si="6"/>
        <v>10.6785</v>
      </c>
      <c r="AA9">
        <f t="shared" si="7"/>
        <v>994</v>
      </c>
      <c r="AD9" s="4"/>
      <c r="AE9" s="4"/>
    </row>
    <row r="10" spans="1:31" x14ac:dyDescent="0.3">
      <c r="A10" t="s">
        <v>41</v>
      </c>
      <c r="B10" t="s">
        <v>25</v>
      </c>
      <c r="C10" t="s">
        <v>26</v>
      </c>
      <c r="D10" t="s">
        <v>20</v>
      </c>
      <c r="E10" t="s">
        <v>21</v>
      </c>
      <c r="F10" t="s">
        <v>31</v>
      </c>
      <c r="G10">
        <v>73.56</v>
      </c>
      <c r="H10">
        <v>10</v>
      </c>
      <c r="I10">
        <v>36.78</v>
      </c>
      <c r="J10">
        <v>772.38</v>
      </c>
      <c r="K10" s="6" t="s">
        <v>42</v>
      </c>
      <c r="L10">
        <v>0.48472222222222222</v>
      </c>
      <c r="M10" t="s">
        <v>23</v>
      </c>
      <c r="N10">
        <v>735.6</v>
      </c>
      <c r="O10">
        <v>4.7619047620000003</v>
      </c>
      <c r="P10">
        <v>36.78</v>
      </c>
      <c r="Q10">
        <v>8</v>
      </c>
      <c r="R10">
        <f t="shared" si="8"/>
        <v>772.38</v>
      </c>
      <c r="S10" t="str">
        <f t="shared" si="0"/>
        <v>correct</v>
      </c>
      <c r="T10" s="5" t="str">
        <f t="shared" si="1"/>
        <v>Home And Lifestyle</v>
      </c>
      <c r="U10" t="str">
        <f t="shared" si="2"/>
        <v>Ewallet</v>
      </c>
      <c r="V10">
        <f>SUM(J10:J10:J1009)</f>
        <v>319812.29700000014</v>
      </c>
      <c r="W10">
        <f t="shared" si="3"/>
        <v>5463</v>
      </c>
      <c r="X10">
        <f t="shared" si="4"/>
        <v>322.0667643504533</v>
      </c>
      <c r="Y10">
        <f t="shared" si="5"/>
        <v>1042.6500000000001</v>
      </c>
      <c r="Z10">
        <f t="shared" si="6"/>
        <v>10.6785</v>
      </c>
      <c r="AA10">
        <f t="shared" si="7"/>
        <v>993</v>
      </c>
      <c r="AD10" s="4" t="s">
        <v>1097</v>
      </c>
      <c r="AE10" s="4">
        <f>SUMIF(M:M,"Credit card",J:J)</f>
        <v>100767.07200000006</v>
      </c>
    </row>
    <row r="11" spans="1:31" x14ac:dyDescent="0.3">
      <c r="A11" t="s">
        <v>43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36.26</v>
      </c>
      <c r="H11">
        <v>2</v>
      </c>
      <c r="I11">
        <v>3.6259999999999999</v>
      </c>
      <c r="J11">
        <v>76.146000000000001</v>
      </c>
      <c r="K11" s="6">
        <v>43739</v>
      </c>
      <c r="L11">
        <v>0.71875</v>
      </c>
      <c r="M11" t="s">
        <v>32</v>
      </c>
      <c r="N11">
        <v>72.52</v>
      </c>
      <c r="O11">
        <v>4.7619047620000003</v>
      </c>
      <c r="P11">
        <v>3.6259999999999999</v>
      </c>
      <c r="Q11">
        <v>7.2</v>
      </c>
      <c r="R11">
        <f t="shared" si="8"/>
        <v>76.150000000000006</v>
      </c>
      <c r="S11" t="str">
        <f t="shared" si="0"/>
        <v>check</v>
      </c>
      <c r="T11" s="5" t="str">
        <f t="shared" si="1"/>
        <v>Health And Beauty</v>
      </c>
      <c r="U11" t="str">
        <f t="shared" si="2"/>
        <v>Credit card</v>
      </c>
      <c r="V11">
        <f>SUM(J11:J11:J1010)</f>
        <v>319039.91700000013</v>
      </c>
      <c r="W11">
        <f t="shared" si="3"/>
        <v>5453</v>
      </c>
      <c r="X11">
        <f t="shared" si="4"/>
        <v>321.61281955645177</v>
      </c>
      <c r="Y11">
        <f t="shared" si="5"/>
        <v>1042.6500000000001</v>
      </c>
      <c r="Z11">
        <f t="shared" si="6"/>
        <v>10.6785</v>
      </c>
      <c r="AA11">
        <f t="shared" si="7"/>
        <v>992</v>
      </c>
      <c r="AD11" s="4"/>
      <c r="AE11" s="4"/>
    </row>
    <row r="12" spans="1:31" x14ac:dyDescent="0.3">
      <c r="A12" t="s">
        <v>44</v>
      </c>
      <c r="B12" t="s">
        <v>45</v>
      </c>
      <c r="C12" t="s">
        <v>46</v>
      </c>
      <c r="D12" t="s">
        <v>20</v>
      </c>
      <c r="E12" t="s">
        <v>21</v>
      </c>
      <c r="F12" t="s">
        <v>47</v>
      </c>
      <c r="G12">
        <v>54.84</v>
      </c>
      <c r="H12">
        <v>3</v>
      </c>
      <c r="I12">
        <v>8.2260000000000009</v>
      </c>
      <c r="J12">
        <v>172.74600000000001</v>
      </c>
      <c r="K12" s="6" t="s">
        <v>48</v>
      </c>
      <c r="L12">
        <v>0.56041666666666667</v>
      </c>
      <c r="M12" t="s">
        <v>32</v>
      </c>
      <c r="N12">
        <v>164.52</v>
      </c>
      <c r="O12">
        <v>4.7619047620000003</v>
      </c>
      <c r="P12">
        <v>8.2260000000000009</v>
      </c>
      <c r="Q12">
        <v>5.9</v>
      </c>
      <c r="R12">
        <f t="shared" si="8"/>
        <v>172.75</v>
      </c>
      <c r="S12" t="str">
        <f t="shared" si="0"/>
        <v>check</v>
      </c>
      <c r="T12" s="5" t="str">
        <f t="shared" si="1"/>
        <v>Food And Beverages</v>
      </c>
      <c r="U12" t="str">
        <f t="shared" si="2"/>
        <v>Credit card</v>
      </c>
      <c r="V12">
        <f>SUM(J12:J12:J1011)</f>
        <v>318963.77100000007</v>
      </c>
      <c r="W12">
        <f t="shared" si="3"/>
        <v>5451</v>
      </c>
      <c r="X12">
        <f t="shared" si="4"/>
        <v>321.86051564076695</v>
      </c>
      <c r="Y12">
        <f t="shared" si="5"/>
        <v>1042.6500000000001</v>
      </c>
      <c r="Z12">
        <f t="shared" si="6"/>
        <v>10.6785</v>
      </c>
      <c r="AA12">
        <f t="shared" si="7"/>
        <v>991</v>
      </c>
      <c r="AD12" s="4" t="s">
        <v>1098</v>
      </c>
      <c r="AE12" s="4">
        <f>COUNTIF(E:E,"Male")</f>
        <v>429</v>
      </c>
    </row>
    <row r="13" spans="1:31" x14ac:dyDescent="0.3">
      <c r="A13" t="s">
        <v>49</v>
      </c>
      <c r="B13" t="s">
        <v>45</v>
      </c>
      <c r="C13" t="s">
        <v>46</v>
      </c>
      <c r="D13" t="s">
        <v>20</v>
      </c>
      <c r="E13" t="s">
        <v>21</v>
      </c>
      <c r="F13" t="s">
        <v>50</v>
      </c>
      <c r="G13">
        <v>14.48</v>
      </c>
      <c r="H13">
        <v>4</v>
      </c>
      <c r="I13">
        <v>2.8959999999999999</v>
      </c>
      <c r="J13">
        <v>60.816000000000003</v>
      </c>
      <c r="K13" s="6">
        <v>43618</v>
      </c>
      <c r="L13">
        <v>0.75486111111111109</v>
      </c>
      <c r="M13" t="s">
        <v>23</v>
      </c>
      <c r="N13">
        <v>57.92</v>
      </c>
      <c r="O13">
        <v>4.7619047620000003</v>
      </c>
      <c r="P13">
        <v>2.8959999999999999</v>
      </c>
      <c r="Q13">
        <v>4.5</v>
      </c>
      <c r="R13">
        <f t="shared" si="8"/>
        <v>60.82</v>
      </c>
      <c r="S13" t="str">
        <f t="shared" si="0"/>
        <v>check</v>
      </c>
      <c r="T13" s="5" t="str">
        <f t="shared" si="1"/>
        <v>Fashion Accessories</v>
      </c>
      <c r="U13" t="str">
        <f t="shared" si="2"/>
        <v>Ewallet</v>
      </c>
      <c r="V13">
        <f>SUM(J13:J13:J1012)</f>
        <v>318791.02500000008</v>
      </c>
      <c r="W13">
        <f t="shared" si="3"/>
        <v>5448</v>
      </c>
      <c r="X13">
        <f t="shared" si="4"/>
        <v>322.01113636363647</v>
      </c>
      <c r="Y13">
        <f t="shared" si="5"/>
        <v>1042.6500000000001</v>
      </c>
      <c r="Z13">
        <f t="shared" si="6"/>
        <v>10.6785</v>
      </c>
      <c r="AA13">
        <f t="shared" si="7"/>
        <v>990</v>
      </c>
      <c r="AD13" s="4"/>
      <c r="AE13" s="4"/>
    </row>
    <row r="14" spans="1:31" x14ac:dyDescent="0.3">
      <c r="A14" t="s">
        <v>51</v>
      </c>
      <c r="B14" t="s">
        <v>45</v>
      </c>
      <c r="C14" t="s">
        <v>46</v>
      </c>
      <c r="D14" t="s">
        <v>20</v>
      </c>
      <c r="E14" t="s">
        <v>21</v>
      </c>
      <c r="F14" t="s">
        <v>28</v>
      </c>
      <c r="G14">
        <v>25.51</v>
      </c>
      <c r="H14">
        <v>4</v>
      </c>
      <c r="I14">
        <v>5.1020000000000003</v>
      </c>
      <c r="J14">
        <v>107.142</v>
      </c>
      <c r="K14" s="6">
        <v>43711</v>
      </c>
      <c r="L14">
        <v>0.7104166666666667</v>
      </c>
      <c r="M14" t="s">
        <v>29</v>
      </c>
      <c r="N14">
        <v>102.04</v>
      </c>
      <c r="O14">
        <v>4.7619047620000003</v>
      </c>
      <c r="P14">
        <v>5.1020000000000003</v>
      </c>
      <c r="Q14">
        <v>6.8</v>
      </c>
      <c r="R14">
        <f t="shared" si="8"/>
        <v>107.14</v>
      </c>
      <c r="S14" t="str">
        <f t="shared" si="0"/>
        <v>check</v>
      </c>
      <c r="T14" s="5" t="str">
        <f t="shared" si="1"/>
        <v>Electronic Accessories</v>
      </c>
      <c r="U14" t="str">
        <f t="shared" si="2"/>
        <v>Cash</v>
      </c>
      <c r="V14">
        <f>SUM(J14:J14:J1013)</f>
        <v>318730.20900000009</v>
      </c>
      <c r="W14">
        <f t="shared" si="3"/>
        <v>5444</v>
      </c>
      <c r="X14">
        <f t="shared" si="4"/>
        <v>322.27523660262904</v>
      </c>
      <c r="Y14">
        <f t="shared" si="5"/>
        <v>1042.6500000000001</v>
      </c>
      <c r="Z14">
        <f t="shared" si="6"/>
        <v>10.6785</v>
      </c>
      <c r="AA14">
        <f t="shared" si="7"/>
        <v>989</v>
      </c>
      <c r="AD14" s="4" t="s">
        <v>1099</v>
      </c>
      <c r="AE14" s="4">
        <f>COUNTIF(E:E,"Female")</f>
        <v>571</v>
      </c>
    </row>
    <row r="15" spans="1:31" x14ac:dyDescent="0.3">
      <c r="A15" t="s">
        <v>52</v>
      </c>
      <c r="B15" t="s">
        <v>18</v>
      </c>
      <c r="C15" t="s">
        <v>19</v>
      </c>
      <c r="D15" t="s">
        <v>20</v>
      </c>
      <c r="E15" t="s">
        <v>21</v>
      </c>
      <c r="F15" t="s">
        <v>28</v>
      </c>
      <c r="G15">
        <v>46.95</v>
      </c>
      <c r="H15">
        <v>5</v>
      </c>
      <c r="I15">
        <v>11.737500000000001</v>
      </c>
      <c r="J15">
        <v>246.48750000000001</v>
      </c>
      <c r="K15" s="6">
        <v>43801</v>
      </c>
      <c r="L15">
        <v>0.43402777777777773</v>
      </c>
      <c r="M15" t="s">
        <v>23</v>
      </c>
      <c r="N15">
        <v>234.75</v>
      </c>
      <c r="O15">
        <v>4.7619047620000003</v>
      </c>
      <c r="P15">
        <v>11.737500000000001</v>
      </c>
      <c r="Q15">
        <v>7.1</v>
      </c>
      <c r="R15">
        <f t="shared" si="8"/>
        <v>246.49</v>
      </c>
      <c r="S15" t="str">
        <f t="shared" si="0"/>
        <v>check</v>
      </c>
      <c r="T15" s="5" t="str">
        <f t="shared" si="1"/>
        <v>Electronic Accessories</v>
      </c>
      <c r="U15" t="str">
        <f t="shared" si="2"/>
        <v>Ewallet</v>
      </c>
      <c r="V15">
        <f>SUM(J15:J15:J1014)</f>
        <v>318623.0670000001</v>
      </c>
      <c r="W15">
        <f t="shared" si="3"/>
        <v>5440</v>
      </c>
      <c r="X15">
        <f t="shared" si="4"/>
        <v>322.49298279352234</v>
      </c>
      <c r="Y15">
        <f t="shared" si="5"/>
        <v>1042.6500000000001</v>
      </c>
      <c r="Z15">
        <f t="shared" si="6"/>
        <v>10.6785</v>
      </c>
      <c r="AA15">
        <f t="shared" si="7"/>
        <v>988</v>
      </c>
      <c r="AD15" s="4"/>
      <c r="AE15" s="4"/>
    </row>
    <row r="16" spans="1:31" x14ac:dyDescent="0.3">
      <c r="A16" t="s">
        <v>53</v>
      </c>
      <c r="B16" t="s">
        <v>18</v>
      </c>
      <c r="C16" t="s">
        <v>19</v>
      </c>
      <c r="D16" t="s">
        <v>20</v>
      </c>
      <c r="E16" t="s">
        <v>21</v>
      </c>
      <c r="F16" t="s">
        <v>47</v>
      </c>
      <c r="G16">
        <v>43.19</v>
      </c>
      <c r="H16">
        <v>10</v>
      </c>
      <c r="I16">
        <v>21.594999999999999</v>
      </c>
      <c r="J16">
        <v>453.495</v>
      </c>
      <c r="K16" s="6">
        <v>43648</v>
      </c>
      <c r="L16">
        <v>0.70000000000000007</v>
      </c>
      <c r="M16" t="s">
        <v>23</v>
      </c>
      <c r="N16">
        <v>431.9</v>
      </c>
      <c r="O16">
        <v>4.7619047620000003</v>
      </c>
      <c r="P16">
        <v>21.594999999999999</v>
      </c>
      <c r="Q16">
        <v>8.1999999999999993</v>
      </c>
      <c r="R16">
        <f t="shared" si="8"/>
        <v>453.5</v>
      </c>
      <c r="S16" t="str">
        <f t="shared" si="0"/>
        <v>check</v>
      </c>
      <c r="T16" s="5" t="str">
        <f t="shared" si="1"/>
        <v>Food And Beverages</v>
      </c>
      <c r="U16" t="str">
        <f t="shared" si="2"/>
        <v>Ewallet</v>
      </c>
      <c r="V16">
        <f>SUM(J16:J16:J1015)</f>
        <v>318376.57950000011</v>
      </c>
      <c r="W16">
        <f t="shared" si="3"/>
        <v>5435</v>
      </c>
      <c r="X16">
        <f t="shared" si="4"/>
        <v>322.56998936170226</v>
      </c>
      <c r="Y16">
        <f t="shared" si="5"/>
        <v>1042.6500000000001</v>
      </c>
      <c r="Z16">
        <f t="shared" si="6"/>
        <v>10.6785</v>
      </c>
      <c r="AA16">
        <f t="shared" si="7"/>
        <v>987</v>
      </c>
      <c r="AD16" s="4" t="s">
        <v>1100</v>
      </c>
      <c r="AE16" s="4">
        <f>SUMIF(F:F,"Sports and travel",J:J)</f>
        <v>55122.826499999996</v>
      </c>
    </row>
    <row r="17" spans="1:27" x14ac:dyDescent="0.3">
      <c r="A17" t="s">
        <v>54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71.38</v>
      </c>
      <c r="H17">
        <v>10</v>
      </c>
      <c r="I17">
        <v>35.69</v>
      </c>
      <c r="J17">
        <v>749.49</v>
      </c>
      <c r="K17" s="6" t="s">
        <v>55</v>
      </c>
      <c r="L17">
        <v>0.80625000000000002</v>
      </c>
      <c r="M17" t="s">
        <v>29</v>
      </c>
      <c r="N17">
        <v>713.8</v>
      </c>
      <c r="O17">
        <v>4.7619047620000003</v>
      </c>
      <c r="P17">
        <v>35.69</v>
      </c>
      <c r="Q17">
        <v>5.7</v>
      </c>
      <c r="R17">
        <f t="shared" si="8"/>
        <v>749.49</v>
      </c>
      <c r="S17" t="str">
        <f t="shared" si="0"/>
        <v>correct</v>
      </c>
      <c r="T17" s="5" t="str">
        <f t="shared" si="1"/>
        <v>Health And Beauty</v>
      </c>
      <c r="U17" t="str">
        <f t="shared" si="2"/>
        <v>Cash</v>
      </c>
      <c r="V17">
        <f>SUM(J17:J17:J1016)</f>
        <v>317923.08450000006</v>
      </c>
      <c r="W17">
        <f t="shared" si="3"/>
        <v>5425</v>
      </c>
      <c r="X17">
        <f t="shared" si="4"/>
        <v>322.4372053752536</v>
      </c>
      <c r="Y17">
        <f t="shared" si="5"/>
        <v>1042.6500000000001</v>
      </c>
      <c r="Z17">
        <f t="shared" si="6"/>
        <v>10.6785</v>
      </c>
      <c r="AA17">
        <f t="shared" si="7"/>
        <v>986</v>
      </c>
    </row>
    <row r="18" spans="1:27" x14ac:dyDescent="0.3">
      <c r="A18" t="s">
        <v>56</v>
      </c>
      <c r="B18" t="s">
        <v>45</v>
      </c>
      <c r="C18" t="s">
        <v>46</v>
      </c>
      <c r="D18" t="s">
        <v>20</v>
      </c>
      <c r="E18" t="s">
        <v>21</v>
      </c>
      <c r="F18" t="s">
        <v>36</v>
      </c>
      <c r="G18">
        <v>93.72</v>
      </c>
      <c r="H18">
        <v>6</v>
      </c>
      <c r="I18">
        <v>28.116</v>
      </c>
      <c r="J18">
        <v>590.43600000000004</v>
      </c>
      <c r="K18" s="6" t="s">
        <v>57</v>
      </c>
      <c r="L18">
        <v>0.67986111111111114</v>
      </c>
      <c r="M18" t="s">
        <v>29</v>
      </c>
      <c r="N18">
        <v>562.32000000000005</v>
      </c>
      <c r="O18">
        <v>4.7619047620000003</v>
      </c>
      <c r="P18">
        <v>28.116</v>
      </c>
      <c r="Q18">
        <v>4.5</v>
      </c>
      <c r="R18">
        <f t="shared" si="8"/>
        <v>590.44000000000005</v>
      </c>
      <c r="S18" t="str">
        <f t="shared" si="0"/>
        <v>check</v>
      </c>
      <c r="T18" s="5" t="str">
        <f t="shared" si="1"/>
        <v>Sports And Travel</v>
      </c>
      <c r="U18" t="str">
        <f t="shared" si="2"/>
        <v>Cash</v>
      </c>
      <c r="V18">
        <f>SUM(J18:J18:J1017)</f>
        <v>317173.59450000012</v>
      </c>
      <c r="W18">
        <f t="shared" si="3"/>
        <v>5415</v>
      </c>
      <c r="X18">
        <f t="shared" si="4"/>
        <v>322.00364923857882</v>
      </c>
      <c r="Y18">
        <f t="shared" si="5"/>
        <v>1042.6500000000001</v>
      </c>
      <c r="Z18">
        <f t="shared" si="6"/>
        <v>10.6785</v>
      </c>
      <c r="AA18">
        <f t="shared" si="7"/>
        <v>985</v>
      </c>
    </row>
    <row r="19" spans="1:27" x14ac:dyDescent="0.3">
      <c r="A19" t="s">
        <v>58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68.930000000000007</v>
      </c>
      <c r="H19">
        <v>7</v>
      </c>
      <c r="I19">
        <v>24.125499999999999</v>
      </c>
      <c r="J19">
        <v>506.63549999999998</v>
      </c>
      <c r="K19" s="6">
        <v>43772</v>
      </c>
      <c r="L19">
        <v>0.4604166666666667</v>
      </c>
      <c r="M19" t="s">
        <v>32</v>
      </c>
      <c r="N19">
        <v>482.51</v>
      </c>
      <c r="O19">
        <v>4.7619047620000003</v>
      </c>
      <c r="P19">
        <v>24.125499999999999</v>
      </c>
      <c r="Q19">
        <v>4.5999999999999996</v>
      </c>
      <c r="R19">
        <f t="shared" si="8"/>
        <v>506.64</v>
      </c>
      <c r="S19" t="str">
        <f t="shared" si="0"/>
        <v>check</v>
      </c>
      <c r="T19" s="5" t="str">
        <f t="shared" si="1"/>
        <v>Health And Beauty</v>
      </c>
      <c r="U19" t="str">
        <f t="shared" si="2"/>
        <v>Credit card</v>
      </c>
      <c r="V19">
        <f>SUM(J19:J19:J1018)</f>
        <v>316583.15850000014</v>
      </c>
      <c r="W19">
        <f t="shared" si="3"/>
        <v>5409</v>
      </c>
      <c r="X19">
        <f t="shared" si="4"/>
        <v>321.73085213414646</v>
      </c>
      <c r="Y19">
        <f t="shared" si="5"/>
        <v>1042.6500000000001</v>
      </c>
      <c r="Z19">
        <f t="shared" si="6"/>
        <v>10.6785</v>
      </c>
      <c r="AA19">
        <f t="shared" si="7"/>
        <v>984</v>
      </c>
    </row>
    <row r="20" spans="1:27" x14ac:dyDescent="0.3">
      <c r="A20" t="s">
        <v>59</v>
      </c>
      <c r="B20" t="s">
        <v>18</v>
      </c>
      <c r="C20" t="s">
        <v>19</v>
      </c>
      <c r="D20" t="s">
        <v>20</v>
      </c>
      <c r="E20" t="s">
        <v>21</v>
      </c>
      <c r="F20" t="s">
        <v>36</v>
      </c>
      <c r="G20">
        <v>72.61</v>
      </c>
      <c r="H20">
        <v>6</v>
      </c>
      <c r="I20">
        <v>21.783000000000001</v>
      </c>
      <c r="J20">
        <v>457.44299999999998</v>
      </c>
      <c r="K20" s="6">
        <v>43466</v>
      </c>
      <c r="L20">
        <v>0.44375000000000003</v>
      </c>
      <c r="M20" t="s">
        <v>32</v>
      </c>
      <c r="N20">
        <v>435.66</v>
      </c>
      <c r="O20">
        <v>4.7619047620000003</v>
      </c>
      <c r="P20">
        <v>21.783000000000001</v>
      </c>
      <c r="Q20">
        <v>6.9</v>
      </c>
      <c r="R20">
        <f t="shared" si="8"/>
        <v>457.44</v>
      </c>
      <c r="S20" t="str">
        <f t="shared" si="0"/>
        <v>check</v>
      </c>
      <c r="T20" s="5" t="str">
        <f t="shared" si="1"/>
        <v>Sports And Travel</v>
      </c>
      <c r="U20" t="str">
        <f t="shared" si="2"/>
        <v>Credit card</v>
      </c>
      <c r="V20">
        <f>SUM(J20:J20:J1019)</f>
        <v>316076.52300000016</v>
      </c>
      <c r="W20">
        <f t="shared" si="3"/>
        <v>5402</v>
      </c>
      <c r="X20">
        <f t="shared" si="4"/>
        <v>321.54274974567664</v>
      </c>
      <c r="Y20">
        <f t="shared" si="5"/>
        <v>1042.6500000000001</v>
      </c>
      <c r="Z20">
        <f t="shared" si="6"/>
        <v>10.6785</v>
      </c>
      <c r="AA20">
        <f t="shared" si="7"/>
        <v>983</v>
      </c>
    </row>
    <row r="21" spans="1:27" x14ac:dyDescent="0.3">
      <c r="A21" t="s">
        <v>60</v>
      </c>
      <c r="B21" t="s">
        <v>18</v>
      </c>
      <c r="C21" t="s">
        <v>19</v>
      </c>
      <c r="D21" t="s">
        <v>20</v>
      </c>
      <c r="E21" t="s">
        <v>21</v>
      </c>
      <c r="F21" t="s">
        <v>47</v>
      </c>
      <c r="G21">
        <v>54.67</v>
      </c>
      <c r="H21">
        <v>3</v>
      </c>
      <c r="I21">
        <v>8.2004999999999999</v>
      </c>
      <c r="J21">
        <v>172.2105</v>
      </c>
      <c r="K21" s="6" t="s">
        <v>61</v>
      </c>
      <c r="L21">
        <v>0.75</v>
      </c>
      <c r="M21" t="s">
        <v>32</v>
      </c>
      <c r="N21">
        <v>164.01</v>
      </c>
      <c r="O21">
        <v>4.7619047620000003</v>
      </c>
      <c r="P21">
        <v>8.2004999999999999</v>
      </c>
      <c r="Q21">
        <v>8.6</v>
      </c>
      <c r="R21">
        <f t="shared" si="8"/>
        <v>172.21</v>
      </c>
      <c r="S21" t="str">
        <f t="shared" si="0"/>
        <v>check</v>
      </c>
      <c r="T21" s="5" t="str">
        <f t="shared" si="1"/>
        <v>Food And Beverages</v>
      </c>
      <c r="U21" t="str">
        <f t="shared" si="2"/>
        <v>Credit card</v>
      </c>
      <c r="V21">
        <f>SUM(J21:J21:J1020)</f>
        <v>315619.08000000019</v>
      </c>
      <c r="W21">
        <f t="shared" si="3"/>
        <v>5396</v>
      </c>
      <c r="X21">
        <f t="shared" si="4"/>
        <v>321.40435845213869</v>
      </c>
      <c r="Y21">
        <f t="shared" si="5"/>
        <v>1042.6500000000001</v>
      </c>
      <c r="Z21">
        <f t="shared" si="6"/>
        <v>10.6785</v>
      </c>
      <c r="AA21">
        <f t="shared" si="7"/>
        <v>982</v>
      </c>
    </row>
    <row r="22" spans="1:27" x14ac:dyDescent="0.3">
      <c r="A22" t="s">
        <v>62</v>
      </c>
      <c r="B22" t="s">
        <v>45</v>
      </c>
      <c r="C22" t="s">
        <v>46</v>
      </c>
      <c r="D22" t="s">
        <v>20</v>
      </c>
      <c r="E22" t="s">
        <v>21</v>
      </c>
      <c r="F22" t="s">
        <v>31</v>
      </c>
      <c r="G22">
        <v>40.299999999999997</v>
      </c>
      <c r="H22">
        <v>2</v>
      </c>
      <c r="I22">
        <v>4.03</v>
      </c>
      <c r="J22">
        <v>84.63</v>
      </c>
      <c r="K22" s="6">
        <v>43772</v>
      </c>
      <c r="L22">
        <v>0.64583333333333337</v>
      </c>
      <c r="M22" t="s">
        <v>23</v>
      </c>
      <c r="N22">
        <v>80.599999999999994</v>
      </c>
      <c r="O22">
        <v>4.7619047620000003</v>
      </c>
      <c r="P22">
        <v>4.03</v>
      </c>
      <c r="Q22">
        <v>4.4000000000000004</v>
      </c>
      <c r="R22">
        <f t="shared" si="8"/>
        <v>84.63</v>
      </c>
      <c r="S22" t="str">
        <f t="shared" si="0"/>
        <v>correct</v>
      </c>
      <c r="T22" s="5" t="str">
        <f t="shared" si="1"/>
        <v>Home And Lifestyle</v>
      </c>
      <c r="U22" t="str">
        <f t="shared" si="2"/>
        <v>Ewallet</v>
      </c>
      <c r="V22">
        <f>SUM(J22:J22:J1021)</f>
        <v>315446.8695000002</v>
      </c>
      <c r="W22">
        <f t="shared" si="3"/>
        <v>5393</v>
      </c>
      <c r="X22">
        <f t="shared" si="4"/>
        <v>321.55644189602469</v>
      </c>
      <c r="Y22">
        <f t="shared" si="5"/>
        <v>1042.6500000000001</v>
      </c>
      <c r="Z22">
        <f t="shared" si="6"/>
        <v>10.6785</v>
      </c>
      <c r="AA22">
        <f t="shared" si="7"/>
        <v>981</v>
      </c>
    </row>
    <row r="23" spans="1:27" x14ac:dyDescent="0.3">
      <c r="A23" t="s">
        <v>63</v>
      </c>
      <c r="B23" t="s">
        <v>25</v>
      </c>
      <c r="C23" t="s">
        <v>26</v>
      </c>
      <c r="D23" t="s">
        <v>20</v>
      </c>
      <c r="E23" t="s">
        <v>21</v>
      </c>
      <c r="F23" t="s">
        <v>28</v>
      </c>
      <c r="G23">
        <v>86.04</v>
      </c>
      <c r="H23">
        <v>5</v>
      </c>
      <c r="I23">
        <v>21.51</v>
      </c>
      <c r="J23">
        <v>451.71</v>
      </c>
      <c r="K23" s="6" t="s">
        <v>40</v>
      </c>
      <c r="L23">
        <v>0.47500000000000003</v>
      </c>
      <c r="M23" t="s">
        <v>23</v>
      </c>
      <c r="N23">
        <v>430.2</v>
      </c>
      <c r="O23">
        <v>4.7619047620000003</v>
      </c>
      <c r="P23">
        <v>21.51</v>
      </c>
      <c r="Q23">
        <v>4.8</v>
      </c>
      <c r="R23">
        <f t="shared" si="8"/>
        <v>451.71</v>
      </c>
      <c r="S23" t="str">
        <f t="shared" si="0"/>
        <v>correct</v>
      </c>
      <c r="T23" s="5" t="str">
        <f t="shared" si="1"/>
        <v>Electronic Accessories</v>
      </c>
      <c r="U23" t="str">
        <f t="shared" si="2"/>
        <v>Ewallet</v>
      </c>
      <c r="V23">
        <f>SUM(J23:J23:J1022)</f>
        <v>315362.2395000002</v>
      </c>
      <c r="W23">
        <f t="shared" si="3"/>
        <v>5391</v>
      </c>
      <c r="X23">
        <f t="shared" si="4"/>
        <v>321.79820357142876</v>
      </c>
      <c r="Y23">
        <f t="shared" si="5"/>
        <v>1042.6500000000001</v>
      </c>
      <c r="Z23">
        <f t="shared" si="6"/>
        <v>10.6785</v>
      </c>
      <c r="AA23">
        <f t="shared" si="7"/>
        <v>980</v>
      </c>
    </row>
    <row r="24" spans="1:27" x14ac:dyDescent="0.3">
      <c r="A24" t="s">
        <v>64</v>
      </c>
      <c r="B24" t="s">
        <v>45</v>
      </c>
      <c r="C24" t="s">
        <v>46</v>
      </c>
      <c r="D24" t="s">
        <v>20</v>
      </c>
      <c r="E24" t="s">
        <v>21</v>
      </c>
      <c r="F24" t="s">
        <v>22</v>
      </c>
      <c r="G24">
        <v>87.98</v>
      </c>
      <c r="H24">
        <v>3</v>
      </c>
      <c r="I24">
        <v>13.196999999999999</v>
      </c>
      <c r="J24">
        <v>277.137</v>
      </c>
      <c r="K24" s="6">
        <v>43588</v>
      </c>
      <c r="L24">
        <v>0.44444444444444442</v>
      </c>
      <c r="M24" t="s">
        <v>23</v>
      </c>
      <c r="N24">
        <v>263.94</v>
      </c>
      <c r="O24">
        <v>4.7619047620000003</v>
      </c>
      <c r="P24">
        <v>13.196999999999999</v>
      </c>
      <c r="Q24">
        <v>5.0999999999999996</v>
      </c>
      <c r="R24">
        <f t="shared" si="8"/>
        <v>277.14</v>
      </c>
      <c r="S24" t="str">
        <f t="shared" si="0"/>
        <v>check</v>
      </c>
      <c r="T24" s="5" t="str">
        <f t="shared" si="1"/>
        <v>Health And Beauty</v>
      </c>
      <c r="U24" t="str">
        <f t="shared" si="2"/>
        <v>Ewallet</v>
      </c>
      <c r="V24">
        <f>SUM(J24:J24:J1023)</f>
        <v>314910.52950000018</v>
      </c>
      <c r="W24">
        <f t="shared" si="3"/>
        <v>5386</v>
      </c>
      <c r="X24">
        <f t="shared" si="4"/>
        <v>321.6655051072525</v>
      </c>
      <c r="Y24">
        <f t="shared" si="5"/>
        <v>1042.6500000000001</v>
      </c>
      <c r="Z24">
        <f t="shared" si="6"/>
        <v>10.6785</v>
      </c>
      <c r="AA24">
        <f t="shared" si="7"/>
        <v>979</v>
      </c>
    </row>
    <row r="25" spans="1:27" x14ac:dyDescent="0.3">
      <c r="A25" t="s">
        <v>65</v>
      </c>
      <c r="B25" t="s">
        <v>45</v>
      </c>
      <c r="C25" t="s">
        <v>46</v>
      </c>
      <c r="D25" t="s">
        <v>20</v>
      </c>
      <c r="E25" t="s">
        <v>21</v>
      </c>
      <c r="F25" t="s">
        <v>31</v>
      </c>
      <c r="G25">
        <v>33.200000000000003</v>
      </c>
      <c r="H25">
        <v>2</v>
      </c>
      <c r="I25">
        <v>3.32</v>
      </c>
      <c r="J25">
        <v>69.72</v>
      </c>
      <c r="K25" s="6" t="s">
        <v>66</v>
      </c>
      <c r="L25">
        <v>0.51388888888888895</v>
      </c>
      <c r="M25" t="s">
        <v>32</v>
      </c>
      <c r="N25">
        <v>66.400000000000006</v>
      </c>
      <c r="O25">
        <v>4.7619047620000003</v>
      </c>
      <c r="P25">
        <v>3.32</v>
      </c>
      <c r="Q25">
        <v>4.4000000000000004</v>
      </c>
      <c r="R25">
        <f t="shared" si="8"/>
        <v>69.72</v>
      </c>
      <c r="S25" t="str">
        <f t="shared" si="0"/>
        <v>correct</v>
      </c>
      <c r="T25" s="5" t="str">
        <f t="shared" si="1"/>
        <v>Home And Lifestyle</v>
      </c>
      <c r="U25" t="str">
        <f t="shared" si="2"/>
        <v>Credit card</v>
      </c>
      <c r="V25">
        <f>SUM(J25:J25:J1024)</f>
        <v>314633.39250000013</v>
      </c>
      <c r="W25">
        <f t="shared" si="3"/>
        <v>5383</v>
      </c>
      <c r="X25">
        <f t="shared" si="4"/>
        <v>321.71103527607374</v>
      </c>
      <c r="Y25">
        <f t="shared" si="5"/>
        <v>1042.6500000000001</v>
      </c>
      <c r="Z25">
        <f t="shared" si="6"/>
        <v>10.6785</v>
      </c>
      <c r="AA25">
        <f t="shared" si="7"/>
        <v>978</v>
      </c>
    </row>
    <row r="26" spans="1:27" x14ac:dyDescent="0.3">
      <c r="A26" t="s">
        <v>67</v>
      </c>
      <c r="B26" t="s">
        <v>18</v>
      </c>
      <c r="C26" t="s">
        <v>19</v>
      </c>
      <c r="D26" t="s">
        <v>20</v>
      </c>
      <c r="E26" t="s">
        <v>21</v>
      </c>
      <c r="F26" t="s">
        <v>28</v>
      </c>
      <c r="G26">
        <v>34.56</v>
      </c>
      <c r="H26">
        <v>5</v>
      </c>
      <c r="I26">
        <v>8.64</v>
      </c>
      <c r="J26">
        <v>181.44</v>
      </c>
      <c r="K26" s="6" t="s">
        <v>68</v>
      </c>
      <c r="L26">
        <v>0.46875</v>
      </c>
      <c r="M26" t="s">
        <v>23</v>
      </c>
      <c r="N26">
        <v>172.8</v>
      </c>
      <c r="O26">
        <v>4.7619047620000003</v>
      </c>
      <c r="P26">
        <v>8.64</v>
      </c>
      <c r="Q26">
        <v>9.9</v>
      </c>
      <c r="R26">
        <f t="shared" si="8"/>
        <v>181.44</v>
      </c>
      <c r="S26" t="str">
        <f t="shared" si="0"/>
        <v>correct</v>
      </c>
      <c r="T26" s="5" t="str">
        <f t="shared" si="1"/>
        <v>Electronic Accessories</v>
      </c>
      <c r="U26" t="str">
        <f t="shared" si="2"/>
        <v>Ewallet</v>
      </c>
      <c r="V26">
        <f>SUM(J26:J26:J1025)</f>
        <v>314563.67250000016</v>
      </c>
      <c r="W26">
        <f t="shared" si="3"/>
        <v>5381</v>
      </c>
      <c r="X26">
        <f t="shared" si="4"/>
        <v>321.96895854657129</v>
      </c>
      <c r="Y26">
        <f t="shared" si="5"/>
        <v>1042.6500000000001</v>
      </c>
      <c r="Z26">
        <f t="shared" si="6"/>
        <v>10.6785</v>
      </c>
      <c r="AA26">
        <f t="shared" si="7"/>
        <v>977</v>
      </c>
    </row>
    <row r="27" spans="1:27" x14ac:dyDescent="0.3">
      <c r="A27" t="s">
        <v>69</v>
      </c>
      <c r="B27" t="s">
        <v>18</v>
      </c>
      <c r="C27" t="s">
        <v>19</v>
      </c>
      <c r="D27" t="s">
        <v>20</v>
      </c>
      <c r="E27" t="s">
        <v>21</v>
      </c>
      <c r="F27" t="s">
        <v>36</v>
      </c>
      <c r="G27">
        <v>88.63</v>
      </c>
      <c r="H27">
        <v>3</v>
      </c>
      <c r="I27">
        <v>13.294499999999999</v>
      </c>
      <c r="J27">
        <v>279.18450000000001</v>
      </c>
      <c r="K27" s="6">
        <v>43499</v>
      </c>
      <c r="L27">
        <v>0.73333333333333339</v>
      </c>
      <c r="M27" t="s">
        <v>23</v>
      </c>
      <c r="N27">
        <v>265.89</v>
      </c>
      <c r="O27">
        <v>4.7619047620000003</v>
      </c>
      <c r="P27">
        <v>13.294499999999999</v>
      </c>
      <c r="Q27">
        <v>6</v>
      </c>
      <c r="R27">
        <f t="shared" si="8"/>
        <v>279.18</v>
      </c>
      <c r="S27" t="str">
        <f t="shared" si="0"/>
        <v>check</v>
      </c>
      <c r="T27" s="5" t="str">
        <f t="shared" si="1"/>
        <v>Sports And Travel</v>
      </c>
      <c r="U27" t="str">
        <f t="shared" si="2"/>
        <v>Ewallet</v>
      </c>
      <c r="V27">
        <f>SUM(J27:J27:J1026)</f>
        <v>314382.23250000016</v>
      </c>
      <c r="W27">
        <f t="shared" si="3"/>
        <v>5376</v>
      </c>
      <c r="X27">
        <f t="shared" si="4"/>
        <v>322.11294313524604</v>
      </c>
      <c r="Y27">
        <f t="shared" si="5"/>
        <v>1042.6500000000001</v>
      </c>
      <c r="Z27">
        <f t="shared" si="6"/>
        <v>10.6785</v>
      </c>
      <c r="AA27">
        <f t="shared" si="7"/>
        <v>976</v>
      </c>
    </row>
    <row r="28" spans="1:27" x14ac:dyDescent="0.3">
      <c r="A28" t="s">
        <v>70</v>
      </c>
      <c r="B28" t="s">
        <v>18</v>
      </c>
      <c r="C28" t="s">
        <v>19</v>
      </c>
      <c r="D28" t="s">
        <v>20</v>
      </c>
      <c r="E28" t="s">
        <v>21</v>
      </c>
      <c r="F28" t="s">
        <v>31</v>
      </c>
      <c r="G28">
        <v>52.59</v>
      </c>
      <c r="H28">
        <v>8</v>
      </c>
      <c r="I28">
        <v>21.036000000000001</v>
      </c>
      <c r="J28">
        <v>441.75599999999997</v>
      </c>
      <c r="K28" s="6" t="s">
        <v>71</v>
      </c>
      <c r="L28">
        <v>0.80555555555555547</v>
      </c>
      <c r="M28" t="s">
        <v>32</v>
      </c>
      <c r="N28">
        <v>420.72</v>
      </c>
      <c r="O28">
        <v>4.7619047620000003</v>
      </c>
      <c r="P28">
        <v>21.036000000000001</v>
      </c>
      <c r="Q28">
        <v>8.5</v>
      </c>
      <c r="R28">
        <f t="shared" si="8"/>
        <v>441.76</v>
      </c>
      <c r="S28" t="str">
        <f t="shared" si="0"/>
        <v>check</v>
      </c>
      <c r="T28" s="5" t="str">
        <f t="shared" si="1"/>
        <v>Home And Lifestyle</v>
      </c>
      <c r="U28" t="str">
        <f t="shared" si="2"/>
        <v>Credit card</v>
      </c>
      <c r="V28">
        <f>SUM(J28:J28:J1027)</f>
        <v>314103.04800000018</v>
      </c>
      <c r="W28">
        <f t="shared" si="3"/>
        <v>5373</v>
      </c>
      <c r="X28">
        <f t="shared" si="4"/>
        <v>322.15697230769251</v>
      </c>
      <c r="Y28">
        <f t="shared" si="5"/>
        <v>1042.6500000000001</v>
      </c>
      <c r="Z28">
        <f t="shared" si="6"/>
        <v>10.6785</v>
      </c>
      <c r="AA28">
        <f t="shared" si="7"/>
        <v>975</v>
      </c>
    </row>
    <row r="29" spans="1:27" x14ac:dyDescent="0.3">
      <c r="A29" t="s">
        <v>72</v>
      </c>
      <c r="B29" t="s">
        <v>45</v>
      </c>
      <c r="C29" t="s">
        <v>46</v>
      </c>
      <c r="D29" t="s">
        <v>20</v>
      </c>
      <c r="E29" t="s">
        <v>21</v>
      </c>
      <c r="F29" t="s">
        <v>50</v>
      </c>
      <c r="G29">
        <v>33.520000000000003</v>
      </c>
      <c r="H29">
        <v>1</v>
      </c>
      <c r="I29">
        <v>1.6759999999999999</v>
      </c>
      <c r="J29">
        <v>35.195999999999998</v>
      </c>
      <c r="K29" s="6">
        <v>43679</v>
      </c>
      <c r="L29">
        <v>0.64652777777777781</v>
      </c>
      <c r="M29" t="s">
        <v>29</v>
      </c>
      <c r="N29">
        <v>33.520000000000003</v>
      </c>
      <c r="O29">
        <v>4.7619047620000003</v>
      </c>
      <c r="P29">
        <v>1.6759999999999999</v>
      </c>
      <c r="Q29">
        <v>6.7</v>
      </c>
      <c r="R29">
        <f t="shared" si="8"/>
        <v>35.200000000000003</v>
      </c>
      <c r="S29" t="str">
        <f t="shared" si="0"/>
        <v>check</v>
      </c>
      <c r="T29" s="5" t="str">
        <f t="shared" si="1"/>
        <v>Fashion Accessories</v>
      </c>
      <c r="U29" t="str">
        <f t="shared" si="2"/>
        <v>Cash</v>
      </c>
      <c r="V29">
        <f>SUM(J29:J29:J1028)</f>
        <v>313661.29200000013</v>
      </c>
      <c r="W29">
        <f t="shared" si="3"/>
        <v>5365</v>
      </c>
      <c r="X29">
        <f t="shared" si="4"/>
        <v>322.03418069815211</v>
      </c>
      <c r="Y29">
        <f t="shared" si="5"/>
        <v>1042.6500000000001</v>
      </c>
      <c r="Z29">
        <f t="shared" si="6"/>
        <v>10.6785</v>
      </c>
      <c r="AA29">
        <f t="shared" si="7"/>
        <v>974</v>
      </c>
    </row>
    <row r="30" spans="1:27" x14ac:dyDescent="0.3">
      <c r="A30" t="s">
        <v>73</v>
      </c>
      <c r="B30" t="s">
        <v>18</v>
      </c>
      <c r="C30" t="s">
        <v>19</v>
      </c>
      <c r="D30" t="s">
        <v>20</v>
      </c>
      <c r="E30" t="s">
        <v>21</v>
      </c>
      <c r="F30" t="s">
        <v>50</v>
      </c>
      <c r="G30">
        <v>87.67</v>
      </c>
      <c r="H30">
        <v>2</v>
      </c>
      <c r="I30">
        <v>8.7669999999999995</v>
      </c>
      <c r="J30">
        <v>184.107</v>
      </c>
      <c r="K30" s="6">
        <v>43741</v>
      </c>
      <c r="L30">
        <v>0.51180555555555551</v>
      </c>
      <c r="M30" t="s">
        <v>32</v>
      </c>
      <c r="N30">
        <v>175.34</v>
      </c>
      <c r="O30">
        <v>4.7619047620000003</v>
      </c>
      <c r="P30">
        <v>8.7669999999999995</v>
      </c>
      <c r="Q30">
        <v>7.7</v>
      </c>
      <c r="R30">
        <f t="shared" si="8"/>
        <v>184.11</v>
      </c>
      <c r="S30" t="str">
        <f t="shared" si="0"/>
        <v>check</v>
      </c>
      <c r="T30" s="5" t="str">
        <f t="shared" si="1"/>
        <v>Fashion Accessories</v>
      </c>
      <c r="U30" t="str">
        <f t="shared" si="2"/>
        <v>Credit card</v>
      </c>
      <c r="V30">
        <f>SUM(J30:J30:J1029)</f>
        <v>313626.09600000014</v>
      </c>
      <c r="W30">
        <f t="shared" si="3"/>
        <v>5364</v>
      </c>
      <c r="X30">
        <f t="shared" si="4"/>
        <v>322.32897841726634</v>
      </c>
      <c r="Y30">
        <f t="shared" si="5"/>
        <v>1042.6500000000001</v>
      </c>
      <c r="Z30">
        <f t="shared" si="6"/>
        <v>10.6785</v>
      </c>
      <c r="AA30">
        <f t="shared" si="7"/>
        <v>973</v>
      </c>
    </row>
    <row r="31" spans="1:27" x14ac:dyDescent="0.3">
      <c r="A31" t="s">
        <v>74</v>
      </c>
      <c r="B31" t="s">
        <v>45</v>
      </c>
      <c r="C31" t="s">
        <v>46</v>
      </c>
      <c r="D31" t="s">
        <v>20</v>
      </c>
      <c r="E31" t="s">
        <v>21</v>
      </c>
      <c r="F31" t="s">
        <v>47</v>
      </c>
      <c r="G31">
        <v>88.36</v>
      </c>
      <c r="H31">
        <v>5</v>
      </c>
      <c r="I31">
        <v>22.09</v>
      </c>
      <c r="J31">
        <v>463.89</v>
      </c>
      <c r="K31" s="6" t="s">
        <v>75</v>
      </c>
      <c r="L31">
        <v>0.82500000000000007</v>
      </c>
      <c r="M31" t="s">
        <v>29</v>
      </c>
      <c r="N31">
        <v>441.8</v>
      </c>
      <c r="O31">
        <v>4.7619047620000003</v>
      </c>
      <c r="P31">
        <v>22.09</v>
      </c>
      <c r="Q31">
        <v>9.6</v>
      </c>
      <c r="R31">
        <f t="shared" si="8"/>
        <v>463.89</v>
      </c>
      <c r="S31" t="str">
        <f t="shared" si="0"/>
        <v>correct</v>
      </c>
      <c r="T31" s="5" t="str">
        <f t="shared" si="1"/>
        <v>Food And Beverages</v>
      </c>
      <c r="U31" t="str">
        <f t="shared" si="2"/>
        <v>Cash</v>
      </c>
      <c r="V31">
        <f>SUM(J31:J31:J1030)</f>
        <v>313441.98900000018</v>
      </c>
      <c r="W31">
        <f t="shared" si="3"/>
        <v>5362</v>
      </c>
      <c r="X31">
        <f t="shared" si="4"/>
        <v>322.47118209876561</v>
      </c>
      <c r="Y31">
        <f t="shared" si="5"/>
        <v>1042.6500000000001</v>
      </c>
      <c r="Z31">
        <f t="shared" si="6"/>
        <v>10.6785</v>
      </c>
      <c r="AA31">
        <f t="shared" si="7"/>
        <v>972</v>
      </c>
    </row>
    <row r="32" spans="1:27" x14ac:dyDescent="0.3">
      <c r="A32" t="s">
        <v>76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24.89</v>
      </c>
      <c r="H32">
        <v>9</v>
      </c>
      <c r="I32">
        <v>11.2005</v>
      </c>
      <c r="J32">
        <v>235.2105</v>
      </c>
      <c r="K32" s="6" t="s">
        <v>66</v>
      </c>
      <c r="L32">
        <v>0.65</v>
      </c>
      <c r="M32" t="s">
        <v>29</v>
      </c>
      <c r="N32">
        <v>224.01</v>
      </c>
      <c r="O32">
        <v>4.7619047620000003</v>
      </c>
      <c r="P32">
        <v>11.2005</v>
      </c>
      <c r="Q32">
        <v>7.4</v>
      </c>
      <c r="R32">
        <f t="shared" si="8"/>
        <v>235.21</v>
      </c>
      <c r="S32" t="str">
        <f t="shared" si="0"/>
        <v>check</v>
      </c>
      <c r="T32" s="5" t="str">
        <f t="shared" si="1"/>
        <v>Health And Beauty</v>
      </c>
      <c r="U32" t="str">
        <f t="shared" si="2"/>
        <v>Cash</v>
      </c>
      <c r="V32">
        <f>SUM(J32:J32:J1031)</f>
        <v>312978.09900000016</v>
      </c>
      <c r="W32">
        <f t="shared" si="3"/>
        <v>5357</v>
      </c>
      <c r="X32">
        <f t="shared" si="4"/>
        <v>322.32553964984567</v>
      </c>
      <c r="Y32">
        <f t="shared" si="5"/>
        <v>1042.6500000000001</v>
      </c>
      <c r="Z32">
        <f t="shared" si="6"/>
        <v>10.6785</v>
      </c>
      <c r="AA32">
        <f t="shared" si="7"/>
        <v>971</v>
      </c>
    </row>
    <row r="33" spans="1:27" x14ac:dyDescent="0.3">
      <c r="A33" t="s">
        <v>77</v>
      </c>
      <c r="B33" t="s">
        <v>45</v>
      </c>
      <c r="C33" t="s">
        <v>46</v>
      </c>
      <c r="D33" t="s">
        <v>20</v>
      </c>
      <c r="E33" t="s">
        <v>21</v>
      </c>
      <c r="F33" t="s">
        <v>50</v>
      </c>
      <c r="G33">
        <v>94.13</v>
      </c>
      <c r="H33">
        <v>5</v>
      </c>
      <c r="I33">
        <v>23.532499999999999</v>
      </c>
      <c r="J33">
        <v>494.1825</v>
      </c>
      <c r="K33" s="6" t="s">
        <v>40</v>
      </c>
      <c r="L33">
        <v>0.81874999999999998</v>
      </c>
      <c r="M33" t="s">
        <v>32</v>
      </c>
      <c r="N33">
        <v>470.65</v>
      </c>
      <c r="O33">
        <v>4.7619047620000003</v>
      </c>
      <c r="P33">
        <v>23.532499999999999</v>
      </c>
      <c r="Q33">
        <v>4.8</v>
      </c>
      <c r="R33">
        <f t="shared" si="8"/>
        <v>494.18</v>
      </c>
      <c r="S33" t="str">
        <f t="shared" si="0"/>
        <v>check</v>
      </c>
      <c r="T33" s="5" t="str">
        <f t="shared" si="1"/>
        <v>Fashion Accessories</v>
      </c>
      <c r="U33" t="str">
        <f t="shared" si="2"/>
        <v>Credit card</v>
      </c>
      <c r="V33">
        <f>SUM(J33:J33:J1032)</f>
        <v>312742.88850000012</v>
      </c>
      <c r="W33">
        <f t="shared" si="3"/>
        <v>5348</v>
      </c>
      <c r="X33">
        <f t="shared" si="4"/>
        <v>322.41534896907228</v>
      </c>
      <c r="Y33">
        <f t="shared" si="5"/>
        <v>1042.6500000000001</v>
      </c>
      <c r="Z33">
        <f t="shared" si="6"/>
        <v>10.6785</v>
      </c>
      <c r="AA33">
        <f t="shared" si="7"/>
        <v>970</v>
      </c>
    </row>
    <row r="34" spans="1:27" x14ac:dyDescent="0.3">
      <c r="A34" t="s">
        <v>78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78.069999999999993</v>
      </c>
      <c r="H34">
        <v>9</v>
      </c>
      <c r="I34">
        <v>35.131500000000003</v>
      </c>
      <c r="J34">
        <v>737.76149999999996</v>
      </c>
      <c r="K34" s="6" t="s">
        <v>79</v>
      </c>
      <c r="L34">
        <v>0.52986111111111112</v>
      </c>
      <c r="M34" t="s">
        <v>29</v>
      </c>
      <c r="N34">
        <v>702.63</v>
      </c>
      <c r="O34">
        <v>4.7619047620000003</v>
      </c>
      <c r="P34">
        <v>35.131500000000003</v>
      </c>
      <c r="Q34">
        <v>4.5</v>
      </c>
      <c r="R34">
        <f t="shared" si="8"/>
        <v>737.76</v>
      </c>
      <c r="S34" t="str">
        <f t="shared" si="0"/>
        <v>check</v>
      </c>
      <c r="T34" s="5" t="str">
        <f t="shared" si="1"/>
        <v>Sports And Travel</v>
      </c>
      <c r="U34" t="str">
        <f t="shared" si="2"/>
        <v>Cash</v>
      </c>
      <c r="V34">
        <f>SUM(J34:J34:J1033)</f>
        <v>312248.70600000024</v>
      </c>
      <c r="W34">
        <f t="shared" si="3"/>
        <v>5343</v>
      </c>
      <c r="X34">
        <f t="shared" si="4"/>
        <v>322.23808668730675</v>
      </c>
      <c r="Y34">
        <f t="shared" si="5"/>
        <v>1042.6500000000001</v>
      </c>
      <c r="Z34">
        <f t="shared" si="6"/>
        <v>10.6785</v>
      </c>
      <c r="AA34">
        <f t="shared" si="7"/>
        <v>969</v>
      </c>
    </row>
    <row r="35" spans="1:27" x14ac:dyDescent="0.3">
      <c r="A35" t="s">
        <v>80</v>
      </c>
      <c r="B35" t="s">
        <v>45</v>
      </c>
      <c r="C35" t="s">
        <v>46</v>
      </c>
      <c r="D35" t="s">
        <v>20</v>
      </c>
      <c r="E35" t="s">
        <v>21</v>
      </c>
      <c r="F35" t="s">
        <v>36</v>
      </c>
      <c r="G35">
        <v>83.78</v>
      </c>
      <c r="H35">
        <v>8</v>
      </c>
      <c r="I35">
        <v>33.512</v>
      </c>
      <c r="J35">
        <v>703.75199999999995</v>
      </c>
      <c r="K35" s="6">
        <v>43739</v>
      </c>
      <c r="L35">
        <v>0.61736111111111114</v>
      </c>
      <c r="M35" t="s">
        <v>29</v>
      </c>
      <c r="N35">
        <v>670.24</v>
      </c>
      <c r="O35">
        <v>4.7619047620000003</v>
      </c>
      <c r="P35">
        <v>33.512</v>
      </c>
      <c r="Q35">
        <v>5.0999999999999996</v>
      </c>
      <c r="R35">
        <f t="shared" si="8"/>
        <v>703.75</v>
      </c>
      <c r="S35" t="str">
        <f t="shared" si="0"/>
        <v>check</v>
      </c>
      <c r="T35" s="5" t="str">
        <f t="shared" si="1"/>
        <v>Sports And Travel</v>
      </c>
      <c r="U35" t="str">
        <f t="shared" si="2"/>
        <v>Cash</v>
      </c>
      <c r="V35">
        <f>SUM(J35:J35:J1034)</f>
        <v>311510.94450000022</v>
      </c>
      <c r="W35">
        <f t="shared" si="3"/>
        <v>5334</v>
      </c>
      <c r="X35">
        <f t="shared" si="4"/>
        <v>321.80882696281014</v>
      </c>
      <c r="Y35">
        <f t="shared" si="5"/>
        <v>1042.6500000000001</v>
      </c>
      <c r="Z35">
        <f t="shared" si="6"/>
        <v>10.6785</v>
      </c>
      <c r="AA35">
        <f t="shared" si="7"/>
        <v>968</v>
      </c>
    </row>
    <row r="36" spans="1:27" x14ac:dyDescent="0.3">
      <c r="A36" t="s">
        <v>81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96.58</v>
      </c>
      <c r="H36">
        <v>2</v>
      </c>
      <c r="I36">
        <v>9.6579999999999995</v>
      </c>
      <c r="J36">
        <v>202.81800000000001</v>
      </c>
      <c r="K36" s="6" t="s">
        <v>66</v>
      </c>
      <c r="L36">
        <v>0.42499999999999999</v>
      </c>
      <c r="M36" t="s">
        <v>32</v>
      </c>
      <c r="N36">
        <v>193.16</v>
      </c>
      <c r="O36">
        <v>4.7619047620000003</v>
      </c>
      <c r="P36">
        <v>9.6579999999999995</v>
      </c>
      <c r="Q36">
        <v>5.0999999999999996</v>
      </c>
      <c r="R36">
        <f t="shared" si="8"/>
        <v>202.82</v>
      </c>
      <c r="S36" t="str">
        <f t="shared" si="0"/>
        <v>check</v>
      </c>
      <c r="T36" s="5" t="str">
        <f t="shared" si="1"/>
        <v>Health And Beauty</v>
      </c>
      <c r="U36" t="str">
        <f t="shared" si="2"/>
        <v>Credit card</v>
      </c>
      <c r="V36">
        <f>SUM(J36:J36:J1035)</f>
        <v>310807.19250000012</v>
      </c>
      <c r="W36">
        <f t="shared" si="3"/>
        <v>5326</v>
      </c>
      <c r="X36">
        <f t="shared" si="4"/>
        <v>321.41384953464336</v>
      </c>
      <c r="Y36">
        <f t="shared" si="5"/>
        <v>1042.6500000000001</v>
      </c>
      <c r="Z36">
        <f t="shared" si="6"/>
        <v>10.6785</v>
      </c>
      <c r="AA36">
        <f t="shared" si="7"/>
        <v>967</v>
      </c>
    </row>
    <row r="37" spans="1:27" x14ac:dyDescent="0.3">
      <c r="A37" t="s">
        <v>82</v>
      </c>
      <c r="B37" t="s">
        <v>25</v>
      </c>
      <c r="C37" t="s">
        <v>26</v>
      </c>
      <c r="D37" t="s">
        <v>20</v>
      </c>
      <c r="E37" t="s">
        <v>21</v>
      </c>
      <c r="F37" t="s">
        <v>47</v>
      </c>
      <c r="G37">
        <v>99.42</v>
      </c>
      <c r="H37">
        <v>4</v>
      </c>
      <c r="I37">
        <v>19.884</v>
      </c>
      <c r="J37">
        <v>417.56400000000002</v>
      </c>
      <c r="K37" s="6">
        <v>43618</v>
      </c>
      <c r="L37">
        <v>0.4458333333333333</v>
      </c>
      <c r="M37" t="s">
        <v>23</v>
      </c>
      <c r="N37">
        <v>397.68</v>
      </c>
      <c r="O37">
        <v>4.7619047620000003</v>
      </c>
      <c r="P37">
        <v>19.884</v>
      </c>
      <c r="Q37">
        <v>7.5</v>
      </c>
      <c r="R37">
        <f t="shared" si="8"/>
        <v>417.56</v>
      </c>
      <c r="S37" t="str">
        <f t="shared" si="0"/>
        <v>check</v>
      </c>
      <c r="T37" s="5" t="str">
        <f t="shared" si="1"/>
        <v>Food And Beverages</v>
      </c>
      <c r="U37" t="str">
        <f t="shared" si="2"/>
        <v>Ewallet</v>
      </c>
      <c r="V37">
        <f>SUM(J37:J37:J1036)</f>
        <v>310604.37450000015</v>
      </c>
      <c r="W37">
        <f t="shared" si="3"/>
        <v>5324</v>
      </c>
      <c r="X37">
        <f t="shared" si="4"/>
        <v>321.53661956521756</v>
      </c>
      <c r="Y37">
        <f t="shared" si="5"/>
        <v>1042.6500000000001</v>
      </c>
      <c r="Z37">
        <f t="shared" si="6"/>
        <v>10.6785</v>
      </c>
      <c r="AA37">
        <f t="shared" si="7"/>
        <v>966</v>
      </c>
    </row>
    <row r="38" spans="1:27" x14ac:dyDescent="0.3">
      <c r="A38" t="s">
        <v>83</v>
      </c>
      <c r="B38" t="s">
        <v>25</v>
      </c>
      <c r="C38" t="s">
        <v>26</v>
      </c>
      <c r="D38" t="s">
        <v>20</v>
      </c>
      <c r="E38" t="s">
        <v>21</v>
      </c>
      <c r="F38" t="s">
        <v>36</v>
      </c>
      <c r="G38">
        <v>68.12</v>
      </c>
      <c r="H38">
        <v>1</v>
      </c>
      <c r="I38">
        <v>3.4060000000000001</v>
      </c>
      <c r="J38">
        <v>71.525999999999996</v>
      </c>
      <c r="K38" s="6">
        <v>43647</v>
      </c>
      <c r="L38">
        <v>0.51944444444444449</v>
      </c>
      <c r="M38" t="s">
        <v>23</v>
      </c>
      <c r="N38">
        <v>68.12</v>
      </c>
      <c r="O38">
        <v>4.7619047620000003</v>
      </c>
      <c r="P38">
        <v>3.4060000000000001</v>
      </c>
      <c r="Q38">
        <v>6.8</v>
      </c>
      <c r="R38">
        <f t="shared" si="8"/>
        <v>71.53</v>
      </c>
      <c r="S38" t="str">
        <f t="shared" si="0"/>
        <v>check</v>
      </c>
      <c r="T38" s="5" t="str">
        <f t="shared" si="1"/>
        <v>Sports And Travel</v>
      </c>
      <c r="U38" t="str">
        <f t="shared" si="2"/>
        <v>Ewallet</v>
      </c>
      <c r="V38">
        <f>SUM(J38:J38:J1037)</f>
        <v>310186.81050000008</v>
      </c>
      <c r="W38">
        <f t="shared" si="3"/>
        <v>5320</v>
      </c>
      <c r="X38">
        <f t="shared" si="4"/>
        <v>321.43710932642495</v>
      </c>
      <c r="Y38">
        <f t="shared" si="5"/>
        <v>1042.6500000000001</v>
      </c>
      <c r="Z38">
        <f t="shared" si="6"/>
        <v>10.6785</v>
      </c>
      <c r="AA38">
        <f t="shared" si="7"/>
        <v>965</v>
      </c>
    </row>
    <row r="39" spans="1:27" x14ac:dyDescent="0.3">
      <c r="A39" t="s">
        <v>84</v>
      </c>
      <c r="B39" t="s">
        <v>18</v>
      </c>
      <c r="C39" t="s">
        <v>19</v>
      </c>
      <c r="D39" t="s">
        <v>20</v>
      </c>
      <c r="E39" t="s">
        <v>21</v>
      </c>
      <c r="F39" t="s">
        <v>36</v>
      </c>
      <c r="G39">
        <v>62.62</v>
      </c>
      <c r="H39">
        <v>5</v>
      </c>
      <c r="I39">
        <v>15.654999999999999</v>
      </c>
      <c r="J39">
        <v>328.755</v>
      </c>
      <c r="K39" s="6">
        <v>43741</v>
      </c>
      <c r="L39">
        <v>0.80208333333333337</v>
      </c>
      <c r="M39" t="s">
        <v>23</v>
      </c>
      <c r="N39">
        <v>313.10000000000002</v>
      </c>
      <c r="O39">
        <v>4.7619047620000003</v>
      </c>
      <c r="P39">
        <v>15.654999999999999</v>
      </c>
      <c r="Q39">
        <v>7</v>
      </c>
      <c r="R39">
        <f t="shared" si="8"/>
        <v>328.76</v>
      </c>
      <c r="S39" t="str">
        <f t="shared" si="0"/>
        <v>check</v>
      </c>
      <c r="T39" s="5" t="str">
        <f t="shared" si="1"/>
        <v>Sports And Travel</v>
      </c>
      <c r="U39" t="str">
        <f t="shared" si="2"/>
        <v>Ewallet</v>
      </c>
      <c r="V39">
        <f>SUM(J39:J39:J1038)</f>
        <v>310115.28450000007</v>
      </c>
      <c r="W39">
        <f t="shared" si="3"/>
        <v>5319</v>
      </c>
      <c r="X39">
        <f t="shared" si="4"/>
        <v>321.69635321576772</v>
      </c>
      <c r="Y39">
        <f t="shared" si="5"/>
        <v>1042.6500000000001</v>
      </c>
      <c r="Z39">
        <f t="shared" si="6"/>
        <v>10.6785</v>
      </c>
      <c r="AA39">
        <f t="shared" si="7"/>
        <v>964</v>
      </c>
    </row>
    <row r="40" spans="1:27" x14ac:dyDescent="0.3">
      <c r="A40" t="s">
        <v>85</v>
      </c>
      <c r="B40" t="s">
        <v>18</v>
      </c>
      <c r="C40" t="s">
        <v>19</v>
      </c>
      <c r="D40" t="s">
        <v>20</v>
      </c>
      <c r="E40" t="s">
        <v>21</v>
      </c>
      <c r="F40" t="s">
        <v>28</v>
      </c>
      <c r="G40">
        <v>60.88</v>
      </c>
      <c r="H40">
        <v>9</v>
      </c>
      <c r="I40">
        <v>27.396000000000001</v>
      </c>
      <c r="J40">
        <v>575.31600000000003</v>
      </c>
      <c r="K40" s="6" t="s">
        <v>57</v>
      </c>
      <c r="L40">
        <v>0.72013888888888899</v>
      </c>
      <c r="M40" t="s">
        <v>23</v>
      </c>
      <c r="N40">
        <v>547.91999999999996</v>
      </c>
      <c r="O40">
        <v>4.7619047620000003</v>
      </c>
      <c r="P40">
        <v>27.396000000000001</v>
      </c>
      <c r="Q40">
        <v>4.7</v>
      </c>
      <c r="R40">
        <f t="shared" si="8"/>
        <v>575.32000000000005</v>
      </c>
      <c r="S40" t="str">
        <f t="shared" si="0"/>
        <v>check</v>
      </c>
      <c r="T40" s="5" t="str">
        <f t="shared" si="1"/>
        <v>Electronic Accessories</v>
      </c>
      <c r="U40" t="str">
        <f t="shared" si="2"/>
        <v>Ewallet</v>
      </c>
      <c r="V40">
        <f>SUM(J40:J40:J1039)</f>
        <v>309786.52950000006</v>
      </c>
      <c r="W40">
        <f t="shared" si="3"/>
        <v>5314</v>
      </c>
      <c r="X40">
        <f t="shared" si="4"/>
        <v>321.68902336448605</v>
      </c>
      <c r="Y40">
        <f t="shared" si="5"/>
        <v>1042.6500000000001</v>
      </c>
      <c r="Z40">
        <f t="shared" si="6"/>
        <v>10.6785</v>
      </c>
      <c r="AA40">
        <f t="shared" si="7"/>
        <v>963</v>
      </c>
    </row>
    <row r="41" spans="1:27" x14ac:dyDescent="0.3">
      <c r="A41" t="s">
        <v>86</v>
      </c>
      <c r="B41" t="s">
        <v>25</v>
      </c>
      <c r="C41" t="s">
        <v>26</v>
      </c>
      <c r="D41" t="s">
        <v>20</v>
      </c>
      <c r="E41" t="s">
        <v>21</v>
      </c>
      <c r="F41" t="s">
        <v>22</v>
      </c>
      <c r="G41">
        <v>54.92</v>
      </c>
      <c r="H41">
        <v>8</v>
      </c>
      <c r="I41">
        <v>21.968</v>
      </c>
      <c r="J41">
        <v>461.32799999999997</v>
      </c>
      <c r="K41" s="6" t="s">
        <v>87</v>
      </c>
      <c r="L41">
        <v>0.55833333333333335</v>
      </c>
      <c r="M41" t="s">
        <v>23</v>
      </c>
      <c r="N41">
        <v>439.36</v>
      </c>
      <c r="O41">
        <v>4.7619047620000003</v>
      </c>
      <c r="P41">
        <v>21.968</v>
      </c>
      <c r="Q41">
        <v>7.6</v>
      </c>
      <c r="R41">
        <f t="shared" si="8"/>
        <v>461.33</v>
      </c>
      <c r="S41" t="str">
        <f t="shared" si="0"/>
        <v>check</v>
      </c>
      <c r="T41" s="5" t="str">
        <f t="shared" si="1"/>
        <v>Health And Beauty</v>
      </c>
      <c r="U41" t="str">
        <f t="shared" si="2"/>
        <v>Ewallet</v>
      </c>
      <c r="V41">
        <f>SUM(J41:J41:J1040)</f>
        <v>309211.21350000007</v>
      </c>
      <c r="W41">
        <f t="shared" si="3"/>
        <v>5305</v>
      </c>
      <c r="X41">
        <f t="shared" si="4"/>
        <v>321.42537785862794</v>
      </c>
      <c r="Y41">
        <f t="shared" si="5"/>
        <v>1042.6500000000001</v>
      </c>
      <c r="Z41">
        <f t="shared" si="6"/>
        <v>10.6785</v>
      </c>
      <c r="AA41">
        <f t="shared" si="7"/>
        <v>962</v>
      </c>
    </row>
    <row r="42" spans="1:27" x14ac:dyDescent="0.3">
      <c r="A42" t="s">
        <v>88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30.12</v>
      </c>
      <c r="H42">
        <v>8</v>
      </c>
      <c r="I42">
        <v>12.048</v>
      </c>
      <c r="J42">
        <v>253.00800000000001</v>
      </c>
      <c r="K42" s="6">
        <v>43527</v>
      </c>
      <c r="L42">
        <v>0.54236111111111118</v>
      </c>
      <c r="M42" t="s">
        <v>29</v>
      </c>
      <c r="N42">
        <v>240.96</v>
      </c>
      <c r="O42">
        <v>4.7619047620000003</v>
      </c>
      <c r="P42">
        <v>12.048</v>
      </c>
      <c r="Q42">
        <v>7.7</v>
      </c>
      <c r="R42">
        <f t="shared" si="8"/>
        <v>253.01</v>
      </c>
      <c r="S42" t="str">
        <f t="shared" si="0"/>
        <v>check</v>
      </c>
      <c r="T42" s="5" t="str">
        <f t="shared" si="1"/>
        <v>Home And Lifestyle</v>
      </c>
      <c r="U42" t="str">
        <f t="shared" si="2"/>
        <v>Cash</v>
      </c>
      <c r="V42">
        <f>SUM(J42:J42:J1041)</f>
        <v>308749.88550000009</v>
      </c>
      <c r="W42">
        <f t="shared" si="3"/>
        <v>5297</v>
      </c>
      <c r="X42">
        <f t="shared" si="4"/>
        <v>321.27979760665983</v>
      </c>
      <c r="Y42">
        <f t="shared" si="5"/>
        <v>1042.6500000000001</v>
      </c>
      <c r="Z42">
        <f t="shared" si="6"/>
        <v>10.6785</v>
      </c>
      <c r="AA42">
        <f t="shared" si="7"/>
        <v>961</v>
      </c>
    </row>
    <row r="43" spans="1:27" x14ac:dyDescent="0.3">
      <c r="A43" t="s">
        <v>89</v>
      </c>
      <c r="B43" t="s">
        <v>45</v>
      </c>
      <c r="C43" t="s">
        <v>46</v>
      </c>
      <c r="D43" t="s">
        <v>20</v>
      </c>
      <c r="E43" t="s">
        <v>21</v>
      </c>
      <c r="F43" t="s">
        <v>31</v>
      </c>
      <c r="G43">
        <v>86.72</v>
      </c>
      <c r="H43">
        <v>1</v>
      </c>
      <c r="I43">
        <v>4.3360000000000003</v>
      </c>
      <c r="J43">
        <v>91.055999999999997</v>
      </c>
      <c r="K43" s="6" t="s">
        <v>90</v>
      </c>
      <c r="L43">
        <v>0.78125</v>
      </c>
      <c r="M43" t="s">
        <v>23</v>
      </c>
      <c r="N43">
        <v>86.72</v>
      </c>
      <c r="O43">
        <v>4.7619047620000003</v>
      </c>
      <c r="P43">
        <v>4.3360000000000003</v>
      </c>
      <c r="Q43">
        <v>7.9</v>
      </c>
      <c r="R43">
        <f t="shared" si="8"/>
        <v>91.06</v>
      </c>
      <c r="S43" t="str">
        <f t="shared" si="0"/>
        <v>check</v>
      </c>
      <c r="T43" s="5" t="str">
        <f t="shared" si="1"/>
        <v>Home And Lifestyle</v>
      </c>
      <c r="U43" t="str">
        <f t="shared" si="2"/>
        <v>Ewallet</v>
      </c>
      <c r="V43">
        <f>SUM(J43:J43:J1042)</f>
        <v>308496.87750000012</v>
      </c>
      <c r="W43">
        <f t="shared" si="3"/>
        <v>5289</v>
      </c>
      <c r="X43">
        <f t="shared" si="4"/>
        <v>321.35091406250012</v>
      </c>
      <c r="Y43">
        <f t="shared" si="5"/>
        <v>1042.6500000000001</v>
      </c>
      <c r="Z43">
        <f t="shared" si="6"/>
        <v>10.6785</v>
      </c>
      <c r="AA43">
        <f t="shared" si="7"/>
        <v>960</v>
      </c>
    </row>
    <row r="44" spans="1:27" x14ac:dyDescent="0.3">
      <c r="A44" t="s">
        <v>91</v>
      </c>
      <c r="B44" t="s">
        <v>25</v>
      </c>
      <c r="C44" t="s">
        <v>26</v>
      </c>
      <c r="D44" t="s">
        <v>20</v>
      </c>
      <c r="E44" t="s">
        <v>21</v>
      </c>
      <c r="F44" t="s">
        <v>31</v>
      </c>
      <c r="G44">
        <v>56.11</v>
      </c>
      <c r="H44">
        <v>2</v>
      </c>
      <c r="I44">
        <v>5.6109999999999998</v>
      </c>
      <c r="J44">
        <v>117.831</v>
      </c>
      <c r="K44" s="6">
        <v>43498</v>
      </c>
      <c r="L44">
        <v>0.42430555555555555</v>
      </c>
      <c r="M44" t="s">
        <v>29</v>
      </c>
      <c r="N44">
        <v>112.22</v>
      </c>
      <c r="O44">
        <v>4.7619047620000003</v>
      </c>
      <c r="P44">
        <v>5.6109999999999998</v>
      </c>
      <c r="Q44">
        <v>6.3</v>
      </c>
      <c r="R44">
        <f t="shared" si="8"/>
        <v>117.83</v>
      </c>
      <c r="S44" t="str">
        <f t="shared" si="0"/>
        <v>check</v>
      </c>
      <c r="T44" s="5" t="str">
        <f t="shared" si="1"/>
        <v>Home And Lifestyle</v>
      </c>
      <c r="U44" t="str">
        <f t="shared" si="2"/>
        <v>Cash</v>
      </c>
      <c r="V44">
        <f>SUM(J44:J44:J1043)</f>
        <v>308405.82150000008</v>
      </c>
      <c r="W44">
        <f t="shared" si="3"/>
        <v>5288</v>
      </c>
      <c r="X44">
        <f t="shared" si="4"/>
        <v>321.59105474452565</v>
      </c>
      <c r="Y44">
        <f t="shared" si="5"/>
        <v>1042.6500000000001</v>
      </c>
      <c r="Z44">
        <f t="shared" si="6"/>
        <v>10.6785</v>
      </c>
      <c r="AA44">
        <f t="shared" si="7"/>
        <v>959</v>
      </c>
    </row>
    <row r="45" spans="1:27" x14ac:dyDescent="0.3">
      <c r="A45" t="s">
        <v>92</v>
      </c>
      <c r="B45" t="s">
        <v>45</v>
      </c>
      <c r="C45" t="s">
        <v>46</v>
      </c>
      <c r="D45" t="s">
        <v>20</v>
      </c>
      <c r="E45" t="s">
        <v>21</v>
      </c>
      <c r="F45" t="s">
        <v>36</v>
      </c>
      <c r="G45">
        <v>69.12</v>
      </c>
      <c r="H45">
        <v>6</v>
      </c>
      <c r="I45">
        <v>20.736000000000001</v>
      </c>
      <c r="J45">
        <v>435.45600000000002</v>
      </c>
      <c r="K45" s="6">
        <v>43679</v>
      </c>
      <c r="L45">
        <v>0.54375000000000007</v>
      </c>
      <c r="M45" t="s">
        <v>29</v>
      </c>
      <c r="N45">
        <v>414.72</v>
      </c>
      <c r="O45">
        <v>4.7619047620000003</v>
      </c>
      <c r="P45">
        <v>20.736000000000001</v>
      </c>
      <c r="Q45">
        <v>5.6</v>
      </c>
      <c r="R45">
        <f t="shared" si="8"/>
        <v>435.46</v>
      </c>
      <c r="S45" t="str">
        <f t="shared" si="0"/>
        <v>check</v>
      </c>
      <c r="T45" s="5" t="str">
        <f t="shared" si="1"/>
        <v>Sports And Travel</v>
      </c>
      <c r="U45" t="str">
        <f t="shared" si="2"/>
        <v>Cash</v>
      </c>
      <c r="V45">
        <f>SUM(J45:J45:J1044)</f>
        <v>308287.99050000007</v>
      </c>
      <c r="W45">
        <f t="shared" si="3"/>
        <v>5286</v>
      </c>
      <c r="X45">
        <f t="shared" si="4"/>
        <v>321.80374791231742</v>
      </c>
      <c r="Y45">
        <f t="shared" si="5"/>
        <v>1042.6500000000001</v>
      </c>
      <c r="Z45">
        <f t="shared" si="6"/>
        <v>10.6785</v>
      </c>
      <c r="AA45">
        <f t="shared" si="7"/>
        <v>958</v>
      </c>
    </row>
    <row r="46" spans="1:27" x14ac:dyDescent="0.3">
      <c r="A46" t="s">
        <v>93</v>
      </c>
      <c r="B46" t="s">
        <v>25</v>
      </c>
      <c r="C46" t="s">
        <v>26</v>
      </c>
      <c r="D46" t="s">
        <v>20</v>
      </c>
      <c r="E46" t="s">
        <v>21</v>
      </c>
      <c r="F46" t="s">
        <v>47</v>
      </c>
      <c r="G46">
        <v>98.7</v>
      </c>
      <c r="H46">
        <v>8</v>
      </c>
      <c r="I46">
        <v>39.479999999999997</v>
      </c>
      <c r="J46">
        <v>829.08</v>
      </c>
      <c r="K46" s="6">
        <v>43558</v>
      </c>
      <c r="L46">
        <v>0.86041666666666661</v>
      </c>
      <c r="M46" t="s">
        <v>29</v>
      </c>
      <c r="N46">
        <v>789.6</v>
      </c>
      <c r="O46">
        <v>4.7619047620000003</v>
      </c>
      <c r="P46">
        <v>39.479999999999997</v>
      </c>
      <c r="Q46">
        <v>7.6</v>
      </c>
      <c r="R46">
        <f t="shared" si="8"/>
        <v>829.08</v>
      </c>
      <c r="S46" t="str">
        <f t="shared" si="0"/>
        <v>correct</v>
      </c>
      <c r="T46" s="5" t="str">
        <f t="shared" si="1"/>
        <v>Food And Beverages</v>
      </c>
      <c r="U46" t="str">
        <f t="shared" si="2"/>
        <v>Cash</v>
      </c>
      <c r="V46">
        <f>SUM(J46:J46:J1045)</f>
        <v>307852.53450000007</v>
      </c>
      <c r="W46">
        <f t="shared" si="3"/>
        <v>5280</v>
      </c>
      <c r="X46">
        <f t="shared" si="4"/>
        <v>321.68498902821324</v>
      </c>
      <c r="Y46">
        <f t="shared" si="5"/>
        <v>1042.6500000000001</v>
      </c>
      <c r="Z46">
        <f t="shared" si="6"/>
        <v>10.6785</v>
      </c>
      <c r="AA46">
        <f t="shared" si="7"/>
        <v>957</v>
      </c>
    </row>
    <row r="47" spans="1:27" x14ac:dyDescent="0.3">
      <c r="A47" t="s">
        <v>94</v>
      </c>
      <c r="B47" t="s">
        <v>25</v>
      </c>
      <c r="C47" t="s">
        <v>26</v>
      </c>
      <c r="D47" t="s">
        <v>20</v>
      </c>
      <c r="E47" t="s">
        <v>21</v>
      </c>
      <c r="F47" t="s">
        <v>22</v>
      </c>
      <c r="G47">
        <v>15.37</v>
      </c>
      <c r="H47">
        <v>2</v>
      </c>
      <c r="I47">
        <v>1.5369999999999999</v>
      </c>
      <c r="J47">
        <v>32.277000000000001</v>
      </c>
      <c r="K47" s="6" t="s">
        <v>95</v>
      </c>
      <c r="L47">
        <v>0.82430555555555562</v>
      </c>
      <c r="M47" t="s">
        <v>29</v>
      </c>
      <c r="N47">
        <v>30.74</v>
      </c>
      <c r="O47">
        <v>4.7619047620000003</v>
      </c>
      <c r="P47">
        <v>1.5369999999999999</v>
      </c>
      <c r="Q47">
        <v>7.2</v>
      </c>
      <c r="R47">
        <f t="shared" si="8"/>
        <v>32.28</v>
      </c>
      <c r="S47" t="str">
        <f t="shared" si="0"/>
        <v>check</v>
      </c>
      <c r="T47" s="5" t="str">
        <f t="shared" si="1"/>
        <v>Health And Beauty</v>
      </c>
      <c r="U47" t="str">
        <f t="shared" si="2"/>
        <v>Cash</v>
      </c>
      <c r="V47">
        <f>SUM(J47:J47:J1046)</f>
        <v>307023.45450000011</v>
      </c>
      <c r="W47">
        <f t="shared" si="3"/>
        <v>5272</v>
      </c>
      <c r="X47">
        <f t="shared" si="4"/>
        <v>321.15424110878672</v>
      </c>
      <c r="Y47">
        <f t="shared" si="5"/>
        <v>1042.6500000000001</v>
      </c>
      <c r="Z47">
        <f t="shared" si="6"/>
        <v>10.6785</v>
      </c>
      <c r="AA47">
        <f t="shared" si="7"/>
        <v>956</v>
      </c>
    </row>
    <row r="48" spans="1:27" x14ac:dyDescent="0.3">
      <c r="A48" t="s">
        <v>96</v>
      </c>
      <c r="B48" t="s">
        <v>45</v>
      </c>
      <c r="C48" t="s">
        <v>46</v>
      </c>
      <c r="D48" t="s">
        <v>20</v>
      </c>
      <c r="E48" t="s">
        <v>21</v>
      </c>
      <c r="F48" t="s">
        <v>28</v>
      </c>
      <c r="G48">
        <v>93.96</v>
      </c>
      <c r="H48">
        <v>4</v>
      </c>
      <c r="I48">
        <v>18.792000000000002</v>
      </c>
      <c r="J48">
        <v>394.63200000000001</v>
      </c>
      <c r="K48" s="6">
        <v>43711</v>
      </c>
      <c r="L48">
        <v>0.75</v>
      </c>
      <c r="M48" t="s">
        <v>29</v>
      </c>
      <c r="N48">
        <v>375.84</v>
      </c>
      <c r="O48">
        <v>4.7619047620000003</v>
      </c>
      <c r="P48">
        <v>18.792000000000002</v>
      </c>
      <c r="Q48">
        <v>9.5</v>
      </c>
      <c r="R48">
        <f t="shared" si="8"/>
        <v>394.63</v>
      </c>
      <c r="S48" t="str">
        <f t="shared" si="0"/>
        <v>check</v>
      </c>
      <c r="T48" s="5" t="str">
        <f t="shared" si="1"/>
        <v>Electronic Accessories</v>
      </c>
      <c r="U48" t="str">
        <f t="shared" si="2"/>
        <v>Cash</v>
      </c>
      <c r="V48">
        <f>SUM(J48:J48:J1047)</f>
        <v>306991.17750000011</v>
      </c>
      <c r="W48">
        <f t="shared" si="3"/>
        <v>5270</v>
      </c>
      <c r="X48">
        <f t="shared" si="4"/>
        <v>321.45673036649225</v>
      </c>
      <c r="Y48">
        <f t="shared" si="5"/>
        <v>1042.6500000000001</v>
      </c>
      <c r="Z48">
        <f t="shared" si="6"/>
        <v>10.6785</v>
      </c>
      <c r="AA48">
        <f t="shared" si="7"/>
        <v>955</v>
      </c>
    </row>
    <row r="49" spans="1:27" x14ac:dyDescent="0.3">
      <c r="A49" t="s">
        <v>97</v>
      </c>
      <c r="B49" t="s">
        <v>45</v>
      </c>
      <c r="C49" t="s">
        <v>46</v>
      </c>
      <c r="D49" t="s">
        <v>20</v>
      </c>
      <c r="E49" t="s">
        <v>21</v>
      </c>
      <c r="F49" t="s">
        <v>22</v>
      </c>
      <c r="G49">
        <v>56.69</v>
      </c>
      <c r="H49">
        <v>9</v>
      </c>
      <c r="I49">
        <v>25.5105</v>
      </c>
      <c r="J49">
        <v>535.72050000000002</v>
      </c>
      <c r="K49" s="6" t="s">
        <v>98</v>
      </c>
      <c r="L49">
        <v>0.72499999999999998</v>
      </c>
      <c r="M49" t="s">
        <v>32</v>
      </c>
      <c r="N49">
        <v>510.21</v>
      </c>
      <c r="O49">
        <v>4.7619047620000003</v>
      </c>
      <c r="P49">
        <v>25.5105</v>
      </c>
      <c r="Q49">
        <v>8.4</v>
      </c>
      <c r="R49">
        <f t="shared" si="8"/>
        <v>535.72</v>
      </c>
      <c r="S49" t="str">
        <f t="shared" si="0"/>
        <v>check</v>
      </c>
      <c r="T49" s="5" t="str">
        <f t="shared" si="1"/>
        <v>Health And Beauty</v>
      </c>
      <c r="U49" t="str">
        <f t="shared" si="2"/>
        <v>Credit card</v>
      </c>
      <c r="V49">
        <f>SUM(J49:J49:J1048)</f>
        <v>306596.54550000007</v>
      </c>
      <c r="W49">
        <f t="shared" si="3"/>
        <v>5266</v>
      </c>
      <c r="X49">
        <f t="shared" si="4"/>
        <v>321.3800267295598</v>
      </c>
      <c r="Y49">
        <f t="shared" si="5"/>
        <v>1042.6500000000001</v>
      </c>
      <c r="Z49">
        <f t="shared" si="6"/>
        <v>10.6785</v>
      </c>
      <c r="AA49">
        <f t="shared" si="7"/>
        <v>954</v>
      </c>
    </row>
    <row r="50" spans="1:27" x14ac:dyDescent="0.3">
      <c r="A50" t="s">
        <v>99</v>
      </c>
      <c r="B50" t="s">
        <v>45</v>
      </c>
      <c r="C50" t="s">
        <v>46</v>
      </c>
      <c r="D50" t="s">
        <v>20</v>
      </c>
      <c r="E50" t="s">
        <v>21</v>
      </c>
      <c r="F50" t="s">
        <v>47</v>
      </c>
      <c r="G50">
        <v>20.010000000000002</v>
      </c>
      <c r="H50">
        <v>9</v>
      </c>
      <c r="I50">
        <v>9.0045000000000002</v>
      </c>
      <c r="J50">
        <v>189.09450000000001</v>
      </c>
      <c r="K50" s="6">
        <v>43618</v>
      </c>
      <c r="L50">
        <v>0.65763888888888888</v>
      </c>
      <c r="M50" t="s">
        <v>23</v>
      </c>
      <c r="N50">
        <v>180.09</v>
      </c>
      <c r="O50">
        <v>4.7619047620000003</v>
      </c>
      <c r="P50">
        <v>9.0045000000000002</v>
      </c>
      <c r="Q50">
        <v>4.0999999999999996</v>
      </c>
      <c r="R50">
        <f t="shared" si="8"/>
        <v>189.09</v>
      </c>
      <c r="S50" t="str">
        <f t="shared" si="0"/>
        <v>check</v>
      </c>
      <c r="T50" s="5" t="str">
        <f t="shared" si="1"/>
        <v>Food And Beverages</v>
      </c>
      <c r="U50" t="str">
        <f t="shared" si="2"/>
        <v>Ewallet</v>
      </c>
      <c r="V50">
        <f>SUM(J50:J50:J1049)</f>
        <v>306060.82500000007</v>
      </c>
      <c r="W50">
        <f t="shared" si="3"/>
        <v>5257</v>
      </c>
      <c r="X50">
        <f t="shared" si="4"/>
        <v>321.15511542497381</v>
      </c>
      <c r="Y50">
        <f t="shared" si="5"/>
        <v>1042.6500000000001</v>
      </c>
      <c r="Z50">
        <f t="shared" si="6"/>
        <v>10.6785</v>
      </c>
      <c r="AA50">
        <f t="shared" si="7"/>
        <v>953</v>
      </c>
    </row>
    <row r="51" spans="1:27" x14ac:dyDescent="0.3">
      <c r="A51" t="s">
        <v>100</v>
      </c>
      <c r="B51" t="s">
        <v>45</v>
      </c>
      <c r="C51" t="s">
        <v>46</v>
      </c>
      <c r="D51" t="s">
        <v>20</v>
      </c>
      <c r="E51" t="s">
        <v>21</v>
      </c>
      <c r="F51" t="s">
        <v>28</v>
      </c>
      <c r="G51">
        <v>18.93</v>
      </c>
      <c r="H51">
        <v>6</v>
      </c>
      <c r="I51">
        <v>5.6790000000000003</v>
      </c>
      <c r="J51">
        <v>119.259</v>
      </c>
      <c r="K51" s="6">
        <v>43740</v>
      </c>
      <c r="L51">
        <v>0.53125</v>
      </c>
      <c r="M51" t="s">
        <v>32</v>
      </c>
      <c r="N51">
        <v>113.58</v>
      </c>
      <c r="O51">
        <v>4.7619047620000003</v>
      </c>
      <c r="P51">
        <v>5.6790000000000003</v>
      </c>
      <c r="Q51">
        <v>8.1</v>
      </c>
      <c r="R51">
        <f t="shared" si="8"/>
        <v>119.26</v>
      </c>
      <c r="S51" t="str">
        <f t="shared" si="0"/>
        <v>check</v>
      </c>
      <c r="T51" s="5" t="str">
        <f t="shared" si="1"/>
        <v>Electronic Accessories</v>
      </c>
      <c r="U51" t="str">
        <f t="shared" si="2"/>
        <v>Credit card</v>
      </c>
      <c r="V51">
        <f>SUM(J51:J51:J1050)</f>
        <v>305871.73050000006</v>
      </c>
      <c r="W51">
        <f t="shared" si="3"/>
        <v>5248</v>
      </c>
      <c r="X51">
        <f t="shared" si="4"/>
        <v>321.29383455882362</v>
      </c>
      <c r="Y51">
        <f t="shared" si="5"/>
        <v>1042.6500000000001</v>
      </c>
      <c r="Z51">
        <f t="shared" si="6"/>
        <v>10.6785</v>
      </c>
      <c r="AA51">
        <f t="shared" si="7"/>
        <v>952</v>
      </c>
    </row>
    <row r="52" spans="1:27" x14ac:dyDescent="0.3">
      <c r="A52" t="s">
        <v>101</v>
      </c>
      <c r="B52" t="s">
        <v>25</v>
      </c>
      <c r="C52" t="s">
        <v>26</v>
      </c>
      <c r="D52" t="s">
        <v>20</v>
      </c>
      <c r="E52" t="s">
        <v>21</v>
      </c>
      <c r="F52" t="s">
        <v>50</v>
      </c>
      <c r="G52">
        <v>82.63</v>
      </c>
      <c r="H52">
        <v>10</v>
      </c>
      <c r="I52">
        <v>41.314999999999998</v>
      </c>
      <c r="J52">
        <v>867.61500000000001</v>
      </c>
      <c r="K52" s="6" t="s">
        <v>102</v>
      </c>
      <c r="L52">
        <v>0.71388888888888891</v>
      </c>
      <c r="M52" t="s">
        <v>23</v>
      </c>
      <c r="N52">
        <v>826.3</v>
      </c>
      <c r="O52">
        <v>4.7619047620000003</v>
      </c>
      <c r="P52">
        <v>41.314999999999998</v>
      </c>
      <c r="Q52">
        <v>7.9</v>
      </c>
      <c r="R52">
        <f t="shared" si="8"/>
        <v>867.62</v>
      </c>
      <c r="S52" t="str">
        <f t="shared" si="0"/>
        <v>check</v>
      </c>
      <c r="T52" s="5" t="str">
        <f t="shared" si="1"/>
        <v>Fashion Accessories</v>
      </c>
      <c r="U52" t="str">
        <f t="shared" si="2"/>
        <v>Ewallet</v>
      </c>
      <c r="V52">
        <f>SUM(J52:J52:J1051)</f>
        <v>305752.4715000001</v>
      </c>
      <c r="W52">
        <f t="shared" si="3"/>
        <v>5242</v>
      </c>
      <c r="X52">
        <f t="shared" si="4"/>
        <v>321.50627917981086</v>
      </c>
      <c r="Y52">
        <f t="shared" si="5"/>
        <v>1042.6500000000001</v>
      </c>
      <c r="Z52">
        <f t="shared" si="6"/>
        <v>10.6785</v>
      </c>
      <c r="AA52">
        <f t="shared" si="7"/>
        <v>951</v>
      </c>
    </row>
    <row r="53" spans="1:27" x14ac:dyDescent="0.3">
      <c r="A53" t="s">
        <v>103</v>
      </c>
      <c r="B53" t="s">
        <v>25</v>
      </c>
      <c r="C53" t="s">
        <v>26</v>
      </c>
      <c r="D53" t="s">
        <v>20</v>
      </c>
      <c r="E53" t="s">
        <v>21</v>
      </c>
      <c r="F53" t="s">
        <v>47</v>
      </c>
      <c r="G53">
        <v>91.4</v>
      </c>
      <c r="H53">
        <v>7</v>
      </c>
      <c r="I53">
        <v>31.99</v>
      </c>
      <c r="J53">
        <v>671.79</v>
      </c>
      <c r="K53" s="6">
        <v>43526</v>
      </c>
      <c r="L53">
        <v>0.42986111111111108</v>
      </c>
      <c r="M53" t="s">
        <v>29</v>
      </c>
      <c r="N53">
        <v>639.79999999999995</v>
      </c>
      <c r="O53">
        <v>4.7619047620000003</v>
      </c>
      <c r="P53">
        <v>31.99</v>
      </c>
      <c r="Q53">
        <v>9.5</v>
      </c>
      <c r="R53">
        <f t="shared" si="8"/>
        <v>671.79</v>
      </c>
      <c r="S53" t="str">
        <f t="shared" si="0"/>
        <v>correct</v>
      </c>
      <c r="T53" s="5" t="str">
        <f t="shared" si="1"/>
        <v>Food And Beverages</v>
      </c>
      <c r="U53" t="str">
        <f t="shared" si="2"/>
        <v>Cash</v>
      </c>
      <c r="V53">
        <f>SUM(J53:J53:J1052)</f>
        <v>304884.85649999994</v>
      </c>
      <c r="W53">
        <f t="shared" si="3"/>
        <v>5232</v>
      </c>
      <c r="X53">
        <f t="shared" si="4"/>
        <v>320.93142789473677</v>
      </c>
      <c r="Y53">
        <f t="shared" si="5"/>
        <v>1042.6500000000001</v>
      </c>
      <c r="Z53">
        <f t="shared" si="6"/>
        <v>10.6785</v>
      </c>
      <c r="AA53">
        <f t="shared" si="7"/>
        <v>950</v>
      </c>
    </row>
    <row r="54" spans="1:27" x14ac:dyDescent="0.3">
      <c r="A54" t="s">
        <v>104</v>
      </c>
      <c r="B54" t="s">
        <v>18</v>
      </c>
      <c r="C54" t="s">
        <v>19</v>
      </c>
      <c r="D54" t="s">
        <v>20</v>
      </c>
      <c r="E54" t="s">
        <v>21</v>
      </c>
      <c r="F54" t="s">
        <v>47</v>
      </c>
      <c r="G54">
        <v>44.59</v>
      </c>
      <c r="H54">
        <v>5</v>
      </c>
      <c r="I54">
        <v>11.147500000000001</v>
      </c>
      <c r="J54">
        <v>234.0975</v>
      </c>
      <c r="K54" s="6">
        <v>43740</v>
      </c>
      <c r="L54">
        <v>0.63194444444444442</v>
      </c>
      <c r="M54" t="s">
        <v>29</v>
      </c>
      <c r="N54">
        <v>222.95</v>
      </c>
      <c r="O54">
        <v>4.7619047620000003</v>
      </c>
      <c r="P54">
        <v>11.147500000000001</v>
      </c>
      <c r="Q54">
        <v>8.5</v>
      </c>
      <c r="R54">
        <f t="shared" si="8"/>
        <v>234.1</v>
      </c>
      <c r="S54" t="str">
        <f t="shared" si="0"/>
        <v>check</v>
      </c>
      <c r="T54" s="5" t="str">
        <f t="shared" si="1"/>
        <v>Food And Beverages</v>
      </c>
      <c r="U54" t="str">
        <f t="shared" si="2"/>
        <v>Cash</v>
      </c>
      <c r="V54">
        <f>SUM(J54:J54:J1053)</f>
        <v>304213.06649999996</v>
      </c>
      <c r="W54">
        <f t="shared" si="3"/>
        <v>5225</v>
      </c>
      <c r="X54">
        <f t="shared" si="4"/>
        <v>320.56171390937823</v>
      </c>
      <c r="Y54">
        <f t="shared" si="5"/>
        <v>1042.6500000000001</v>
      </c>
      <c r="Z54">
        <f t="shared" si="6"/>
        <v>10.6785</v>
      </c>
      <c r="AA54">
        <f t="shared" si="7"/>
        <v>949</v>
      </c>
    </row>
    <row r="55" spans="1:27" x14ac:dyDescent="0.3">
      <c r="A55" t="s">
        <v>105</v>
      </c>
      <c r="B55" t="s">
        <v>45</v>
      </c>
      <c r="C55" t="s">
        <v>46</v>
      </c>
      <c r="D55" t="s">
        <v>20</v>
      </c>
      <c r="E55" t="s">
        <v>21</v>
      </c>
      <c r="F55" t="s">
        <v>50</v>
      </c>
      <c r="G55">
        <v>17.87</v>
      </c>
      <c r="H55">
        <v>4</v>
      </c>
      <c r="I55">
        <v>3.5739999999999998</v>
      </c>
      <c r="J55">
        <v>75.054000000000002</v>
      </c>
      <c r="K55" s="6" t="s">
        <v>71</v>
      </c>
      <c r="L55">
        <v>0.61249999999999993</v>
      </c>
      <c r="M55" t="s">
        <v>23</v>
      </c>
      <c r="N55">
        <v>71.48</v>
      </c>
      <c r="O55">
        <v>4.7619047620000003</v>
      </c>
      <c r="P55">
        <v>3.5739999999999998</v>
      </c>
      <c r="Q55">
        <v>6.5</v>
      </c>
      <c r="R55">
        <f t="shared" si="8"/>
        <v>75.05</v>
      </c>
      <c r="S55" t="str">
        <f t="shared" si="0"/>
        <v>check</v>
      </c>
      <c r="T55" s="5" t="str">
        <f t="shared" si="1"/>
        <v>Fashion Accessories</v>
      </c>
      <c r="U55" t="str">
        <f t="shared" si="2"/>
        <v>Ewallet</v>
      </c>
      <c r="V55">
        <f>SUM(J55:J55:J1054)</f>
        <v>303978.96899999992</v>
      </c>
      <c r="W55">
        <f t="shared" si="3"/>
        <v>5220</v>
      </c>
      <c r="X55">
        <f t="shared" si="4"/>
        <v>320.65292088607589</v>
      </c>
      <c r="Y55">
        <f t="shared" si="5"/>
        <v>1042.6500000000001</v>
      </c>
      <c r="Z55">
        <f t="shared" si="6"/>
        <v>10.6785</v>
      </c>
      <c r="AA55">
        <f t="shared" si="7"/>
        <v>948</v>
      </c>
    </row>
    <row r="56" spans="1:27" x14ac:dyDescent="0.3">
      <c r="A56" t="s">
        <v>106</v>
      </c>
      <c r="B56" t="s">
        <v>25</v>
      </c>
      <c r="C56" t="s">
        <v>26</v>
      </c>
      <c r="D56" t="s">
        <v>20</v>
      </c>
      <c r="E56" t="s">
        <v>21</v>
      </c>
      <c r="F56" t="s">
        <v>50</v>
      </c>
      <c r="G56">
        <v>15.43</v>
      </c>
      <c r="H56">
        <v>1</v>
      </c>
      <c r="I56">
        <v>0.77149999999999996</v>
      </c>
      <c r="J56">
        <v>16.201499999999999</v>
      </c>
      <c r="K56" s="6" t="s">
        <v>75</v>
      </c>
      <c r="L56">
        <v>0.65694444444444444</v>
      </c>
      <c r="M56" t="s">
        <v>32</v>
      </c>
      <c r="N56">
        <v>15.43</v>
      </c>
      <c r="O56">
        <v>4.7619047620000003</v>
      </c>
      <c r="P56">
        <v>0.77149999999999996</v>
      </c>
      <c r="Q56">
        <v>6.1</v>
      </c>
      <c r="R56">
        <f t="shared" si="8"/>
        <v>16.2</v>
      </c>
      <c r="S56" t="str">
        <f t="shared" si="0"/>
        <v>check</v>
      </c>
      <c r="T56" s="5" t="str">
        <f t="shared" si="1"/>
        <v>Fashion Accessories</v>
      </c>
      <c r="U56" t="str">
        <f t="shared" si="2"/>
        <v>Credit card</v>
      </c>
      <c r="V56">
        <f>SUM(J56:J56:J1055)</f>
        <v>303903.91499999992</v>
      </c>
      <c r="W56">
        <f t="shared" si="3"/>
        <v>5216</v>
      </c>
      <c r="X56">
        <f t="shared" si="4"/>
        <v>320.91226504751842</v>
      </c>
      <c r="Y56">
        <f t="shared" si="5"/>
        <v>1042.6500000000001</v>
      </c>
      <c r="Z56">
        <f t="shared" si="6"/>
        <v>10.6785</v>
      </c>
      <c r="AA56">
        <f t="shared" si="7"/>
        <v>947</v>
      </c>
    </row>
    <row r="57" spans="1:27" x14ac:dyDescent="0.3">
      <c r="A57" t="s">
        <v>107</v>
      </c>
      <c r="B57" t="s">
        <v>45</v>
      </c>
      <c r="C57" t="s">
        <v>46</v>
      </c>
      <c r="D57" t="s">
        <v>20</v>
      </c>
      <c r="E57" t="s">
        <v>21</v>
      </c>
      <c r="F57" t="s">
        <v>31</v>
      </c>
      <c r="G57">
        <v>16.16</v>
      </c>
      <c r="H57">
        <v>2</v>
      </c>
      <c r="I57">
        <v>1.6160000000000001</v>
      </c>
      <c r="J57">
        <v>33.936</v>
      </c>
      <c r="K57" s="6">
        <v>43649</v>
      </c>
      <c r="L57">
        <v>0.49236111111111108</v>
      </c>
      <c r="M57" t="s">
        <v>23</v>
      </c>
      <c r="N57">
        <v>32.32</v>
      </c>
      <c r="O57">
        <v>4.7619047620000003</v>
      </c>
      <c r="P57">
        <v>1.6160000000000001</v>
      </c>
      <c r="Q57">
        <v>6.5</v>
      </c>
      <c r="R57">
        <f t="shared" si="8"/>
        <v>33.94</v>
      </c>
      <c r="S57" t="str">
        <f t="shared" si="0"/>
        <v>check</v>
      </c>
      <c r="T57" s="5" t="str">
        <f t="shared" si="1"/>
        <v>Home And Lifestyle</v>
      </c>
      <c r="U57" t="str">
        <f t="shared" si="2"/>
        <v>Ewallet</v>
      </c>
      <c r="V57">
        <f>SUM(J57:J57:J1056)</f>
        <v>303887.7134999999</v>
      </c>
      <c r="W57">
        <f t="shared" si="3"/>
        <v>5215</v>
      </c>
      <c r="X57">
        <f t="shared" si="4"/>
        <v>321.23436945031699</v>
      </c>
      <c r="Y57">
        <f t="shared" si="5"/>
        <v>1042.6500000000001</v>
      </c>
      <c r="Z57">
        <f t="shared" si="6"/>
        <v>10.6785</v>
      </c>
      <c r="AA57">
        <f t="shared" si="7"/>
        <v>946</v>
      </c>
    </row>
    <row r="58" spans="1:27" x14ac:dyDescent="0.3">
      <c r="A58" t="s">
        <v>108</v>
      </c>
      <c r="B58" t="s">
        <v>25</v>
      </c>
      <c r="C58" t="s">
        <v>26</v>
      </c>
      <c r="D58" t="s">
        <v>20</v>
      </c>
      <c r="E58" t="s">
        <v>21</v>
      </c>
      <c r="F58" t="s">
        <v>28</v>
      </c>
      <c r="G58">
        <v>85.98</v>
      </c>
      <c r="H58">
        <v>8</v>
      </c>
      <c r="I58">
        <v>34.392000000000003</v>
      </c>
      <c r="J58">
        <v>722.23199999999997</v>
      </c>
      <c r="K58" s="6" t="s">
        <v>109</v>
      </c>
      <c r="L58">
        <v>0.79236111111111107</v>
      </c>
      <c r="M58" t="s">
        <v>29</v>
      </c>
      <c r="N58">
        <v>687.84</v>
      </c>
      <c r="O58">
        <v>4.7619047620000003</v>
      </c>
      <c r="P58">
        <v>34.392000000000003</v>
      </c>
      <c r="Q58">
        <v>8.1999999999999993</v>
      </c>
      <c r="R58">
        <f t="shared" si="8"/>
        <v>722.23</v>
      </c>
      <c r="S58" t="str">
        <f t="shared" si="0"/>
        <v>check</v>
      </c>
      <c r="T58" s="5" t="str">
        <f t="shared" si="1"/>
        <v>Electronic Accessories</v>
      </c>
      <c r="U58" t="str">
        <f t="shared" si="2"/>
        <v>Cash</v>
      </c>
      <c r="V58">
        <f>SUM(J58:J58:J1057)</f>
        <v>303853.77749999991</v>
      </c>
      <c r="W58">
        <f t="shared" si="3"/>
        <v>5213</v>
      </c>
      <c r="X58">
        <f t="shared" si="4"/>
        <v>321.53838888888879</v>
      </c>
      <c r="Y58">
        <f t="shared" si="5"/>
        <v>1042.6500000000001</v>
      </c>
      <c r="Z58">
        <f t="shared" si="6"/>
        <v>10.6785</v>
      </c>
      <c r="AA58">
        <f t="shared" si="7"/>
        <v>945</v>
      </c>
    </row>
    <row r="59" spans="1:27" x14ac:dyDescent="0.3">
      <c r="A59" t="s">
        <v>110</v>
      </c>
      <c r="B59" t="s">
        <v>18</v>
      </c>
      <c r="C59" t="s">
        <v>19</v>
      </c>
      <c r="D59" t="s">
        <v>20</v>
      </c>
      <c r="E59" t="s">
        <v>21</v>
      </c>
      <c r="F59" t="s">
        <v>31</v>
      </c>
      <c r="G59">
        <v>44.34</v>
      </c>
      <c r="H59">
        <v>2</v>
      </c>
      <c r="I59">
        <v>4.4340000000000002</v>
      </c>
      <c r="J59">
        <v>93.114000000000004</v>
      </c>
      <c r="K59" s="6" t="s">
        <v>111</v>
      </c>
      <c r="L59">
        <v>0.47638888888888892</v>
      </c>
      <c r="M59" t="s">
        <v>29</v>
      </c>
      <c r="N59">
        <v>88.68</v>
      </c>
      <c r="O59">
        <v>4.7619047620000003</v>
      </c>
      <c r="P59">
        <v>4.4340000000000002</v>
      </c>
      <c r="Q59">
        <v>5.8</v>
      </c>
      <c r="R59">
        <f t="shared" si="8"/>
        <v>93.11</v>
      </c>
      <c r="S59" t="str">
        <f t="shared" si="0"/>
        <v>check</v>
      </c>
      <c r="T59" s="5" t="str">
        <f t="shared" si="1"/>
        <v>Home And Lifestyle</v>
      </c>
      <c r="U59" t="str">
        <f t="shared" si="2"/>
        <v>Cash</v>
      </c>
      <c r="V59">
        <f>SUM(J59:J59:J1058)</f>
        <v>303131.54549999989</v>
      </c>
      <c r="W59">
        <f t="shared" si="3"/>
        <v>5205</v>
      </c>
      <c r="X59">
        <f t="shared" si="4"/>
        <v>321.11392531779649</v>
      </c>
      <c r="Y59">
        <f t="shared" si="5"/>
        <v>1042.6500000000001</v>
      </c>
      <c r="Z59">
        <f t="shared" si="6"/>
        <v>10.6785</v>
      </c>
      <c r="AA59">
        <f t="shared" si="7"/>
        <v>944</v>
      </c>
    </row>
    <row r="60" spans="1:27" x14ac:dyDescent="0.3">
      <c r="A60" t="s">
        <v>112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89.6</v>
      </c>
      <c r="H60">
        <v>8</v>
      </c>
      <c r="I60">
        <v>35.840000000000003</v>
      </c>
      <c r="J60">
        <v>752.64</v>
      </c>
      <c r="K60" s="6">
        <v>43648</v>
      </c>
      <c r="L60">
        <v>0.4777777777777778</v>
      </c>
      <c r="M60" t="s">
        <v>23</v>
      </c>
      <c r="N60">
        <v>716.8</v>
      </c>
      <c r="O60">
        <v>4.7619047620000003</v>
      </c>
      <c r="P60">
        <v>35.840000000000003</v>
      </c>
      <c r="Q60">
        <v>6.6</v>
      </c>
      <c r="R60">
        <f t="shared" si="8"/>
        <v>752.64</v>
      </c>
      <c r="S60" t="str">
        <f t="shared" si="0"/>
        <v>correct</v>
      </c>
      <c r="T60" s="5" t="str">
        <f t="shared" si="1"/>
        <v>Health And Beauty</v>
      </c>
      <c r="U60" t="str">
        <f t="shared" si="2"/>
        <v>Ewallet</v>
      </c>
      <c r="V60">
        <f>SUM(J60:J60:J1059)</f>
        <v>303038.43149999989</v>
      </c>
      <c r="W60">
        <f t="shared" si="3"/>
        <v>5203</v>
      </c>
      <c r="X60">
        <f t="shared" si="4"/>
        <v>321.35570678685036</v>
      </c>
      <c r="Y60">
        <f t="shared" si="5"/>
        <v>1042.6500000000001</v>
      </c>
      <c r="Z60">
        <f t="shared" si="6"/>
        <v>10.6785</v>
      </c>
      <c r="AA60">
        <f t="shared" si="7"/>
        <v>943</v>
      </c>
    </row>
    <row r="61" spans="1:27" x14ac:dyDescent="0.3">
      <c r="A61" t="s">
        <v>113</v>
      </c>
      <c r="B61" t="s">
        <v>18</v>
      </c>
      <c r="C61" t="s">
        <v>19</v>
      </c>
      <c r="D61" t="s">
        <v>20</v>
      </c>
      <c r="E61" t="s">
        <v>21</v>
      </c>
      <c r="F61" t="s">
        <v>31</v>
      </c>
      <c r="G61">
        <v>72.349999999999994</v>
      </c>
      <c r="H61">
        <v>10</v>
      </c>
      <c r="I61">
        <v>36.174999999999997</v>
      </c>
      <c r="J61">
        <v>759.67499999999995</v>
      </c>
      <c r="K61" s="6" t="s">
        <v>114</v>
      </c>
      <c r="L61">
        <v>0.66319444444444442</v>
      </c>
      <c r="M61" t="s">
        <v>29</v>
      </c>
      <c r="N61">
        <v>723.5</v>
      </c>
      <c r="O61">
        <v>4.7619047620000003</v>
      </c>
      <c r="P61">
        <v>36.174999999999997</v>
      </c>
      <c r="Q61">
        <v>5.4</v>
      </c>
      <c r="R61">
        <f t="shared" si="8"/>
        <v>759.68</v>
      </c>
      <c r="S61" t="str">
        <f t="shared" si="0"/>
        <v>check</v>
      </c>
      <c r="T61" s="5" t="str">
        <f t="shared" si="1"/>
        <v>Home And Lifestyle</v>
      </c>
      <c r="U61" t="str">
        <f t="shared" si="2"/>
        <v>Cash</v>
      </c>
      <c r="V61">
        <f>SUM(J61:J61:J1060)</f>
        <v>302285.79149999988</v>
      </c>
      <c r="W61">
        <f t="shared" si="3"/>
        <v>5195</v>
      </c>
      <c r="X61">
        <f t="shared" si="4"/>
        <v>320.89786783439479</v>
      </c>
      <c r="Y61">
        <f t="shared" si="5"/>
        <v>1042.6500000000001</v>
      </c>
      <c r="Z61">
        <f t="shared" si="6"/>
        <v>10.6785</v>
      </c>
      <c r="AA61">
        <f t="shared" si="7"/>
        <v>942</v>
      </c>
    </row>
    <row r="62" spans="1:27" x14ac:dyDescent="0.3">
      <c r="A62" t="s">
        <v>115</v>
      </c>
      <c r="B62" t="s">
        <v>25</v>
      </c>
      <c r="C62" t="s">
        <v>26</v>
      </c>
      <c r="D62" t="s">
        <v>20</v>
      </c>
      <c r="E62" t="s">
        <v>21</v>
      </c>
      <c r="F62" t="s">
        <v>28</v>
      </c>
      <c r="G62">
        <v>30.61</v>
      </c>
      <c r="H62">
        <v>6</v>
      </c>
      <c r="I62">
        <v>9.1829999999999998</v>
      </c>
      <c r="J62">
        <v>192.84299999999999</v>
      </c>
      <c r="K62" s="6">
        <v>43802</v>
      </c>
      <c r="L62">
        <v>0.85833333333333339</v>
      </c>
      <c r="M62" t="s">
        <v>29</v>
      </c>
      <c r="N62">
        <v>183.66</v>
      </c>
      <c r="O62">
        <v>4.7619047620000003</v>
      </c>
      <c r="P62">
        <v>9.1829999999999998</v>
      </c>
      <c r="Q62">
        <v>9.3000000000000007</v>
      </c>
      <c r="R62">
        <f t="shared" si="8"/>
        <v>192.84</v>
      </c>
      <c r="S62" t="str">
        <f t="shared" si="0"/>
        <v>check</v>
      </c>
      <c r="T62" s="5" t="str">
        <f t="shared" si="1"/>
        <v>Electronic Accessories</v>
      </c>
      <c r="U62" t="str">
        <f t="shared" si="2"/>
        <v>Cash</v>
      </c>
      <c r="V62">
        <f>SUM(J62:J62:J1061)</f>
        <v>301526.11649999989</v>
      </c>
      <c r="W62">
        <f t="shared" si="3"/>
        <v>5185</v>
      </c>
      <c r="X62">
        <f t="shared" si="4"/>
        <v>320.43157970244408</v>
      </c>
      <c r="Y62">
        <f t="shared" si="5"/>
        <v>1042.6500000000001</v>
      </c>
      <c r="Z62">
        <f t="shared" si="6"/>
        <v>10.6785</v>
      </c>
      <c r="AA62">
        <f t="shared" si="7"/>
        <v>941</v>
      </c>
    </row>
    <row r="63" spans="1:27" x14ac:dyDescent="0.3">
      <c r="A63" t="s">
        <v>116</v>
      </c>
      <c r="B63" t="s">
        <v>25</v>
      </c>
      <c r="C63" t="s">
        <v>26</v>
      </c>
      <c r="D63" t="s">
        <v>20</v>
      </c>
      <c r="E63" t="s">
        <v>21</v>
      </c>
      <c r="F63" t="s">
        <v>36</v>
      </c>
      <c r="G63">
        <v>24.74</v>
      </c>
      <c r="H63">
        <v>3</v>
      </c>
      <c r="I63">
        <v>3.7109999999999999</v>
      </c>
      <c r="J63">
        <v>77.930999999999997</v>
      </c>
      <c r="K63" s="6" t="s">
        <v>117</v>
      </c>
      <c r="L63">
        <v>0.74097222222222225</v>
      </c>
      <c r="M63" t="s">
        <v>32</v>
      </c>
      <c r="N63">
        <v>74.22</v>
      </c>
      <c r="O63">
        <v>4.7619047620000003</v>
      </c>
      <c r="P63">
        <v>3.7109999999999999</v>
      </c>
      <c r="Q63">
        <v>10</v>
      </c>
      <c r="R63">
        <f t="shared" si="8"/>
        <v>77.930000000000007</v>
      </c>
      <c r="S63" t="str">
        <f t="shared" si="0"/>
        <v>check</v>
      </c>
      <c r="T63" s="5" t="str">
        <f t="shared" si="1"/>
        <v>Sports And Travel</v>
      </c>
      <c r="U63" t="str">
        <f t="shared" si="2"/>
        <v>Credit card</v>
      </c>
      <c r="V63">
        <f>SUM(J63:J63:J1062)</f>
        <v>301333.27349999984</v>
      </c>
      <c r="W63">
        <f t="shared" si="3"/>
        <v>5179</v>
      </c>
      <c r="X63">
        <f t="shared" si="4"/>
        <v>320.56731223404239</v>
      </c>
      <c r="Y63">
        <f t="shared" si="5"/>
        <v>1042.6500000000001</v>
      </c>
      <c r="Z63">
        <f t="shared" si="6"/>
        <v>10.6785</v>
      </c>
      <c r="AA63">
        <f t="shared" si="7"/>
        <v>940</v>
      </c>
    </row>
    <row r="64" spans="1:27" x14ac:dyDescent="0.3">
      <c r="A64" t="s">
        <v>118</v>
      </c>
      <c r="B64" t="s">
        <v>25</v>
      </c>
      <c r="C64" t="s">
        <v>26</v>
      </c>
      <c r="D64" t="s">
        <v>20</v>
      </c>
      <c r="E64" t="s">
        <v>21</v>
      </c>
      <c r="F64" t="s">
        <v>31</v>
      </c>
      <c r="G64">
        <v>55.73</v>
      </c>
      <c r="H64">
        <v>6</v>
      </c>
      <c r="I64">
        <v>16.719000000000001</v>
      </c>
      <c r="J64">
        <v>351.09899999999999</v>
      </c>
      <c r="K64" s="6" t="s">
        <v>42</v>
      </c>
      <c r="L64">
        <v>0.4548611111111111</v>
      </c>
      <c r="M64" t="s">
        <v>23</v>
      </c>
      <c r="N64">
        <v>334.38</v>
      </c>
      <c r="O64">
        <v>4.7619047620000003</v>
      </c>
      <c r="P64">
        <v>16.719000000000001</v>
      </c>
      <c r="Q64">
        <v>7</v>
      </c>
      <c r="R64">
        <f t="shared" si="8"/>
        <v>351.1</v>
      </c>
      <c r="S64" t="str">
        <f t="shared" si="0"/>
        <v>check</v>
      </c>
      <c r="T64" s="5" t="str">
        <f t="shared" si="1"/>
        <v>Home And Lifestyle</v>
      </c>
      <c r="U64" t="str">
        <f t="shared" si="2"/>
        <v>Ewallet</v>
      </c>
      <c r="V64">
        <f>SUM(J64:J64:J1063)</f>
        <v>301255.34249999985</v>
      </c>
      <c r="W64">
        <f t="shared" si="3"/>
        <v>5176</v>
      </c>
      <c r="X64">
        <f t="shared" si="4"/>
        <v>320.82571086261964</v>
      </c>
      <c r="Y64">
        <f t="shared" si="5"/>
        <v>1042.6500000000001</v>
      </c>
      <c r="Z64">
        <f t="shared" si="6"/>
        <v>10.6785</v>
      </c>
      <c r="AA64">
        <f t="shared" si="7"/>
        <v>939</v>
      </c>
    </row>
    <row r="65" spans="1:27" x14ac:dyDescent="0.3">
      <c r="A65" t="s">
        <v>119</v>
      </c>
      <c r="B65" t="s">
        <v>45</v>
      </c>
      <c r="C65" t="s">
        <v>46</v>
      </c>
      <c r="D65" t="s">
        <v>20</v>
      </c>
      <c r="E65" t="s">
        <v>21</v>
      </c>
      <c r="F65" t="s">
        <v>36</v>
      </c>
      <c r="G65">
        <v>55.07</v>
      </c>
      <c r="H65">
        <v>9</v>
      </c>
      <c r="I65">
        <v>24.781500000000001</v>
      </c>
      <c r="J65">
        <v>520.41150000000005</v>
      </c>
      <c r="K65" s="6">
        <v>43526</v>
      </c>
      <c r="L65">
        <v>0.56944444444444442</v>
      </c>
      <c r="M65" t="s">
        <v>23</v>
      </c>
      <c r="N65">
        <v>495.63</v>
      </c>
      <c r="O65">
        <v>4.7619047620000003</v>
      </c>
      <c r="P65">
        <v>24.781500000000001</v>
      </c>
      <c r="Q65">
        <v>10</v>
      </c>
      <c r="R65">
        <f t="shared" si="8"/>
        <v>520.41</v>
      </c>
      <c r="S65" t="str">
        <f t="shared" si="0"/>
        <v>check</v>
      </c>
      <c r="T65" s="5" t="str">
        <f t="shared" si="1"/>
        <v>Sports And Travel</v>
      </c>
      <c r="U65" t="str">
        <f t="shared" si="2"/>
        <v>Ewallet</v>
      </c>
      <c r="V65">
        <f>SUM(J65:J65:J1064)</f>
        <v>300904.24349999987</v>
      </c>
      <c r="W65">
        <f t="shared" si="3"/>
        <v>5170</v>
      </c>
      <c r="X65">
        <f t="shared" si="4"/>
        <v>320.79343656716401</v>
      </c>
      <c r="Y65">
        <f t="shared" si="5"/>
        <v>1042.6500000000001</v>
      </c>
      <c r="Z65">
        <f t="shared" si="6"/>
        <v>10.6785</v>
      </c>
      <c r="AA65">
        <f t="shared" si="7"/>
        <v>938</v>
      </c>
    </row>
    <row r="66" spans="1:27" x14ac:dyDescent="0.3">
      <c r="A66" t="s">
        <v>120</v>
      </c>
      <c r="B66" t="s">
        <v>18</v>
      </c>
      <c r="C66" t="s">
        <v>19</v>
      </c>
      <c r="D66" t="s">
        <v>20</v>
      </c>
      <c r="E66" t="s">
        <v>21</v>
      </c>
      <c r="F66" t="s">
        <v>36</v>
      </c>
      <c r="G66">
        <v>15.81</v>
      </c>
      <c r="H66">
        <v>10</v>
      </c>
      <c r="I66">
        <v>7.9050000000000002</v>
      </c>
      <c r="J66">
        <v>166.005</v>
      </c>
      <c r="K66" s="6">
        <v>43619</v>
      </c>
      <c r="L66">
        <v>0.51874999999999993</v>
      </c>
      <c r="M66" t="s">
        <v>32</v>
      </c>
      <c r="N66">
        <v>158.1</v>
      </c>
      <c r="O66">
        <v>4.7619047620000003</v>
      </c>
      <c r="P66">
        <v>7.9050000000000002</v>
      </c>
      <c r="Q66">
        <v>8.6</v>
      </c>
      <c r="R66">
        <f t="shared" si="8"/>
        <v>166.01</v>
      </c>
      <c r="S66" t="str">
        <f t="shared" si="0"/>
        <v>check</v>
      </c>
      <c r="T66" s="5" t="str">
        <f t="shared" si="1"/>
        <v>Sports And Travel</v>
      </c>
      <c r="U66" t="str">
        <f t="shared" si="2"/>
        <v>Credit card</v>
      </c>
      <c r="V66">
        <f>SUM(J66:J66:J1065)</f>
        <v>300383.83199999988</v>
      </c>
      <c r="W66">
        <f t="shared" si="3"/>
        <v>5161</v>
      </c>
      <c r="X66">
        <f t="shared" si="4"/>
        <v>320.58039701173948</v>
      </c>
      <c r="Y66">
        <f t="shared" si="5"/>
        <v>1042.6500000000001</v>
      </c>
      <c r="Z66">
        <f t="shared" si="6"/>
        <v>10.6785</v>
      </c>
      <c r="AA66">
        <f t="shared" si="7"/>
        <v>937</v>
      </c>
    </row>
    <row r="67" spans="1:27" x14ac:dyDescent="0.3">
      <c r="A67" t="s">
        <v>121</v>
      </c>
      <c r="B67" t="s">
        <v>45</v>
      </c>
      <c r="C67" t="s">
        <v>46</v>
      </c>
      <c r="D67" t="s">
        <v>20</v>
      </c>
      <c r="E67" t="s">
        <v>21</v>
      </c>
      <c r="F67" t="s">
        <v>22</v>
      </c>
      <c r="G67">
        <v>75.739999999999995</v>
      </c>
      <c r="H67">
        <v>4</v>
      </c>
      <c r="I67">
        <v>15.148</v>
      </c>
      <c r="J67">
        <v>318.108</v>
      </c>
      <c r="K67" s="6" t="s">
        <v>122</v>
      </c>
      <c r="L67">
        <v>0.60763888888888895</v>
      </c>
      <c r="M67" t="s">
        <v>29</v>
      </c>
      <c r="N67">
        <v>302.95999999999998</v>
      </c>
      <c r="O67">
        <v>4.7619047620000003</v>
      </c>
      <c r="P67">
        <v>15.148</v>
      </c>
      <c r="Q67">
        <v>7.6</v>
      </c>
      <c r="R67">
        <f t="shared" ref="R67:R130" si="9">ROUND((G67*H67)+I67,2)</f>
        <v>318.11</v>
      </c>
      <c r="S67" t="str">
        <f t="shared" ref="S67:S130" si="10">IF(J67=ROUND((G67*H67)+I67,2),"correct","check")</f>
        <v>check</v>
      </c>
      <c r="T67" s="5" t="str">
        <f t="shared" ref="T67:T130" si="11">PROPER(F67)</f>
        <v>Health And Beauty</v>
      </c>
      <c r="U67" t="str">
        <f t="shared" ref="U67:U130" si="12">TRIM(M67)</f>
        <v>Cash</v>
      </c>
      <c r="V67">
        <f>SUM(J67:J67:J1066)</f>
        <v>300217.82699999987</v>
      </c>
      <c r="W67">
        <f t="shared" ref="W67:W130" si="13">SUM(H67:H1066)</f>
        <v>5151</v>
      </c>
      <c r="X67">
        <f t="shared" ref="X67:X130" si="14">AVERAGE(J67:J1066)</f>
        <v>320.74554166666655</v>
      </c>
      <c r="Y67">
        <f t="shared" ref="Y67:Y130" si="15">MAX(J67:J1066)</f>
        <v>1042.6500000000001</v>
      </c>
      <c r="Z67">
        <f t="shared" ref="Z67:Z130" si="16">MIN(J67:J1066)</f>
        <v>10.6785</v>
      </c>
      <c r="AA67">
        <f t="shared" ref="AA67:AA130" si="17">COUNTA(A67:A1066)</f>
        <v>936</v>
      </c>
    </row>
    <row r="68" spans="1:27" x14ac:dyDescent="0.3">
      <c r="A68" t="s">
        <v>123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15.87</v>
      </c>
      <c r="H68">
        <v>10</v>
      </c>
      <c r="I68">
        <v>7.9349999999999996</v>
      </c>
      <c r="J68">
        <v>166.63499999999999</v>
      </c>
      <c r="K68" s="6" t="s">
        <v>124</v>
      </c>
      <c r="L68">
        <v>0.69444444444444453</v>
      </c>
      <c r="M68" t="s">
        <v>29</v>
      </c>
      <c r="N68">
        <v>158.69999999999999</v>
      </c>
      <c r="O68">
        <v>4.7619047620000003</v>
      </c>
      <c r="P68">
        <v>7.9349999999999996</v>
      </c>
      <c r="Q68">
        <v>5.8</v>
      </c>
      <c r="R68">
        <f t="shared" si="9"/>
        <v>166.64</v>
      </c>
      <c r="S68" t="str">
        <f t="shared" si="10"/>
        <v>check</v>
      </c>
      <c r="T68" s="5" t="str">
        <f t="shared" si="11"/>
        <v>Health And Beauty</v>
      </c>
      <c r="U68" t="str">
        <f t="shared" si="12"/>
        <v>Cash</v>
      </c>
      <c r="V68">
        <f>SUM(J68:J68:J1067)</f>
        <v>299899.71899999987</v>
      </c>
      <c r="W68">
        <f t="shared" si="13"/>
        <v>5147</v>
      </c>
      <c r="X68">
        <f t="shared" si="14"/>
        <v>320.74836256684478</v>
      </c>
      <c r="Y68">
        <f t="shared" si="15"/>
        <v>1042.6500000000001</v>
      </c>
      <c r="Z68">
        <f t="shared" si="16"/>
        <v>10.6785</v>
      </c>
      <c r="AA68">
        <f t="shared" si="17"/>
        <v>935</v>
      </c>
    </row>
    <row r="69" spans="1:27" x14ac:dyDescent="0.3">
      <c r="A69" t="s">
        <v>125</v>
      </c>
      <c r="B69" t="s">
        <v>25</v>
      </c>
      <c r="C69" t="s">
        <v>26</v>
      </c>
      <c r="D69" t="s">
        <v>20</v>
      </c>
      <c r="E69" t="s">
        <v>21</v>
      </c>
      <c r="F69" t="s">
        <v>22</v>
      </c>
      <c r="G69">
        <v>33.47</v>
      </c>
      <c r="H69">
        <v>2</v>
      </c>
      <c r="I69">
        <v>3.347</v>
      </c>
      <c r="J69">
        <v>70.287000000000006</v>
      </c>
      <c r="K69" s="6">
        <v>43740</v>
      </c>
      <c r="L69">
        <v>0.65486111111111112</v>
      </c>
      <c r="M69" t="s">
        <v>23</v>
      </c>
      <c r="N69">
        <v>66.94</v>
      </c>
      <c r="O69">
        <v>4.7619047620000003</v>
      </c>
      <c r="P69">
        <v>3.347</v>
      </c>
      <c r="Q69">
        <v>6.7</v>
      </c>
      <c r="R69">
        <f t="shared" si="9"/>
        <v>70.290000000000006</v>
      </c>
      <c r="S69" t="str">
        <f t="shared" si="10"/>
        <v>check</v>
      </c>
      <c r="T69" s="5" t="str">
        <f t="shared" si="11"/>
        <v>Health And Beauty</v>
      </c>
      <c r="U69" t="str">
        <f t="shared" si="12"/>
        <v>Ewallet</v>
      </c>
      <c r="V69">
        <f>SUM(J69:J69:J1068)</f>
        <v>299733.08399999986</v>
      </c>
      <c r="W69">
        <f t="shared" si="13"/>
        <v>5137</v>
      </c>
      <c r="X69">
        <f t="shared" si="14"/>
        <v>320.91336616702341</v>
      </c>
      <c r="Y69">
        <f t="shared" si="15"/>
        <v>1042.6500000000001</v>
      </c>
      <c r="Z69">
        <f t="shared" si="16"/>
        <v>10.6785</v>
      </c>
      <c r="AA69">
        <f t="shared" si="17"/>
        <v>934</v>
      </c>
    </row>
    <row r="70" spans="1:27" x14ac:dyDescent="0.3">
      <c r="A70" t="s">
        <v>126</v>
      </c>
      <c r="B70" t="s">
        <v>45</v>
      </c>
      <c r="C70" t="s">
        <v>46</v>
      </c>
      <c r="D70" t="s">
        <v>20</v>
      </c>
      <c r="E70" t="s">
        <v>21</v>
      </c>
      <c r="F70" t="s">
        <v>50</v>
      </c>
      <c r="G70">
        <v>97.61</v>
      </c>
      <c r="H70">
        <v>6</v>
      </c>
      <c r="I70">
        <v>29.283000000000001</v>
      </c>
      <c r="J70">
        <v>614.94299999999998</v>
      </c>
      <c r="K70" s="6">
        <v>43647</v>
      </c>
      <c r="L70">
        <v>0.62569444444444444</v>
      </c>
      <c r="M70" t="s">
        <v>23</v>
      </c>
      <c r="N70">
        <v>585.66</v>
      </c>
      <c r="O70">
        <v>4.7619047620000003</v>
      </c>
      <c r="P70">
        <v>29.283000000000001</v>
      </c>
      <c r="Q70">
        <v>9.9</v>
      </c>
      <c r="R70">
        <f t="shared" si="9"/>
        <v>614.94000000000005</v>
      </c>
      <c r="S70" t="str">
        <f t="shared" si="10"/>
        <v>check</v>
      </c>
      <c r="T70" s="5" t="str">
        <f t="shared" si="11"/>
        <v>Fashion Accessories</v>
      </c>
      <c r="U70" t="str">
        <f t="shared" si="12"/>
        <v>Ewallet</v>
      </c>
      <c r="V70">
        <f>SUM(J70:J70:J1069)</f>
        <v>299662.7969999999</v>
      </c>
      <c r="W70">
        <f t="shared" si="13"/>
        <v>5135</v>
      </c>
      <c r="X70">
        <f t="shared" si="14"/>
        <v>321.18199035369764</v>
      </c>
      <c r="Y70">
        <f t="shared" si="15"/>
        <v>1042.6500000000001</v>
      </c>
      <c r="Z70">
        <f t="shared" si="16"/>
        <v>10.6785</v>
      </c>
      <c r="AA70">
        <f t="shared" si="17"/>
        <v>933</v>
      </c>
    </row>
    <row r="71" spans="1:27" x14ac:dyDescent="0.3">
      <c r="A71" t="s">
        <v>127</v>
      </c>
      <c r="B71" t="s">
        <v>18</v>
      </c>
      <c r="C71" t="s">
        <v>19</v>
      </c>
      <c r="D71" t="s">
        <v>20</v>
      </c>
      <c r="E71" t="s">
        <v>21</v>
      </c>
      <c r="F71" t="s">
        <v>36</v>
      </c>
      <c r="G71">
        <v>78.77</v>
      </c>
      <c r="H71">
        <v>10</v>
      </c>
      <c r="I71">
        <v>39.384999999999998</v>
      </c>
      <c r="J71">
        <v>827.08500000000004</v>
      </c>
      <c r="K71" s="6" t="s">
        <v>128</v>
      </c>
      <c r="L71">
        <v>0.41944444444444445</v>
      </c>
      <c r="M71" t="s">
        <v>29</v>
      </c>
      <c r="N71">
        <v>787.7</v>
      </c>
      <c r="O71">
        <v>4.7619047620000003</v>
      </c>
      <c r="P71">
        <v>39.384999999999998</v>
      </c>
      <c r="Q71">
        <v>6.4</v>
      </c>
      <c r="R71">
        <f t="shared" si="9"/>
        <v>827.09</v>
      </c>
      <c r="S71" t="str">
        <f t="shared" si="10"/>
        <v>check</v>
      </c>
      <c r="T71" s="5" t="str">
        <f t="shared" si="11"/>
        <v>Sports And Travel</v>
      </c>
      <c r="U71" t="str">
        <f t="shared" si="12"/>
        <v>Cash</v>
      </c>
      <c r="V71">
        <f>SUM(J71:J71:J1070)</f>
        <v>299047.85399999988</v>
      </c>
      <c r="W71">
        <f t="shared" si="13"/>
        <v>5129</v>
      </c>
      <c r="X71">
        <f t="shared" si="14"/>
        <v>320.86679613733889</v>
      </c>
      <c r="Y71">
        <f t="shared" si="15"/>
        <v>1042.6500000000001</v>
      </c>
      <c r="Z71">
        <f t="shared" si="16"/>
        <v>10.6785</v>
      </c>
      <c r="AA71">
        <f t="shared" si="17"/>
        <v>932</v>
      </c>
    </row>
    <row r="72" spans="1:27" x14ac:dyDescent="0.3">
      <c r="A72" t="s">
        <v>129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18.329999999999998</v>
      </c>
      <c r="H72">
        <v>1</v>
      </c>
      <c r="I72">
        <v>0.91649999999999998</v>
      </c>
      <c r="J72">
        <v>19.246500000000001</v>
      </c>
      <c r="K72" s="6">
        <v>43498</v>
      </c>
      <c r="L72">
        <v>0.78472222222222221</v>
      </c>
      <c r="M72" t="s">
        <v>29</v>
      </c>
      <c r="N72">
        <v>18.329999999999998</v>
      </c>
      <c r="O72">
        <v>4.7619047620000003</v>
      </c>
      <c r="P72">
        <v>0.91649999999999998</v>
      </c>
      <c r="Q72">
        <v>4.3</v>
      </c>
      <c r="R72">
        <f t="shared" si="9"/>
        <v>19.25</v>
      </c>
      <c r="S72" t="str">
        <f t="shared" si="10"/>
        <v>check</v>
      </c>
      <c r="T72" s="5" t="str">
        <f t="shared" si="11"/>
        <v>Health And Beauty</v>
      </c>
      <c r="U72" t="str">
        <f t="shared" si="12"/>
        <v>Cash</v>
      </c>
      <c r="V72">
        <f>SUM(J72:J72:J1071)</f>
        <v>298220.76899999985</v>
      </c>
      <c r="W72">
        <f t="shared" si="13"/>
        <v>5119</v>
      </c>
      <c r="X72">
        <f t="shared" si="14"/>
        <v>320.3230601503758</v>
      </c>
      <c r="Y72">
        <f t="shared" si="15"/>
        <v>1042.6500000000001</v>
      </c>
      <c r="Z72">
        <f t="shared" si="16"/>
        <v>10.6785</v>
      </c>
      <c r="AA72">
        <f t="shared" si="17"/>
        <v>931</v>
      </c>
    </row>
    <row r="73" spans="1:27" x14ac:dyDescent="0.3">
      <c r="A73" t="s">
        <v>130</v>
      </c>
      <c r="B73" t="s">
        <v>25</v>
      </c>
      <c r="C73" t="s">
        <v>26</v>
      </c>
      <c r="D73" t="s">
        <v>20</v>
      </c>
      <c r="E73" t="s">
        <v>21</v>
      </c>
      <c r="F73" t="s">
        <v>47</v>
      </c>
      <c r="G73">
        <v>89.48</v>
      </c>
      <c r="H73">
        <v>10</v>
      </c>
      <c r="I73">
        <v>44.74</v>
      </c>
      <c r="J73">
        <v>939.54</v>
      </c>
      <c r="K73" s="6">
        <v>43617</v>
      </c>
      <c r="L73">
        <v>0.53194444444444444</v>
      </c>
      <c r="M73" t="s">
        <v>32</v>
      </c>
      <c r="N73">
        <v>894.8</v>
      </c>
      <c r="O73">
        <v>4.7619047620000003</v>
      </c>
      <c r="P73">
        <v>44.74</v>
      </c>
      <c r="Q73">
        <v>9.6</v>
      </c>
      <c r="R73">
        <f t="shared" si="9"/>
        <v>939.54</v>
      </c>
      <c r="S73" t="str">
        <f t="shared" si="10"/>
        <v>correct</v>
      </c>
      <c r="T73" s="5" t="str">
        <f t="shared" si="11"/>
        <v>Food And Beverages</v>
      </c>
      <c r="U73" t="str">
        <f t="shared" si="12"/>
        <v>Credit card</v>
      </c>
      <c r="V73">
        <f>SUM(J73:J73:J1072)</f>
        <v>298201.52249999985</v>
      </c>
      <c r="W73">
        <f t="shared" si="13"/>
        <v>5118</v>
      </c>
      <c r="X73">
        <f t="shared" si="14"/>
        <v>320.64679838709662</v>
      </c>
      <c r="Y73">
        <f t="shared" si="15"/>
        <v>1042.6500000000001</v>
      </c>
      <c r="Z73">
        <f t="shared" si="16"/>
        <v>10.6785</v>
      </c>
      <c r="AA73">
        <f t="shared" si="17"/>
        <v>930</v>
      </c>
    </row>
    <row r="74" spans="1:27" x14ac:dyDescent="0.3">
      <c r="A74" t="s">
        <v>131</v>
      </c>
      <c r="B74" t="s">
        <v>25</v>
      </c>
      <c r="C74" t="s">
        <v>26</v>
      </c>
      <c r="D74" t="s">
        <v>20</v>
      </c>
      <c r="E74" t="s">
        <v>21</v>
      </c>
      <c r="F74" t="s">
        <v>50</v>
      </c>
      <c r="G74">
        <v>62.12</v>
      </c>
      <c r="H74">
        <v>10</v>
      </c>
      <c r="I74">
        <v>31.06</v>
      </c>
      <c r="J74">
        <v>652.26</v>
      </c>
      <c r="K74" s="6">
        <v>43771</v>
      </c>
      <c r="L74">
        <v>0.67986111111111114</v>
      </c>
      <c r="M74" t="s">
        <v>29</v>
      </c>
      <c r="N74">
        <v>621.20000000000005</v>
      </c>
      <c r="O74">
        <v>4.7619047620000003</v>
      </c>
      <c r="P74">
        <v>31.06</v>
      </c>
      <c r="Q74">
        <v>5.9</v>
      </c>
      <c r="R74">
        <f t="shared" si="9"/>
        <v>652.26</v>
      </c>
      <c r="S74" t="str">
        <f t="shared" si="10"/>
        <v>correct</v>
      </c>
      <c r="T74" s="5" t="str">
        <f t="shared" si="11"/>
        <v>Fashion Accessories</v>
      </c>
      <c r="U74" t="str">
        <f t="shared" si="12"/>
        <v>Cash</v>
      </c>
      <c r="V74">
        <f>SUM(J74:J74:J1073)</f>
        <v>297261.98249999987</v>
      </c>
      <c r="W74">
        <f t="shared" si="13"/>
        <v>5108</v>
      </c>
      <c r="X74">
        <f t="shared" si="14"/>
        <v>319.98060548977378</v>
      </c>
      <c r="Y74">
        <f t="shared" si="15"/>
        <v>1042.6500000000001</v>
      </c>
      <c r="Z74">
        <f t="shared" si="16"/>
        <v>10.6785</v>
      </c>
      <c r="AA74">
        <f t="shared" si="17"/>
        <v>929</v>
      </c>
    </row>
    <row r="75" spans="1:27" x14ac:dyDescent="0.3">
      <c r="A75" t="s">
        <v>132</v>
      </c>
      <c r="B75" t="s">
        <v>45</v>
      </c>
      <c r="C75" t="s">
        <v>46</v>
      </c>
      <c r="D75" t="s">
        <v>20</v>
      </c>
      <c r="E75" t="s">
        <v>21</v>
      </c>
      <c r="F75" t="s">
        <v>47</v>
      </c>
      <c r="G75">
        <v>48.52</v>
      </c>
      <c r="H75">
        <v>3</v>
      </c>
      <c r="I75">
        <v>7.2779999999999996</v>
      </c>
      <c r="J75">
        <v>152.83799999999999</v>
      </c>
      <c r="K75" s="6">
        <v>43588</v>
      </c>
      <c r="L75">
        <v>0.76180555555555562</v>
      </c>
      <c r="M75" t="s">
        <v>23</v>
      </c>
      <c r="N75">
        <v>145.56</v>
      </c>
      <c r="O75">
        <v>4.7619047620000003</v>
      </c>
      <c r="P75">
        <v>7.2779999999999996</v>
      </c>
      <c r="Q75">
        <v>4</v>
      </c>
      <c r="R75">
        <f t="shared" si="9"/>
        <v>152.84</v>
      </c>
      <c r="S75" t="str">
        <f t="shared" si="10"/>
        <v>check</v>
      </c>
      <c r="T75" s="5" t="str">
        <f t="shared" si="11"/>
        <v>Food And Beverages</v>
      </c>
      <c r="U75" t="str">
        <f t="shared" si="12"/>
        <v>Ewallet</v>
      </c>
      <c r="V75">
        <f>SUM(J75:J75:J1074)</f>
        <v>296609.72249999986</v>
      </c>
      <c r="W75">
        <f t="shared" si="13"/>
        <v>5098</v>
      </c>
      <c r="X75">
        <f t="shared" si="14"/>
        <v>319.62254579741364</v>
      </c>
      <c r="Y75">
        <f t="shared" si="15"/>
        <v>1042.6500000000001</v>
      </c>
      <c r="Z75">
        <f t="shared" si="16"/>
        <v>10.6785</v>
      </c>
      <c r="AA75">
        <f t="shared" si="17"/>
        <v>928</v>
      </c>
    </row>
    <row r="76" spans="1:27" x14ac:dyDescent="0.3">
      <c r="A76" t="s">
        <v>133</v>
      </c>
      <c r="B76" t="s">
        <v>25</v>
      </c>
      <c r="C76" t="s">
        <v>26</v>
      </c>
      <c r="D76" t="s">
        <v>20</v>
      </c>
      <c r="E76" t="s">
        <v>21</v>
      </c>
      <c r="F76" t="s">
        <v>28</v>
      </c>
      <c r="G76">
        <v>75.91</v>
      </c>
      <c r="H76">
        <v>6</v>
      </c>
      <c r="I76">
        <v>22.773</v>
      </c>
      <c r="J76">
        <v>478.233</v>
      </c>
      <c r="K76" s="6">
        <v>43711</v>
      </c>
      <c r="L76">
        <v>0.76458333333333339</v>
      </c>
      <c r="M76" t="s">
        <v>29</v>
      </c>
      <c r="N76">
        <v>455.46</v>
      </c>
      <c r="O76">
        <v>4.7619047620000003</v>
      </c>
      <c r="P76">
        <v>22.773</v>
      </c>
      <c r="Q76">
        <v>8.6999999999999993</v>
      </c>
      <c r="R76">
        <f t="shared" si="9"/>
        <v>478.23</v>
      </c>
      <c r="S76" t="str">
        <f t="shared" si="10"/>
        <v>check</v>
      </c>
      <c r="T76" s="5" t="str">
        <f t="shared" si="11"/>
        <v>Electronic Accessories</v>
      </c>
      <c r="U76" t="str">
        <f t="shared" si="12"/>
        <v>Cash</v>
      </c>
      <c r="V76">
        <f>SUM(J76:J76:J1075)</f>
        <v>296456.88449999981</v>
      </c>
      <c r="W76">
        <f t="shared" si="13"/>
        <v>5095</v>
      </c>
      <c r="X76">
        <f t="shared" si="14"/>
        <v>319.80246440129429</v>
      </c>
      <c r="Y76">
        <f t="shared" si="15"/>
        <v>1042.6500000000001</v>
      </c>
      <c r="Z76">
        <f t="shared" si="16"/>
        <v>10.6785</v>
      </c>
      <c r="AA76">
        <f t="shared" si="17"/>
        <v>927</v>
      </c>
    </row>
    <row r="77" spans="1:27" x14ac:dyDescent="0.3">
      <c r="A77" t="s">
        <v>134</v>
      </c>
      <c r="B77" t="s">
        <v>18</v>
      </c>
      <c r="C77" t="s">
        <v>19</v>
      </c>
      <c r="D77" t="s">
        <v>20</v>
      </c>
      <c r="E77" t="s">
        <v>21</v>
      </c>
      <c r="F77" t="s">
        <v>31</v>
      </c>
      <c r="G77">
        <v>74.67</v>
      </c>
      <c r="H77">
        <v>9</v>
      </c>
      <c r="I77">
        <v>33.601500000000001</v>
      </c>
      <c r="J77">
        <v>705.63149999999996</v>
      </c>
      <c r="K77" s="6" t="s">
        <v>135</v>
      </c>
      <c r="L77">
        <v>0.4548611111111111</v>
      </c>
      <c r="M77" t="s">
        <v>23</v>
      </c>
      <c r="N77">
        <v>672.03</v>
      </c>
      <c r="O77">
        <v>4.7619047620000003</v>
      </c>
      <c r="P77">
        <v>33.601500000000001</v>
      </c>
      <c r="Q77">
        <v>9.4</v>
      </c>
      <c r="R77">
        <f t="shared" si="9"/>
        <v>705.63</v>
      </c>
      <c r="S77" t="str">
        <f t="shared" si="10"/>
        <v>check</v>
      </c>
      <c r="T77" s="5" t="str">
        <f t="shared" si="11"/>
        <v>Home And Lifestyle</v>
      </c>
      <c r="U77" t="str">
        <f t="shared" si="12"/>
        <v>Ewallet</v>
      </c>
      <c r="V77">
        <f>SUM(J77:J77:J1076)</f>
        <v>295978.65149999986</v>
      </c>
      <c r="W77">
        <f t="shared" si="13"/>
        <v>5089</v>
      </c>
      <c r="X77">
        <f t="shared" si="14"/>
        <v>319.63137311015106</v>
      </c>
      <c r="Y77">
        <f t="shared" si="15"/>
        <v>1042.6500000000001</v>
      </c>
      <c r="Z77">
        <f t="shared" si="16"/>
        <v>10.6785</v>
      </c>
      <c r="AA77">
        <f t="shared" si="17"/>
        <v>926</v>
      </c>
    </row>
    <row r="78" spans="1:27" x14ac:dyDescent="0.3">
      <c r="A78" t="s">
        <v>136</v>
      </c>
      <c r="B78" t="s">
        <v>25</v>
      </c>
      <c r="C78" t="s">
        <v>26</v>
      </c>
      <c r="D78" t="s">
        <v>20</v>
      </c>
      <c r="E78" t="s">
        <v>21</v>
      </c>
      <c r="F78" t="s">
        <v>28</v>
      </c>
      <c r="G78">
        <v>41.65</v>
      </c>
      <c r="H78">
        <v>10</v>
      </c>
      <c r="I78">
        <v>20.824999999999999</v>
      </c>
      <c r="J78">
        <v>437.32499999999999</v>
      </c>
      <c r="K78" s="6" t="s">
        <v>137</v>
      </c>
      <c r="L78">
        <v>0.71111111111111114</v>
      </c>
      <c r="M78" t="s">
        <v>32</v>
      </c>
      <c r="N78">
        <v>416.5</v>
      </c>
      <c r="O78">
        <v>4.7619047620000003</v>
      </c>
      <c r="P78">
        <v>20.824999999999999</v>
      </c>
      <c r="Q78">
        <v>5.4</v>
      </c>
      <c r="R78">
        <f t="shared" si="9"/>
        <v>437.33</v>
      </c>
      <c r="S78" t="str">
        <f t="shared" si="10"/>
        <v>check</v>
      </c>
      <c r="T78" s="5" t="str">
        <f t="shared" si="11"/>
        <v>Electronic Accessories</v>
      </c>
      <c r="U78" t="str">
        <f t="shared" si="12"/>
        <v>Credit card</v>
      </c>
      <c r="V78">
        <f>SUM(J78:J78:J1077)</f>
        <v>295273.0199999999</v>
      </c>
      <c r="W78">
        <f t="shared" si="13"/>
        <v>5080</v>
      </c>
      <c r="X78">
        <f t="shared" si="14"/>
        <v>319.21407567567559</v>
      </c>
      <c r="Y78">
        <f t="shared" si="15"/>
        <v>1042.6500000000001</v>
      </c>
      <c r="Z78">
        <f t="shared" si="16"/>
        <v>10.6785</v>
      </c>
      <c r="AA78">
        <f t="shared" si="17"/>
        <v>925</v>
      </c>
    </row>
    <row r="79" spans="1:27" x14ac:dyDescent="0.3">
      <c r="A79" t="s">
        <v>138</v>
      </c>
      <c r="B79" t="s">
        <v>25</v>
      </c>
      <c r="C79" t="s">
        <v>26</v>
      </c>
      <c r="D79" t="s">
        <v>20</v>
      </c>
      <c r="E79" t="s">
        <v>21</v>
      </c>
      <c r="F79" t="s">
        <v>50</v>
      </c>
      <c r="G79">
        <v>49.04</v>
      </c>
      <c r="H79">
        <v>9</v>
      </c>
      <c r="I79">
        <v>22.068000000000001</v>
      </c>
      <c r="J79">
        <v>463.428</v>
      </c>
      <c r="K79" s="6">
        <v>43709</v>
      </c>
      <c r="L79">
        <v>0.59722222222222221</v>
      </c>
      <c r="M79" t="s">
        <v>32</v>
      </c>
      <c r="N79">
        <v>441.36</v>
      </c>
      <c r="O79">
        <v>4.7619047620000003</v>
      </c>
      <c r="P79">
        <v>22.068000000000001</v>
      </c>
      <c r="Q79">
        <v>8.6</v>
      </c>
      <c r="R79">
        <f t="shared" si="9"/>
        <v>463.43</v>
      </c>
      <c r="S79" t="str">
        <f t="shared" si="10"/>
        <v>check</v>
      </c>
      <c r="T79" s="5" t="str">
        <f t="shared" si="11"/>
        <v>Fashion Accessories</v>
      </c>
      <c r="U79" t="str">
        <f t="shared" si="12"/>
        <v>Credit card</v>
      </c>
      <c r="V79">
        <f>SUM(J79:J79:J1078)</f>
        <v>294835.69499999989</v>
      </c>
      <c r="W79">
        <f t="shared" si="13"/>
        <v>5070</v>
      </c>
      <c r="X79">
        <f t="shared" si="14"/>
        <v>319.08624999999989</v>
      </c>
      <c r="Y79">
        <f t="shared" si="15"/>
        <v>1042.6500000000001</v>
      </c>
      <c r="Z79">
        <f t="shared" si="16"/>
        <v>10.6785</v>
      </c>
      <c r="AA79">
        <f t="shared" si="17"/>
        <v>924</v>
      </c>
    </row>
    <row r="80" spans="1:27" x14ac:dyDescent="0.3">
      <c r="A80" t="s">
        <v>139</v>
      </c>
      <c r="B80" t="s">
        <v>18</v>
      </c>
      <c r="C80" t="s">
        <v>19</v>
      </c>
      <c r="D80" t="s">
        <v>20</v>
      </c>
      <c r="E80" t="s">
        <v>21</v>
      </c>
      <c r="F80" t="s">
        <v>50</v>
      </c>
      <c r="G80">
        <v>20.010000000000002</v>
      </c>
      <c r="H80">
        <v>9</v>
      </c>
      <c r="I80">
        <v>9.0045000000000002</v>
      </c>
      <c r="J80">
        <v>189.09450000000001</v>
      </c>
      <c r="K80" s="6">
        <v>43800</v>
      </c>
      <c r="L80">
        <v>0.65833333333333333</v>
      </c>
      <c r="M80" t="s">
        <v>32</v>
      </c>
      <c r="N80">
        <v>180.09</v>
      </c>
      <c r="O80">
        <v>4.7619047620000003</v>
      </c>
      <c r="P80">
        <v>9.0045000000000002</v>
      </c>
      <c r="Q80">
        <v>5.7</v>
      </c>
      <c r="R80">
        <f t="shared" si="9"/>
        <v>189.09</v>
      </c>
      <c r="S80" t="str">
        <f t="shared" si="10"/>
        <v>check</v>
      </c>
      <c r="T80" s="5" t="str">
        <f t="shared" si="11"/>
        <v>Fashion Accessories</v>
      </c>
      <c r="U80" t="str">
        <f t="shared" si="12"/>
        <v>Credit card</v>
      </c>
      <c r="V80">
        <f>SUM(J80:J80:J1079)</f>
        <v>294372.26699999988</v>
      </c>
      <c r="W80">
        <f t="shared" si="13"/>
        <v>5061</v>
      </c>
      <c r="X80">
        <f t="shared" si="14"/>
        <v>318.92986673889476</v>
      </c>
      <c r="Y80">
        <f t="shared" si="15"/>
        <v>1042.6500000000001</v>
      </c>
      <c r="Z80">
        <f t="shared" si="16"/>
        <v>10.6785</v>
      </c>
      <c r="AA80">
        <f t="shared" si="17"/>
        <v>923</v>
      </c>
    </row>
    <row r="81" spans="1:27" x14ac:dyDescent="0.3">
      <c r="A81" t="s">
        <v>140</v>
      </c>
      <c r="B81" t="s">
        <v>25</v>
      </c>
      <c r="C81" t="s">
        <v>26</v>
      </c>
      <c r="D81" t="s">
        <v>20</v>
      </c>
      <c r="E81" t="s">
        <v>21</v>
      </c>
      <c r="F81" t="s">
        <v>47</v>
      </c>
      <c r="G81">
        <v>78.31</v>
      </c>
      <c r="H81">
        <v>10</v>
      </c>
      <c r="I81">
        <v>39.155000000000001</v>
      </c>
      <c r="J81">
        <v>822.255</v>
      </c>
      <c r="K81" s="6">
        <v>43588</v>
      </c>
      <c r="L81">
        <v>0.68333333333333324</v>
      </c>
      <c r="M81" t="s">
        <v>23</v>
      </c>
      <c r="N81">
        <v>783.1</v>
      </c>
      <c r="O81">
        <v>4.7619047620000003</v>
      </c>
      <c r="P81">
        <v>39.155000000000001</v>
      </c>
      <c r="Q81">
        <v>6.6</v>
      </c>
      <c r="R81">
        <f t="shared" si="9"/>
        <v>822.26</v>
      </c>
      <c r="S81" t="str">
        <f t="shared" si="10"/>
        <v>check</v>
      </c>
      <c r="T81" s="5" t="str">
        <f t="shared" si="11"/>
        <v>Food And Beverages</v>
      </c>
      <c r="U81" t="str">
        <f t="shared" si="12"/>
        <v>Ewallet</v>
      </c>
      <c r="V81">
        <f>SUM(J81:J81:J1080)</f>
        <v>294183.17249999987</v>
      </c>
      <c r="W81">
        <f t="shared" si="13"/>
        <v>5052</v>
      </c>
      <c r="X81">
        <f t="shared" si="14"/>
        <v>319.07068600867666</v>
      </c>
      <c r="Y81">
        <f t="shared" si="15"/>
        <v>1042.6500000000001</v>
      </c>
      <c r="Z81">
        <f t="shared" si="16"/>
        <v>10.6785</v>
      </c>
      <c r="AA81">
        <f t="shared" si="17"/>
        <v>922</v>
      </c>
    </row>
    <row r="82" spans="1:27" x14ac:dyDescent="0.3">
      <c r="A82" t="s">
        <v>141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20.38</v>
      </c>
      <c r="H82">
        <v>5</v>
      </c>
      <c r="I82">
        <v>5.0949999999999998</v>
      </c>
      <c r="J82">
        <v>106.995</v>
      </c>
      <c r="K82" s="6" t="s">
        <v>135</v>
      </c>
      <c r="L82">
        <v>0.78888888888888886</v>
      </c>
      <c r="M82" t="s">
        <v>29</v>
      </c>
      <c r="N82">
        <v>101.9</v>
      </c>
      <c r="O82">
        <v>4.7619047620000003</v>
      </c>
      <c r="P82">
        <v>5.0949999999999998</v>
      </c>
      <c r="Q82">
        <v>6</v>
      </c>
      <c r="R82">
        <f t="shared" si="9"/>
        <v>107</v>
      </c>
      <c r="S82" t="str">
        <f t="shared" si="10"/>
        <v>check</v>
      </c>
      <c r="T82" s="5" t="str">
        <f t="shared" si="11"/>
        <v>Health And Beauty</v>
      </c>
      <c r="U82" t="str">
        <f t="shared" si="12"/>
        <v>Cash</v>
      </c>
      <c r="V82">
        <f>SUM(J82:J82:J1081)</f>
        <v>293360.91749999975</v>
      </c>
      <c r="W82">
        <f t="shared" si="13"/>
        <v>5042</v>
      </c>
      <c r="X82">
        <f t="shared" si="14"/>
        <v>318.52434039087922</v>
      </c>
      <c r="Y82">
        <f t="shared" si="15"/>
        <v>1042.6500000000001</v>
      </c>
      <c r="Z82">
        <f t="shared" si="16"/>
        <v>10.6785</v>
      </c>
      <c r="AA82">
        <f t="shared" si="17"/>
        <v>921</v>
      </c>
    </row>
    <row r="83" spans="1:27" x14ac:dyDescent="0.3">
      <c r="A83" t="s">
        <v>142</v>
      </c>
      <c r="B83" t="s">
        <v>25</v>
      </c>
      <c r="C83" t="s">
        <v>26</v>
      </c>
      <c r="D83" t="s">
        <v>20</v>
      </c>
      <c r="E83" t="s">
        <v>21</v>
      </c>
      <c r="F83" t="s">
        <v>22</v>
      </c>
      <c r="G83">
        <v>99.19</v>
      </c>
      <c r="H83">
        <v>6</v>
      </c>
      <c r="I83">
        <v>29.757000000000001</v>
      </c>
      <c r="J83">
        <v>624.89700000000005</v>
      </c>
      <c r="K83" s="6" t="s">
        <v>61</v>
      </c>
      <c r="L83">
        <v>0.61249999999999993</v>
      </c>
      <c r="M83" t="s">
        <v>32</v>
      </c>
      <c r="N83">
        <v>595.14</v>
      </c>
      <c r="O83">
        <v>4.7619047620000003</v>
      </c>
      <c r="P83">
        <v>29.757000000000001</v>
      </c>
      <c r="Q83">
        <v>5.5</v>
      </c>
      <c r="R83">
        <f t="shared" si="9"/>
        <v>624.9</v>
      </c>
      <c r="S83" t="str">
        <f t="shared" si="10"/>
        <v>check</v>
      </c>
      <c r="T83" s="5" t="str">
        <f t="shared" si="11"/>
        <v>Health And Beauty</v>
      </c>
      <c r="U83" t="str">
        <f t="shared" si="12"/>
        <v>Credit card</v>
      </c>
      <c r="V83">
        <f>SUM(J83:J83:J1082)</f>
        <v>293253.92249999975</v>
      </c>
      <c r="W83">
        <f t="shared" si="13"/>
        <v>5037</v>
      </c>
      <c r="X83">
        <f t="shared" si="14"/>
        <v>318.75426358695626</v>
      </c>
      <c r="Y83">
        <f t="shared" si="15"/>
        <v>1042.6500000000001</v>
      </c>
      <c r="Z83">
        <f t="shared" si="16"/>
        <v>10.6785</v>
      </c>
      <c r="AA83">
        <f t="shared" si="17"/>
        <v>920</v>
      </c>
    </row>
    <row r="84" spans="1:27" x14ac:dyDescent="0.3">
      <c r="A84" t="s">
        <v>143</v>
      </c>
      <c r="B84" t="s">
        <v>45</v>
      </c>
      <c r="C84" t="s">
        <v>46</v>
      </c>
      <c r="D84" t="s">
        <v>20</v>
      </c>
      <c r="E84" t="s">
        <v>21</v>
      </c>
      <c r="F84" t="s">
        <v>47</v>
      </c>
      <c r="G84">
        <v>96.68</v>
      </c>
      <c r="H84">
        <v>3</v>
      </c>
      <c r="I84">
        <v>14.502000000000001</v>
      </c>
      <c r="J84">
        <v>304.54199999999997</v>
      </c>
      <c r="K84" s="6" t="s">
        <v>144</v>
      </c>
      <c r="L84">
        <v>0.8305555555555556</v>
      </c>
      <c r="M84" t="s">
        <v>23</v>
      </c>
      <c r="N84">
        <v>290.04000000000002</v>
      </c>
      <c r="O84">
        <v>4.7619047620000003</v>
      </c>
      <c r="P84">
        <v>14.502000000000001</v>
      </c>
      <c r="Q84">
        <v>6.4</v>
      </c>
      <c r="R84">
        <f t="shared" si="9"/>
        <v>304.54000000000002</v>
      </c>
      <c r="S84" t="str">
        <f t="shared" si="10"/>
        <v>check</v>
      </c>
      <c r="T84" s="5" t="str">
        <f t="shared" si="11"/>
        <v>Food And Beverages</v>
      </c>
      <c r="U84" t="str">
        <f t="shared" si="12"/>
        <v>Ewallet</v>
      </c>
      <c r="V84">
        <f>SUM(J84:J84:J1083)</f>
        <v>292629.02549999976</v>
      </c>
      <c r="W84">
        <f t="shared" si="13"/>
        <v>5031</v>
      </c>
      <c r="X84">
        <f t="shared" si="14"/>
        <v>318.42113764961891</v>
      </c>
      <c r="Y84">
        <f t="shared" si="15"/>
        <v>1042.6500000000001</v>
      </c>
      <c r="Z84">
        <f t="shared" si="16"/>
        <v>10.6785</v>
      </c>
      <c r="AA84">
        <f t="shared" si="17"/>
        <v>919</v>
      </c>
    </row>
    <row r="85" spans="1:27" x14ac:dyDescent="0.3">
      <c r="A85" t="s">
        <v>145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19.25</v>
      </c>
      <c r="H85">
        <v>8</v>
      </c>
      <c r="I85">
        <v>7.7</v>
      </c>
      <c r="J85">
        <v>161.69999999999999</v>
      </c>
      <c r="K85" s="6" t="s">
        <v>146</v>
      </c>
      <c r="L85">
        <v>0.77569444444444446</v>
      </c>
      <c r="M85" t="s">
        <v>23</v>
      </c>
      <c r="N85">
        <v>154</v>
      </c>
      <c r="O85">
        <v>4.7619047620000003</v>
      </c>
      <c r="P85">
        <v>7.7</v>
      </c>
      <c r="Q85">
        <v>6.6</v>
      </c>
      <c r="R85">
        <f t="shared" si="9"/>
        <v>161.69999999999999</v>
      </c>
      <c r="S85" t="str">
        <f t="shared" si="10"/>
        <v>correct</v>
      </c>
      <c r="T85" s="5" t="str">
        <f t="shared" si="11"/>
        <v>Food And Beverages</v>
      </c>
      <c r="U85" t="str">
        <f t="shared" si="12"/>
        <v>Ewallet</v>
      </c>
      <c r="V85">
        <f>SUM(J85:J85:J1084)</f>
        <v>292324.48349999974</v>
      </c>
      <c r="W85">
        <f t="shared" si="13"/>
        <v>5028</v>
      </c>
      <c r="X85">
        <f t="shared" si="14"/>
        <v>318.43625653594745</v>
      </c>
      <c r="Y85">
        <f t="shared" si="15"/>
        <v>1042.6500000000001</v>
      </c>
      <c r="Z85">
        <f t="shared" si="16"/>
        <v>10.6785</v>
      </c>
      <c r="AA85">
        <f t="shared" si="17"/>
        <v>918</v>
      </c>
    </row>
    <row r="86" spans="1:27" x14ac:dyDescent="0.3">
      <c r="A86" t="s">
        <v>147</v>
      </c>
      <c r="B86" t="s">
        <v>25</v>
      </c>
      <c r="C86" t="s">
        <v>26</v>
      </c>
      <c r="D86" t="s">
        <v>20</v>
      </c>
      <c r="E86" t="s">
        <v>21</v>
      </c>
      <c r="F86" t="s">
        <v>47</v>
      </c>
      <c r="G86">
        <v>80.36</v>
      </c>
      <c r="H86">
        <v>4</v>
      </c>
      <c r="I86">
        <v>16.071999999999999</v>
      </c>
      <c r="J86">
        <v>337.512</v>
      </c>
      <c r="K86" s="6" t="s">
        <v>148</v>
      </c>
      <c r="L86">
        <v>0.78125</v>
      </c>
      <c r="M86" t="s">
        <v>32</v>
      </c>
      <c r="N86">
        <v>321.44</v>
      </c>
      <c r="O86">
        <v>4.7619047620000003</v>
      </c>
      <c r="P86">
        <v>16.071999999999999</v>
      </c>
      <c r="Q86">
        <v>8.3000000000000007</v>
      </c>
      <c r="R86">
        <f t="shared" si="9"/>
        <v>337.51</v>
      </c>
      <c r="S86" t="str">
        <f t="shared" si="10"/>
        <v>check</v>
      </c>
      <c r="T86" s="5" t="str">
        <f t="shared" si="11"/>
        <v>Food And Beverages</v>
      </c>
      <c r="U86" t="str">
        <f t="shared" si="12"/>
        <v>Credit card</v>
      </c>
      <c r="V86">
        <f>SUM(J86:J86:J1085)</f>
        <v>292162.78349999973</v>
      </c>
      <c r="W86">
        <f t="shared" si="13"/>
        <v>5020</v>
      </c>
      <c r="X86">
        <f t="shared" si="14"/>
        <v>318.60717938931271</v>
      </c>
      <c r="Y86">
        <f t="shared" si="15"/>
        <v>1042.6500000000001</v>
      </c>
      <c r="Z86">
        <f t="shared" si="16"/>
        <v>10.6785</v>
      </c>
      <c r="AA86">
        <f t="shared" si="17"/>
        <v>917</v>
      </c>
    </row>
    <row r="87" spans="1:27" x14ac:dyDescent="0.3">
      <c r="A87" t="s">
        <v>149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48.91</v>
      </c>
      <c r="H87">
        <v>5</v>
      </c>
      <c r="I87">
        <v>12.227499999999999</v>
      </c>
      <c r="J87">
        <v>256.77749999999997</v>
      </c>
      <c r="K87" s="6">
        <v>43711</v>
      </c>
      <c r="L87">
        <v>0.4284722222222222</v>
      </c>
      <c r="M87" t="s">
        <v>29</v>
      </c>
      <c r="N87">
        <v>244.55</v>
      </c>
      <c r="O87">
        <v>4.7619047620000003</v>
      </c>
      <c r="P87">
        <v>12.227499999999999</v>
      </c>
      <c r="Q87">
        <v>6.6</v>
      </c>
      <c r="R87">
        <f t="shared" si="9"/>
        <v>256.77999999999997</v>
      </c>
      <c r="S87" t="str">
        <f t="shared" si="10"/>
        <v>check</v>
      </c>
      <c r="T87" s="5" t="str">
        <f t="shared" si="11"/>
        <v>Sports And Travel</v>
      </c>
      <c r="U87" t="str">
        <f t="shared" si="12"/>
        <v>Cash</v>
      </c>
      <c r="V87">
        <f>SUM(J87:J87:J1086)</f>
        <v>291825.27149999974</v>
      </c>
      <c r="W87">
        <f t="shared" si="13"/>
        <v>5016</v>
      </c>
      <c r="X87">
        <f t="shared" si="14"/>
        <v>318.58654093886435</v>
      </c>
      <c r="Y87">
        <f t="shared" si="15"/>
        <v>1042.6500000000001</v>
      </c>
      <c r="Z87">
        <f t="shared" si="16"/>
        <v>10.6785</v>
      </c>
      <c r="AA87">
        <f t="shared" si="17"/>
        <v>916</v>
      </c>
    </row>
    <row r="88" spans="1:27" x14ac:dyDescent="0.3">
      <c r="A88" t="s">
        <v>150</v>
      </c>
      <c r="B88" t="s">
        <v>25</v>
      </c>
      <c r="C88" t="s">
        <v>26</v>
      </c>
      <c r="D88" t="s">
        <v>20</v>
      </c>
      <c r="E88" t="s">
        <v>21</v>
      </c>
      <c r="F88" t="s">
        <v>36</v>
      </c>
      <c r="G88">
        <v>83.06</v>
      </c>
      <c r="H88">
        <v>7</v>
      </c>
      <c r="I88">
        <v>29.071000000000002</v>
      </c>
      <c r="J88">
        <v>610.49099999999999</v>
      </c>
      <c r="K88" s="6">
        <v>43588</v>
      </c>
      <c r="L88">
        <v>0.60486111111111118</v>
      </c>
      <c r="M88" t="s">
        <v>23</v>
      </c>
      <c r="N88">
        <v>581.41999999999996</v>
      </c>
      <c r="O88">
        <v>4.7619047620000003</v>
      </c>
      <c r="P88">
        <v>29.071000000000002</v>
      </c>
      <c r="Q88">
        <v>4</v>
      </c>
      <c r="R88">
        <f t="shared" si="9"/>
        <v>610.49</v>
      </c>
      <c r="S88" t="str">
        <f t="shared" si="10"/>
        <v>check</v>
      </c>
      <c r="T88" s="5" t="str">
        <f t="shared" si="11"/>
        <v>Sports And Travel</v>
      </c>
      <c r="U88" t="str">
        <f t="shared" si="12"/>
        <v>Ewallet</v>
      </c>
      <c r="V88">
        <f>SUM(J88:J88:J1087)</f>
        <v>291568.49399999977</v>
      </c>
      <c r="W88">
        <f t="shared" si="13"/>
        <v>5011</v>
      </c>
      <c r="X88">
        <f t="shared" si="14"/>
        <v>318.65409180327845</v>
      </c>
      <c r="Y88">
        <f t="shared" si="15"/>
        <v>1042.6500000000001</v>
      </c>
      <c r="Z88">
        <f t="shared" si="16"/>
        <v>10.6785</v>
      </c>
      <c r="AA88">
        <f t="shared" si="17"/>
        <v>915</v>
      </c>
    </row>
    <row r="89" spans="1:27" x14ac:dyDescent="0.3">
      <c r="A89" t="s">
        <v>151</v>
      </c>
      <c r="B89" t="s">
        <v>25</v>
      </c>
      <c r="C89" t="s">
        <v>26</v>
      </c>
      <c r="D89" t="s">
        <v>20</v>
      </c>
      <c r="E89" t="s">
        <v>21</v>
      </c>
      <c r="F89" t="s">
        <v>50</v>
      </c>
      <c r="G89">
        <v>76.52</v>
      </c>
      <c r="H89">
        <v>5</v>
      </c>
      <c r="I89">
        <v>19.13</v>
      </c>
      <c r="J89">
        <v>401.73</v>
      </c>
      <c r="K89" s="6" t="s">
        <v>38</v>
      </c>
      <c r="L89">
        <v>0.43263888888888885</v>
      </c>
      <c r="M89" t="s">
        <v>29</v>
      </c>
      <c r="N89">
        <v>382.6</v>
      </c>
      <c r="O89">
        <v>4.7619047620000003</v>
      </c>
      <c r="P89">
        <v>19.13</v>
      </c>
      <c r="Q89">
        <v>9.9</v>
      </c>
      <c r="R89">
        <f t="shared" si="9"/>
        <v>401.73</v>
      </c>
      <c r="S89" t="str">
        <f t="shared" si="10"/>
        <v>correct</v>
      </c>
      <c r="T89" s="5" t="str">
        <f t="shared" si="11"/>
        <v>Fashion Accessories</v>
      </c>
      <c r="U89" t="str">
        <f t="shared" si="12"/>
        <v>Cash</v>
      </c>
      <c r="V89">
        <f>SUM(J89:J89:J1088)</f>
        <v>290958.00299999979</v>
      </c>
      <c r="W89">
        <f t="shared" si="13"/>
        <v>5004</v>
      </c>
      <c r="X89">
        <f t="shared" si="14"/>
        <v>318.3347954048138</v>
      </c>
      <c r="Y89">
        <f t="shared" si="15"/>
        <v>1042.6500000000001</v>
      </c>
      <c r="Z89">
        <f t="shared" si="16"/>
        <v>10.6785</v>
      </c>
      <c r="AA89">
        <f t="shared" si="17"/>
        <v>914</v>
      </c>
    </row>
    <row r="90" spans="1:27" x14ac:dyDescent="0.3">
      <c r="A90" t="s">
        <v>152</v>
      </c>
      <c r="B90" t="s">
        <v>18</v>
      </c>
      <c r="C90" t="s">
        <v>19</v>
      </c>
      <c r="D90" t="s">
        <v>20</v>
      </c>
      <c r="E90" t="s">
        <v>21</v>
      </c>
      <c r="F90" t="s">
        <v>47</v>
      </c>
      <c r="G90">
        <v>49.38</v>
      </c>
      <c r="H90">
        <v>7</v>
      </c>
      <c r="I90">
        <v>17.283000000000001</v>
      </c>
      <c r="J90">
        <v>362.94299999999998</v>
      </c>
      <c r="K90" s="6" t="s">
        <v>111</v>
      </c>
      <c r="L90">
        <v>0.85763888888888884</v>
      </c>
      <c r="M90" t="s">
        <v>32</v>
      </c>
      <c r="N90">
        <v>345.66</v>
      </c>
      <c r="O90">
        <v>4.7619047620000003</v>
      </c>
      <c r="P90">
        <v>17.283000000000001</v>
      </c>
      <c r="Q90">
        <v>7.3</v>
      </c>
      <c r="R90">
        <f t="shared" si="9"/>
        <v>362.94</v>
      </c>
      <c r="S90" t="str">
        <f t="shared" si="10"/>
        <v>check</v>
      </c>
      <c r="T90" s="5" t="str">
        <f t="shared" si="11"/>
        <v>Food And Beverages</v>
      </c>
      <c r="U90" t="str">
        <f t="shared" si="12"/>
        <v>Credit card</v>
      </c>
      <c r="V90">
        <f>SUM(J90:J90:J1089)</f>
        <v>290556.27299999981</v>
      </c>
      <c r="W90">
        <f t="shared" si="13"/>
        <v>4999</v>
      </c>
      <c r="X90">
        <f t="shared" si="14"/>
        <v>318.24345345016411</v>
      </c>
      <c r="Y90">
        <f t="shared" si="15"/>
        <v>1042.6500000000001</v>
      </c>
      <c r="Z90">
        <f t="shared" si="16"/>
        <v>10.6785</v>
      </c>
      <c r="AA90">
        <f t="shared" si="17"/>
        <v>913</v>
      </c>
    </row>
    <row r="91" spans="1:27" x14ac:dyDescent="0.3">
      <c r="A91" t="s">
        <v>153</v>
      </c>
      <c r="B91" t="s">
        <v>18</v>
      </c>
      <c r="C91" t="s">
        <v>19</v>
      </c>
      <c r="D91" t="s">
        <v>20</v>
      </c>
      <c r="E91" t="s">
        <v>21</v>
      </c>
      <c r="F91" t="s">
        <v>36</v>
      </c>
      <c r="G91">
        <v>42.47</v>
      </c>
      <c r="H91">
        <v>1</v>
      </c>
      <c r="I91">
        <v>2.1234999999999999</v>
      </c>
      <c r="J91">
        <v>44.593499999999999</v>
      </c>
      <c r="K91" s="6">
        <v>43497</v>
      </c>
      <c r="L91">
        <v>0.70624999999999993</v>
      </c>
      <c r="M91" t="s">
        <v>29</v>
      </c>
      <c r="N91">
        <v>42.47</v>
      </c>
      <c r="O91">
        <v>4.7619047620000003</v>
      </c>
      <c r="P91">
        <v>2.1234999999999999</v>
      </c>
      <c r="Q91">
        <v>5.7</v>
      </c>
      <c r="R91">
        <f t="shared" si="9"/>
        <v>44.59</v>
      </c>
      <c r="S91" t="str">
        <f t="shared" si="10"/>
        <v>check</v>
      </c>
      <c r="T91" s="5" t="str">
        <f t="shared" si="11"/>
        <v>Sports And Travel</v>
      </c>
      <c r="U91" t="str">
        <f t="shared" si="12"/>
        <v>Cash</v>
      </c>
      <c r="V91">
        <f>SUM(J91:J91:J1090)</f>
        <v>290193.32999999984</v>
      </c>
      <c r="W91">
        <f t="shared" si="13"/>
        <v>4992</v>
      </c>
      <c r="X91">
        <f t="shared" si="14"/>
        <v>318.1944407894735</v>
      </c>
      <c r="Y91">
        <f t="shared" si="15"/>
        <v>1042.6500000000001</v>
      </c>
      <c r="Z91">
        <f t="shared" si="16"/>
        <v>10.6785</v>
      </c>
      <c r="AA91">
        <f t="shared" si="17"/>
        <v>912</v>
      </c>
    </row>
    <row r="92" spans="1:27" x14ac:dyDescent="0.3">
      <c r="A92" t="s">
        <v>154</v>
      </c>
      <c r="B92" t="s">
        <v>45</v>
      </c>
      <c r="C92" t="s">
        <v>46</v>
      </c>
      <c r="D92" t="s">
        <v>20</v>
      </c>
      <c r="E92" t="s">
        <v>21</v>
      </c>
      <c r="F92" t="s">
        <v>22</v>
      </c>
      <c r="G92">
        <v>76.989999999999995</v>
      </c>
      <c r="H92">
        <v>6</v>
      </c>
      <c r="I92">
        <v>23.097000000000001</v>
      </c>
      <c r="J92">
        <v>485.03699999999998</v>
      </c>
      <c r="K92" s="6" t="s">
        <v>98</v>
      </c>
      <c r="L92">
        <v>0.74652777777777779</v>
      </c>
      <c r="M92" t="s">
        <v>29</v>
      </c>
      <c r="N92">
        <v>461.94</v>
      </c>
      <c r="O92">
        <v>4.7619047620000003</v>
      </c>
      <c r="P92">
        <v>23.097000000000001</v>
      </c>
      <c r="Q92">
        <v>6.1</v>
      </c>
      <c r="R92">
        <f t="shared" si="9"/>
        <v>485.04</v>
      </c>
      <c r="S92" t="str">
        <f t="shared" si="10"/>
        <v>check</v>
      </c>
      <c r="T92" s="5" t="str">
        <f t="shared" si="11"/>
        <v>Health And Beauty</v>
      </c>
      <c r="U92" t="str">
        <f t="shared" si="12"/>
        <v>Cash</v>
      </c>
      <c r="V92">
        <f>SUM(J92:J92:J1091)</f>
        <v>290148.73649999982</v>
      </c>
      <c r="W92">
        <f t="shared" si="13"/>
        <v>4991</v>
      </c>
      <c r="X92">
        <f t="shared" si="14"/>
        <v>318.49477113062551</v>
      </c>
      <c r="Y92">
        <f t="shared" si="15"/>
        <v>1042.6500000000001</v>
      </c>
      <c r="Z92">
        <f t="shared" si="16"/>
        <v>10.6785</v>
      </c>
      <c r="AA92">
        <f t="shared" si="17"/>
        <v>911</v>
      </c>
    </row>
    <row r="93" spans="1:27" x14ac:dyDescent="0.3">
      <c r="A93" t="s">
        <v>155</v>
      </c>
      <c r="B93" t="s">
        <v>25</v>
      </c>
      <c r="C93" t="s">
        <v>26</v>
      </c>
      <c r="D93" t="s">
        <v>20</v>
      </c>
      <c r="E93" t="s">
        <v>21</v>
      </c>
      <c r="F93" t="s">
        <v>31</v>
      </c>
      <c r="G93">
        <v>47.38</v>
      </c>
      <c r="H93">
        <v>4</v>
      </c>
      <c r="I93">
        <v>9.4760000000000009</v>
      </c>
      <c r="J93">
        <v>198.99600000000001</v>
      </c>
      <c r="K93" s="6" t="s">
        <v>146</v>
      </c>
      <c r="L93">
        <v>0.43402777777777773</v>
      </c>
      <c r="M93" t="s">
        <v>29</v>
      </c>
      <c r="N93">
        <v>189.52</v>
      </c>
      <c r="O93">
        <v>4.7619047620000003</v>
      </c>
      <c r="P93">
        <v>9.4760000000000009</v>
      </c>
      <c r="Q93">
        <v>7.1</v>
      </c>
      <c r="R93">
        <f t="shared" si="9"/>
        <v>199</v>
      </c>
      <c r="S93" t="str">
        <f t="shared" si="10"/>
        <v>check</v>
      </c>
      <c r="T93" s="5" t="str">
        <f t="shared" si="11"/>
        <v>Home And Lifestyle</v>
      </c>
      <c r="U93" t="str">
        <f t="shared" si="12"/>
        <v>Cash</v>
      </c>
      <c r="V93">
        <f>SUM(J93:J93:J1092)</f>
        <v>289663.69949999987</v>
      </c>
      <c r="W93">
        <f t="shared" si="13"/>
        <v>4985</v>
      </c>
      <c r="X93">
        <f t="shared" si="14"/>
        <v>318.31175769230754</v>
      </c>
      <c r="Y93">
        <f t="shared" si="15"/>
        <v>1042.6500000000001</v>
      </c>
      <c r="Z93">
        <f t="shared" si="16"/>
        <v>10.6785</v>
      </c>
      <c r="AA93">
        <f t="shared" si="17"/>
        <v>910</v>
      </c>
    </row>
    <row r="94" spans="1:27" x14ac:dyDescent="0.3">
      <c r="A94" t="s">
        <v>156</v>
      </c>
      <c r="B94" t="s">
        <v>25</v>
      </c>
      <c r="C94" t="s">
        <v>26</v>
      </c>
      <c r="D94" t="s">
        <v>20</v>
      </c>
      <c r="E94" t="s">
        <v>21</v>
      </c>
      <c r="F94" t="s">
        <v>36</v>
      </c>
      <c r="G94">
        <v>44.86</v>
      </c>
      <c r="H94">
        <v>10</v>
      </c>
      <c r="I94">
        <v>22.43</v>
      </c>
      <c r="J94">
        <v>471.03</v>
      </c>
      <c r="K94" s="6" t="s">
        <v>144</v>
      </c>
      <c r="L94">
        <v>0.82916666666666661</v>
      </c>
      <c r="M94" t="s">
        <v>23</v>
      </c>
      <c r="N94">
        <v>448.6</v>
      </c>
      <c r="O94">
        <v>4.7619047620000003</v>
      </c>
      <c r="P94">
        <v>22.43</v>
      </c>
      <c r="Q94">
        <v>8.1999999999999993</v>
      </c>
      <c r="R94">
        <f t="shared" si="9"/>
        <v>471.03</v>
      </c>
      <c r="S94" t="str">
        <f t="shared" si="10"/>
        <v>correct</v>
      </c>
      <c r="T94" s="5" t="str">
        <f t="shared" si="11"/>
        <v>Sports And Travel</v>
      </c>
      <c r="U94" t="str">
        <f t="shared" si="12"/>
        <v>Ewallet</v>
      </c>
      <c r="V94">
        <f>SUM(J94:J94:J1093)</f>
        <v>289464.70349999989</v>
      </c>
      <c r="W94">
        <f t="shared" si="13"/>
        <v>4981</v>
      </c>
      <c r="X94">
        <f t="shared" si="14"/>
        <v>318.44301815181507</v>
      </c>
      <c r="Y94">
        <f t="shared" si="15"/>
        <v>1042.6500000000001</v>
      </c>
      <c r="Z94">
        <f t="shared" si="16"/>
        <v>10.6785</v>
      </c>
      <c r="AA94">
        <f t="shared" si="17"/>
        <v>909</v>
      </c>
    </row>
    <row r="95" spans="1:27" x14ac:dyDescent="0.3">
      <c r="A95" t="s">
        <v>157</v>
      </c>
      <c r="B95" t="s">
        <v>18</v>
      </c>
      <c r="C95" t="s">
        <v>19</v>
      </c>
      <c r="D95" t="s">
        <v>20</v>
      </c>
      <c r="E95" t="s">
        <v>21</v>
      </c>
      <c r="F95" t="s">
        <v>36</v>
      </c>
      <c r="G95">
        <v>21.98</v>
      </c>
      <c r="H95">
        <v>7</v>
      </c>
      <c r="I95">
        <v>7.6929999999999996</v>
      </c>
      <c r="J95">
        <v>161.553</v>
      </c>
      <c r="K95" s="6">
        <v>43739</v>
      </c>
      <c r="L95">
        <v>0.6958333333333333</v>
      </c>
      <c r="M95" t="s">
        <v>23</v>
      </c>
      <c r="N95">
        <v>153.86000000000001</v>
      </c>
      <c r="O95">
        <v>4.7619047620000003</v>
      </c>
      <c r="P95">
        <v>7.6929999999999996</v>
      </c>
      <c r="Q95">
        <v>5.0999999999999996</v>
      </c>
      <c r="R95">
        <f t="shared" si="9"/>
        <v>161.55000000000001</v>
      </c>
      <c r="S95" t="str">
        <f t="shared" si="10"/>
        <v>check</v>
      </c>
      <c r="T95" s="5" t="str">
        <f t="shared" si="11"/>
        <v>Sports And Travel</v>
      </c>
      <c r="U95" t="str">
        <f t="shared" si="12"/>
        <v>Ewallet</v>
      </c>
      <c r="V95">
        <f>SUM(J95:J95:J1094)</f>
        <v>288993.67349999986</v>
      </c>
      <c r="W95">
        <f t="shared" si="13"/>
        <v>4971</v>
      </c>
      <c r="X95">
        <f t="shared" si="14"/>
        <v>318.27497081497779</v>
      </c>
      <c r="Y95">
        <f t="shared" si="15"/>
        <v>1042.6500000000001</v>
      </c>
      <c r="Z95">
        <f t="shared" si="16"/>
        <v>10.6785</v>
      </c>
      <c r="AA95">
        <f t="shared" si="17"/>
        <v>908</v>
      </c>
    </row>
    <row r="96" spans="1:27" x14ac:dyDescent="0.3">
      <c r="A96" t="s">
        <v>158</v>
      </c>
      <c r="B96" t="s">
        <v>45</v>
      </c>
      <c r="C96" t="s">
        <v>46</v>
      </c>
      <c r="D96" t="s">
        <v>20</v>
      </c>
      <c r="E96" t="s">
        <v>21</v>
      </c>
      <c r="F96" t="s">
        <v>22</v>
      </c>
      <c r="G96">
        <v>64.36</v>
      </c>
      <c r="H96">
        <v>9</v>
      </c>
      <c r="I96">
        <v>28.962</v>
      </c>
      <c r="J96">
        <v>608.202</v>
      </c>
      <c r="K96" s="6">
        <v>43802</v>
      </c>
      <c r="L96">
        <v>0.50624999999999998</v>
      </c>
      <c r="M96" t="s">
        <v>32</v>
      </c>
      <c r="N96">
        <v>579.24</v>
      </c>
      <c r="O96">
        <v>4.7619047620000003</v>
      </c>
      <c r="P96">
        <v>28.962</v>
      </c>
      <c r="Q96">
        <v>8.6</v>
      </c>
      <c r="R96">
        <f t="shared" si="9"/>
        <v>608.20000000000005</v>
      </c>
      <c r="S96" t="str">
        <f t="shared" si="10"/>
        <v>check</v>
      </c>
      <c r="T96" s="5" t="str">
        <f t="shared" si="11"/>
        <v>Health And Beauty</v>
      </c>
      <c r="U96" t="str">
        <f t="shared" si="12"/>
        <v>Credit card</v>
      </c>
      <c r="V96">
        <f>SUM(J96:J96:J1095)</f>
        <v>288832.12049999984</v>
      </c>
      <c r="W96">
        <f t="shared" si="13"/>
        <v>4964</v>
      </c>
      <c r="X96">
        <f t="shared" si="14"/>
        <v>318.44776240352792</v>
      </c>
      <c r="Y96">
        <f t="shared" si="15"/>
        <v>1042.6500000000001</v>
      </c>
      <c r="Z96">
        <f t="shared" si="16"/>
        <v>10.6785</v>
      </c>
      <c r="AA96">
        <f t="shared" si="17"/>
        <v>907</v>
      </c>
    </row>
    <row r="97" spans="1:27" x14ac:dyDescent="0.3">
      <c r="A97" t="s">
        <v>159</v>
      </c>
      <c r="B97" t="s">
        <v>25</v>
      </c>
      <c r="C97" t="s">
        <v>26</v>
      </c>
      <c r="D97" t="s">
        <v>20</v>
      </c>
      <c r="E97" t="s">
        <v>21</v>
      </c>
      <c r="F97" t="s">
        <v>22</v>
      </c>
      <c r="G97">
        <v>89.75</v>
      </c>
      <c r="H97">
        <v>1</v>
      </c>
      <c r="I97">
        <v>4.4874999999999998</v>
      </c>
      <c r="J97">
        <v>94.237499999999997</v>
      </c>
      <c r="K97" s="6">
        <v>43618</v>
      </c>
      <c r="L97">
        <v>0.83680555555555547</v>
      </c>
      <c r="M97" t="s">
        <v>32</v>
      </c>
      <c r="N97">
        <v>89.75</v>
      </c>
      <c r="O97">
        <v>4.7619047620000003</v>
      </c>
      <c r="P97">
        <v>4.4874999999999998</v>
      </c>
      <c r="Q97">
        <v>6.6</v>
      </c>
      <c r="R97">
        <f t="shared" si="9"/>
        <v>94.24</v>
      </c>
      <c r="S97" t="str">
        <f t="shared" si="10"/>
        <v>check</v>
      </c>
      <c r="T97" s="5" t="str">
        <f t="shared" si="11"/>
        <v>Health And Beauty</v>
      </c>
      <c r="U97" t="str">
        <f t="shared" si="12"/>
        <v>Credit card</v>
      </c>
      <c r="V97">
        <f>SUM(J97:J97:J1096)</f>
        <v>288223.91849999985</v>
      </c>
      <c r="W97">
        <f t="shared" si="13"/>
        <v>4955</v>
      </c>
      <c r="X97">
        <f t="shared" si="14"/>
        <v>318.12794536423826</v>
      </c>
      <c r="Y97">
        <f t="shared" si="15"/>
        <v>1042.6500000000001</v>
      </c>
      <c r="Z97">
        <f t="shared" si="16"/>
        <v>10.6785</v>
      </c>
      <c r="AA97">
        <f t="shared" si="17"/>
        <v>906</v>
      </c>
    </row>
    <row r="98" spans="1:27" x14ac:dyDescent="0.3">
      <c r="A98" t="s">
        <v>160</v>
      </c>
      <c r="B98" t="s">
        <v>18</v>
      </c>
      <c r="C98" t="s">
        <v>19</v>
      </c>
      <c r="D98" t="s">
        <v>20</v>
      </c>
      <c r="E98" t="s">
        <v>21</v>
      </c>
      <c r="F98" t="s">
        <v>28</v>
      </c>
      <c r="G98">
        <v>97.16</v>
      </c>
      <c r="H98">
        <v>1</v>
      </c>
      <c r="I98">
        <v>4.8579999999999997</v>
      </c>
      <c r="J98">
        <v>102.018</v>
      </c>
      <c r="K98" s="6">
        <v>43680</v>
      </c>
      <c r="L98">
        <v>0.85972222222222217</v>
      </c>
      <c r="M98" t="s">
        <v>23</v>
      </c>
      <c r="N98">
        <v>97.16</v>
      </c>
      <c r="O98">
        <v>4.7619047620000003</v>
      </c>
      <c r="P98">
        <v>4.8579999999999997</v>
      </c>
      <c r="Q98">
        <v>7.2</v>
      </c>
      <c r="R98">
        <f t="shared" si="9"/>
        <v>102.02</v>
      </c>
      <c r="S98" t="str">
        <f t="shared" si="10"/>
        <v>check</v>
      </c>
      <c r="T98" s="5" t="str">
        <f t="shared" si="11"/>
        <v>Electronic Accessories</v>
      </c>
      <c r="U98" t="str">
        <f t="shared" si="12"/>
        <v>Ewallet</v>
      </c>
      <c r="V98">
        <f>SUM(J98:J98:J1097)</f>
        <v>288129.68099999981</v>
      </c>
      <c r="W98">
        <f t="shared" si="13"/>
        <v>4954</v>
      </c>
      <c r="X98">
        <f t="shared" si="14"/>
        <v>318.37533812154675</v>
      </c>
      <c r="Y98">
        <f t="shared" si="15"/>
        <v>1042.6500000000001</v>
      </c>
      <c r="Z98">
        <f t="shared" si="16"/>
        <v>10.6785</v>
      </c>
      <c r="AA98">
        <f t="shared" si="17"/>
        <v>905</v>
      </c>
    </row>
    <row r="99" spans="1:27" x14ac:dyDescent="0.3">
      <c r="A99" t="s">
        <v>161</v>
      </c>
      <c r="B99" t="s">
        <v>45</v>
      </c>
      <c r="C99" t="s">
        <v>46</v>
      </c>
      <c r="D99" t="s">
        <v>20</v>
      </c>
      <c r="E99" t="s">
        <v>21</v>
      </c>
      <c r="F99" t="s">
        <v>22</v>
      </c>
      <c r="G99">
        <v>87.87</v>
      </c>
      <c r="H99">
        <v>10</v>
      </c>
      <c r="I99">
        <v>43.935000000000002</v>
      </c>
      <c r="J99">
        <v>922.63499999999999</v>
      </c>
      <c r="K99" s="6" t="s">
        <v>55</v>
      </c>
      <c r="L99">
        <v>0.43402777777777773</v>
      </c>
      <c r="M99" t="s">
        <v>23</v>
      </c>
      <c r="N99">
        <v>878.7</v>
      </c>
      <c r="O99">
        <v>4.7619047620000003</v>
      </c>
      <c r="P99">
        <v>43.935000000000002</v>
      </c>
      <c r="Q99">
        <v>5.0999999999999996</v>
      </c>
      <c r="R99">
        <f t="shared" si="9"/>
        <v>922.64</v>
      </c>
      <c r="S99" t="str">
        <f t="shared" si="10"/>
        <v>check</v>
      </c>
      <c r="T99" s="5" t="str">
        <f t="shared" si="11"/>
        <v>Health And Beauty</v>
      </c>
      <c r="U99" t="str">
        <f t="shared" si="12"/>
        <v>Ewallet</v>
      </c>
      <c r="V99">
        <f>SUM(J99:J99:J1098)</f>
        <v>288027.66299999983</v>
      </c>
      <c r="W99">
        <f t="shared" si="13"/>
        <v>4953</v>
      </c>
      <c r="X99">
        <f t="shared" si="14"/>
        <v>318.61467146017679</v>
      </c>
      <c r="Y99">
        <f t="shared" si="15"/>
        <v>1042.6500000000001</v>
      </c>
      <c r="Z99">
        <f t="shared" si="16"/>
        <v>10.6785</v>
      </c>
      <c r="AA99">
        <f t="shared" si="17"/>
        <v>904</v>
      </c>
    </row>
    <row r="100" spans="1:27" x14ac:dyDescent="0.3">
      <c r="A100" t="s">
        <v>162</v>
      </c>
      <c r="B100" t="s">
        <v>25</v>
      </c>
      <c r="C100" t="s">
        <v>26</v>
      </c>
      <c r="D100" t="s">
        <v>20</v>
      </c>
      <c r="E100" t="s">
        <v>21</v>
      </c>
      <c r="F100" t="s">
        <v>28</v>
      </c>
      <c r="G100">
        <v>12.45</v>
      </c>
      <c r="H100">
        <v>6</v>
      </c>
      <c r="I100">
        <v>3.7349999999999999</v>
      </c>
      <c r="J100">
        <v>78.435000000000002</v>
      </c>
      <c r="K100" s="6">
        <v>43710</v>
      </c>
      <c r="L100">
        <v>0.5493055555555556</v>
      </c>
      <c r="M100" t="s">
        <v>29</v>
      </c>
      <c r="N100">
        <v>74.7</v>
      </c>
      <c r="O100">
        <v>4.7619047620000003</v>
      </c>
      <c r="P100">
        <v>3.7349999999999999</v>
      </c>
      <c r="Q100">
        <v>4.0999999999999996</v>
      </c>
      <c r="R100">
        <f t="shared" si="9"/>
        <v>78.44</v>
      </c>
      <c r="S100" t="str">
        <f t="shared" si="10"/>
        <v>check</v>
      </c>
      <c r="T100" s="5" t="str">
        <f t="shared" si="11"/>
        <v>Electronic Accessories</v>
      </c>
      <c r="U100" t="str">
        <f t="shared" si="12"/>
        <v>Cash</v>
      </c>
      <c r="V100">
        <f>SUM(J100:J100:J1099)</f>
        <v>287105.02799999982</v>
      </c>
      <c r="W100">
        <f t="shared" si="13"/>
        <v>4943</v>
      </c>
      <c r="X100">
        <f t="shared" si="14"/>
        <v>317.94576744186026</v>
      </c>
      <c r="Y100">
        <f t="shared" si="15"/>
        <v>1042.6500000000001</v>
      </c>
      <c r="Z100">
        <f t="shared" si="16"/>
        <v>10.6785</v>
      </c>
      <c r="AA100">
        <f t="shared" si="17"/>
        <v>903</v>
      </c>
    </row>
    <row r="101" spans="1:27" x14ac:dyDescent="0.3">
      <c r="A101" t="s">
        <v>163</v>
      </c>
      <c r="B101" t="s">
        <v>18</v>
      </c>
      <c r="C101" t="s">
        <v>19</v>
      </c>
      <c r="D101" t="s">
        <v>20</v>
      </c>
      <c r="E101" t="s">
        <v>21</v>
      </c>
      <c r="F101" t="s">
        <v>47</v>
      </c>
      <c r="G101">
        <v>52.75</v>
      </c>
      <c r="H101">
        <v>3</v>
      </c>
      <c r="I101">
        <v>7.9124999999999996</v>
      </c>
      <c r="J101">
        <v>166.16249999999999</v>
      </c>
      <c r="K101" s="6" t="s">
        <v>87</v>
      </c>
      <c r="L101">
        <v>0.42777777777777781</v>
      </c>
      <c r="M101" t="s">
        <v>23</v>
      </c>
      <c r="N101">
        <v>158.25</v>
      </c>
      <c r="O101">
        <v>4.7619047620000003</v>
      </c>
      <c r="P101">
        <v>7.9124999999999996</v>
      </c>
      <c r="Q101">
        <v>9.3000000000000007</v>
      </c>
      <c r="R101">
        <f t="shared" si="9"/>
        <v>166.16</v>
      </c>
      <c r="S101" t="str">
        <f t="shared" si="10"/>
        <v>check</v>
      </c>
      <c r="T101" s="5" t="str">
        <f t="shared" si="11"/>
        <v>Food And Beverages</v>
      </c>
      <c r="U101" t="str">
        <f t="shared" si="12"/>
        <v>Ewallet</v>
      </c>
      <c r="V101">
        <f>SUM(J101:J101:J1100)</f>
        <v>287026.59299999982</v>
      </c>
      <c r="W101">
        <f t="shared" si="13"/>
        <v>4937</v>
      </c>
      <c r="X101">
        <f t="shared" si="14"/>
        <v>318.21130044345875</v>
      </c>
      <c r="Y101">
        <f t="shared" si="15"/>
        <v>1042.6500000000001</v>
      </c>
      <c r="Z101">
        <f t="shared" si="16"/>
        <v>10.6785</v>
      </c>
      <c r="AA101">
        <f t="shared" si="17"/>
        <v>902</v>
      </c>
    </row>
    <row r="102" spans="1:27" x14ac:dyDescent="0.3">
      <c r="A102" t="s">
        <v>164</v>
      </c>
      <c r="B102" t="s">
        <v>45</v>
      </c>
      <c r="C102" t="s">
        <v>46</v>
      </c>
      <c r="D102" t="s">
        <v>20</v>
      </c>
      <c r="E102" t="s">
        <v>21</v>
      </c>
      <c r="F102" t="s">
        <v>31</v>
      </c>
      <c r="G102">
        <v>82.7</v>
      </c>
      <c r="H102">
        <v>6</v>
      </c>
      <c r="I102">
        <v>24.81</v>
      </c>
      <c r="J102">
        <v>521.01</v>
      </c>
      <c r="K102" s="6">
        <v>43588</v>
      </c>
      <c r="L102">
        <v>0.7597222222222223</v>
      </c>
      <c r="M102" t="s">
        <v>29</v>
      </c>
      <c r="N102">
        <v>496.2</v>
      </c>
      <c r="O102">
        <v>4.7619047620000003</v>
      </c>
      <c r="P102">
        <v>24.81</v>
      </c>
      <c r="Q102">
        <v>7.4</v>
      </c>
      <c r="R102">
        <f t="shared" si="9"/>
        <v>521.01</v>
      </c>
      <c r="S102" t="str">
        <f t="shared" si="10"/>
        <v>correct</v>
      </c>
      <c r="T102" s="5" t="str">
        <f t="shared" si="11"/>
        <v>Home And Lifestyle</v>
      </c>
      <c r="U102" t="str">
        <f t="shared" si="12"/>
        <v>Cash</v>
      </c>
      <c r="V102">
        <f>SUM(J102:J102:J1101)</f>
        <v>286860.43049999984</v>
      </c>
      <c r="W102">
        <f t="shared" si="13"/>
        <v>4934</v>
      </c>
      <c r="X102">
        <f t="shared" si="14"/>
        <v>318.38005604883443</v>
      </c>
      <c r="Y102">
        <f t="shared" si="15"/>
        <v>1042.6500000000001</v>
      </c>
      <c r="Z102">
        <f t="shared" si="16"/>
        <v>10.6785</v>
      </c>
      <c r="AA102">
        <f t="shared" si="17"/>
        <v>901</v>
      </c>
    </row>
    <row r="103" spans="1:27" x14ac:dyDescent="0.3">
      <c r="A103" t="s">
        <v>165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48.71</v>
      </c>
      <c r="H103">
        <v>1</v>
      </c>
      <c r="I103">
        <v>2.4355000000000002</v>
      </c>
      <c r="J103">
        <v>51.145499999999998</v>
      </c>
      <c r="K103" s="6" t="s">
        <v>166</v>
      </c>
      <c r="L103">
        <v>0.80555555555555547</v>
      </c>
      <c r="M103" t="s">
        <v>29</v>
      </c>
      <c r="N103">
        <v>48.71</v>
      </c>
      <c r="O103">
        <v>4.7619047620000003</v>
      </c>
      <c r="P103">
        <v>2.4355000000000002</v>
      </c>
      <c r="Q103">
        <v>4.0999999999999996</v>
      </c>
      <c r="R103">
        <f t="shared" si="9"/>
        <v>51.15</v>
      </c>
      <c r="S103" t="str">
        <f t="shared" si="10"/>
        <v>check</v>
      </c>
      <c r="T103" s="5" t="str">
        <f t="shared" si="11"/>
        <v>Fashion Accessories</v>
      </c>
      <c r="U103" t="str">
        <f t="shared" si="12"/>
        <v>Cash</v>
      </c>
      <c r="V103">
        <f>SUM(J103:J103:J1102)</f>
        <v>286339.42049999983</v>
      </c>
      <c r="W103">
        <f t="shared" si="13"/>
        <v>4928</v>
      </c>
      <c r="X103">
        <f t="shared" si="14"/>
        <v>318.15491166666646</v>
      </c>
      <c r="Y103">
        <f t="shared" si="15"/>
        <v>1042.6500000000001</v>
      </c>
      <c r="Z103">
        <f t="shared" si="16"/>
        <v>10.6785</v>
      </c>
      <c r="AA103">
        <f t="shared" si="17"/>
        <v>900</v>
      </c>
    </row>
    <row r="104" spans="1:27" x14ac:dyDescent="0.3">
      <c r="A104" t="s">
        <v>167</v>
      </c>
      <c r="B104" t="s">
        <v>25</v>
      </c>
      <c r="C104" t="s">
        <v>26</v>
      </c>
      <c r="D104" t="s">
        <v>20</v>
      </c>
      <c r="E104" t="s">
        <v>21</v>
      </c>
      <c r="F104" t="s">
        <v>50</v>
      </c>
      <c r="G104">
        <v>78.55</v>
      </c>
      <c r="H104">
        <v>9</v>
      </c>
      <c r="I104">
        <v>35.347499999999997</v>
      </c>
      <c r="J104">
        <v>742.29750000000001</v>
      </c>
      <c r="K104" s="6">
        <v>43468</v>
      </c>
      <c r="L104">
        <v>0.55694444444444446</v>
      </c>
      <c r="M104" t="s">
        <v>29</v>
      </c>
      <c r="N104">
        <v>706.95</v>
      </c>
      <c r="O104">
        <v>4.7619047620000003</v>
      </c>
      <c r="P104">
        <v>35.347499999999997</v>
      </c>
      <c r="Q104">
        <v>7.2</v>
      </c>
      <c r="R104">
        <f t="shared" si="9"/>
        <v>742.3</v>
      </c>
      <c r="S104" t="str">
        <f t="shared" si="10"/>
        <v>check</v>
      </c>
      <c r="T104" s="5" t="str">
        <f t="shared" si="11"/>
        <v>Fashion Accessories</v>
      </c>
      <c r="U104" t="str">
        <f t="shared" si="12"/>
        <v>Cash</v>
      </c>
      <c r="V104">
        <f>SUM(J104:J104:J1103)</f>
        <v>286288.27499999979</v>
      </c>
      <c r="W104">
        <f t="shared" si="13"/>
        <v>4927</v>
      </c>
      <c r="X104">
        <f t="shared" si="14"/>
        <v>318.45191879866496</v>
      </c>
      <c r="Y104">
        <f t="shared" si="15"/>
        <v>1042.6500000000001</v>
      </c>
      <c r="Z104">
        <f t="shared" si="16"/>
        <v>10.6785</v>
      </c>
      <c r="AA104">
        <f t="shared" si="17"/>
        <v>899</v>
      </c>
    </row>
    <row r="105" spans="1:27" x14ac:dyDescent="0.3">
      <c r="A105" t="s">
        <v>168</v>
      </c>
      <c r="B105" t="s">
        <v>25</v>
      </c>
      <c r="C105" t="s">
        <v>26</v>
      </c>
      <c r="D105" t="s">
        <v>20</v>
      </c>
      <c r="E105" t="s">
        <v>21</v>
      </c>
      <c r="F105" t="s">
        <v>28</v>
      </c>
      <c r="G105">
        <v>23.07</v>
      </c>
      <c r="H105">
        <v>9</v>
      </c>
      <c r="I105">
        <v>10.381500000000001</v>
      </c>
      <c r="J105">
        <v>218.01150000000001</v>
      </c>
      <c r="K105" s="6">
        <v>43467</v>
      </c>
      <c r="L105">
        <v>0.4770833333333333</v>
      </c>
      <c r="M105" t="s">
        <v>29</v>
      </c>
      <c r="N105">
        <v>207.63</v>
      </c>
      <c r="O105">
        <v>4.7619047620000003</v>
      </c>
      <c r="P105">
        <v>10.381500000000001</v>
      </c>
      <c r="Q105">
        <v>4.9000000000000004</v>
      </c>
      <c r="R105">
        <f t="shared" si="9"/>
        <v>218.01</v>
      </c>
      <c r="S105" t="str">
        <f t="shared" si="10"/>
        <v>check</v>
      </c>
      <c r="T105" s="5" t="str">
        <f t="shared" si="11"/>
        <v>Electronic Accessories</v>
      </c>
      <c r="U105" t="str">
        <f t="shared" si="12"/>
        <v>Cash</v>
      </c>
      <c r="V105">
        <f>SUM(J105:J105:J1104)</f>
        <v>285545.97749999975</v>
      </c>
      <c r="W105">
        <f t="shared" si="13"/>
        <v>4918</v>
      </c>
      <c r="X105">
        <f t="shared" si="14"/>
        <v>317.97993040089057</v>
      </c>
      <c r="Y105">
        <f t="shared" si="15"/>
        <v>1042.6500000000001</v>
      </c>
      <c r="Z105">
        <f t="shared" si="16"/>
        <v>10.6785</v>
      </c>
      <c r="AA105">
        <f t="shared" si="17"/>
        <v>898</v>
      </c>
    </row>
    <row r="106" spans="1:27" x14ac:dyDescent="0.3">
      <c r="A106" t="s">
        <v>169</v>
      </c>
      <c r="B106" t="s">
        <v>18</v>
      </c>
      <c r="C106" t="s">
        <v>19</v>
      </c>
      <c r="D106" t="s">
        <v>20</v>
      </c>
      <c r="E106" t="s">
        <v>21</v>
      </c>
      <c r="F106" t="s">
        <v>47</v>
      </c>
      <c r="G106">
        <v>58.26</v>
      </c>
      <c r="H106">
        <v>6</v>
      </c>
      <c r="I106">
        <v>17.478000000000002</v>
      </c>
      <c r="J106">
        <v>367.03800000000001</v>
      </c>
      <c r="K106" s="6" t="s">
        <v>170</v>
      </c>
      <c r="L106">
        <v>0.6972222222222223</v>
      </c>
      <c r="M106" t="s">
        <v>29</v>
      </c>
      <c r="N106">
        <v>349.56</v>
      </c>
      <c r="O106">
        <v>4.7619047620000003</v>
      </c>
      <c r="P106">
        <v>17.478000000000002</v>
      </c>
      <c r="Q106">
        <v>9.9</v>
      </c>
      <c r="R106">
        <f t="shared" si="9"/>
        <v>367.04</v>
      </c>
      <c r="S106" t="str">
        <f t="shared" si="10"/>
        <v>check</v>
      </c>
      <c r="T106" s="5" t="str">
        <f t="shared" si="11"/>
        <v>Food And Beverages</v>
      </c>
      <c r="U106" t="str">
        <f t="shared" si="12"/>
        <v>Cash</v>
      </c>
      <c r="V106">
        <f>SUM(J106:J106:J1105)</f>
        <v>285327.96599999978</v>
      </c>
      <c r="W106">
        <f t="shared" si="13"/>
        <v>4909</v>
      </c>
      <c r="X106">
        <f t="shared" si="14"/>
        <v>318.09137792642116</v>
      </c>
      <c r="Y106">
        <f t="shared" si="15"/>
        <v>1042.6500000000001</v>
      </c>
      <c r="Z106">
        <f t="shared" si="16"/>
        <v>10.6785</v>
      </c>
      <c r="AA106">
        <f t="shared" si="17"/>
        <v>897</v>
      </c>
    </row>
    <row r="107" spans="1:27" x14ac:dyDescent="0.3">
      <c r="A107" t="s">
        <v>171</v>
      </c>
      <c r="B107" t="s">
        <v>45</v>
      </c>
      <c r="C107" t="s">
        <v>46</v>
      </c>
      <c r="D107" t="s">
        <v>20</v>
      </c>
      <c r="E107" t="s">
        <v>21</v>
      </c>
      <c r="F107" t="s">
        <v>22</v>
      </c>
      <c r="G107">
        <v>30.35</v>
      </c>
      <c r="H107">
        <v>7</v>
      </c>
      <c r="I107">
        <v>10.6225</v>
      </c>
      <c r="J107">
        <v>223.07249999999999</v>
      </c>
      <c r="K107" s="6" t="s">
        <v>102</v>
      </c>
      <c r="L107">
        <v>0.7631944444444444</v>
      </c>
      <c r="M107" t="s">
        <v>29</v>
      </c>
      <c r="N107">
        <v>212.45</v>
      </c>
      <c r="O107">
        <v>4.7619047620000003</v>
      </c>
      <c r="P107">
        <v>10.6225</v>
      </c>
      <c r="Q107">
        <v>8</v>
      </c>
      <c r="R107">
        <f t="shared" si="9"/>
        <v>223.07</v>
      </c>
      <c r="S107" t="str">
        <f t="shared" si="10"/>
        <v>check</v>
      </c>
      <c r="T107" s="5" t="str">
        <f t="shared" si="11"/>
        <v>Health And Beauty</v>
      </c>
      <c r="U107" t="str">
        <f t="shared" si="12"/>
        <v>Cash</v>
      </c>
      <c r="V107">
        <f>SUM(J107:J107:J1106)</f>
        <v>284960.92799999984</v>
      </c>
      <c r="W107">
        <f t="shared" si="13"/>
        <v>4903</v>
      </c>
      <c r="X107">
        <f t="shared" si="14"/>
        <v>318.03674999999981</v>
      </c>
      <c r="Y107">
        <f t="shared" si="15"/>
        <v>1042.6500000000001</v>
      </c>
      <c r="Z107">
        <f t="shared" si="16"/>
        <v>10.6785</v>
      </c>
      <c r="AA107">
        <f t="shared" si="17"/>
        <v>896</v>
      </c>
    </row>
    <row r="108" spans="1:27" x14ac:dyDescent="0.3">
      <c r="A108" t="s">
        <v>172</v>
      </c>
      <c r="B108" t="s">
        <v>18</v>
      </c>
      <c r="C108" t="s">
        <v>19</v>
      </c>
      <c r="D108" t="s">
        <v>20</v>
      </c>
      <c r="E108" t="s">
        <v>21</v>
      </c>
      <c r="F108" t="s">
        <v>28</v>
      </c>
      <c r="G108">
        <v>88.67</v>
      </c>
      <c r="H108">
        <v>10</v>
      </c>
      <c r="I108">
        <v>44.335000000000001</v>
      </c>
      <c r="J108">
        <v>931.03499999999997</v>
      </c>
      <c r="K108" s="6">
        <v>43800</v>
      </c>
      <c r="L108">
        <v>0.61805555555555558</v>
      </c>
      <c r="M108" t="s">
        <v>23</v>
      </c>
      <c r="N108">
        <v>886.7</v>
      </c>
      <c r="O108">
        <v>4.7619047620000003</v>
      </c>
      <c r="P108">
        <v>44.335000000000001</v>
      </c>
      <c r="Q108">
        <v>7.3</v>
      </c>
      <c r="R108">
        <f t="shared" si="9"/>
        <v>931.04</v>
      </c>
      <c r="S108" t="str">
        <f t="shared" si="10"/>
        <v>check</v>
      </c>
      <c r="T108" s="5" t="str">
        <f t="shared" si="11"/>
        <v>Electronic Accessories</v>
      </c>
      <c r="U108" t="str">
        <f t="shared" si="12"/>
        <v>Ewallet</v>
      </c>
      <c r="V108">
        <f>SUM(J108:J108:J1107)</f>
        <v>284737.85549999983</v>
      </c>
      <c r="W108">
        <f t="shared" si="13"/>
        <v>4896</v>
      </c>
      <c r="X108">
        <f t="shared" si="14"/>
        <v>318.14285530726238</v>
      </c>
      <c r="Y108">
        <f t="shared" si="15"/>
        <v>1042.6500000000001</v>
      </c>
      <c r="Z108">
        <f t="shared" si="16"/>
        <v>10.6785</v>
      </c>
      <c r="AA108">
        <f t="shared" si="17"/>
        <v>895</v>
      </c>
    </row>
    <row r="109" spans="1:27" x14ac:dyDescent="0.3">
      <c r="A109" t="s">
        <v>173</v>
      </c>
      <c r="B109" t="s">
        <v>25</v>
      </c>
      <c r="C109" t="s">
        <v>26</v>
      </c>
      <c r="D109" t="s">
        <v>20</v>
      </c>
      <c r="E109" t="s">
        <v>21</v>
      </c>
      <c r="F109" t="s">
        <v>50</v>
      </c>
      <c r="G109">
        <v>27.38</v>
      </c>
      <c r="H109">
        <v>6</v>
      </c>
      <c r="I109">
        <v>8.2140000000000004</v>
      </c>
      <c r="J109">
        <v>172.494</v>
      </c>
      <c r="K109" s="6">
        <v>43586</v>
      </c>
      <c r="L109">
        <v>0.87083333333333324</v>
      </c>
      <c r="M109" t="s">
        <v>32</v>
      </c>
      <c r="N109">
        <v>164.28</v>
      </c>
      <c r="O109">
        <v>4.7619047620000003</v>
      </c>
      <c r="P109">
        <v>8.2140000000000004</v>
      </c>
      <c r="Q109">
        <v>7.9</v>
      </c>
      <c r="R109">
        <f t="shared" si="9"/>
        <v>172.49</v>
      </c>
      <c r="S109" t="str">
        <f t="shared" si="10"/>
        <v>check</v>
      </c>
      <c r="T109" s="5" t="str">
        <f t="shared" si="11"/>
        <v>Fashion Accessories</v>
      </c>
      <c r="U109" t="str">
        <f t="shared" si="12"/>
        <v>Credit card</v>
      </c>
      <c r="V109">
        <f>SUM(J109:J109:J1108)</f>
        <v>283806.82049999991</v>
      </c>
      <c r="W109">
        <f t="shared" si="13"/>
        <v>4886</v>
      </c>
      <c r="X109">
        <f t="shared" si="14"/>
        <v>317.45729362416097</v>
      </c>
      <c r="Y109">
        <f t="shared" si="15"/>
        <v>1042.6500000000001</v>
      </c>
      <c r="Z109">
        <f t="shared" si="16"/>
        <v>10.6785</v>
      </c>
      <c r="AA109">
        <f t="shared" si="17"/>
        <v>894</v>
      </c>
    </row>
    <row r="110" spans="1:27" x14ac:dyDescent="0.3">
      <c r="A110" t="s">
        <v>174</v>
      </c>
      <c r="B110" t="s">
        <v>18</v>
      </c>
      <c r="C110" t="s">
        <v>19</v>
      </c>
      <c r="D110" t="s">
        <v>20</v>
      </c>
      <c r="E110" t="s">
        <v>21</v>
      </c>
      <c r="F110" t="s">
        <v>36</v>
      </c>
      <c r="G110">
        <v>62.13</v>
      </c>
      <c r="H110">
        <v>6</v>
      </c>
      <c r="I110">
        <v>18.638999999999999</v>
      </c>
      <c r="J110">
        <v>391.41899999999998</v>
      </c>
      <c r="K110" s="6" t="s">
        <v>71</v>
      </c>
      <c r="L110">
        <v>0.84652777777777777</v>
      </c>
      <c r="M110" t="s">
        <v>29</v>
      </c>
      <c r="N110">
        <v>372.78</v>
      </c>
      <c r="O110">
        <v>4.7619047620000003</v>
      </c>
      <c r="P110">
        <v>18.638999999999999</v>
      </c>
      <c r="Q110">
        <v>7.4</v>
      </c>
      <c r="R110">
        <f t="shared" si="9"/>
        <v>391.42</v>
      </c>
      <c r="S110" t="str">
        <f t="shared" si="10"/>
        <v>check</v>
      </c>
      <c r="T110" s="5" t="str">
        <f t="shared" si="11"/>
        <v>Sports And Travel</v>
      </c>
      <c r="U110" t="str">
        <f t="shared" si="12"/>
        <v>Cash</v>
      </c>
      <c r="V110">
        <f>SUM(J110:J110:J1109)</f>
        <v>283634.32649999991</v>
      </c>
      <c r="W110">
        <f t="shared" si="13"/>
        <v>4880</v>
      </c>
      <c r="X110">
        <f t="shared" si="14"/>
        <v>317.61962653975354</v>
      </c>
      <c r="Y110">
        <f t="shared" si="15"/>
        <v>1042.6500000000001</v>
      </c>
      <c r="Z110">
        <f t="shared" si="16"/>
        <v>10.6785</v>
      </c>
      <c r="AA110">
        <f t="shared" si="17"/>
        <v>893</v>
      </c>
    </row>
    <row r="111" spans="1:27" x14ac:dyDescent="0.3">
      <c r="A111" t="s">
        <v>175</v>
      </c>
      <c r="B111" t="s">
        <v>25</v>
      </c>
      <c r="C111" t="s">
        <v>26</v>
      </c>
      <c r="D111" t="s">
        <v>20</v>
      </c>
      <c r="E111" t="s">
        <v>21</v>
      </c>
      <c r="F111" t="s">
        <v>47</v>
      </c>
      <c r="G111">
        <v>33.979999999999997</v>
      </c>
      <c r="H111">
        <v>9</v>
      </c>
      <c r="I111">
        <v>15.291</v>
      </c>
      <c r="J111">
        <v>321.11099999999999</v>
      </c>
      <c r="K111" s="6" t="s">
        <v>176</v>
      </c>
      <c r="L111">
        <v>0.4465277777777778</v>
      </c>
      <c r="M111" t="s">
        <v>29</v>
      </c>
      <c r="N111">
        <v>305.82</v>
      </c>
      <c r="O111">
        <v>4.7619047620000003</v>
      </c>
      <c r="P111">
        <v>15.291</v>
      </c>
      <c r="Q111">
        <v>4.2</v>
      </c>
      <c r="R111">
        <f t="shared" si="9"/>
        <v>321.11</v>
      </c>
      <c r="S111" t="str">
        <f t="shared" si="10"/>
        <v>check</v>
      </c>
      <c r="T111" s="5" t="str">
        <f t="shared" si="11"/>
        <v>Food And Beverages</v>
      </c>
      <c r="U111" t="str">
        <f t="shared" si="12"/>
        <v>Cash</v>
      </c>
      <c r="V111">
        <f>SUM(J111:J111:J1110)</f>
        <v>283242.90749999991</v>
      </c>
      <c r="W111">
        <f t="shared" si="13"/>
        <v>4874</v>
      </c>
      <c r="X111">
        <f t="shared" si="14"/>
        <v>317.5368918161434</v>
      </c>
      <c r="Y111">
        <f t="shared" si="15"/>
        <v>1042.6500000000001</v>
      </c>
      <c r="Z111">
        <f t="shared" si="16"/>
        <v>10.6785</v>
      </c>
      <c r="AA111">
        <f t="shared" si="17"/>
        <v>892</v>
      </c>
    </row>
    <row r="112" spans="1:27" x14ac:dyDescent="0.3">
      <c r="A112" t="s">
        <v>177</v>
      </c>
      <c r="B112" t="s">
        <v>25</v>
      </c>
      <c r="C112" t="s">
        <v>26</v>
      </c>
      <c r="D112" t="s">
        <v>20</v>
      </c>
      <c r="E112" t="s">
        <v>21</v>
      </c>
      <c r="F112" t="s">
        <v>28</v>
      </c>
      <c r="G112">
        <v>81.97</v>
      </c>
      <c r="H112">
        <v>10</v>
      </c>
      <c r="I112">
        <v>40.984999999999999</v>
      </c>
      <c r="J112">
        <v>860.68499999999995</v>
      </c>
      <c r="K112" s="6">
        <v>43527</v>
      </c>
      <c r="L112">
        <v>0.60416666666666663</v>
      </c>
      <c r="M112" t="s">
        <v>29</v>
      </c>
      <c r="N112">
        <v>819.7</v>
      </c>
      <c r="O112">
        <v>4.7619047620000003</v>
      </c>
      <c r="P112">
        <v>40.984999999999999</v>
      </c>
      <c r="Q112">
        <v>9.1999999999999993</v>
      </c>
      <c r="R112">
        <f t="shared" si="9"/>
        <v>860.69</v>
      </c>
      <c r="S112" t="str">
        <f t="shared" si="10"/>
        <v>check</v>
      </c>
      <c r="T112" s="5" t="str">
        <f t="shared" si="11"/>
        <v>Electronic Accessories</v>
      </c>
      <c r="U112" t="str">
        <f t="shared" si="12"/>
        <v>Cash</v>
      </c>
      <c r="V112">
        <f>SUM(J112:J112:J1111)</f>
        <v>282921.7965</v>
      </c>
      <c r="W112">
        <f t="shared" si="13"/>
        <v>4865</v>
      </c>
      <c r="X112">
        <f t="shared" si="14"/>
        <v>317.53288047138045</v>
      </c>
      <c r="Y112">
        <f t="shared" si="15"/>
        <v>1042.6500000000001</v>
      </c>
      <c r="Z112">
        <f t="shared" si="16"/>
        <v>10.6785</v>
      </c>
      <c r="AA112">
        <f t="shared" si="17"/>
        <v>891</v>
      </c>
    </row>
    <row r="113" spans="1:27" x14ac:dyDescent="0.3">
      <c r="A113" t="s">
        <v>178</v>
      </c>
      <c r="B113" t="s">
        <v>45</v>
      </c>
      <c r="C113" t="s">
        <v>46</v>
      </c>
      <c r="D113" t="s">
        <v>20</v>
      </c>
      <c r="E113" t="s">
        <v>21</v>
      </c>
      <c r="F113" t="s">
        <v>36</v>
      </c>
      <c r="G113">
        <v>16.489999999999998</v>
      </c>
      <c r="H113">
        <v>2</v>
      </c>
      <c r="I113">
        <v>1.649</v>
      </c>
      <c r="J113">
        <v>34.628999999999998</v>
      </c>
      <c r="K113" s="6">
        <v>43587</v>
      </c>
      <c r="L113">
        <v>0.48055555555555557</v>
      </c>
      <c r="M113" t="s">
        <v>23</v>
      </c>
      <c r="N113">
        <v>32.979999999999997</v>
      </c>
      <c r="O113">
        <v>4.7619047620000003</v>
      </c>
      <c r="P113">
        <v>1.649</v>
      </c>
      <c r="Q113">
        <v>4.5999999999999996</v>
      </c>
      <c r="R113">
        <f t="shared" si="9"/>
        <v>34.630000000000003</v>
      </c>
      <c r="S113" t="str">
        <f t="shared" si="10"/>
        <v>check</v>
      </c>
      <c r="T113" s="5" t="str">
        <f t="shared" si="11"/>
        <v>Sports And Travel</v>
      </c>
      <c r="U113" t="str">
        <f t="shared" si="12"/>
        <v>Ewallet</v>
      </c>
      <c r="V113">
        <f>SUM(J113:J113:J1112)</f>
        <v>282061.11149999994</v>
      </c>
      <c r="W113">
        <f t="shared" si="13"/>
        <v>4855</v>
      </c>
      <c r="X113">
        <f t="shared" si="14"/>
        <v>316.92259719101116</v>
      </c>
      <c r="Y113">
        <f t="shared" si="15"/>
        <v>1042.6500000000001</v>
      </c>
      <c r="Z113">
        <f t="shared" si="16"/>
        <v>10.6785</v>
      </c>
      <c r="AA113">
        <f t="shared" si="17"/>
        <v>890</v>
      </c>
    </row>
    <row r="114" spans="1:27" x14ac:dyDescent="0.3">
      <c r="A114" t="s">
        <v>179</v>
      </c>
      <c r="B114" t="s">
        <v>25</v>
      </c>
      <c r="C114" t="s">
        <v>26</v>
      </c>
      <c r="D114" t="s">
        <v>20</v>
      </c>
      <c r="E114" t="s">
        <v>21</v>
      </c>
      <c r="F114" t="s">
        <v>22</v>
      </c>
      <c r="G114">
        <v>98.21</v>
      </c>
      <c r="H114">
        <v>3</v>
      </c>
      <c r="I114">
        <v>14.7315</v>
      </c>
      <c r="J114">
        <v>309.36149999999998</v>
      </c>
      <c r="K114" s="6">
        <v>43587</v>
      </c>
      <c r="L114">
        <v>0.44513888888888892</v>
      </c>
      <c r="M114" t="s">
        <v>32</v>
      </c>
      <c r="N114">
        <v>294.63</v>
      </c>
      <c r="O114">
        <v>4.7619047620000003</v>
      </c>
      <c r="P114">
        <v>14.7315</v>
      </c>
      <c r="Q114">
        <v>7.8</v>
      </c>
      <c r="R114">
        <f t="shared" si="9"/>
        <v>309.36</v>
      </c>
      <c r="S114" t="str">
        <f t="shared" si="10"/>
        <v>check</v>
      </c>
      <c r="T114" s="5" t="str">
        <f t="shared" si="11"/>
        <v>Health And Beauty</v>
      </c>
      <c r="U114" t="str">
        <f t="shared" si="12"/>
        <v>Credit card</v>
      </c>
      <c r="V114">
        <f>SUM(J114:J114:J1113)</f>
        <v>282026.48249999998</v>
      </c>
      <c r="W114">
        <f t="shared" si="13"/>
        <v>4853</v>
      </c>
      <c r="X114">
        <f t="shared" si="14"/>
        <v>317.24013779527559</v>
      </c>
      <c r="Y114">
        <f t="shared" si="15"/>
        <v>1042.6500000000001</v>
      </c>
      <c r="Z114">
        <f t="shared" si="16"/>
        <v>10.6785</v>
      </c>
      <c r="AA114">
        <f t="shared" si="17"/>
        <v>889</v>
      </c>
    </row>
    <row r="115" spans="1:27" x14ac:dyDescent="0.3">
      <c r="A115" t="s">
        <v>180</v>
      </c>
      <c r="B115" t="s">
        <v>45</v>
      </c>
      <c r="C115" t="s">
        <v>46</v>
      </c>
      <c r="D115" t="s">
        <v>20</v>
      </c>
      <c r="E115" t="s">
        <v>21</v>
      </c>
      <c r="F115" t="s">
        <v>50</v>
      </c>
      <c r="G115">
        <v>72.84</v>
      </c>
      <c r="H115">
        <v>7</v>
      </c>
      <c r="I115">
        <v>25.494</v>
      </c>
      <c r="J115">
        <v>535.37400000000002</v>
      </c>
      <c r="K115" s="6" t="s">
        <v>117</v>
      </c>
      <c r="L115">
        <v>0.53055555555555556</v>
      </c>
      <c r="M115" t="s">
        <v>29</v>
      </c>
      <c r="N115">
        <v>509.88</v>
      </c>
      <c r="O115">
        <v>4.7619047620000003</v>
      </c>
      <c r="P115">
        <v>25.494</v>
      </c>
      <c r="Q115">
        <v>8.4</v>
      </c>
      <c r="R115">
        <f t="shared" si="9"/>
        <v>535.37</v>
      </c>
      <c r="S115" t="str">
        <f t="shared" si="10"/>
        <v>check</v>
      </c>
      <c r="T115" s="5" t="str">
        <f t="shared" si="11"/>
        <v>Fashion Accessories</v>
      </c>
      <c r="U115" t="str">
        <f t="shared" si="12"/>
        <v>Cash</v>
      </c>
      <c r="V115">
        <f>SUM(J115:J115:J1114)</f>
        <v>281717.12099999998</v>
      </c>
      <c r="W115">
        <f t="shared" si="13"/>
        <v>4850</v>
      </c>
      <c r="X115">
        <f t="shared" si="14"/>
        <v>317.24901013513511</v>
      </c>
      <c r="Y115">
        <f t="shared" si="15"/>
        <v>1042.6500000000001</v>
      </c>
      <c r="Z115">
        <f t="shared" si="16"/>
        <v>10.6785</v>
      </c>
      <c r="AA115">
        <f t="shared" si="17"/>
        <v>888</v>
      </c>
    </row>
    <row r="116" spans="1:27" x14ac:dyDescent="0.3">
      <c r="A116" t="s">
        <v>181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58.07</v>
      </c>
      <c r="H116">
        <v>9</v>
      </c>
      <c r="I116">
        <v>26.131499999999999</v>
      </c>
      <c r="J116">
        <v>548.76149999999996</v>
      </c>
      <c r="K116" s="6" t="s">
        <v>182</v>
      </c>
      <c r="L116">
        <v>0.83819444444444446</v>
      </c>
      <c r="M116" t="s">
        <v>23</v>
      </c>
      <c r="N116">
        <v>522.63</v>
      </c>
      <c r="O116">
        <v>4.7619047620000003</v>
      </c>
      <c r="P116">
        <v>26.131499999999999</v>
      </c>
      <c r="Q116">
        <v>4.3</v>
      </c>
      <c r="R116">
        <f t="shared" si="9"/>
        <v>548.76</v>
      </c>
      <c r="S116" t="str">
        <f t="shared" si="10"/>
        <v>check</v>
      </c>
      <c r="T116" s="5" t="str">
        <f t="shared" si="11"/>
        <v>Home And Lifestyle</v>
      </c>
      <c r="U116" t="str">
        <f t="shared" si="12"/>
        <v>Ewallet</v>
      </c>
      <c r="V116">
        <f>SUM(J116:J116:J1115)</f>
        <v>281181.74699999992</v>
      </c>
      <c r="W116">
        <f t="shared" si="13"/>
        <v>4843</v>
      </c>
      <c r="X116">
        <f t="shared" si="14"/>
        <v>317.00309695603147</v>
      </c>
      <c r="Y116">
        <f t="shared" si="15"/>
        <v>1042.6500000000001</v>
      </c>
      <c r="Z116">
        <f t="shared" si="16"/>
        <v>10.6785</v>
      </c>
      <c r="AA116">
        <f t="shared" si="17"/>
        <v>887</v>
      </c>
    </row>
    <row r="117" spans="1:27" x14ac:dyDescent="0.3">
      <c r="A117" t="s">
        <v>183</v>
      </c>
      <c r="B117" t="s">
        <v>25</v>
      </c>
      <c r="C117" t="s">
        <v>26</v>
      </c>
      <c r="D117" t="s">
        <v>20</v>
      </c>
      <c r="E117" t="s">
        <v>21</v>
      </c>
      <c r="F117" t="s">
        <v>31</v>
      </c>
      <c r="G117">
        <v>80.790000000000006</v>
      </c>
      <c r="H117">
        <v>9</v>
      </c>
      <c r="I117">
        <v>36.355499999999999</v>
      </c>
      <c r="J117">
        <v>763.46550000000002</v>
      </c>
      <c r="K117" s="6">
        <v>43467</v>
      </c>
      <c r="L117">
        <v>0.85486111111111107</v>
      </c>
      <c r="M117" t="s">
        <v>32</v>
      </c>
      <c r="N117">
        <v>727.11</v>
      </c>
      <c r="O117">
        <v>4.7619047620000003</v>
      </c>
      <c r="P117">
        <v>36.355499999999999</v>
      </c>
      <c r="Q117">
        <v>9.5</v>
      </c>
      <c r="R117">
        <f t="shared" si="9"/>
        <v>763.47</v>
      </c>
      <c r="S117" t="str">
        <f t="shared" si="10"/>
        <v>check</v>
      </c>
      <c r="T117" s="5" t="str">
        <f t="shared" si="11"/>
        <v>Home And Lifestyle</v>
      </c>
      <c r="U117" t="str">
        <f t="shared" si="12"/>
        <v>Credit card</v>
      </c>
      <c r="V117">
        <f>SUM(J117:J117:J1116)</f>
        <v>280632.98549999995</v>
      </c>
      <c r="W117">
        <f t="shared" si="13"/>
        <v>4834</v>
      </c>
      <c r="X117">
        <f t="shared" si="14"/>
        <v>316.74151862302477</v>
      </c>
      <c r="Y117">
        <f t="shared" si="15"/>
        <v>1042.6500000000001</v>
      </c>
      <c r="Z117">
        <f t="shared" si="16"/>
        <v>10.6785</v>
      </c>
      <c r="AA117">
        <f t="shared" si="17"/>
        <v>886</v>
      </c>
    </row>
    <row r="118" spans="1:27" x14ac:dyDescent="0.3">
      <c r="A118" t="s">
        <v>184</v>
      </c>
      <c r="B118" t="s">
        <v>25</v>
      </c>
      <c r="C118" t="s">
        <v>26</v>
      </c>
      <c r="D118" t="s">
        <v>20</v>
      </c>
      <c r="E118" t="s">
        <v>21</v>
      </c>
      <c r="F118" t="s">
        <v>50</v>
      </c>
      <c r="G118">
        <v>27.02</v>
      </c>
      <c r="H118">
        <v>3</v>
      </c>
      <c r="I118">
        <v>4.0529999999999999</v>
      </c>
      <c r="J118">
        <v>85.113</v>
      </c>
      <c r="K118" s="6">
        <v>43499</v>
      </c>
      <c r="L118">
        <v>0.54236111111111118</v>
      </c>
      <c r="M118" t="s">
        <v>32</v>
      </c>
      <c r="N118">
        <v>81.06</v>
      </c>
      <c r="O118">
        <v>4.7619047620000003</v>
      </c>
      <c r="P118">
        <v>4.0529999999999999</v>
      </c>
      <c r="Q118">
        <v>7.1</v>
      </c>
      <c r="R118">
        <f t="shared" si="9"/>
        <v>85.11</v>
      </c>
      <c r="S118" t="str">
        <f t="shared" si="10"/>
        <v>check</v>
      </c>
      <c r="T118" s="5" t="str">
        <f t="shared" si="11"/>
        <v>Fashion Accessories</v>
      </c>
      <c r="U118" t="str">
        <f t="shared" si="12"/>
        <v>Credit card</v>
      </c>
      <c r="V118">
        <f>SUM(J118:J118:J1117)</f>
        <v>279869.5199999999</v>
      </c>
      <c r="W118">
        <f t="shared" si="13"/>
        <v>4825</v>
      </c>
      <c r="X118">
        <f t="shared" si="14"/>
        <v>316.23674576271173</v>
      </c>
      <c r="Y118">
        <f t="shared" si="15"/>
        <v>1042.6500000000001</v>
      </c>
      <c r="Z118">
        <f t="shared" si="16"/>
        <v>10.6785</v>
      </c>
      <c r="AA118">
        <f t="shared" si="17"/>
        <v>885</v>
      </c>
    </row>
    <row r="119" spans="1:27" x14ac:dyDescent="0.3">
      <c r="A119" t="s">
        <v>185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21.94</v>
      </c>
      <c r="H119">
        <v>5</v>
      </c>
      <c r="I119">
        <v>5.4850000000000003</v>
      </c>
      <c r="J119">
        <v>115.185</v>
      </c>
      <c r="K119" s="6">
        <v>43588</v>
      </c>
      <c r="L119">
        <v>0.52013888888888882</v>
      </c>
      <c r="M119" t="s">
        <v>23</v>
      </c>
      <c r="N119">
        <v>109.7</v>
      </c>
      <c r="O119">
        <v>4.7619047620000003</v>
      </c>
      <c r="P119">
        <v>5.4850000000000003</v>
      </c>
      <c r="Q119">
        <v>5.3</v>
      </c>
      <c r="R119">
        <f t="shared" si="9"/>
        <v>115.19</v>
      </c>
      <c r="S119" t="str">
        <f t="shared" si="10"/>
        <v>check</v>
      </c>
      <c r="T119" s="5" t="str">
        <f t="shared" si="11"/>
        <v>Fashion Accessories</v>
      </c>
      <c r="U119" t="str">
        <f t="shared" si="12"/>
        <v>Ewallet</v>
      </c>
      <c r="V119">
        <f>SUM(J119:J119:J1118)</f>
        <v>279784.40699999989</v>
      </c>
      <c r="W119">
        <f t="shared" si="13"/>
        <v>4822</v>
      </c>
      <c r="X119">
        <f t="shared" si="14"/>
        <v>316.49819796380081</v>
      </c>
      <c r="Y119">
        <f t="shared" si="15"/>
        <v>1042.6500000000001</v>
      </c>
      <c r="Z119">
        <f t="shared" si="16"/>
        <v>10.6785</v>
      </c>
      <c r="AA119">
        <f t="shared" si="17"/>
        <v>884</v>
      </c>
    </row>
    <row r="120" spans="1:27" x14ac:dyDescent="0.3">
      <c r="A120" t="s">
        <v>186</v>
      </c>
      <c r="B120" t="s">
        <v>45</v>
      </c>
      <c r="C120" t="s">
        <v>46</v>
      </c>
      <c r="D120" t="s">
        <v>20</v>
      </c>
      <c r="E120" t="s">
        <v>21</v>
      </c>
      <c r="F120" t="s">
        <v>50</v>
      </c>
      <c r="G120">
        <v>51.36</v>
      </c>
      <c r="H120">
        <v>1</v>
      </c>
      <c r="I120">
        <v>2.5680000000000001</v>
      </c>
      <c r="J120">
        <v>53.927999999999997</v>
      </c>
      <c r="K120" s="6" t="s">
        <v>187</v>
      </c>
      <c r="L120">
        <v>0.6430555555555556</v>
      </c>
      <c r="M120" t="s">
        <v>23</v>
      </c>
      <c r="N120">
        <v>51.36</v>
      </c>
      <c r="O120">
        <v>4.7619047620000003</v>
      </c>
      <c r="P120">
        <v>2.5680000000000001</v>
      </c>
      <c r="Q120">
        <v>5.2</v>
      </c>
      <c r="R120">
        <f t="shared" si="9"/>
        <v>53.93</v>
      </c>
      <c r="S120" t="str">
        <f t="shared" si="10"/>
        <v>check</v>
      </c>
      <c r="T120" s="5" t="str">
        <f t="shared" si="11"/>
        <v>Fashion Accessories</v>
      </c>
      <c r="U120" t="str">
        <f t="shared" si="12"/>
        <v>Ewallet</v>
      </c>
      <c r="V120">
        <f>SUM(J120:J120:J1119)</f>
        <v>279669.22199999995</v>
      </c>
      <c r="W120">
        <f t="shared" si="13"/>
        <v>4817</v>
      </c>
      <c r="X120">
        <f t="shared" si="14"/>
        <v>316.72618573046429</v>
      </c>
      <c r="Y120">
        <f t="shared" si="15"/>
        <v>1042.6500000000001</v>
      </c>
      <c r="Z120">
        <f t="shared" si="16"/>
        <v>10.6785</v>
      </c>
      <c r="AA120">
        <f t="shared" si="17"/>
        <v>883</v>
      </c>
    </row>
    <row r="121" spans="1:27" x14ac:dyDescent="0.3">
      <c r="A121" t="s">
        <v>188</v>
      </c>
      <c r="B121" t="s">
        <v>18</v>
      </c>
      <c r="C121" t="s">
        <v>19</v>
      </c>
      <c r="D121" t="s">
        <v>20</v>
      </c>
      <c r="E121" t="s">
        <v>21</v>
      </c>
      <c r="F121" t="s">
        <v>47</v>
      </c>
      <c r="G121">
        <v>10.96</v>
      </c>
      <c r="H121">
        <v>10</v>
      </c>
      <c r="I121">
        <v>5.48</v>
      </c>
      <c r="J121">
        <v>115.08</v>
      </c>
      <c r="K121" s="6">
        <v>43498</v>
      </c>
      <c r="L121">
        <v>0.8666666666666667</v>
      </c>
      <c r="M121" t="s">
        <v>23</v>
      </c>
      <c r="N121">
        <v>109.6</v>
      </c>
      <c r="O121">
        <v>4.7619047620000003</v>
      </c>
      <c r="P121">
        <v>5.48</v>
      </c>
      <c r="Q121">
        <v>6</v>
      </c>
      <c r="R121">
        <f t="shared" si="9"/>
        <v>115.08</v>
      </c>
      <c r="S121" t="str">
        <f t="shared" si="10"/>
        <v>correct</v>
      </c>
      <c r="T121" s="5" t="str">
        <f t="shared" si="11"/>
        <v>Food And Beverages</v>
      </c>
      <c r="U121" t="str">
        <f t="shared" si="12"/>
        <v>Ewallet</v>
      </c>
      <c r="V121">
        <f>SUM(J121:J121:J1120)</f>
        <v>279615.29399999994</v>
      </c>
      <c r="W121">
        <f t="shared" si="13"/>
        <v>4816</v>
      </c>
      <c r="X121">
        <f t="shared" si="14"/>
        <v>317.02414285714281</v>
      </c>
      <c r="Y121">
        <f t="shared" si="15"/>
        <v>1042.6500000000001</v>
      </c>
      <c r="Z121">
        <f t="shared" si="16"/>
        <v>10.6785</v>
      </c>
      <c r="AA121">
        <f t="shared" si="17"/>
        <v>882</v>
      </c>
    </row>
    <row r="122" spans="1:27" x14ac:dyDescent="0.3">
      <c r="A122" t="s">
        <v>189</v>
      </c>
      <c r="B122" t="s">
        <v>45</v>
      </c>
      <c r="C122" t="s">
        <v>46</v>
      </c>
      <c r="D122" t="s">
        <v>20</v>
      </c>
      <c r="E122" t="s">
        <v>21</v>
      </c>
      <c r="F122" t="s">
        <v>31</v>
      </c>
      <c r="G122">
        <v>53.44</v>
      </c>
      <c r="H122">
        <v>2</v>
      </c>
      <c r="I122">
        <v>5.3440000000000003</v>
      </c>
      <c r="J122">
        <v>112.224</v>
      </c>
      <c r="K122" s="6" t="s">
        <v>114</v>
      </c>
      <c r="L122">
        <v>0.85972222222222217</v>
      </c>
      <c r="M122" t="s">
        <v>23</v>
      </c>
      <c r="N122">
        <v>106.88</v>
      </c>
      <c r="O122">
        <v>4.7619047620000003</v>
      </c>
      <c r="P122">
        <v>5.3440000000000003</v>
      </c>
      <c r="Q122">
        <v>4.0999999999999996</v>
      </c>
      <c r="R122">
        <f t="shared" si="9"/>
        <v>112.22</v>
      </c>
      <c r="S122" t="str">
        <f t="shared" si="10"/>
        <v>check</v>
      </c>
      <c r="T122" s="5" t="str">
        <f t="shared" si="11"/>
        <v>Home And Lifestyle</v>
      </c>
      <c r="U122" t="str">
        <f t="shared" si="12"/>
        <v>Ewallet</v>
      </c>
      <c r="V122">
        <f>SUM(J122:J122:J1121)</f>
        <v>279500.21399999992</v>
      </c>
      <c r="W122">
        <f t="shared" si="13"/>
        <v>4806</v>
      </c>
      <c r="X122">
        <f t="shared" si="14"/>
        <v>317.2533643586832</v>
      </c>
      <c r="Y122">
        <f t="shared" si="15"/>
        <v>1042.6500000000001</v>
      </c>
      <c r="Z122">
        <f t="shared" si="16"/>
        <v>10.6785</v>
      </c>
      <c r="AA122">
        <f t="shared" si="17"/>
        <v>881</v>
      </c>
    </row>
    <row r="123" spans="1:27" x14ac:dyDescent="0.3">
      <c r="A123" t="s">
        <v>190</v>
      </c>
      <c r="B123" t="s">
        <v>18</v>
      </c>
      <c r="C123" t="s">
        <v>19</v>
      </c>
      <c r="D123" t="s">
        <v>20</v>
      </c>
      <c r="E123" t="s">
        <v>21</v>
      </c>
      <c r="F123" t="s">
        <v>28</v>
      </c>
      <c r="G123">
        <v>99.56</v>
      </c>
      <c r="H123">
        <v>8</v>
      </c>
      <c r="I123">
        <v>39.823999999999998</v>
      </c>
      <c r="J123">
        <v>836.30399999999997</v>
      </c>
      <c r="K123" s="6" t="s">
        <v>122</v>
      </c>
      <c r="L123">
        <v>0.7104166666666667</v>
      </c>
      <c r="M123" t="s">
        <v>32</v>
      </c>
      <c r="N123">
        <v>796.48</v>
      </c>
      <c r="O123">
        <v>4.7619047620000003</v>
      </c>
      <c r="P123">
        <v>39.823999999999998</v>
      </c>
      <c r="Q123">
        <v>5.2</v>
      </c>
      <c r="R123">
        <f t="shared" si="9"/>
        <v>836.3</v>
      </c>
      <c r="S123" t="str">
        <f t="shared" si="10"/>
        <v>check</v>
      </c>
      <c r="T123" s="5" t="str">
        <f t="shared" si="11"/>
        <v>Electronic Accessories</v>
      </c>
      <c r="U123" t="str">
        <f t="shared" si="12"/>
        <v>Credit card</v>
      </c>
      <c r="V123">
        <f>SUM(J123:J123:J1122)</f>
        <v>279387.98999999993</v>
      </c>
      <c r="W123">
        <f t="shared" si="13"/>
        <v>4804</v>
      </c>
      <c r="X123">
        <f t="shared" si="14"/>
        <v>317.48635227272717</v>
      </c>
      <c r="Y123">
        <f t="shared" si="15"/>
        <v>1042.6500000000001</v>
      </c>
      <c r="Z123">
        <f t="shared" si="16"/>
        <v>10.6785</v>
      </c>
      <c r="AA123">
        <f t="shared" si="17"/>
        <v>880</v>
      </c>
    </row>
    <row r="124" spans="1:27" x14ac:dyDescent="0.3">
      <c r="A124" t="s">
        <v>191</v>
      </c>
      <c r="B124" t="s">
        <v>25</v>
      </c>
      <c r="C124" t="s">
        <v>26</v>
      </c>
      <c r="D124" t="s">
        <v>20</v>
      </c>
      <c r="E124" t="s">
        <v>21</v>
      </c>
      <c r="F124" t="s">
        <v>36</v>
      </c>
      <c r="G124">
        <v>57.12</v>
      </c>
      <c r="H124">
        <v>7</v>
      </c>
      <c r="I124">
        <v>19.992000000000001</v>
      </c>
      <c r="J124">
        <v>419.83199999999999</v>
      </c>
      <c r="K124" s="6">
        <v>43800</v>
      </c>
      <c r="L124">
        <v>0.50138888888888888</v>
      </c>
      <c r="M124" t="s">
        <v>32</v>
      </c>
      <c r="N124">
        <v>399.84</v>
      </c>
      <c r="O124">
        <v>4.7619047620000003</v>
      </c>
      <c r="P124">
        <v>19.992000000000001</v>
      </c>
      <c r="Q124">
        <v>6.5</v>
      </c>
      <c r="R124">
        <f t="shared" si="9"/>
        <v>419.83</v>
      </c>
      <c r="S124" t="str">
        <f t="shared" si="10"/>
        <v>check</v>
      </c>
      <c r="T124" s="5" t="str">
        <f t="shared" si="11"/>
        <v>Sports And Travel</v>
      </c>
      <c r="U124" t="str">
        <f t="shared" si="12"/>
        <v>Credit card</v>
      </c>
      <c r="V124">
        <f>SUM(J124:J124:J1123)</f>
        <v>278551.68599999993</v>
      </c>
      <c r="W124">
        <f t="shared" si="13"/>
        <v>4796</v>
      </c>
      <c r="X124">
        <f t="shared" si="14"/>
        <v>316.89611604095558</v>
      </c>
      <c r="Y124">
        <f t="shared" si="15"/>
        <v>1042.6500000000001</v>
      </c>
      <c r="Z124">
        <f t="shared" si="16"/>
        <v>10.6785</v>
      </c>
      <c r="AA124">
        <f t="shared" si="17"/>
        <v>879</v>
      </c>
    </row>
    <row r="125" spans="1:27" x14ac:dyDescent="0.3">
      <c r="A125" t="s">
        <v>192</v>
      </c>
      <c r="B125" t="s">
        <v>45</v>
      </c>
      <c r="C125" t="s">
        <v>46</v>
      </c>
      <c r="D125" t="s">
        <v>20</v>
      </c>
      <c r="E125" t="s">
        <v>21</v>
      </c>
      <c r="F125" t="s">
        <v>36</v>
      </c>
      <c r="G125">
        <v>99.96</v>
      </c>
      <c r="H125">
        <v>9</v>
      </c>
      <c r="I125">
        <v>44.981999999999999</v>
      </c>
      <c r="J125">
        <v>944.62199999999996</v>
      </c>
      <c r="K125" s="6">
        <v>43711</v>
      </c>
      <c r="L125">
        <v>0.72638888888888886</v>
      </c>
      <c r="M125" t="s">
        <v>32</v>
      </c>
      <c r="N125">
        <v>899.64</v>
      </c>
      <c r="O125">
        <v>4.7619047620000003</v>
      </c>
      <c r="P125">
        <v>44.981999999999999</v>
      </c>
      <c r="Q125">
        <v>4.2</v>
      </c>
      <c r="R125">
        <f t="shared" si="9"/>
        <v>944.62</v>
      </c>
      <c r="S125" t="str">
        <f t="shared" si="10"/>
        <v>check</v>
      </c>
      <c r="T125" s="5" t="str">
        <f t="shared" si="11"/>
        <v>Sports And Travel</v>
      </c>
      <c r="U125" t="str">
        <f t="shared" si="12"/>
        <v>Credit card</v>
      </c>
      <c r="V125">
        <f>SUM(J125:J125:J1124)</f>
        <v>278131.85399999993</v>
      </c>
      <c r="W125">
        <f t="shared" si="13"/>
        <v>4789</v>
      </c>
      <c r="X125">
        <f t="shared" si="14"/>
        <v>316.77887699316619</v>
      </c>
      <c r="Y125">
        <f t="shared" si="15"/>
        <v>1042.6500000000001</v>
      </c>
      <c r="Z125">
        <f t="shared" si="16"/>
        <v>10.6785</v>
      </c>
      <c r="AA125">
        <f t="shared" si="17"/>
        <v>878</v>
      </c>
    </row>
    <row r="126" spans="1:27" x14ac:dyDescent="0.3">
      <c r="A126" t="s">
        <v>193</v>
      </c>
      <c r="B126" t="s">
        <v>25</v>
      </c>
      <c r="C126" t="s">
        <v>26</v>
      </c>
      <c r="D126" t="s">
        <v>20</v>
      </c>
      <c r="E126" t="s">
        <v>21</v>
      </c>
      <c r="F126" t="s">
        <v>31</v>
      </c>
      <c r="G126">
        <v>63.91</v>
      </c>
      <c r="H126">
        <v>8</v>
      </c>
      <c r="I126">
        <v>25.564</v>
      </c>
      <c r="J126">
        <v>536.84400000000005</v>
      </c>
      <c r="K126" s="6" t="s">
        <v>124</v>
      </c>
      <c r="L126">
        <v>0.82777777777777783</v>
      </c>
      <c r="M126" t="s">
        <v>32</v>
      </c>
      <c r="N126">
        <v>511.28</v>
      </c>
      <c r="O126">
        <v>4.7619047620000003</v>
      </c>
      <c r="P126">
        <v>25.564</v>
      </c>
      <c r="Q126">
        <v>4.5999999999999996</v>
      </c>
      <c r="R126">
        <f t="shared" si="9"/>
        <v>536.84</v>
      </c>
      <c r="S126" t="str">
        <f t="shared" si="10"/>
        <v>check</v>
      </c>
      <c r="T126" s="5" t="str">
        <f t="shared" si="11"/>
        <v>Home And Lifestyle</v>
      </c>
      <c r="U126" t="str">
        <f t="shared" si="12"/>
        <v>Credit card</v>
      </c>
      <c r="V126">
        <f>SUM(J126:J126:J1125)</f>
        <v>277187.23199999996</v>
      </c>
      <c r="W126">
        <f t="shared" si="13"/>
        <v>4780</v>
      </c>
      <c r="X126">
        <f t="shared" si="14"/>
        <v>316.06297833523371</v>
      </c>
      <c r="Y126">
        <f t="shared" si="15"/>
        <v>1042.6500000000001</v>
      </c>
      <c r="Z126">
        <f t="shared" si="16"/>
        <v>10.6785</v>
      </c>
      <c r="AA126">
        <f t="shared" si="17"/>
        <v>877</v>
      </c>
    </row>
    <row r="127" spans="1:27" x14ac:dyDescent="0.3">
      <c r="A127" t="s">
        <v>194</v>
      </c>
      <c r="B127" t="s">
        <v>45</v>
      </c>
      <c r="C127" t="s">
        <v>46</v>
      </c>
      <c r="D127" t="s">
        <v>20</v>
      </c>
      <c r="E127" t="s">
        <v>21</v>
      </c>
      <c r="F127" t="s">
        <v>50</v>
      </c>
      <c r="G127">
        <v>56.47</v>
      </c>
      <c r="H127">
        <v>8</v>
      </c>
      <c r="I127">
        <v>22.588000000000001</v>
      </c>
      <c r="J127">
        <v>474.34800000000001</v>
      </c>
      <c r="K127" s="6">
        <v>43711</v>
      </c>
      <c r="L127">
        <v>0.62291666666666667</v>
      </c>
      <c r="M127" t="s">
        <v>23</v>
      </c>
      <c r="N127">
        <v>451.76</v>
      </c>
      <c r="O127">
        <v>4.7619047620000003</v>
      </c>
      <c r="P127">
        <v>22.588000000000001</v>
      </c>
      <c r="Q127">
        <v>7.3</v>
      </c>
      <c r="R127">
        <f t="shared" si="9"/>
        <v>474.35</v>
      </c>
      <c r="S127" t="str">
        <f t="shared" si="10"/>
        <v>check</v>
      </c>
      <c r="T127" s="5" t="str">
        <f t="shared" si="11"/>
        <v>Fashion Accessories</v>
      </c>
      <c r="U127" t="str">
        <f t="shared" si="12"/>
        <v>Ewallet</v>
      </c>
      <c r="V127">
        <f>SUM(J127:J127:J1126)</f>
        <v>276650.38799999992</v>
      </c>
      <c r="W127">
        <f t="shared" si="13"/>
        <v>4772</v>
      </c>
      <c r="X127">
        <f t="shared" si="14"/>
        <v>315.81094520547936</v>
      </c>
      <c r="Y127">
        <f t="shared" si="15"/>
        <v>1042.6500000000001</v>
      </c>
      <c r="Z127">
        <f t="shared" si="16"/>
        <v>10.6785</v>
      </c>
      <c r="AA127">
        <f t="shared" si="17"/>
        <v>876</v>
      </c>
    </row>
    <row r="128" spans="1:27" x14ac:dyDescent="0.3">
      <c r="A128" t="s">
        <v>195</v>
      </c>
      <c r="B128" t="s">
        <v>18</v>
      </c>
      <c r="C128" t="s">
        <v>19</v>
      </c>
      <c r="D128" t="s">
        <v>20</v>
      </c>
      <c r="E128" t="s">
        <v>21</v>
      </c>
      <c r="F128" t="s">
        <v>31</v>
      </c>
      <c r="G128">
        <v>93.69</v>
      </c>
      <c r="H128">
        <v>7</v>
      </c>
      <c r="I128">
        <v>32.791499999999999</v>
      </c>
      <c r="J128">
        <v>688.62149999999997</v>
      </c>
      <c r="K128" s="6">
        <v>43741</v>
      </c>
      <c r="L128">
        <v>0.78055555555555556</v>
      </c>
      <c r="M128" t="s">
        <v>32</v>
      </c>
      <c r="N128">
        <v>655.83</v>
      </c>
      <c r="O128">
        <v>4.7619047620000003</v>
      </c>
      <c r="P128">
        <v>32.791499999999999</v>
      </c>
      <c r="Q128">
        <v>4.5</v>
      </c>
      <c r="R128">
        <f t="shared" si="9"/>
        <v>688.62</v>
      </c>
      <c r="S128" t="str">
        <f t="shared" si="10"/>
        <v>check</v>
      </c>
      <c r="T128" s="5" t="str">
        <f t="shared" si="11"/>
        <v>Home And Lifestyle</v>
      </c>
      <c r="U128" t="str">
        <f t="shared" si="12"/>
        <v>Credit card</v>
      </c>
      <c r="V128">
        <f>SUM(J128:J128:J1127)</f>
        <v>276176.03999999992</v>
      </c>
      <c r="W128">
        <f t="shared" si="13"/>
        <v>4764</v>
      </c>
      <c r="X128">
        <f t="shared" si="14"/>
        <v>315.62975999999992</v>
      </c>
      <c r="Y128">
        <f t="shared" si="15"/>
        <v>1042.6500000000001</v>
      </c>
      <c r="Z128">
        <f t="shared" si="16"/>
        <v>10.6785</v>
      </c>
      <c r="AA128">
        <f t="shared" si="17"/>
        <v>875</v>
      </c>
    </row>
    <row r="129" spans="1:27" x14ac:dyDescent="0.3">
      <c r="A129" t="s">
        <v>196</v>
      </c>
      <c r="B129" t="s">
        <v>18</v>
      </c>
      <c r="C129" t="s">
        <v>19</v>
      </c>
      <c r="D129" t="s">
        <v>20</v>
      </c>
      <c r="E129" t="s">
        <v>21</v>
      </c>
      <c r="F129" t="s">
        <v>36</v>
      </c>
      <c r="G129">
        <v>32.25</v>
      </c>
      <c r="H129">
        <v>5</v>
      </c>
      <c r="I129">
        <v>8.0625</v>
      </c>
      <c r="J129">
        <v>169.3125</v>
      </c>
      <c r="K129" s="6" t="s">
        <v>34</v>
      </c>
      <c r="L129">
        <v>0.55972222222222223</v>
      </c>
      <c r="M129" t="s">
        <v>29</v>
      </c>
      <c r="N129">
        <v>161.25</v>
      </c>
      <c r="O129">
        <v>4.7619047620000003</v>
      </c>
      <c r="P129">
        <v>8.0625</v>
      </c>
      <c r="Q129">
        <v>9</v>
      </c>
      <c r="R129">
        <f t="shared" si="9"/>
        <v>169.31</v>
      </c>
      <c r="S129" t="str">
        <f t="shared" si="10"/>
        <v>check</v>
      </c>
      <c r="T129" s="5" t="str">
        <f t="shared" si="11"/>
        <v>Sports And Travel</v>
      </c>
      <c r="U129" t="str">
        <f t="shared" si="12"/>
        <v>Cash</v>
      </c>
      <c r="V129">
        <f>SUM(J129:J129:J1128)</f>
        <v>275487.41849999991</v>
      </c>
      <c r="W129">
        <f t="shared" si="13"/>
        <v>4757</v>
      </c>
      <c r="X129">
        <f t="shared" si="14"/>
        <v>315.20299599542324</v>
      </c>
      <c r="Y129">
        <f t="shared" si="15"/>
        <v>1042.6500000000001</v>
      </c>
      <c r="Z129">
        <f t="shared" si="16"/>
        <v>10.6785</v>
      </c>
      <c r="AA129">
        <f t="shared" si="17"/>
        <v>874</v>
      </c>
    </row>
    <row r="130" spans="1:27" x14ac:dyDescent="0.3">
      <c r="A130" t="s">
        <v>197</v>
      </c>
      <c r="B130" t="s">
        <v>25</v>
      </c>
      <c r="C130" t="s">
        <v>26</v>
      </c>
      <c r="D130" t="s">
        <v>20</v>
      </c>
      <c r="E130" t="s">
        <v>21</v>
      </c>
      <c r="F130" t="s">
        <v>50</v>
      </c>
      <c r="G130">
        <v>31.73</v>
      </c>
      <c r="H130">
        <v>9</v>
      </c>
      <c r="I130">
        <v>14.278499999999999</v>
      </c>
      <c r="J130">
        <v>299.8485</v>
      </c>
      <c r="K130" s="6">
        <v>43678</v>
      </c>
      <c r="L130">
        <v>0.67847222222222225</v>
      </c>
      <c r="M130" t="s">
        <v>32</v>
      </c>
      <c r="N130">
        <v>285.57</v>
      </c>
      <c r="O130">
        <v>4.7619047620000003</v>
      </c>
      <c r="P130">
        <v>14.278499999999999</v>
      </c>
      <c r="Q130">
        <v>5.9</v>
      </c>
      <c r="R130">
        <f t="shared" si="9"/>
        <v>299.85000000000002</v>
      </c>
      <c r="S130" t="str">
        <f t="shared" si="10"/>
        <v>check</v>
      </c>
      <c r="T130" s="5" t="str">
        <f t="shared" si="11"/>
        <v>Fashion Accessories</v>
      </c>
      <c r="U130" t="str">
        <f t="shared" si="12"/>
        <v>Credit card</v>
      </c>
      <c r="V130">
        <f>SUM(J130:J130:J1129)</f>
        <v>275318.10599999991</v>
      </c>
      <c r="W130">
        <f t="shared" si="13"/>
        <v>4752</v>
      </c>
      <c r="X130">
        <f t="shared" si="14"/>
        <v>315.37010996563566</v>
      </c>
      <c r="Y130">
        <f t="shared" si="15"/>
        <v>1042.6500000000001</v>
      </c>
      <c r="Z130">
        <f t="shared" si="16"/>
        <v>10.6785</v>
      </c>
      <c r="AA130">
        <f t="shared" si="17"/>
        <v>873</v>
      </c>
    </row>
    <row r="131" spans="1:27" x14ac:dyDescent="0.3">
      <c r="A131" t="s">
        <v>198</v>
      </c>
      <c r="B131" t="s">
        <v>25</v>
      </c>
      <c r="C131" t="s">
        <v>26</v>
      </c>
      <c r="D131" t="s">
        <v>20</v>
      </c>
      <c r="E131" t="s">
        <v>21</v>
      </c>
      <c r="F131" t="s">
        <v>47</v>
      </c>
      <c r="G131">
        <v>68.540000000000006</v>
      </c>
      <c r="H131">
        <v>8</v>
      </c>
      <c r="I131">
        <v>27.416</v>
      </c>
      <c r="J131">
        <v>575.73599999999999</v>
      </c>
      <c r="K131" s="6">
        <v>43678</v>
      </c>
      <c r="L131">
        <v>0.6645833333333333</v>
      </c>
      <c r="M131" t="s">
        <v>23</v>
      </c>
      <c r="N131">
        <v>548.32000000000005</v>
      </c>
      <c r="O131">
        <v>4.7619047620000003</v>
      </c>
      <c r="P131">
        <v>27.416</v>
      </c>
      <c r="Q131">
        <v>8.5</v>
      </c>
      <c r="R131">
        <f t="shared" ref="R131:R194" si="18">ROUND((G131*H131)+I131,2)</f>
        <v>575.74</v>
      </c>
      <c r="S131" t="str">
        <f t="shared" ref="S131:S194" si="19">IF(J131=ROUND((G131*H131)+I131,2),"correct","check")</f>
        <v>check</v>
      </c>
      <c r="T131" s="5" t="str">
        <f t="shared" ref="T131:T194" si="20">PROPER(F131)</f>
        <v>Food And Beverages</v>
      </c>
      <c r="U131" t="str">
        <f t="shared" ref="U131:U194" si="21">TRIM(M131)</f>
        <v>Ewallet</v>
      </c>
      <c r="V131">
        <f>SUM(J131:J131:J1130)</f>
        <v>275018.25749999989</v>
      </c>
      <c r="W131">
        <f t="shared" ref="W131:W194" si="22">SUM(H131:H1130)</f>
        <v>4743</v>
      </c>
      <c r="X131">
        <f t="shared" ref="X131:X194" si="23">AVERAGE(J131:J1130)</f>
        <v>315.38790997706411</v>
      </c>
      <c r="Y131">
        <f t="shared" ref="Y131:Y194" si="24">MAX(J131:J1130)</f>
        <v>1042.6500000000001</v>
      </c>
      <c r="Z131">
        <f t="shared" ref="Z131:Z194" si="25">MIN(J131:J1130)</f>
        <v>10.6785</v>
      </c>
      <c r="AA131">
        <f t="shared" ref="AA131:AA194" si="26">COUNTA(A131:A1130)</f>
        <v>872</v>
      </c>
    </row>
    <row r="132" spans="1:27" x14ac:dyDescent="0.3">
      <c r="A132" t="s">
        <v>199</v>
      </c>
      <c r="B132" t="s">
        <v>45</v>
      </c>
      <c r="C132" t="s">
        <v>46</v>
      </c>
      <c r="D132" t="s">
        <v>20</v>
      </c>
      <c r="E132" t="s">
        <v>21</v>
      </c>
      <c r="F132" t="s">
        <v>36</v>
      </c>
      <c r="G132">
        <v>90.28</v>
      </c>
      <c r="H132">
        <v>9</v>
      </c>
      <c r="I132">
        <v>40.625999999999998</v>
      </c>
      <c r="J132">
        <v>853.14599999999996</v>
      </c>
      <c r="K132" s="6">
        <v>43679</v>
      </c>
      <c r="L132">
        <v>0.46875</v>
      </c>
      <c r="M132" t="s">
        <v>23</v>
      </c>
      <c r="N132">
        <v>812.52</v>
      </c>
      <c r="O132">
        <v>4.7619047620000003</v>
      </c>
      <c r="P132">
        <v>40.625999999999998</v>
      </c>
      <c r="Q132">
        <v>7.2</v>
      </c>
      <c r="R132">
        <f t="shared" si="18"/>
        <v>853.15</v>
      </c>
      <c r="S132" t="str">
        <f t="shared" si="19"/>
        <v>check</v>
      </c>
      <c r="T132" s="5" t="str">
        <f t="shared" si="20"/>
        <v>Sports And Travel</v>
      </c>
      <c r="U132" t="str">
        <f t="shared" si="21"/>
        <v>Ewallet</v>
      </c>
      <c r="V132">
        <f>SUM(J132:J132:J1131)</f>
        <v>274442.5214999998</v>
      </c>
      <c r="W132">
        <f t="shared" si="22"/>
        <v>4735</v>
      </c>
      <c r="X132">
        <f t="shared" si="23"/>
        <v>315.08900287026381</v>
      </c>
      <c r="Y132">
        <f t="shared" si="24"/>
        <v>1042.6500000000001</v>
      </c>
      <c r="Z132">
        <f t="shared" si="25"/>
        <v>10.6785</v>
      </c>
      <c r="AA132">
        <f t="shared" si="26"/>
        <v>871</v>
      </c>
    </row>
    <row r="133" spans="1:27" x14ac:dyDescent="0.3">
      <c r="A133" t="s">
        <v>200</v>
      </c>
      <c r="B133" t="s">
        <v>45</v>
      </c>
      <c r="C133" t="s">
        <v>46</v>
      </c>
      <c r="D133" t="s">
        <v>27</v>
      </c>
      <c r="E133" t="s">
        <v>21</v>
      </c>
      <c r="F133" t="s">
        <v>50</v>
      </c>
      <c r="G133">
        <v>39.619999999999997</v>
      </c>
      <c r="H133">
        <v>7</v>
      </c>
      <c r="I133">
        <v>13.867000000000001</v>
      </c>
      <c r="J133">
        <v>291.20699999999999</v>
      </c>
      <c r="K133" s="6" t="s">
        <v>75</v>
      </c>
      <c r="L133">
        <v>0.5541666666666667</v>
      </c>
      <c r="M133" t="s">
        <v>29</v>
      </c>
      <c r="N133">
        <v>277.33999999999997</v>
      </c>
      <c r="O133">
        <v>4.7619047620000003</v>
      </c>
      <c r="P133">
        <v>13.867000000000001</v>
      </c>
      <c r="Q133">
        <v>7.5</v>
      </c>
      <c r="R133">
        <f t="shared" si="18"/>
        <v>291.20999999999998</v>
      </c>
      <c r="S133" t="str">
        <f t="shared" si="19"/>
        <v>check</v>
      </c>
      <c r="T133" s="5" t="str">
        <f t="shared" si="20"/>
        <v>Fashion Accessories</v>
      </c>
      <c r="U133" t="str">
        <f t="shared" si="21"/>
        <v>Cash</v>
      </c>
      <c r="V133">
        <f>SUM(J133:J133:J1132)</f>
        <v>273589.37549999973</v>
      </c>
      <c r="W133">
        <f t="shared" si="22"/>
        <v>4726</v>
      </c>
      <c r="X133">
        <f t="shared" si="23"/>
        <v>314.47054655172383</v>
      </c>
      <c r="Y133">
        <f t="shared" si="24"/>
        <v>1042.6500000000001</v>
      </c>
      <c r="Z133">
        <f t="shared" si="25"/>
        <v>10.6785</v>
      </c>
      <c r="AA133">
        <f t="shared" si="26"/>
        <v>870</v>
      </c>
    </row>
    <row r="134" spans="1:27" x14ac:dyDescent="0.3">
      <c r="A134" t="s">
        <v>201</v>
      </c>
      <c r="B134" t="s">
        <v>18</v>
      </c>
      <c r="C134" t="s">
        <v>19</v>
      </c>
      <c r="D134" t="s">
        <v>20</v>
      </c>
      <c r="E134" t="s">
        <v>21</v>
      </c>
      <c r="F134" t="s">
        <v>36</v>
      </c>
      <c r="G134">
        <v>92.13</v>
      </c>
      <c r="H134">
        <v>6</v>
      </c>
      <c r="I134">
        <v>27.638999999999999</v>
      </c>
      <c r="J134">
        <v>580.41899999999998</v>
      </c>
      <c r="K134" s="6">
        <v>43619</v>
      </c>
      <c r="L134">
        <v>0.8569444444444444</v>
      </c>
      <c r="M134" t="s">
        <v>29</v>
      </c>
      <c r="N134">
        <v>552.78</v>
      </c>
      <c r="O134">
        <v>4.7619047620000003</v>
      </c>
      <c r="P134">
        <v>27.638999999999999</v>
      </c>
      <c r="Q134">
        <v>8.3000000000000007</v>
      </c>
      <c r="R134">
        <f t="shared" si="18"/>
        <v>580.41999999999996</v>
      </c>
      <c r="S134" t="str">
        <f t="shared" si="19"/>
        <v>check</v>
      </c>
      <c r="T134" s="5" t="str">
        <f t="shared" si="20"/>
        <v>Sports And Travel</v>
      </c>
      <c r="U134" t="str">
        <f t="shared" si="21"/>
        <v>Cash</v>
      </c>
      <c r="V134">
        <f>SUM(J134:J134:J1133)</f>
        <v>273298.16849999974</v>
      </c>
      <c r="W134">
        <f t="shared" si="22"/>
        <v>4719</v>
      </c>
      <c r="X134">
        <f t="shared" si="23"/>
        <v>314.49731703106988</v>
      </c>
      <c r="Y134">
        <f t="shared" si="24"/>
        <v>1042.6500000000001</v>
      </c>
      <c r="Z134">
        <f t="shared" si="25"/>
        <v>10.6785</v>
      </c>
      <c r="AA134">
        <f t="shared" si="26"/>
        <v>869</v>
      </c>
    </row>
    <row r="135" spans="1:27" x14ac:dyDescent="0.3">
      <c r="A135" t="s">
        <v>202</v>
      </c>
      <c r="B135" t="s">
        <v>45</v>
      </c>
      <c r="C135" t="s">
        <v>46</v>
      </c>
      <c r="D135" t="s">
        <v>27</v>
      </c>
      <c r="E135" t="s">
        <v>21</v>
      </c>
      <c r="F135" t="s">
        <v>36</v>
      </c>
      <c r="G135">
        <v>34.840000000000003</v>
      </c>
      <c r="H135">
        <v>4</v>
      </c>
      <c r="I135">
        <v>6.968</v>
      </c>
      <c r="J135">
        <v>146.328</v>
      </c>
      <c r="K135" s="6">
        <v>43740</v>
      </c>
      <c r="L135">
        <v>0.77500000000000002</v>
      </c>
      <c r="M135" t="s">
        <v>29</v>
      </c>
      <c r="N135">
        <v>139.36000000000001</v>
      </c>
      <c r="O135">
        <v>4.7619047620000003</v>
      </c>
      <c r="P135">
        <v>6.968</v>
      </c>
      <c r="Q135">
        <v>7.4</v>
      </c>
      <c r="R135">
        <f t="shared" si="18"/>
        <v>146.33000000000001</v>
      </c>
      <c r="S135" t="str">
        <f t="shared" si="19"/>
        <v>check</v>
      </c>
      <c r="T135" s="5" t="str">
        <f t="shared" si="20"/>
        <v>Sports And Travel</v>
      </c>
      <c r="U135" t="str">
        <f t="shared" si="21"/>
        <v>Cash</v>
      </c>
      <c r="V135">
        <f>SUM(J135:J135:J1134)</f>
        <v>272717.74949999974</v>
      </c>
      <c r="W135">
        <f t="shared" si="22"/>
        <v>4713</v>
      </c>
      <c r="X135">
        <f t="shared" si="23"/>
        <v>314.19095564516101</v>
      </c>
      <c r="Y135">
        <f t="shared" si="24"/>
        <v>1042.6500000000001</v>
      </c>
      <c r="Z135">
        <f t="shared" si="25"/>
        <v>10.6785</v>
      </c>
      <c r="AA135">
        <f t="shared" si="26"/>
        <v>868</v>
      </c>
    </row>
    <row r="136" spans="1:27" x14ac:dyDescent="0.3">
      <c r="A136" t="s">
        <v>203</v>
      </c>
      <c r="B136" t="s">
        <v>45</v>
      </c>
      <c r="C136" t="s">
        <v>46</v>
      </c>
      <c r="D136" t="s">
        <v>20</v>
      </c>
      <c r="E136" t="s">
        <v>21</v>
      </c>
      <c r="F136" t="s">
        <v>28</v>
      </c>
      <c r="G136">
        <v>87.45</v>
      </c>
      <c r="H136">
        <v>6</v>
      </c>
      <c r="I136">
        <v>26.234999999999999</v>
      </c>
      <c r="J136">
        <v>550.93499999999995</v>
      </c>
      <c r="K136" s="6" t="s">
        <v>68</v>
      </c>
      <c r="L136">
        <v>0.61111111111111105</v>
      </c>
      <c r="M136" t="s">
        <v>32</v>
      </c>
      <c r="N136">
        <v>524.70000000000005</v>
      </c>
      <c r="O136">
        <v>4.7619047620000003</v>
      </c>
      <c r="P136">
        <v>26.234999999999999</v>
      </c>
      <c r="Q136">
        <v>8.8000000000000007</v>
      </c>
      <c r="R136">
        <f t="shared" si="18"/>
        <v>550.94000000000005</v>
      </c>
      <c r="S136" t="str">
        <f t="shared" si="19"/>
        <v>check</v>
      </c>
      <c r="T136" s="5" t="str">
        <f t="shared" si="20"/>
        <v>Electronic Accessories</v>
      </c>
      <c r="U136" t="str">
        <f t="shared" si="21"/>
        <v>Credit card</v>
      </c>
      <c r="V136">
        <f>SUM(J136:J136:J1135)</f>
        <v>272571.42149999971</v>
      </c>
      <c r="W136">
        <f t="shared" si="22"/>
        <v>4709</v>
      </c>
      <c r="X136">
        <f t="shared" si="23"/>
        <v>314.38456920415189</v>
      </c>
      <c r="Y136">
        <f t="shared" si="24"/>
        <v>1042.6500000000001</v>
      </c>
      <c r="Z136">
        <f t="shared" si="25"/>
        <v>10.6785</v>
      </c>
      <c r="AA136">
        <f t="shared" si="26"/>
        <v>867</v>
      </c>
    </row>
    <row r="137" spans="1:27" x14ac:dyDescent="0.3">
      <c r="A137" t="s">
        <v>204</v>
      </c>
      <c r="B137" t="s">
        <v>25</v>
      </c>
      <c r="C137" t="s">
        <v>26</v>
      </c>
      <c r="D137" t="s">
        <v>27</v>
      </c>
      <c r="E137" t="s">
        <v>21</v>
      </c>
      <c r="F137" t="s">
        <v>22</v>
      </c>
      <c r="G137">
        <v>81.3</v>
      </c>
      <c r="H137">
        <v>6</v>
      </c>
      <c r="I137">
        <v>24.39</v>
      </c>
      <c r="J137">
        <v>512.19000000000005</v>
      </c>
      <c r="K137" s="6">
        <v>43680</v>
      </c>
      <c r="L137">
        <v>0.69652777777777775</v>
      </c>
      <c r="M137" t="s">
        <v>23</v>
      </c>
      <c r="N137">
        <v>487.8</v>
      </c>
      <c r="O137">
        <v>4.7619047620000003</v>
      </c>
      <c r="P137">
        <v>24.39</v>
      </c>
      <c r="Q137">
        <v>5.3</v>
      </c>
      <c r="R137">
        <f t="shared" si="18"/>
        <v>512.19000000000005</v>
      </c>
      <c r="S137" t="str">
        <f t="shared" si="19"/>
        <v>correct</v>
      </c>
      <c r="T137" s="5" t="str">
        <f t="shared" si="20"/>
        <v>Health And Beauty</v>
      </c>
      <c r="U137" t="str">
        <f t="shared" si="21"/>
        <v>Ewallet</v>
      </c>
      <c r="V137">
        <f>SUM(J137:J137:J1136)</f>
        <v>272020.48649999971</v>
      </c>
      <c r="W137">
        <f t="shared" si="22"/>
        <v>4703</v>
      </c>
      <c r="X137">
        <f t="shared" si="23"/>
        <v>314.11141628175488</v>
      </c>
      <c r="Y137">
        <f t="shared" si="24"/>
        <v>1042.6500000000001</v>
      </c>
      <c r="Z137">
        <f t="shared" si="25"/>
        <v>10.6785</v>
      </c>
      <c r="AA137">
        <f t="shared" si="26"/>
        <v>866</v>
      </c>
    </row>
    <row r="138" spans="1:27" x14ac:dyDescent="0.3">
      <c r="A138" t="s">
        <v>205</v>
      </c>
      <c r="B138" t="s">
        <v>25</v>
      </c>
      <c r="C138" t="s">
        <v>26</v>
      </c>
      <c r="D138" t="s">
        <v>27</v>
      </c>
      <c r="E138" t="s">
        <v>21</v>
      </c>
      <c r="F138" t="s">
        <v>50</v>
      </c>
      <c r="G138">
        <v>90.22</v>
      </c>
      <c r="H138">
        <v>3</v>
      </c>
      <c r="I138">
        <v>13.532999999999999</v>
      </c>
      <c r="J138">
        <v>284.19299999999998</v>
      </c>
      <c r="K138" s="6" t="s">
        <v>206</v>
      </c>
      <c r="L138">
        <v>0.81874999999999998</v>
      </c>
      <c r="M138" t="s">
        <v>29</v>
      </c>
      <c r="N138">
        <v>270.66000000000003</v>
      </c>
      <c r="O138">
        <v>4.7619047620000003</v>
      </c>
      <c r="P138">
        <v>13.532999999999999</v>
      </c>
      <c r="Q138">
        <v>6.2</v>
      </c>
      <c r="R138">
        <f t="shared" si="18"/>
        <v>284.19</v>
      </c>
      <c r="S138" t="str">
        <f t="shared" si="19"/>
        <v>check</v>
      </c>
      <c r="T138" s="5" t="str">
        <f t="shared" si="20"/>
        <v>Fashion Accessories</v>
      </c>
      <c r="U138" t="str">
        <f t="shared" si="21"/>
        <v>Cash</v>
      </c>
      <c r="V138">
        <f>SUM(J138:J138:J1137)</f>
        <v>271508.29649999971</v>
      </c>
      <c r="W138">
        <f t="shared" si="22"/>
        <v>4697</v>
      </c>
      <c r="X138">
        <f t="shared" si="23"/>
        <v>313.88242369942162</v>
      </c>
      <c r="Y138">
        <f t="shared" si="24"/>
        <v>1042.6500000000001</v>
      </c>
      <c r="Z138">
        <f t="shared" si="25"/>
        <v>10.6785</v>
      </c>
      <c r="AA138">
        <f t="shared" si="26"/>
        <v>865</v>
      </c>
    </row>
    <row r="139" spans="1:27" x14ac:dyDescent="0.3">
      <c r="A139" t="s">
        <v>207</v>
      </c>
      <c r="B139" t="s">
        <v>18</v>
      </c>
      <c r="C139" t="s">
        <v>19</v>
      </c>
      <c r="D139" t="s">
        <v>27</v>
      </c>
      <c r="E139" t="s">
        <v>21</v>
      </c>
      <c r="F139" t="s">
        <v>28</v>
      </c>
      <c r="G139">
        <v>26.31</v>
      </c>
      <c r="H139">
        <v>5</v>
      </c>
      <c r="I139">
        <v>6.5774999999999997</v>
      </c>
      <c r="J139">
        <v>138.1275</v>
      </c>
      <c r="K139" s="6" t="s">
        <v>208</v>
      </c>
      <c r="L139">
        <v>0.87430555555555556</v>
      </c>
      <c r="M139" t="s">
        <v>32</v>
      </c>
      <c r="N139">
        <v>131.55000000000001</v>
      </c>
      <c r="O139">
        <v>4.7619047620000003</v>
      </c>
      <c r="P139">
        <v>6.5774999999999997</v>
      </c>
      <c r="Q139">
        <v>8.8000000000000007</v>
      </c>
      <c r="R139">
        <f t="shared" si="18"/>
        <v>138.13</v>
      </c>
      <c r="S139" t="str">
        <f t="shared" si="19"/>
        <v>check</v>
      </c>
      <c r="T139" s="5" t="str">
        <f t="shared" si="20"/>
        <v>Electronic Accessories</v>
      </c>
      <c r="U139" t="str">
        <f t="shared" si="21"/>
        <v>Credit card</v>
      </c>
      <c r="V139">
        <f>SUM(J139:J139:J1138)</f>
        <v>271224.10349999968</v>
      </c>
      <c r="W139">
        <f t="shared" si="22"/>
        <v>4694</v>
      </c>
      <c r="X139">
        <f t="shared" si="23"/>
        <v>313.91678645833298</v>
      </c>
      <c r="Y139">
        <f t="shared" si="24"/>
        <v>1042.6500000000001</v>
      </c>
      <c r="Z139">
        <f t="shared" si="25"/>
        <v>10.6785</v>
      </c>
      <c r="AA139">
        <f t="shared" si="26"/>
        <v>864</v>
      </c>
    </row>
    <row r="140" spans="1:27" x14ac:dyDescent="0.3">
      <c r="A140" t="s">
        <v>209</v>
      </c>
      <c r="B140" t="s">
        <v>18</v>
      </c>
      <c r="C140" t="s">
        <v>19</v>
      </c>
      <c r="D140" t="s">
        <v>20</v>
      </c>
      <c r="E140" t="s">
        <v>21</v>
      </c>
      <c r="F140" t="s">
        <v>31</v>
      </c>
      <c r="G140">
        <v>34.42</v>
      </c>
      <c r="H140">
        <v>6</v>
      </c>
      <c r="I140">
        <v>10.326000000000001</v>
      </c>
      <c r="J140">
        <v>216.846</v>
      </c>
      <c r="K140" s="6" t="s">
        <v>206</v>
      </c>
      <c r="L140">
        <v>0.65208333333333335</v>
      </c>
      <c r="M140" t="s">
        <v>29</v>
      </c>
      <c r="N140">
        <v>206.52</v>
      </c>
      <c r="O140">
        <v>4.7619047620000003</v>
      </c>
      <c r="P140">
        <v>10.326000000000001</v>
      </c>
      <c r="Q140">
        <v>9.8000000000000007</v>
      </c>
      <c r="R140">
        <f t="shared" si="18"/>
        <v>216.85</v>
      </c>
      <c r="S140" t="str">
        <f t="shared" si="19"/>
        <v>check</v>
      </c>
      <c r="T140" s="5" t="str">
        <f t="shared" si="20"/>
        <v>Home And Lifestyle</v>
      </c>
      <c r="U140" t="str">
        <f t="shared" si="21"/>
        <v>Cash</v>
      </c>
      <c r="V140">
        <f>SUM(J140:J140:J1139)</f>
        <v>271085.97599999967</v>
      </c>
      <c r="W140">
        <f t="shared" si="22"/>
        <v>4689</v>
      </c>
      <c r="X140">
        <f t="shared" si="23"/>
        <v>314.12048203939707</v>
      </c>
      <c r="Y140">
        <f t="shared" si="24"/>
        <v>1042.6500000000001</v>
      </c>
      <c r="Z140">
        <f t="shared" si="25"/>
        <v>10.6785</v>
      </c>
      <c r="AA140">
        <f t="shared" si="26"/>
        <v>863</v>
      </c>
    </row>
    <row r="141" spans="1:27" x14ac:dyDescent="0.3">
      <c r="A141" t="s">
        <v>210</v>
      </c>
      <c r="B141" t="s">
        <v>45</v>
      </c>
      <c r="C141" t="s">
        <v>46</v>
      </c>
      <c r="D141" t="s">
        <v>27</v>
      </c>
      <c r="E141" t="s">
        <v>21</v>
      </c>
      <c r="F141" t="s">
        <v>36</v>
      </c>
      <c r="G141">
        <v>51.91</v>
      </c>
      <c r="H141">
        <v>10</v>
      </c>
      <c r="I141">
        <v>25.954999999999998</v>
      </c>
      <c r="J141">
        <v>545.05499999999995</v>
      </c>
      <c r="K141" s="6" t="s">
        <v>211</v>
      </c>
      <c r="L141">
        <v>0.51458333333333328</v>
      </c>
      <c r="M141" t="s">
        <v>29</v>
      </c>
      <c r="N141">
        <v>519.1</v>
      </c>
      <c r="O141">
        <v>4.7619047620000003</v>
      </c>
      <c r="P141">
        <v>25.954999999999998</v>
      </c>
      <c r="Q141">
        <v>8.1999999999999993</v>
      </c>
      <c r="R141">
        <f t="shared" si="18"/>
        <v>545.05999999999995</v>
      </c>
      <c r="S141" t="str">
        <f t="shared" si="19"/>
        <v>check</v>
      </c>
      <c r="T141" s="5" t="str">
        <f t="shared" si="20"/>
        <v>Sports And Travel</v>
      </c>
      <c r="U141" t="str">
        <f t="shared" si="21"/>
        <v>Cash</v>
      </c>
      <c r="V141">
        <f>SUM(J141:J141:J1140)</f>
        <v>270869.12999999966</v>
      </c>
      <c r="W141">
        <f t="shared" si="22"/>
        <v>4683</v>
      </c>
      <c r="X141">
        <f t="shared" si="23"/>
        <v>314.23332946635691</v>
      </c>
      <c r="Y141">
        <f t="shared" si="24"/>
        <v>1042.6500000000001</v>
      </c>
      <c r="Z141">
        <f t="shared" si="25"/>
        <v>10.6785</v>
      </c>
      <c r="AA141">
        <f t="shared" si="26"/>
        <v>862</v>
      </c>
    </row>
    <row r="142" spans="1:27" x14ac:dyDescent="0.3">
      <c r="A142" t="s">
        <v>212</v>
      </c>
      <c r="B142" t="s">
        <v>18</v>
      </c>
      <c r="C142" t="s">
        <v>19</v>
      </c>
      <c r="D142" t="s">
        <v>27</v>
      </c>
      <c r="E142" t="s">
        <v>21</v>
      </c>
      <c r="F142" t="s">
        <v>36</v>
      </c>
      <c r="G142">
        <v>72.5</v>
      </c>
      <c r="H142">
        <v>8</v>
      </c>
      <c r="I142">
        <v>29</v>
      </c>
      <c r="J142">
        <v>609</v>
      </c>
      <c r="K142" s="6" t="s">
        <v>95</v>
      </c>
      <c r="L142">
        <v>0.80902777777777779</v>
      </c>
      <c r="M142" t="s">
        <v>23</v>
      </c>
      <c r="N142">
        <v>580</v>
      </c>
      <c r="O142">
        <v>4.7619047620000003</v>
      </c>
      <c r="P142">
        <v>29</v>
      </c>
      <c r="Q142">
        <v>9.1999999999999993</v>
      </c>
      <c r="R142">
        <f t="shared" si="18"/>
        <v>609</v>
      </c>
      <c r="S142" t="str">
        <f t="shared" si="19"/>
        <v>correct</v>
      </c>
      <c r="T142" s="5" t="str">
        <f t="shared" si="20"/>
        <v>Sports And Travel</v>
      </c>
      <c r="U142" t="str">
        <f t="shared" si="21"/>
        <v>Ewallet</v>
      </c>
      <c r="V142">
        <f>SUM(J142:J142:J1141)</f>
        <v>270324.07499999966</v>
      </c>
      <c r="W142">
        <f t="shared" si="22"/>
        <v>4673</v>
      </c>
      <c r="X142">
        <f t="shared" si="23"/>
        <v>313.96524390243866</v>
      </c>
      <c r="Y142">
        <f t="shared" si="24"/>
        <v>1042.6500000000001</v>
      </c>
      <c r="Z142">
        <f t="shared" si="25"/>
        <v>10.6785</v>
      </c>
      <c r="AA142">
        <f t="shared" si="26"/>
        <v>861</v>
      </c>
    </row>
    <row r="143" spans="1:27" x14ac:dyDescent="0.3">
      <c r="A143" t="s">
        <v>213</v>
      </c>
      <c r="B143" t="s">
        <v>25</v>
      </c>
      <c r="C143" t="s">
        <v>26</v>
      </c>
      <c r="D143" t="s">
        <v>20</v>
      </c>
      <c r="E143" t="s">
        <v>21</v>
      </c>
      <c r="F143" t="s">
        <v>36</v>
      </c>
      <c r="G143">
        <v>89.8</v>
      </c>
      <c r="H143">
        <v>10</v>
      </c>
      <c r="I143">
        <v>44.9</v>
      </c>
      <c r="J143">
        <v>942.9</v>
      </c>
      <c r="K143" s="6" t="s">
        <v>146</v>
      </c>
      <c r="L143">
        <v>0.54166666666666663</v>
      </c>
      <c r="M143" t="s">
        <v>32</v>
      </c>
      <c r="N143">
        <v>898</v>
      </c>
      <c r="O143">
        <v>4.7619047620000003</v>
      </c>
      <c r="P143">
        <v>44.9</v>
      </c>
      <c r="Q143">
        <v>5.4</v>
      </c>
      <c r="R143">
        <f t="shared" si="18"/>
        <v>942.9</v>
      </c>
      <c r="S143" t="str">
        <f t="shared" si="19"/>
        <v>correct</v>
      </c>
      <c r="T143" s="5" t="str">
        <f t="shared" si="20"/>
        <v>Sports And Travel</v>
      </c>
      <c r="U143" t="str">
        <f t="shared" si="21"/>
        <v>Credit card</v>
      </c>
      <c r="V143">
        <f>SUM(J143:J143:J1142)</f>
        <v>269715.07499999966</v>
      </c>
      <c r="W143">
        <f t="shared" si="22"/>
        <v>4665</v>
      </c>
      <c r="X143">
        <f t="shared" si="23"/>
        <v>313.62218023255775</v>
      </c>
      <c r="Y143">
        <f t="shared" si="24"/>
        <v>1042.6500000000001</v>
      </c>
      <c r="Z143">
        <f t="shared" si="25"/>
        <v>10.6785</v>
      </c>
      <c r="AA143">
        <f t="shared" si="26"/>
        <v>860</v>
      </c>
    </row>
    <row r="144" spans="1:27" x14ac:dyDescent="0.3">
      <c r="A144" t="s">
        <v>214</v>
      </c>
      <c r="B144" t="s">
        <v>25</v>
      </c>
      <c r="C144" t="s">
        <v>26</v>
      </c>
      <c r="D144" t="s">
        <v>20</v>
      </c>
      <c r="E144" t="s">
        <v>215</v>
      </c>
      <c r="F144" t="s">
        <v>22</v>
      </c>
      <c r="G144">
        <v>90.5</v>
      </c>
      <c r="H144">
        <v>10</v>
      </c>
      <c r="I144">
        <v>45.25</v>
      </c>
      <c r="J144">
        <v>950.25</v>
      </c>
      <c r="K144" s="6" t="s">
        <v>75</v>
      </c>
      <c r="L144">
        <v>0.57500000000000007</v>
      </c>
      <c r="M144" t="s">
        <v>29</v>
      </c>
      <c r="N144">
        <v>905</v>
      </c>
      <c r="O144">
        <v>4.7619047620000003</v>
      </c>
      <c r="P144">
        <v>45.25</v>
      </c>
      <c r="Q144">
        <v>8.1</v>
      </c>
      <c r="R144">
        <f t="shared" si="18"/>
        <v>950.25</v>
      </c>
      <c r="S144" t="str">
        <f t="shared" si="19"/>
        <v>correct</v>
      </c>
      <c r="T144" s="5" t="str">
        <f t="shared" si="20"/>
        <v>Health And Beauty</v>
      </c>
      <c r="U144" t="str">
        <f t="shared" si="21"/>
        <v>Cash</v>
      </c>
      <c r="V144">
        <f>SUM(J144:J144:J1143)</f>
        <v>268772.1749999997</v>
      </c>
      <c r="W144">
        <f t="shared" si="22"/>
        <v>4655</v>
      </c>
      <c r="X144">
        <f t="shared" si="23"/>
        <v>312.88961001164108</v>
      </c>
      <c r="Y144">
        <f t="shared" si="24"/>
        <v>1042.6500000000001</v>
      </c>
      <c r="Z144">
        <f t="shared" si="25"/>
        <v>10.6785</v>
      </c>
      <c r="AA144">
        <f t="shared" si="26"/>
        <v>859</v>
      </c>
    </row>
    <row r="145" spans="1:27" x14ac:dyDescent="0.3">
      <c r="A145" t="s">
        <v>216</v>
      </c>
      <c r="B145" t="s">
        <v>25</v>
      </c>
      <c r="C145" t="s">
        <v>26</v>
      </c>
      <c r="D145" t="s">
        <v>20</v>
      </c>
      <c r="E145" t="s">
        <v>21</v>
      </c>
      <c r="F145" t="s">
        <v>22</v>
      </c>
      <c r="G145">
        <v>68.599999999999994</v>
      </c>
      <c r="H145">
        <v>10</v>
      </c>
      <c r="I145">
        <v>34.299999999999997</v>
      </c>
      <c r="J145">
        <v>720.3</v>
      </c>
      <c r="K145" s="6">
        <v>43587</v>
      </c>
      <c r="L145">
        <v>0.83124999999999993</v>
      </c>
      <c r="M145" t="s">
        <v>29</v>
      </c>
      <c r="N145">
        <v>686</v>
      </c>
      <c r="O145">
        <v>4.7619047620000003</v>
      </c>
      <c r="P145">
        <v>34.299999999999997</v>
      </c>
      <c r="Q145">
        <v>9.1</v>
      </c>
      <c r="R145">
        <f t="shared" si="18"/>
        <v>720.3</v>
      </c>
      <c r="S145" t="str">
        <f t="shared" si="19"/>
        <v>correct</v>
      </c>
      <c r="T145" s="5" t="str">
        <f t="shared" si="20"/>
        <v>Health And Beauty</v>
      </c>
      <c r="U145" t="str">
        <f t="shared" si="21"/>
        <v>Cash</v>
      </c>
      <c r="V145">
        <f>SUM(J145:J145:J1144)</f>
        <v>267821.9249999997</v>
      </c>
      <c r="W145">
        <f t="shared" si="22"/>
        <v>4645</v>
      </c>
      <c r="X145">
        <f t="shared" si="23"/>
        <v>312.14676573426539</v>
      </c>
      <c r="Y145">
        <f t="shared" si="24"/>
        <v>1042.6500000000001</v>
      </c>
      <c r="Z145">
        <f t="shared" si="25"/>
        <v>10.6785</v>
      </c>
      <c r="AA145">
        <f t="shared" si="26"/>
        <v>858</v>
      </c>
    </row>
    <row r="146" spans="1:27" x14ac:dyDescent="0.3">
      <c r="A146" t="s">
        <v>217</v>
      </c>
      <c r="B146" t="s">
        <v>25</v>
      </c>
      <c r="C146" t="s">
        <v>26</v>
      </c>
      <c r="D146" t="s">
        <v>20</v>
      </c>
      <c r="E146" t="s">
        <v>21</v>
      </c>
      <c r="F146" t="s">
        <v>47</v>
      </c>
      <c r="G146">
        <v>30.41</v>
      </c>
      <c r="H146">
        <v>1</v>
      </c>
      <c r="I146">
        <v>1.5205</v>
      </c>
      <c r="J146">
        <v>31.930499999999999</v>
      </c>
      <c r="K146" s="6" t="s">
        <v>218</v>
      </c>
      <c r="L146">
        <v>0.44166666666666665</v>
      </c>
      <c r="M146" t="s">
        <v>32</v>
      </c>
      <c r="N146">
        <v>30.41</v>
      </c>
      <c r="O146">
        <v>4.7619047620000003</v>
      </c>
      <c r="P146">
        <v>1.5205</v>
      </c>
      <c r="Q146">
        <v>8.4</v>
      </c>
      <c r="R146">
        <f t="shared" si="18"/>
        <v>31.93</v>
      </c>
      <c r="S146" t="str">
        <f t="shared" si="19"/>
        <v>check</v>
      </c>
      <c r="T146" s="5" t="str">
        <f t="shared" si="20"/>
        <v>Food And Beverages</v>
      </c>
      <c r="U146" t="str">
        <f t="shared" si="21"/>
        <v>Credit card</v>
      </c>
      <c r="V146">
        <f>SUM(J146:J146:J1145)</f>
        <v>267101.62499999983</v>
      </c>
      <c r="W146">
        <f t="shared" si="22"/>
        <v>4635</v>
      </c>
      <c r="X146">
        <f t="shared" si="23"/>
        <v>311.6705075845972</v>
      </c>
      <c r="Y146">
        <f t="shared" si="24"/>
        <v>1042.6500000000001</v>
      </c>
      <c r="Z146">
        <f t="shared" si="25"/>
        <v>10.6785</v>
      </c>
      <c r="AA146">
        <f t="shared" si="26"/>
        <v>857</v>
      </c>
    </row>
    <row r="147" spans="1:27" x14ac:dyDescent="0.3">
      <c r="A147" t="s">
        <v>219</v>
      </c>
      <c r="B147" t="s">
        <v>18</v>
      </c>
      <c r="C147" t="s">
        <v>19</v>
      </c>
      <c r="D147" t="s">
        <v>27</v>
      </c>
      <c r="E147" t="s">
        <v>21</v>
      </c>
      <c r="F147" t="s">
        <v>31</v>
      </c>
      <c r="G147">
        <v>77.95</v>
      </c>
      <c r="H147">
        <v>6</v>
      </c>
      <c r="I147">
        <v>23.385000000000002</v>
      </c>
      <c r="J147">
        <v>491.08499999999998</v>
      </c>
      <c r="K147" s="6" t="s">
        <v>61</v>
      </c>
      <c r="L147">
        <v>0.69236111111111109</v>
      </c>
      <c r="M147" t="s">
        <v>23</v>
      </c>
      <c r="N147">
        <v>467.7</v>
      </c>
      <c r="O147">
        <v>4.7619047620000003</v>
      </c>
      <c r="P147">
        <v>23.385000000000002</v>
      </c>
      <c r="Q147">
        <v>8</v>
      </c>
      <c r="R147">
        <f t="shared" si="18"/>
        <v>491.09</v>
      </c>
      <c r="S147" t="str">
        <f t="shared" si="19"/>
        <v>check</v>
      </c>
      <c r="T147" s="5" t="str">
        <f t="shared" si="20"/>
        <v>Home And Lifestyle</v>
      </c>
      <c r="U147" t="str">
        <f t="shared" si="21"/>
        <v>Ewallet</v>
      </c>
      <c r="V147">
        <f>SUM(J147:J147:J1146)</f>
        <v>267069.69449999987</v>
      </c>
      <c r="W147">
        <f t="shared" si="22"/>
        <v>4634</v>
      </c>
      <c r="X147">
        <f t="shared" si="23"/>
        <v>311.99730665887836</v>
      </c>
      <c r="Y147">
        <f t="shared" si="24"/>
        <v>1042.6500000000001</v>
      </c>
      <c r="Z147">
        <f t="shared" si="25"/>
        <v>10.6785</v>
      </c>
      <c r="AA147">
        <f t="shared" si="26"/>
        <v>856</v>
      </c>
    </row>
    <row r="148" spans="1:27" x14ac:dyDescent="0.3">
      <c r="A148" t="s">
        <v>220</v>
      </c>
      <c r="B148" t="s">
        <v>25</v>
      </c>
      <c r="C148" t="s">
        <v>26</v>
      </c>
      <c r="D148" t="s">
        <v>27</v>
      </c>
      <c r="E148" t="s">
        <v>21</v>
      </c>
      <c r="F148" t="s">
        <v>22</v>
      </c>
      <c r="G148">
        <v>46.26</v>
      </c>
      <c r="H148">
        <v>6</v>
      </c>
      <c r="I148">
        <v>13.878</v>
      </c>
      <c r="J148">
        <v>291.43799999999999</v>
      </c>
      <c r="K148" s="6">
        <v>43680</v>
      </c>
      <c r="L148">
        <v>0.71597222222222223</v>
      </c>
      <c r="M148" t="s">
        <v>32</v>
      </c>
      <c r="N148">
        <v>277.56</v>
      </c>
      <c r="O148">
        <v>4.7619047620000003</v>
      </c>
      <c r="P148">
        <v>13.878</v>
      </c>
      <c r="Q148">
        <v>9.5</v>
      </c>
      <c r="R148">
        <f t="shared" si="18"/>
        <v>291.44</v>
      </c>
      <c r="S148" t="str">
        <f t="shared" si="19"/>
        <v>check</v>
      </c>
      <c r="T148" s="5" t="str">
        <f t="shared" si="20"/>
        <v>Health And Beauty</v>
      </c>
      <c r="U148" t="str">
        <f t="shared" si="21"/>
        <v>Credit card</v>
      </c>
      <c r="V148">
        <f>SUM(J148:J148:J1147)</f>
        <v>266578.60949999985</v>
      </c>
      <c r="W148">
        <f t="shared" si="22"/>
        <v>4628</v>
      </c>
      <c r="X148">
        <f t="shared" si="23"/>
        <v>311.7878473684209</v>
      </c>
      <c r="Y148">
        <f t="shared" si="24"/>
        <v>1042.6500000000001</v>
      </c>
      <c r="Z148">
        <f t="shared" si="25"/>
        <v>10.6785</v>
      </c>
      <c r="AA148">
        <f t="shared" si="26"/>
        <v>855</v>
      </c>
    </row>
    <row r="149" spans="1:27" x14ac:dyDescent="0.3">
      <c r="A149" t="s">
        <v>221</v>
      </c>
      <c r="B149" t="s">
        <v>18</v>
      </c>
      <c r="C149" t="s">
        <v>19</v>
      </c>
      <c r="D149" t="s">
        <v>20</v>
      </c>
      <c r="E149" t="s">
        <v>21</v>
      </c>
      <c r="F149" t="s">
        <v>50</v>
      </c>
      <c r="G149">
        <v>30.14</v>
      </c>
      <c r="H149">
        <v>10</v>
      </c>
      <c r="I149">
        <v>15.07</v>
      </c>
      <c r="J149">
        <v>316.47000000000003</v>
      </c>
      <c r="K149" s="6">
        <v>43740</v>
      </c>
      <c r="L149">
        <v>0.51944444444444449</v>
      </c>
      <c r="M149" t="s">
        <v>23</v>
      </c>
      <c r="N149">
        <v>301.39999999999998</v>
      </c>
      <c r="O149">
        <v>4.7619047620000003</v>
      </c>
      <c r="P149">
        <v>15.07</v>
      </c>
      <c r="Q149">
        <v>9.1999999999999993</v>
      </c>
      <c r="R149">
        <f t="shared" si="18"/>
        <v>316.47000000000003</v>
      </c>
      <c r="S149" t="str">
        <f t="shared" si="19"/>
        <v>correct</v>
      </c>
      <c r="T149" s="5" t="str">
        <f t="shared" si="20"/>
        <v>Fashion Accessories</v>
      </c>
      <c r="U149" t="str">
        <f t="shared" si="21"/>
        <v>Ewallet</v>
      </c>
      <c r="V149">
        <f>SUM(J149:J149:J1148)</f>
        <v>266287.17149999982</v>
      </c>
      <c r="W149">
        <f t="shared" si="22"/>
        <v>4622</v>
      </c>
      <c r="X149">
        <f t="shared" si="23"/>
        <v>311.81167622950801</v>
      </c>
      <c r="Y149">
        <f t="shared" si="24"/>
        <v>1042.6500000000001</v>
      </c>
      <c r="Z149">
        <f t="shared" si="25"/>
        <v>10.6785</v>
      </c>
      <c r="AA149">
        <f t="shared" si="26"/>
        <v>854</v>
      </c>
    </row>
    <row r="150" spans="1:27" x14ac:dyDescent="0.3">
      <c r="A150" t="s">
        <v>222</v>
      </c>
      <c r="B150" t="s">
        <v>25</v>
      </c>
      <c r="C150" t="s">
        <v>26</v>
      </c>
      <c r="D150" t="s">
        <v>27</v>
      </c>
      <c r="E150" t="s">
        <v>215</v>
      </c>
      <c r="F150" t="s">
        <v>22</v>
      </c>
      <c r="G150">
        <v>66.14</v>
      </c>
      <c r="H150">
        <v>4</v>
      </c>
      <c r="I150">
        <v>13.228</v>
      </c>
      <c r="J150">
        <v>277.78800000000001</v>
      </c>
      <c r="K150" s="6" t="s">
        <v>102</v>
      </c>
      <c r="L150">
        <v>0.53194444444444444</v>
      </c>
      <c r="M150" t="s">
        <v>32</v>
      </c>
      <c r="N150">
        <v>264.56</v>
      </c>
      <c r="O150">
        <v>4.7619047620000003</v>
      </c>
      <c r="P150">
        <v>13.228</v>
      </c>
      <c r="Q150">
        <v>5.6</v>
      </c>
      <c r="R150">
        <f t="shared" si="18"/>
        <v>277.79000000000002</v>
      </c>
      <c r="S150" t="str">
        <f t="shared" si="19"/>
        <v>check</v>
      </c>
      <c r="T150" s="5" t="str">
        <f t="shared" si="20"/>
        <v>Health And Beauty</v>
      </c>
      <c r="U150" t="str">
        <f t="shared" si="21"/>
        <v>Credit card</v>
      </c>
      <c r="V150">
        <f>SUM(J150:J150:J1149)</f>
        <v>265970.70149999985</v>
      </c>
      <c r="W150">
        <f t="shared" si="22"/>
        <v>4612</v>
      </c>
      <c r="X150">
        <f t="shared" si="23"/>
        <v>311.80621512309477</v>
      </c>
      <c r="Y150">
        <f t="shared" si="24"/>
        <v>1042.6500000000001</v>
      </c>
      <c r="Z150">
        <f t="shared" si="25"/>
        <v>10.6785</v>
      </c>
      <c r="AA150">
        <f t="shared" si="26"/>
        <v>853</v>
      </c>
    </row>
    <row r="151" spans="1:27" x14ac:dyDescent="0.3">
      <c r="A151" t="s">
        <v>223</v>
      </c>
      <c r="B151" t="s">
        <v>45</v>
      </c>
      <c r="C151" t="s">
        <v>46</v>
      </c>
      <c r="D151" t="s">
        <v>20</v>
      </c>
      <c r="E151" t="s">
        <v>215</v>
      </c>
      <c r="F151" t="s">
        <v>31</v>
      </c>
      <c r="G151">
        <v>71.86</v>
      </c>
      <c r="H151">
        <v>8</v>
      </c>
      <c r="I151">
        <v>28.744</v>
      </c>
      <c r="J151">
        <v>603.62400000000002</v>
      </c>
      <c r="K151" s="6">
        <v>43619</v>
      </c>
      <c r="L151">
        <v>0.62986111111111109</v>
      </c>
      <c r="M151" t="s">
        <v>32</v>
      </c>
      <c r="N151">
        <v>574.88</v>
      </c>
      <c r="O151">
        <v>4.7619047620000003</v>
      </c>
      <c r="P151">
        <v>28.744</v>
      </c>
      <c r="Q151">
        <v>6.2</v>
      </c>
      <c r="R151">
        <f t="shared" si="18"/>
        <v>603.62</v>
      </c>
      <c r="S151" t="str">
        <f t="shared" si="19"/>
        <v>check</v>
      </c>
      <c r="T151" s="5" t="str">
        <f t="shared" si="20"/>
        <v>Home And Lifestyle</v>
      </c>
      <c r="U151" t="str">
        <f t="shared" si="21"/>
        <v>Credit card</v>
      </c>
      <c r="V151">
        <f>SUM(J151:J151:J1150)</f>
        <v>265692.91349999979</v>
      </c>
      <c r="W151">
        <f t="shared" si="22"/>
        <v>4608</v>
      </c>
      <c r="X151">
        <f t="shared" si="23"/>
        <v>311.84614260563353</v>
      </c>
      <c r="Y151">
        <f t="shared" si="24"/>
        <v>1042.6500000000001</v>
      </c>
      <c r="Z151">
        <f t="shared" si="25"/>
        <v>10.6785</v>
      </c>
      <c r="AA151">
        <f t="shared" si="26"/>
        <v>852</v>
      </c>
    </row>
    <row r="152" spans="1:27" x14ac:dyDescent="0.3">
      <c r="A152" t="s">
        <v>224</v>
      </c>
      <c r="B152" t="s">
        <v>18</v>
      </c>
      <c r="C152" t="s">
        <v>19</v>
      </c>
      <c r="D152" t="s">
        <v>27</v>
      </c>
      <c r="E152" t="s">
        <v>215</v>
      </c>
      <c r="F152" t="s">
        <v>22</v>
      </c>
      <c r="G152">
        <v>32.46</v>
      </c>
      <c r="H152">
        <v>8</v>
      </c>
      <c r="I152">
        <v>12.984</v>
      </c>
      <c r="J152">
        <v>272.66399999999999</v>
      </c>
      <c r="K152" s="6" t="s">
        <v>111</v>
      </c>
      <c r="L152">
        <v>0.57500000000000007</v>
      </c>
      <c r="M152" t="s">
        <v>32</v>
      </c>
      <c r="N152">
        <v>259.68</v>
      </c>
      <c r="O152">
        <v>4.7619047620000003</v>
      </c>
      <c r="P152">
        <v>12.984</v>
      </c>
      <c r="Q152">
        <v>4.9000000000000004</v>
      </c>
      <c r="R152">
        <f t="shared" si="18"/>
        <v>272.66000000000003</v>
      </c>
      <c r="S152" t="str">
        <f t="shared" si="19"/>
        <v>check</v>
      </c>
      <c r="T152" s="5" t="str">
        <f t="shared" si="20"/>
        <v>Health And Beauty</v>
      </c>
      <c r="U152" t="str">
        <f t="shared" si="21"/>
        <v>Credit card</v>
      </c>
      <c r="V152">
        <f>SUM(J152:J152:J1151)</f>
        <v>265089.28949999984</v>
      </c>
      <c r="W152">
        <f t="shared" si="22"/>
        <v>4600</v>
      </c>
      <c r="X152">
        <f t="shared" si="23"/>
        <v>311.50327790834291</v>
      </c>
      <c r="Y152">
        <f t="shared" si="24"/>
        <v>1042.6500000000001</v>
      </c>
      <c r="Z152">
        <f t="shared" si="25"/>
        <v>10.6785</v>
      </c>
      <c r="AA152">
        <f t="shared" si="26"/>
        <v>851</v>
      </c>
    </row>
    <row r="153" spans="1:27" x14ac:dyDescent="0.3">
      <c r="A153" t="s">
        <v>225</v>
      </c>
      <c r="B153" t="s">
        <v>45</v>
      </c>
      <c r="C153" t="s">
        <v>46</v>
      </c>
      <c r="D153" t="s">
        <v>20</v>
      </c>
      <c r="E153" t="s">
        <v>21</v>
      </c>
      <c r="F153" t="s">
        <v>50</v>
      </c>
      <c r="G153">
        <v>91.54</v>
      </c>
      <c r="H153">
        <v>4</v>
      </c>
      <c r="I153">
        <v>18.308</v>
      </c>
      <c r="J153">
        <v>384.46800000000002</v>
      </c>
      <c r="K153" s="6" t="s">
        <v>87</v>
      </c>
      <c r="L153">
        <v>0.80555555555555547</v>
      </c>
      <c r="M153" t="s">
        <v>32</v>
      </c>
      <c r="N153">
        <v>366.16</v>
      </c>
      <c r="O153">
        <v>4.7619047620000003</v>
      </c>
      <c r="P153">
        <v>18.308</v>
      </c>
      <c r="Q153">
        <v>4.8</v>
      </c>
      <c r="R153">
        <f t="shared" si="18"/>
        <v>384.47</v>
      </c>
      <c r="S153" t="str">
        <f t="shared" si="19"/>
        <v>check</v>
      </c>
      <c r="T153" s="5" t="str">
        <f t="shared" si="20"/>
        <v>Fashion Accessories</v>
      </c>
      <c r="U153" t="str">
        <f t="shared" si="21"/>
        <v>Credit card</v>
      </c>
      <c r="V153">
        <f>SUM(J153:J153:J1152)</f>
        <v>264816.62549999985</v>
      </c>
      <c r="W153">
        <f t="shared" si="22"/>
        <v>4592</v>
      </c>
      <c r="X153">
        <f t="shared" si="23"/>
        <v>311.54897117647039</v>
      </c>
      <c r="Y153">
        <f t="shared" si="24"/>
        <v>1042.6500000000001</v>
      </c>
      <c r="Z153">
        <f t="shared" si="25"/>
        <v>10.6785</v>
      </c>
      <c r="AA153">
        <f t="shared" si="26"/>
        <v>850</v>
      </c>
    </row>
    <row r="154" spans="1:27" x14ac:dyDescent="0.3">
      <c r="A154" t="s">
        <v>226</v>
      </c>
      <c r="B154" t="s">
        <v>25</v>
      </c>
      <c r="C154" t="s">
        <v>26</v>
      </c>
      <c r="D154" t="s">
        <v>20</v>
      </c>
      <c r="E154" t="s">
        <v>215</v>
      </c>
      <c r="F154" t="s">
        <v>36</v>
      </c>
      <c r="G154">
        <v>34.56</v>
      </c>
      <c r="H154">
        <v>7</v>
      </c>
      <c r="I154">
        <v>12.096</v>
      </c>
      <c r="J154">
        <v>254.01599999999999</v>
      </c>
      <c r="K154" s="6">
        <v>43772</v>
      </c>
      <c r="L154">
        <v>0.67152777777777783</v>
      </c>
      <c r="M154" t="s">
        <v>32</v>
      </c>
      <c r="N154">
        <v>241.92</v>
      </c>
      <c r="O154">
        <v>4.7619047620000003</v>
      </c>
      <c r="P154">
        <v>12.096</v>
      </c>
      <c r="Q154">
        <v>7.3</v>
      </c>
      <c r="R154">
        <f t="shared" si="18"/>
        <v>254.02</v>
      </c>
      <c r="S154" t="str">
        <f t="shared" si="19"/>
        <v>check</v>
      </c>
      <c r="T154" s="5" t="str">
        <f t="shared" si="20"/>
        <v>Sports And Travel</v>
      </c>
      <c r="U154" t="str">
        <f t="shared" si="21"/>
        <v>Credit card</v>
      </c>
      <c r="V154">
        <f>SUM(J154:J154:J1153)</f>
        <v>264432.15749999986</v>
      </c>
      <c r="W154">
        <f t="shared" si="22"/>
        <v>4588</v>
      </c>
      <c r="X154">
        <f t="shared" si="23"/>
        <v>311.46308303886912</v>
      </c>
      <c r="Y154">
        <f t="shared" si="24"/>
        <v>1042.6500000000001</v>
      </c>
      <c r="Z154">
        <f t="shared" si="25"/>
        <v>10.6785</v>
      </c>
      <c r="AA154">
        <f t="shared" si="26"/>
        <v>849</v>
      </c>
    </row>
    <row r="155" spans="1:27" x14ac:dyDescent="0.3">
      <c r="A155" t="s">
        <v>227</v>
      </c>
      <c r="B155" t="s">
        <v>18</v>
      </c>
      <c r="C155" t="s">
        <v>19</v>
      </c>
      <c r="D155" t="s">
        <v>27</v>
      </c>
      <c r="E155" t="s">
        <v>215</v>
      </c>
      <c r="F155" t="s">
        <v>50</v>
      </c>
      <c r="G155">
        <v>83.24</v>
      </c>
      <c r="H155">
        <v>9</v>
      </c>
      <c r="I155">
        <v>37.457999999999998</v>
      </c>
      <c r="J155">
        <v>786.61800000000005</v>
      </c>
      <c r="K155" s="6" t="s">
        <v>228</v>
      </c>
      <c r="L155">
        <v>0.49722222222222223</v>
      </c>
      <c r="M155" t="s">
        <v>32</v>
      </c>
      <c r="N155">
        <v>749.16</v>
      </c>
      <c r="O155">
        <v>4.7619047620000003</v>
      </c>
      <c r="P155">
        <v>37.457999999999998</v>
      </c>
      <c r="Q155">
        <v>7.4</v>
      </c>
      <c r="R155">
        <f t="shared" si="18"/>
        <v>786.62</v>
      </c>
      <c r="S155" t="str">
        <f t="shared" si="19"/>
        <v>check</v>
      </c>
      <c r="T155" s="5" t="str">
        <f t="shared" si="20"/>
        <v>Fashion Accessories</v>
      </c>
      <c r="U155" t="str">
        <f t="shared" si="21"/>
        <v>Credit card</v>
      </c>
      <c r="V155">
        <f>SUM(J155:J155:J1154)</f>
        <v>264178.14149999985</v>
      </c>
      <c r="W155">
        <f t="shared" si="22"/>
        <v>4581</v>
      </c>
      <c r="X155">
        <f t="shared" si="23"/>
        <v>311.53082724056588</v>
      </c>
      <c r="Y155">
        <f t="shared" si="24"/>
        <v>1042.6500000000001</v>
      </c>
      <c r="Z155">
        <f t="shared" si="25"/>
        <v>10.6785</v>
      </c>
      <c r="AA155">
        <f t="shared" si="26"/>
        <v>848</v>
      </c>
    </row>
    <row r="156" spans="1:27" x14ac:dyDescent="0.3">
      <c r="A156" t="s">
        <v>229</v>
      </c>
      <c r="B156" t="s">
        <v>25</v>
      </c>
      <c r="C156" t="s">
        <v>26</v>
      </c>
      <c r="D156" t="s">
        <v>27</v>
      </c>
      <c r="E156" t="s">
        <v>21</v>
      </c>
      <c r="F156" t="s">
        <v>47</v>
      </c>
      <c r="G156">
        <v>16.48</v>
      </c>
      <c r="H156">
        <v>6</v>
      </c>
      <c r="I156">
        <v>4.944</v>
      </c>
      <c r="J156">
        <v>103.824</v>
      </c>
      <c r="K156" s="6">
        <v>43648</v>
      </c>
      <c r="L156">
        <v>0.76597222222222217</v>
      </c>
      <c r="M156" t="s">
        <v>23</v>
      </c>
      <c r="N156">
        <v>98.88</v>
      </c>
      <c r="O156">
        <v>4.7619047620000003</v>
      </c>
      <c r="P156">
        <v>4.944</v>
      </c>
      <c r="Q156">
        <v>9.9</v>
      </c>
      <c r="R156">
        <f t="shared" si="18"/>
        <v>103.82</v>
      </c>
      <c r="S156" t="str">
        <f t="shared" si="19"/>
        <v>check</v>
      </c>
      <c r="T156" s="5" t="str">
        <f t="shared" si="20"/>
        <v>Food And Beverages</v>
      </c>
      <c r="U156" t="str">
        <f t="shared" si="21"/>
        <v>Ewallet</v>
      </c>
      <c r="V156">
        <f>SUM(J156:J156:J1155)</f>
        <v>263391.52349999984</v>
      </c>
      <c r="W156">
        <f t="shared" si="22"/>
        <v>4572</v>
      </c>
      <c r="X156">
        <f t="shared" si="23"/>
        <v>310.96992148760313</v>
      </c>
      <c r="Y156">
        <f t="shared" si="24"/>
        <v>1042.6500000000001</v>
      </c>
      <c r="Z156">
        <f t="shared" si="25"/>
        <v>10.6785</v>
      </c>
      <c r="AA156">
        <f t="shared" si="26"/>
        <v>847</v>
      </c>
    </row>
    <row r="157" spans="1:27" x14ac:dyDescent="0.3">
      <c r="A157" t="s">
        <v>230</v>
      </c>
      <c r="B157" t="s">
        <v>25</v>
      </c>
      <c r="C157" t="s">
        <v>26</v>
      </c>
      <c r="D157" t="s">
        <v>27</v>
      </c>
      <c r="E157" t="s">
        <v>21</v>
      </c>
      <c r="F157" t="s">
        <v>36</v>
      </c>
      <c r="G157">
        <v>80.97</v>
      </c>
      <c r="H157">
        <v>8</v>
      </c>
      <c r="I157">
        <v>32.387999999999998</v>
      </c>
      <c r="J157">
        <v>680.14800000000002</v>
      </c>
      <c r="K157" s="6" t="s">
        <v>79</v>
      </c>
      <c r="L157">
        <v>0.54513888888888895</v>
      </c>
      <c r="M157" t="s">
        <v>29</v>
      </c>
      <c r="N157">
        <v>647.76</v>
      </c>
      <c r="O157">
        <v>4.7619047620000003</v>
      </c>
      <c r="P157">
        <v>32.387999999999998</v>
      </c>
      <c r="Q157">
        <v>9.3000000000000007</v>
      </c>
      <c r="R157">
        <f t="shared" si="18"/>
        <v>680.15</v>
      </c>
      <c r="S157" t="str">
        <f t="shared" si="19"/>
        <v>check</v>
      </c>
      <c r="T157" s="5" t="str">
        <f t="shared" si="20"/>
        <v>Sports And Travel</v>
      </c>
      <c r="U157" t="str">
        <f t="shared" si="21"/>
        <v>Cash</v>
      </c>
      <c r="V157">
        <f>SUM(J157:J157:J1156)</f>
        <v>263287.69949999981</v>
      </c>
      <c r="W157">
        <f t="shared" si="22"/>
        <v>4566</v>
      </c>
      <c r="X157">
        <f t="shared" si="23"/>
        <v>311.21477482269484</v>
      </c>
      <c r="Y157">
        <f t="shared" si="24"/>
        <v>1042.6500000000001</v>
      </c>
      <c r="Z157">
        <f t="shared" si="25"/>
        <v>10.6785</v>
      </c>
      <c r="AA157">
        <f t="shared" si="26"/>
        <v>846</v>
      </c>
    </row>
    <row r="158" spans="1:27" x14ac:dyDescent="0.3">
      <c r="A158" t="s">
        <v>231</v>
      </c>
      <c r="B158" t="s">
        <v>18</v>
      </c>
      <c r="C158" t="s">
        <v>19</v>
      </c>
      <c r="D158" t="s">
        <v>20</v>
      </c>
      <c r="E158" t="s">
        <v>215</v>
      </c>
      <c r="F158" t="s">
        <v>47</v>
      </c>
      <c r="G158">
        <v>92.29</v>
      </c>
      <c r="H158">
        <v>5</v>
      </c>
      <c r="I158">
        <v>23.072500000000002</v>
      </c>
      <c r="J158">
        <v>484.52249999999998</v>
      </c>
      <c r="K158" s="6" t="s">
        <v>48</v>
      </c>
      <c r="L158">
        <v>0.66319444444444442</v>
      </c>
      <c r="M158" t="s">
        <v>32</v>
      </c>
      <c r="N158">
        <v>461.45</v>
      </c>
      <c r="O158">
        <v>4.7619047620000003</v>
      </c>
      <c r="P158">
        <v>23.072500000000002</v>
      </c>
      <c r="Q158">
        <v>9</v>
      </c>
      <c r="R158">
        <f t="shared" si="18"/>
        <v>484.52</v>
      </c>
      <c r="S158" t="str">
        <f t="shared" si="19"/>
        <v>check</v>
      </c>
      <c r="T158" s="5" t="str">
        <f t="shared" si="20"/>
        <v>Food And Beverages</v>
      </c>
      <c r="U158" t="str">
        <f t="shared" si="21"/>
        <v>Credit card</v>
      </c>
      <c r="V158">
        <f>SUM(J158:J158:J1157)</f>
        <v>262607.55149999994</v>
      </c>
      <c r="W158">
        <f t="shared" si="22"/>
        <v>4558</v>
      </c>
      <c r="X158">
        <f t="shared" si="23"/>
        <v>310.77816745562126</v>
      </c>
      <c r="Y158">
        <f t="shared" si="24"/>
        <v>1042.6500000000001</v>
      </c>
      <c r="Z158">
        <f t="shared" si="25"/>
        <v>10.6785</v>
      </c>
      <c r="AA158">
        <f t="shared" si="26"/>
        <v>845</v>
      </c>
    </row>
    <row r="159" spans="1:27" x14ac:dyDescent="0.3">
      <c r="A159" t="s">
        <v>232</v>
      </c>
      <c r="B159" t="s">
        <v>45</v>
      </c>
      <c r="C159" t="s">
        <v>46</v>
      </c>
      <c r="D159" t="s">
        <v>20</v>
      </c>
      <c r="E159" t="s">
        <v>215</v>
      </c>
      <c r="F159" t="s">
        <v>28</v>
      </c>
      <c r="G159">
        <v>72.17</v>
      </c>
      <c r="H159">
        <v>1</v>
      </c>
      <c r="I159">
        <v>3.6084999999999998</v>
      </c>
      <c r="J159">
        <v>75.778499999999994</v>
      </c>
      <c r="K159" s="6">
        <v>43556</v>
      </c>
      <c r="L159">
        <v>0.81944444444444453</v>
      </c>
      <c r="M159" t="s">
        <v>29</v>
      </c>
      <c r="N159">
        <v>72.17</v>
      </c>
      <c r="O159">
        <v>4.7619047620000003</v>
      </c>
      <c r="P159">
        <v>3.6084999999999998</v>
      </c>
      <c r="Q159">
        <v>6.1</v>
      </c>
      <c r="R159">
        <f t="shared" si="18"/>
        <v>75.78</v>
      </c>
      <c r="S159" t="str">
        <f t="shared" si="19"/>
        <v>check</v>
      </c>
      <c r="T159" s="5" t="str">
        <f t="shared" si="20"/>
        <v>Electronic Accessories</v>
      </c>
      <c r="U159" t="str">
        <f t="shared" si="21"/>
        <v>Cash</v>
      </c>
      <c r="V159">
        <f>SUM(J159:J159:J1158)</f>
        <v>262123.02899999989</v>
      </c>
      <c r="W159">
        <f t="shared" si="22"/>
        <v>4553</v>
      </c>
      <c r="X159">
        <f t="shared" si="23"/>
        <v>310.57230924170602</v>
      </c>
      <c r="Y159">
        <f t="shared" si="24"/>
        <v>1042.6500000000001</v>
      </c>
      <c r="Z159">
        <f t="shared" si="25"/>
        <v>10.6785</v>
      </c>
      <c r="AA159">
        <f t="shared" si="26"/>
        <v>844</v>
      </c>
    </row>
    <row r="160" spans="1:27" x14ac:dyDescent="0.3">
      <c r="A160" t="s">
        <v>233</v>
      </c>
      <c r="B160" t="s">
        <v>45</v>
      </c>
      <c r="C160" t="s">
        <v>46</v>
      </c>
      <c r="D160" t="s">
        <v>27</v>
      </c>
      <c r="E160" t="s">
        <v>215</v>
      </c>
      <c r="F160" t="s">
        <v>31</v>
      </c>
      <c r="G160">
        <v>50.28</v>
      </c>
      <c r="H160">
        <v>5</v>
      </c>
      <c r="I160">
        <v>12.57</v>
      </c>
      <c r="J160">
        <v>263.97000000000003</v>
      </c>
      <c r="K160" s="6">
        <v>43649</v>
      </c>
      <c r="L160">
        <v>0.58194444444444449</v>
      </c>
      <c r="M160" t="s">
        <v>23</v>
      </c>
      <c r="N160">
        <v>251.4</v>
      </c>
      <c r="O160">
        <v>4.7619047620000003</v>
      </c>
      <c r="P160">
        <v>12.57</v>
      </c>
      <c r="Q160">
        <v>9.6999999999999993</v>
      </c>
      <c r="R160">
        <f t="shared" si="18"/>
        <v>263.97000000000003</v>
      </c>
      <c r="S160" t="str">
        <f t="shared" si="19"/>
        <v>correct</v>
      </c>
      <c r="T160" s="5" t="str">
        <f t="shared" si="20"/>
        <v>Home And Lifestyle</v>
      </c>
      <c r="U160" t="str">
        <f t="shared" si="21"/>
        <v>Ewallet</v>
      </c>
      <c r="V160">
        <f>SUM(J160:J160:J1159)</f>
        <v>262047.25049999991</v>
      </c>
      <c r="W160">
        <f t="shared" si="22"/>
        <v>4552</v>
      </c>
      <c r="X160">
        <f t="shared" si="23"/>
        <v>310.85083096085395</v>
      </c>
      <c r="Y160">
        <f t="shared" si="24"/>
        <v>1042.6500000000001</v>
      </c>
      <c r="Z160">
        <f t="shared" si="25"/>
        <v>10.6785</v>
      </c>
      <c r="AA160">
        <f t="shared" si="26"/>
        <v>843</v>
      </c>
    </row>
    <row r="161" spans="1:27" x14ac:dyDescent="0.3">
      <c r="A161" t="s">
        <v>234</v>
      </c>
      <c r="B161" t="s">
        <v>45</v>
      </c>
      <c r="C161" t="s">
        <v>46</v>
      </c>
      <c r="D161" t="s">
        <v>20</v>
      </c>
      <c r="E161" t="s">
        <v>215</v>
      </c>
      <c r="F161" t="s">
        <v>22</v>
      </c>
      <c r="G161">
        <v>97.22</v>
      </c>
      <c r="H161">
        <v>9</v>
      </c>
      <c r="I161">
        <v>43.749000000000002</v>
      </c>
      <c r="J161">
        <v>918.72900000000004</v>
      </c>
      <c r="K161" s="6" t="s">
        <v>235</v>
      </c>
      <c r="L161">
        <v>0.61319444444444449</v>
      </c>
      <c r="M161" t="s">
        <v>23</v>
      </c>
      <c r="N161">
        <v>874.98</v>
      </c>
      <c r="O161">
        <v>4.7619047620000003</v>
      </c>
      <c r="P161">
        <v>43.749000000000002</v>
      </c>
      <c r="Q161">
        <v>6</v>
      </c>
      <c r="R161">
        <f t="shared" si="18"/>
        <v>918.73</v>
      </c>
      <c r="S161" t="str">
        <f t="shared" si="19"/>
        <v>check</v>
      </c>
      <c r="T161" s="5" t="str">
        <f t="shared" si="20"/>
        <v>Health And Beauty</v>
      </c>
      <c r="U161" t="str">
        <f t="shared" si="21"/>
        <v>Ewallet</v>
      </c>
      <c r="V161">
        <f>SUM(J161:J161:J1160)</f>
        <v>261783.28049999991</v>
      </c>
      <c r="W161">
        <f t="shared" si="22"/>
        <v>4547</v>
      </c>
      <c r="X161">
        <f t="shared" si="23"/>
        <v>310.90650890736333</v>
      </c>
      <c r="Y161">
        <f t="shared" si="24"/>
        <v>1042.6500000000001</v>
      </c>
      <c r="Z161">
        <f t="shared" si="25"/>
        <v>10.6785</v>
      </c>
      <c r="AA161">
        <f t="shared" si="26"/>
        <v>842</v>
      </c>
    </row>
    <row r="162" spans="1:27" x14ac:dyDescent="0.3">
      <c r="A162" t="s">
        <v>236</v>
      </c>
      <c r="B162" t="s">
        <v>45</v>
      </c>
      <c r="C162" t="s">
        <v>46</v>
      </c>
      <c r="D162" t="s">
        <v>27</v>
      </c>
      <c r="E162" t="s">
        <v>215</v>
      </c>
      <c r="F162" t="s">
        <v>36</v>
      </c>
      <c r="G162">
        <v>93.39</v>
      </c>
      <c r="H162">
        <v>6</v>
      </c>
      <c r="I162">
        <v>28.016999999999999</v>
      </c>
      <c r="J162">
        <v>588.35699999999997</v>
      </c>
      <c r="K162" s="6" t="s">
        <v>111</v>
      </c>
      <c r="L162">
        <v>0.8041666666666667</v>
      </c>
      <c r="M162" t="s">
        <v>23</v>
      </c>
      <c r="N162">
        <v>560.34</v>
      </c>
      <c r="O162">
        <v>4.7619047620000003</v>
      </c>
      <c r="P162">
        <v>28.016999999999999</v>
      </c>
      <c r="Q162">
        <v>10</v>
      </c>
      <c r="R162">
        <f t="shared" si="18"/>
        <v>588.36</v>
      </c>
      <c r="S162" t="str">
        <f t="shared" si="19"/>
        <v>check</v>
      </c>
      <c r="T162" s="5" t="str">
        <f t="shared" si="20"/>
        <v>Sports And Travel</v>
      </c>
      <c r="U162" t="str">
        <f t="shared" si="21"/>
        <v>Ewallet</v>
      </c>
      <c r="V162">
        <f>SUM(J162:J162:J1161)</f>
        <v>260864.55149999991</v>
      </c>
      <c r="W162">
        <f t="shared" si="22"/>
        <v>4538</v>
      </c>
      <c r="X162">
        <f t="shared" si="23"/>
        <v>310.18377110582628</v>
      </c>
      <c r="Y162">
        <f t="shared" si="24"/>
        <v>1042.6500000000001</v>
      </c>
      <c r="Z162">
        <f t="shared" si="25"/>
        <v>10.6785</v>
      </c>
      <c r="AA162">
        <f t="shared" si="26"/>
        <v>841</v>
      </c>
    </row>
    <row r="163" spans="1:27" x14ac:dyDescent="0.3">
      <c r="A163" t="s">
        <v>237</v>
      </c>
      <c r="B163" t="s">
        <v>25</v>
      </c>
      <c r="C163" t="s">
        <v>26</v>
      </c>
      <c r="D163" t="s">
        <v>27</v>
      </c>
      <c r="E163" t="s">
        <v>21</v>
      </c>
      <c r="F163" t="s">
        <v>47</v>
      </c>
      <c r="G163">
        <v>43.18</v>
      </c>
      <c r="H163">
        <v>8</v>
      </c>
      <c r="I163">
        <v>17.271999999999998</v>
      </c>
      <c r="J163">
        <v>362.71199999999999</v>
      </c>
      <c r="K163" s="6" t="s">
        <v>182</v>
      </c>
      <c r="L163">
        <v>0.81874999999999998</v>
      </c>
      <c r="M163" t="s">
        <v>32</v>
      </c>
      <c r="N163">
        <v>345.44</v>
      </c>
      <c r="O163">
        <v>4.7619047620000003</v>
      </c>
      <c r="P163">
        <v>17.271999999999998</v>
      </c>
      <c r="Q163">
        <v>8.3000000000000007</v>
      </c>
      <c r="R163">
        <f t="shared" si="18"/>
        <v>362.71</v>
      </c>
      <c r="S163" t="str">
        <f t="shared" si="19"/>
        <v>check</v>
      </c>
      <c r="T163" s="5" t="str">
        <f t="shared" si="20"/>
        <v>Food And Beverages</v>
      </c>
      <c r="U163" t="str">
        <f t="shared" si="21"/>
        <v>Credit card</v>
      </c>
      <c r="V163">
        <f>SUM(J163:J163:J1162)</f>
        <v>260276.1944999999</v>
      </c>
      <c r="W163">
        <f t="shared" si="22"/>
        <v>4532</v>
      </c>
      <c r="X163">
        <f t="shared" si="23"/>
        <v>309.85261249999985</v>
      </c>
      <c r="Y163">
        <f t="shared" si="24"/>
        <v>1042.6500000000001</v>
      </c>
      <c r="Z163">
        <f t="shared" si="25"/>
        <v>10.6785</v>
      </c>
      <c r="AA163">
        <f t="shared" si="26"/>
        <v>840</v>
      </c>
    </row>
    <row r="164" spans="1:27" x14ac:dyDescent="0.3">
      <c r="A164" t="s">
        <v>238</v>
      </c>
      <c r="B164" t="s">
        <v>18</v>
      </c>
      <c r="C164" t="s">
        <v>19</v>
      </c>
      <c r="D164" t="s">
        <v>27</v>
      </c>
      <c r="E164" t="s">
        <v>215</v>
      </c>
      <c r="F164" t="s">
        <v>36</v>
      </c>
      <c r="G164">
        <v>63.69</v>
      </c>
      <c r="H164">
        <v>1</v>
      </c>
      <c r="I164">
        <v>3.1844999999999999</v>
      </c>
      <c r="J164">
        <v>66.874499999999998</v>
      </c>
      <c r="K164" s="6" t="s">
        <v>40</v>
      </c>
      <c r="L164">
        <v>0.68125000000000002</v>
      </c>
      <c r="M164" t="s">
        <v>29</v>
      </c>
      <c r="N164">
        <v>63.69</v>
      </c>
      <c r="O164">
        <v>4.7619047620000003</v>
      </c>
      <c r="P164">
        <v>3.1844999999999999</v>
      </c>
      <c r="Q164">
        <v>6</v>
      </c>
      <c r="R164">
        <f t="shared" si="18"/>
        <v>66.87</v>
      </c>
      <c r="S164" t="str">
        <f t="shared" si="19"/>
        <v>check</v>
      </c>
      <c r="T164" s="5" t="str">
        <f t="shared" si="20"/>
        <v>Sports And Travel</v>
      </c>
      <c r="U164" t="str">
        <f t="shared" si="21"/>
        <v>Cash</v>
      </c>
      <c r="V164">
        <f>SUM(J164:J164:J1163)</f>
        <v>259913.4824999999</v>
      </c>
      <c r="W164">
        <f t="shared" si="22"/>
        <v>4524</v>
      </c>
      <c r="X164">
        <f t="shared" si="23"/>
        <v>309.78960965435027</v>
      </c>
      <c r="Y164">
        <f t="shared" si="24"/>
        <v>1042.6500000000001</v>
      </c>
      <c r="Z164">
        <f t="shared" si="25"/>
        <v>10.6785</v>
      </c>
      <c r="AA164">
        <f t="shared" si="26"/>
        <v>839</v>
      </c>
    </row>
    <row r="165" spans="1:27" x14ac:dyDescent="0.3">
      <c r="A165" t="s">
        <v>239</v>
      </c>
      <c r="B165" t="s">
        <v>18</v>
      </c>
      <c r="C165" t="s">
        <v>19</v>
      </c>
      <c r="D165" t="s">
        <v>27</v>
      </c>
      <c r="E165" t="s">
        <v>215</v>
      </c>
      <c r="F165" t="s">
        <v>47</v>
      </c>
      <c r="G165">
        <v>45.79</v>
      </c>
      <c r="H165">
        <v>7</v>
      </c>
      <c r="I165">
        <v>16.026499999999999</v>
      </c>
      <c r="J165">
        <v>336.55650000000003</v>
      </c>
      <c r="K165" s="6" t="s">
        <v>124</v>
      </c>
      <c r="L165">
        <v>0.8222222222222223</v>
      </c>
      <c r="M165" t="s">
        <v>32</v>
      </c>
      <c r="N165">
        <v>320.52999999999997</v>
      </c>
      <c r="O165">
        <v>4.7619047620000003</v>
      </c>
      <c r="P165">
        <v>16.026499999999999</v>
      </c>
      <c r="Q165">
        <v>7</v>
      </c>
      <c r="R165">
        <f t="shared" si="18"/>
        <v>336.56</v>
      </c>
      <c r="S165" t="str">
        <f t="shared" si="19"/>
        <v>check</v>
      </c>
      <c r="T165" s="5" t="str">
        <f t="shared" si="20"/>
        <v>Food And Beverages</v>
      </c>
      <c r="U165" t="str">
        <f t="shared" si="21"/>
        <v>Credit card</v>
      </c>
      <c r="V165">
        <f>SUM(J165:J165:J1164)</f>
        <v>259846.60799999989</v>
      </c>
      <c r="W165">
        <f t="shared" si="22"/>
        <v>4523</v>
      </c>
      <c r="X165">
        <f t="shared" si="23"/>
        <v>310.07948448687335</v>
      </c>
      <c r="Y165">
        <f t="shared" si="24"/>
        <v>1042.6500000000001</v>
      </c>
      <c r="Z165">
        <f t="shared" si="25"/>
        <v>10.6785</v>
      </c>
      <c r="AA165">
        <f t="shared" si="26"/>
        <v>838</v>
      </c>
    </row>
    <row r="166" spans="1:27" x14ac:dyDescent="0.3">
      <c r="A166" t="s">
        <v>240</v>
      </c>
      <c r="B166" t="s">
        <v>25</v>
      </c>
      <c r="C166" t="s">
        <v>26</v>
      </c>
      <c r="D166" t="s">
        <v>27</v>
      </c>
      <c r="E166" t="s">
        <v>215</v>
      </c>
      <c r="F166" t="s">
        <v>36</v>
      </c>
      <c r="G166">
        <v>76.400000000000006</v>
      </c>
      <c r="H166">
        <v>2</v>
      </c>
      <c r="I166">
        <v>7.64</v>
      </c>
      <c r="J166">
        <v>160.44</v>
      </c>
      <c r="K166" s="6" t="s">
        <v>241</v>
      </c>
      <c r="L166">
        <v>0.8208333333333333</v>
      </c>
      <c r="M166" t="s">
        <v>23</v>
      </c>
      <c r="N166">
        <v>152.80000000000001</v>
      </c>
      <c r="O166">
        <v>4.7619047620000003</v>
      </c>
      <c r="P166">
        <v>7.64</v>
      </c>
      <c r="Q166">
        <v>6.5</v>
      </c>
      <c r="R166">
        <f t="shared" si="18"/>
        <v>160.44</v>
      </c>
      <c r="S166" t="str">
        <f t="shared" si="19"/>
        <v>correct</v>
      </c>
      <c r="T166" s="5" t="str">
        <f t="shared" si="20"/>
        <v>Sports And Travel</v>
      </c>
      <c r="U166" t="str">
        <f t="shared" si="21"/>
        <v>Ewallet</v>
      </c>
      <c r="V166">
        <f>SUM(J166:J166:J1165)</f>
        <v>259510.05149999991</v>
      </c>
      <c r="W166">
        <f t="shared" si="22"/>
        <v>4516</v>
      </c>
      <c r="X166">
        <f t="shared" si="23"/>
        <v>310.04785125448018</v>
      </c>
      <c r="Y166">
        <f t="shared" si="24"/>
        <v>1042.6500000000001</v>
      </c>
      <c r="Z166">
        <f t="shared" si="25"/>
        <v>10.6785</v>
      </c>
      <c r="AA166">
        <f t="shared" si="26"/>
        <v>837</v>
      </c>
    </row>
    <row r="167" spans="1:27" x14ac:dyDescent="0.3">
      <c r="A167" t="s">
        <v>242</v>
      </c>
      <c r="B167" t="s">
        <v>45</v>
      </c>
      <c r="C167" t="s">
        <v>46</v>
      </c>
      <c r="D167" t="s">
        <v>27</v>
      </c>
      <c r="E167" t="s">
        <v>215</v>
      </c>
      <c r="F167" t="s">
        <v>47</v>
      </c>
      <c r="G167">
        <v>39.9</v>
      </c>
      <c r="H167">
        <v>10</v>
      </c>
      <c r="I167">
        <v>19.95</v>
      </c>
      <c r="J167">
        <v>418.95</v>
      </c>
      <c r="K167" s="6" t="s">
        <v>48</v>
      </c>
      <c r="L167">
        <v>0.64166666666666672</v>
      </c>
      <c r="M167" t="s">
        <v>32</v>
      </c>
      <c r="N167">
        <v>399</v>
      </c>
      <c r="O167">
        <v>4.7619047620000003</v>
      </c>
      <c r="P167">
        <v>19.95</v>
      </c>
      <c r="Q167">
        <v>5.9</v>
      </c>
      <c r="R167">
        <f t="shared" si="18"/>
        <v>418.95</v>
      </c>
      <c r="S167" t="str">
        <f t="shared" si="19"/>
        <v>correct</v>
      </c>
      <c r="T167" s="5" t="str">
        <f t="shared" si="20"/>
        <v>Food And Beverages</v>
      </c>
      <c r="U167" t="str">
        <f t="shared" si="21"/>
        <v>Credit card</v>
      </c>
      <c r="V167">
        <f>SUM(J167:J167:J1166)</f>
        <v>259349.61149999991</v>
      </c>
      <c r="W167">
        <f t="shared" si="22"/>
        <v>4514</v>
      </c>
      <c r="X167">
        <f t="shared" si="23"/>
        <v>310.22680801435394</v>
      </c>
      <c r="Y167">
        <f t="shared" si="24"/>
        <v>1042.6500000000001</v>
      </c>
      <c r="Z167">
        <f t="shared" si="25"/>
        <v>10.6785</v>
      </c>
      <c r="AA167">
        <f t="shared" si="26"/>
        <v>836</v>
      </c>
    </row>
    <row r="168" spans="1:27" x14ac:dyDescent="0.3">
      <c r="A168" t="s">
        <v>243</v>
      </c>
      <c r="B168" t="s">
        <v>45</v>
      </c>
      <c r="C168" t="s">
        <v>46</v>
      </c>
      <c r="D168" t="s">
        <v>20</v>
      </c>
      <c r="E168" t="s">
        <v>215</v>
      </c>
      <c r="F168" t="s">
        <v>22</v>
      </c>
      <c r="G168">
        <v>42.57</v>
      </c>
      <c r="H168">
        <v>8</v>
      </c>
      <c r="I168">
        <v>17.027999999999999</v>
      </c>
      <c r="J168">
        <v>357.58800000000002</v>
      </c>
      <c r="K168" s="6" t="s">
        <v>40</v>
      </c>
      <c r="L168">
        <v>0.59166666666666667</v>
      </c>
      <c r="M168" t="s">
        <v>23</v>
      </c>
      <c r="N168">
        <v>340.56</v>
      </c>
      <c r="O168">
        <v>4.7619047620000003</v>
      </c>
      <c r="P168">
        <v>17.027999999999999</v>
      </c>
      <c r="Q168">
        <v>5.6</v>
      </c>
      <c r="R168">
        <f t="shared" si="18"/>
        <v>357.59</v>
      </c>
      <c r="S168" t="str">
        <f t="shared" si="19"/>
        <v>check</v>
      </c>
      <c r="T168" s="5" t="str">
        <f t="shared" si="20"/>
        <v>Health And Beauty</v>
      </c>
      <c r="U168" t="str">
        <f t="shared" si="21"/>
        <v>Ewallet</v>
      </c>
      <c r="V168">
        <f>SUM(J168:J168:J1167)</f>
        <v>258930.6614999999</v>
      </c>
      <c r="W168">
        <f t="shared" si="22"/>
        <v>4504</v>
      </c>
      <c r="X168">
        <f t="shared" si="23"/>
        <v>310.0966005988023</v>
      </c>
      <c r="Y168">
        <f t="shared" si="24"/>
        <v>1042.6500000000001</v>
      </c>
      <c r="Z168">
        <f t="shared" si="25"/>
        <v>10.6785</v>
      </c>
      <c r="AA168">
        <f t="shared" si="26"/>
        <v>835</v>
      </c>
    </row>
    <row r="169" spans="1:27" x14ac:dyDescent="0.3">
      <c r="A169" t="s">
        <v>244</v>
      </c>
      <c r="B169" t="s">
        <v>25</v>
      </c>
      <c r="C169" t="s">
        <v>26</v>
      </c>
      <c r="D169" t="s">
        <v>27</v>
      </c>
      <c r="E169" t="s">
        <v>215</v>
      </c>
      <c r="F169" t="s">
        <v>31</v>
      </c>
      <c r="G169">
        <v>95.58</v>
      </c>
      <c r="H169">
        <v>10</v>
      </c>
      <c r="I169">
        <v>47.79</v>
      </c>
      <c r="J169">
        <v>1003.59</v>
      </c>
      <c r="K169" s="6" t="s">
        <v>187</v>
      </c>
      <c r="L169">
        <v>0.56388888888888888</v>
      </c>
      <c r="M169" t="s">
        <v>29</v>
      </c>
      <c r="N169">
        <v>955.8</v>
      </c>
      <c r="O169">
        <v>4.7619047620000003</v>
      </c>
      <c r="P169">
        <v>47.79</v>
      </c>
      <c r="Q169">
        <v>4.8</v>
      </c>
      <c r="R169">
        <f t="shared" si="18"/>
        <v>1003.59</v>
      </c>
      <c r="S169" t="str">
        <f t="shared" si="19"/>
        <v>correct</v>
      </c>
      <c r="T169" s="5" t="str">
        <f t="shared" si="20"/>
        <v>Home And Lifestyle</v>
      </c>
      <c r="U169" t="str">
        <f t="shared" si="21"/>
        <v>Cash</v>
      </c>
      <c r="V169">
        <f>SUM(J169:J169:J1168)</f>
        <v>258573.07349999991</v>
      </c>
      <c r="W169">
        <f t="shared" si="22"/>
        <v>4496</v>
      </c>
      <c r="X169">
        <f t="shared" si="23"/>
        <v>310.03965647482005</v>
      </c>
      <c r="Y169">
        <f t="shared" si="24"/>
        <v>1042.6500000000001</v>
      </c>
      <c r="Z169">
        <f t="shared" si="25"/>
        <v>10.6785</v>
      </c>
      <c r="AA169">
        <f t="shared" si="26"/>
        <v>834</v>
      </c>
    </row>
    <row r="170" spans="1:27" x14ac:dyDescent="0.3">
      <c r="A170" t="s">
        <v>245</v>
      </c>
      <c r="B170" t="s">
        <v>18</v>
      </c>
      <c r="C170" t="s">
        <v>19</v>
      </c>
      <c r="D170" t="s">
        <v>27</v>
      </c>
      <c r="E170" t="s">
        <v>215</v>
      </c>
      <c r="F170" t="s">
        <v>50</v>
      </c>
      <c r="G170">
        <v>98.98</v>
      </c>
      <c r="H170">
        <v>10</v>
      </c>
      <c r="I170">
        <v>49.49</v>
      </c>
      <c r="J170">
        <v>1039.29</v>
      </c>
      <c r="K170" s="6">
        <v>43679</v>
      </c>
      <c r="L170">
        <v>0.68055555555555547</v>
      </c>
      <c r="M170" t="s">
        <v>32</v>
      </c>
      <c r="N170">
        <v>989.8</v>
      </c>
      <c r="O170">
        <v>4.7619047620000003</v>
      </c>
      <c r="P170">
        <v>49.49</v>
      </c>
      <c r="Q170">
        <v>8.6999999999999993</v>
      </c>
      <c r="R170">
        <f t="shared" si="18"/>
        <v>1039.29</v>
      </c>
      <c r="S170" t="str">
        <f t="shared" si="19"/>
        <v>correct</v>
      </c>
      <c r="T170" s="5" t="str">
        <f t="shared" si="20"/>
        <v>Fashion Accessories</v>
      </c>
      <c r="U170" t="str">
        <f t="shared" si="21"/>
        <v>Credit card</v>
      </c>
      <c r="V170">
        <f>SUM(J170:J170:J1169)</f>
        <v>257569.48349999989</v>
      </c>
      <c r="W170">
        <f t="shared" si="22"/>
        <v>4486</v>
      </c>
      <c r="X170">
        <f t="shared" si="23"/>
        <v>309.20706302520995</v>
      </c>
      <c r="Y170">
        <f t="shared" si="24"/>
        <v>1042.6500000000001</v>
      </c>
      <c r="Z170">
        <f t="shared" si="25"/>
        <v>10.6785</v>
      </c>
      <c r="AA170">
        <f t="shared" si="26"/>
        <v>833</v>
      </c>
    </row>
    <row r="171" spans="1:27" x14ac:dyDescent="0.3">
      <c r="A171" t="s">
        <v>246</v>
      </c>
      <c r="B171" t="s">
        <v>18</v>
      </c>
      <c r="C171" t="s">
        <v>19</v>
      </c>
      <c r="D171" t="s">
        <v>27</v>
      </c>
      <c r="E171" t="s">
        <v>215</v>
      </c>
      <c r="F171" t="s">
        <v>47</v>
      </c>
      <c r="G171">
        <v>51.28</v>
      </c>
      <c r="H171">
        <v>6</v>
      </c>
      <c r="I171">
        <v>15.384</v>
      </c>
      <c r="J171">
        <v>323.06400000000002</v>
      </c>
      <c r="K171" s="6" t="s">
        <v>182</v>
      </c>
      <c r="L171">
        <v>0.68819444444444444</v>
      </c>
      <c r="M171" t="s">
        <v>29</v>
      </c>
      <c r="N171">
        <v>307.68</v>
      </c>
      <c r="O171">
        <v>4.7619047620000003</v>
      </c>
      <c r="P171">
        <v>15.384</v>
      </c>
      <c r="Q171">
        <v>6.5</v>
      </c>
      <c r="R171">
        <f t="shared" si="18"/>
        <v>323.06</v>
      </c>
      <c r="S171" t="str">
        <f t="shared" si="19"/>
        <v>check</v>
      </c>
      <c r="T171" s="5" t="str">
        <f t="shared" si="20"/>
        <v>Food And Beverages</v>
      </c>
      <c r="U171" t="str">
        <f t="shared" si="21"/>
        <v>Cash</v>
      </c>
      <c r="V171">
        <f>SUM(J171:J171:J1170)</f>
        <v>256530.19349999991</v>
      </c>
      <c r="W171">
        <f t="shared" si="22"/>
        <v>4476</v>
      </c>
      <c r="X171">
        <f t="shared" si="23"/>
        <v>308.3295594951922</v>
      </c>
      <c r="Y171">
        <f t="shared" si="24"/>
        <v>1042.6500000000001</v>
      </c>
      <c r="Z171">
        <f t="shared" si="25"/>
        <v>10.6785</v>
      </c>
      <c r="AA171">
        <f t="shared" si="26"/>
        <v>832</v>
      </c>
    </row>
    <row r="172" spans="1:27" x14ac:dyDescent="0.3">
      <c r="A172" t="s">
        <v>247</v>
      </c>
      <c r="B172" t="s">
        <v>18</v>
      </c>
      <c r="C172" t="s">
        <v>19</v>
      </c>
      <c r="D172" t="s">
        <v>20</v>
      </c>
      <c r="E172" t="s">
        <v>215</v>
      </c>
      <c r="F172" t="s">
        <v>36</v>
      </c>
      <c r="G172">
        <v>69.52</v>
      </c>
      <c r="H172">
        <v>7</v>
      </c>
      <c r="I172">
        <v>24.332000000000001</v>
      </c>
      <c r="J172">
        <v>510.97199999999998</v>
      </c>
      <c r="K172" s="6">
        <v>43467</v>
      </c>
      <c r="L172">
        <v>0.63194444444444442</v>
      </c>
      <c r="M172" t="s">
        <v>32</v>
      </c>
      <c r="N172">
        <v>486.64</v>
      </c>
      <c r="O172">
        <v>4.7619047620000003</v>
      </c>
      <c r="P172">
        <v>24.332000000000001</v>
      </c>
      <c r="Q172">
        <v>8.5</v>
      </c>
      <c r="R172">
        <f t="shared" si="18"/>
        <v>510.97</v>
      </c>
      <c r="S172" t="str">
        <f t="shared" si="19"/>
        <v>check</v>
      </c>
      <c r="T172" s="5" t="str">
        <f t="shared" si="20"/>
        <v>Sports And Travel</v>
      </c>
      <c r="U172" t="str">
        <f t="shared" si="21"/>
        <v>Credit card</v>
      </c>
      <c r="V172">
        <f>SUM(J172:J172:J1171)</f>
        <v>256207.12949999992</v>
      </c>
      <c r="W172">
        <f t="shared" si="22"/>
        <v>4470</v>
      </c>
      <c r="X172">
        <f t="shared" si="23"/>
        <v>308.31182851985551</v>
      </c>
      <c r="Y172">
        <f t="shared" si="24"/>
        <v>1042.6500000000001</v>
      </c>
      <c r="Z172">
        <f t="shared" si="25"/>
        <v>10.6785</v>
      </c>
      <c r="AA172">
        <f t="shared" si="26"/>
        <v>831</v>
      </c>
    </row>
    <row r="173" spans="1:27" x14ac:dyDescent="0.3">
      <c r="A173" t="s">
        <v>248</v>
      </c>
      <c r="B173" t="s">
        <v>18</v>
      </c>
      <c r="C173" t="s">
        <v>19</v>
      </c>
      <c r="D173" t="s">
        <v>27</v>
      </c>
      <c r="E173" t="s">
        <v>215</v>
      </c>
      <c r="F173" t="s">
        <v>22</v>
      </c>
      <c r="G173">
        <v>70.010000000000005</v>
      </c>
      <c r="H173">
        <v>5</v>
      </c>
      <c r="I173">
        <v>17.502500000000001</v>
      </c>
      <c r="J173">
        <v>367.55250000000001</v>
      </c>
      <c r="K173" s="6">
        <v>43525</v>
      </c>
      <c r="L173">
        <v>0.48333333333333334</v>
      </c>
      <c r="M173" t="s">
        <v>23</v>
      </c>
      <c r="N173">
        <v>350.05</v>
      </c>
      <c r="O173">
        <v>4.7619047620000003</v>
      </c>
      <c r="P173">
        <v>17.502500000000001</v>
      </c>
      <c r="Q173">
        <v>5.5</v>
      </c>
      <c r="R173">
        <f t="shared" si="18"/>
        <v>367.55</v>
      </c>
      <c r="S173" t="str">
        <f t="shared" si="19"/>
        <v>check</v>
      </c>
      <c r="T173" s="5" t="str">
        <f t="shared" si="20"/>
        <v>Health And Beauty</v>
      </c>
      <c r="U173" t="str">
        <f t="shared" si="21"/>
        <v>Ewallet</v>
      </c>
      <c r="V173">
        <f>SUM(J173:J173:J1172)</f>
        <v>255696.15749999988</v>
      </c>
      <c r="W173">
        <f t="shared" si="22"/>
        <v>4463</v>
      </c>
      <c r="X173">
        <f t="shared" si="23"/>
        <v>308.06765963855406</v>
      </c>
      <c r="Y173">
        <f t="shared" si="24"/>
        <v>1042.6500000000001</v>
      </c>
      <c r="Z173">
        <f t="shared" si="25"/>
        <v>10.6785</v>
      </c>
      <c r="AA173">
        <f t="shared" si="26"/>
        <v>830</v>
      </c>
    </row>
    <row r="174" spans="1:27" x14ac:dyDescent="0.3">
      <c r="A174" t="s">
        <v>249</v>
      </c>
      <c r="B174" t="s">
        <v>45</v>
      </c>
      <c r="C174" t="s">
        <v>46</v>
      </c>
      <c r="D174" t="s">
        <v>20</v>
      </c>
      <c r="E174" t="s">
        <v>215</v>
      </c>
      <c r="F174" t="s">
        <v>47</v>
      </c>
      <c r="G174">
        <v>80.05</v>
      </c>
      <c r="H174">
        <v>5</v>
      </c>
      <c r="I174">
        <v>20.012499999999999</v>
      </c>
      <c r="J174">
        <v>420.26249999999999</v>
      </c>
      <c r="K174" s="6" t="s">
        <v>144</v>
      </c>
      <c r="L174">
        <v>0.53125</v>
      </c>
      <c r="M174" t="s">
        <v>32</v>
      </c>
      <c r="N174">
        <v>400.25</v>
      </c>
      <c r="O174">
        <v>4.7619047620000003</v>
      </c>
      <c r="P174">
        <v>20.012499999999999</v>
      </c>
      <c r="Q174">
        <v>9.4</v>
      </c>
      <c r="R174">
        <f t="shared" si="18"/>
        <v>420.26</v>
      </c>
      <c r="S174" t="str">
        <f t="shared" si="19"/>
        <v>check</v>
      </c>
      <c r="T174" s="5" t="str">
        <f t="shared" si="20"/>
        <v>Food And Beverages</v>
      </c>
      <c r="U174" t="str">
        <f t="shared" si="21"/>
        <v>Credit card</v>
      </c>
      <c r="V174">
        <f>SUM(J174:J174:J1173)</f>
        <v>255328.60499999989</v>
      </c>
      <c r="W174">
        <f t="shared" si="22"/>
        <v>4458</v>
      </c>
      <c r="X174">
        <f t="shared" si="23"/>
        <v>307.9959047044631</v>
      </c>
      <c r="Y174">
        <f t="shared" si="24"/>
        <v>1042.6500000000001</v>
      </c>
      <c r="Z174">
        <f t="shared" si="25"/>
        <v>10.6785</v>
      </c>
      <c r="AA174">
        <f t="shared" si="26"/>
        <v>829</v>
      </c>
    </row>
    <row r="175" spans="1:27" x14ac:dyDescent="0.3">
      <c r="A175" t="s">
        <v>250</v>
      </c>
      <c r="B175" t="s">
        <v>25</v>
      </c>
      <c r="C175" t="s">
        <v>26</v>
      </c>
      <c r="D175" t="s">
        <v>27</v>
      </c>
      <c r="E175" t="s">
        <v>215</v>
      </c>
      <c r="F175" t="s">
        <v>28</v>
      </c>
      <c r="G175">
        <v>20.85</v>
      </c>
      <c r="H175">
        <v>8</v>
      </c>
      <c r="I175">
        <v>8.34</v>
      </c>
      <c r="J175">
        <v>175.14</v>
      </c>
      <c r="K175" s="6">
        <v>43527</v>
      </c>
      <c r="L175">
        <v>0.80347222222222225</v>
      </c>
      <c r="M175" t="s">
        <v>29</v>
      </c>
      <c r="N175">
        <v>166.8</v>
      </c>
      <c r="O175">
        <v>4.7619047620000003</v>
      </c>
      <c r="P175">
        <v>8.34</v>
      </c>
      <c r="Q175">
        <v>6.3</v>
      </c>
      <c r="R175">
        <f t="shared" si="18"/>
        <v>175.14</v>
      </c>
      <c r="S175" t="str">
        <f t="shared" si="19"/>
        <v>correct</v>
      </c>
      <c r="T175" s="5" t="str">
        <f t="shared" si="20"/>
        <v>Electronic Accessories</v>
      </c>
      <c r="U175" t="str">
        <f t="shared" si="21"/>
        <v>Cash</v>
      </c>
      <c r="V175">
        <f>SUM(J175:J175:J1174)</f>
        <v>254908.34249999988</v>
      </c>
      <c r="W175">
        <f t="shared" si="22"/>
        <v>4453</v>
      </c>
      <c r="X175">
        <f t="shared" si="23"/>
        <v>307.86031702898538</v>
      </c>
      <c r="Y175">
        <f t="shared" si="24"/>
        <v>1042.6500000000001</v>
      </c>
      <c r="Z175">
        <f t="shared" si="25"/>
        <v>10.6785</v>
      </c>
      <c r="AA175">
        <f t="shared" si="26"/>
        <v>828</v>
      </c>
    </row>
    <row r="176" spans="1:27" x14ac:dyDescent="0.3">
      <c r="A176" t="s">
        <v>251</v>
      </c>
      <c r="B176" t="s">
        <v>45</v>
      </c>
      <c r="C176" t="s">
        <v>46</v>
      </c>
      <c r="D176" t="s">
        <v>20</v>
      </c>
      <c r="E176" t="s">
        <v>215</v>
      </c>
      <c r="F176" t="s">
        <v>28</v>
      </c>
      <c r="G176">
        <v>52.89</v>
      </c>
      <c r="H176">
        <v>6</v>
      </c>
      <c r="I176">
        <v>15.867000000000001</v>
      </c>
      <c r="J176">
        <v>333.20699999999999</v>
      </c>
      <c r="K176" s="6" t="s">
        <v>182</v>
      </c>
      <c r="L176">
        <v>0.7319444444444444</v>
      </c>
      <c r="M176" t="s">
        <v>32</v>
      </c>
      <c r="N176">
        <v>317.33999999999997</v>
      </c>
      <c r="O176">
        <v>4.7619047620000003</v>
      </c>
      <c r="P176">
        <v>15.867000000000001</v>
      </c>
      <c r="Q176">
        <v>9.8000000000000007</v>
      </c>
      <c r="R176">
        <f t="shared" si="18"/>
        <v>333.21</v>
      </c>
      <c r="S176" t="str">
        <f t="shared" si="19"/>
        <v>check</v>
      </c>
      <c r="T176" s="5" t="str">
        <f t="shared" si="20"/>
        <v>Electronic Accessories</v>
      </c>
      <c r="U176" t="str">
        <f t="shared" si="21"/>
        <v>Credit card</v>
      </c>
      <c r="V176">
        <f>SUM(J176:J176:J1175)</f>
        <v>254733.2024999999</v>
      </c>
      <c r="W176">
        <f t="shared" si="22"/>
        <v>4445</v>
      </c>
      <c r="X176">
        <f t="shared" si="23"/>
        <v>308.02080108827073</v>
      </c>
      <c r="Y176">
        <f t="shared" si="24"/>
        <v>1042.6500000000001</v>
      </c>
      <c r="Z176">
        <f t="shared" si="25"/>
        <v>10.6785</v>
      </c>
      <c r="AA176">
        <f t="shared" si="26"/>
        <v>827</v>
      </c>
    </row>
    <row r="177" spans="1:27" x14ac:dyDescent="0.3">
      <c r="A177" t="s">
        <v>252</v>
      </c>
      <c r="B177" t="s">
        <v>45</v>
      </c>
      <c r="C177" t="s">
        <v>46</v>
      </c>
      <c r="D177" t="s">
        <v>27</v>
      </c>
      <c r="E177" t="s">
        <v>215</v>
      </c>
      <c r="F177" t="s">
        <v>47</v>
      </c>
      <c r="G177">
        <v>19.79</v>
      </c>
      <c r="H177">
        <v>8</v>
      </c>
      <c r="I177">
        <v>7.9160000000000004</v>
      </c>
      <c r="J177">
        <v>166.23599999999999</v>
      </c>
      <c r="K177" s="6" t="s">
        <v>208</v>
      </c>
      <c r="L177">
        <v>0.50277777777777777</v>
      </c>
      <c r="M177" t="s">
        <v>23</v>
      </c>
      <c r="N177">
        <v>158.32</v>
      </c>
      <c r="O177">
        <v>4.7619047620000003</v>
      </c>
      <c r="P177">
        <v>7.9160000000000004</v>
      </c>
      <c r="Q177">
        <v>8.6999999999999993</v>
      </c>
      <c r="R177">
        <f t="shared" si="18"/>
        <v>166.24</v>
      </c>
      <c r="S177" t="str">
        <f t="shared" si="19"/>
        <v>check</v>
      </c>
      <c r="T177" s="5" t="str">
        <f t="shared" si="20"/>
        <v>Food And Beverages</v>
      </c>
      <c r="U177" t="str">
        <f t="shared" si="21"/>
        <v>Ewallet</v>
      </c>
      <c r="V177">
        <f>SUM(J177:J177:J1176)</f>
        <v>254399.99549999987</v>
      </c>
      <c r="W177">
        <f t="shared" si="22"/>
        <v>4439</v>
      </c>
      <c r="X177">
        <f t="shared" si="23"/>
        <v>307.99030932203374</v>
      </c>
      <c r="Y177">
        <f t="shared" si="24"/>
        <v>1042.6500000000001</v>
      </c>
      <c r="Z177">
        <f t="shared" si="25"/>
        <v>10.6785</v>
      </c>
      <c r="AA177">
        <f t="shared" si="26"/>
        <v>826</v>
      </c>
    </row>
    <row r="178" spans="1:27" x14ac:dyDescent="0.3">
      <c r="A178" t="s">
        <v>253</v>
      </c>
      <c r="B178" t="s">
        <v>18</v>
      </c>
      <c r="C178" t="s">
        <v>19</v>
      </c>
      <c r="D178" t="s">
        <v>20</v>
      </c>
      <c r="E178" t="s">
        <v>215</v>
      </c>
      <c r="F178" t="s">
        <v>31</v>
      </c>
      <c r="G178">
        <v>33.840000000000003</v>
      </c>
      <c r="H178">
        <v>9</v>
      </c>
      <c r="I178">
        <v>15.228</v>
      </c>
      <c r="J178">
        <v>319.78800000000001</v>
      </c>
      <c r="K178" s="6" t="s">
        <v>254</v>
      </c>
      <c r="L178">
        <v>0.68125000000000002</v>
      </c>
      <c r="M178" t="s">
        <v>23</v>
      </c>
      <c r="N178">
        <v>304.56</v>
      </c>
      <c r="O178">
        <v>4.7619047620000003</v>
      </c>
      <c r="P178">
        <v>15.228</v>
      </c>
      <c r="Q178">
        <v>8.8000000000000007</v>
      </c>
      <c r="R178">
        <f t="shared" si="18"/>
        <v>319.79000000000002</v>
      </c>
      <c r="S178" t="str">
        <f t="shared" si="19"/>
        <v>check</v>
      </c>
      <c r="T178" s="5" t="str">
        <f t="shared" si="20"/>
        <v>Home And Lifestyle</v>
      </c>
      <c r="U178" t="str">
        <f t="shared" si="21"/>
        <v>Ewallet</v>
      </c>
      <c r="V178">
        <f>SUM(J178:J178:J1177)</f>
        <v>254233.75949999987</v>
      </c>
      <c r="W178">
        <f t="shared" si="22"/>
        <v>4431</v>
      </c>
      <c r="X178">
        <f t="shared" si="23"/>
        <v>308.16213272727259</v>
      </c>
      <c r="Y178">
        <f t="shared" si="24"/>
        <v>1042.6500000000001</v>
      </c>
      <c r="Z178">
        <f t="shared" si="25"/>
        <v>10.6785</v>
      </c>
      <c r="AA178">
        <f t="shared" si="26"/>
        <v>825</v>
      </c>
    </row>
    <row r="179" spans="1:27" x14ac:dyDescent="0.3">
      <c r="A179" t="s">
        <v>255</v>
      </c>
      <c r="B179" t="s">
        <v>18</v>
      </c>
      <c r="C179" t="s">
        <v>19</v>
      </c>
      <c r="D179" t="s">
        <v>20</v>
      </c>
      <c r="E179" t="s">
        <v>215</v>
      </c>
      <c r="F179" t="s">
        <v>47</v>
      </c>
      <c r="G179">
        <v>22.17</v>
      </c>
      <c r="H179">
        <v>8</v>
      </c>
      <c r="I179">
        <v>8.8680000000000003</v>
      </c>
      <c r="J179">
        <v>186.22800000000001</v>
      </c>
      <c r="K179" s="6">
        <v>43527</v>
      </c>
      <c r="L179">
        <v>0.7090277777777777</v>
      </c>
      <c r="M179" t="s">
        <v>32</v>
      </c>
      <c r="N179">
        <v>177.36</v>
      </c>
      <c r="O179">
        <v>4.7619047620000003</v>
      </c>
      <c r="P179">
        <v>8.8680000000000003</v>
      </c>
      <c r="Q179">
        <v>9.6</v>
      </c>
      <c r="R179">
        <f t="shared" si="18"/>
        <v>186.23</v>
      </c>
      <c r="S179" t="str">
        <f t="shared" si="19"/>
        <v>check</v>
      </c>
      <c r="T179" s="5" t="str">
        <f t="shared" si="20"/>
        <v>Food And Beverages</v>
      </c>
      <c r="U179" t="str">
        <f t="shared" si="21"/>
        <v>Credit card</v>
      </c>
      <c r="V179">
        <f>SUM(J179:J179:J1178)</f>
        <v>253913.9714999999</v>
      </c>
      <c r="W179">
        <f t="shared" si="22"/>
        <v>4422</v>
      </c>
      <c r="X179">
        <f t="shared" si="23"/>
        <v>308.14802366504841</v>
      </c>
      <c r="Y179">
        <f t="shared" si="24"/>
        <v>1042.6500000000001</v>
      </c>
      <c r="Z179">
        <f t="shared" si="25"/>
        <v>10.6785</v>
      </c>
      <c r="AA179">
        <f t="shared" si="26"/>
        <v>824</v>
      </c>
    </row>
    <row r="180" spans="1:27" x14ac:dyDescent="0.3">
      <c r="A180" t="s">
        <v>256</v>
      </c>
      <c r="B180" t="s">
        <v>25</v>
      </c>
      <c r="C180" t="s">
        <v>26</v>
      </c>
      <c r="D180" t="s">
        <v>27</v>
      </c>
      <c r="E180" t="s">
        <v>21</v>
      </c>
      <c r="F180" t="s">
        <v>50</v>
      </c>
      <c r="G180">
        <v>22.51</v>
      </c>
      <c r="H180">
        <v>7</v>
      </c>
      <c r="I180">
        <v>7.8784999999999998</v>
      </c>
      <c r="J180">
        <v>165.4485</v>
      </c>
      <c r="K180" s="6" t="s">
        <v>257</v>
      </c>
      <c r="L180">
        <v>0.4513888888888889</v>
      </c>
      <c r="M180" t="s">
        <v>32</v>
      </c>
      <c r="N180">
        <v>157.57</v>
      </c>
      <c r="O180">
        <v>4.7619047620000003</v>
      </c>
      <c r="P180">
        <v>7.8784999999999998</v>
      </c>
      <c r="Q180">
        <v>4.8</v>
      </c>
      <c r="R180">
        <f t="shared" si="18"/>
        <v>165.45</v>
      </c>
      <c r="S180" t="str">
        <f t="shared" si="19"/>
        <v>check</v>
      </c>
      <c r="T180" s="5" t="str">
        <f t="shared" si="20"/>
        <v>Fashion Accessories</v>
      </c>
      <c r="U180" t="str">
        <f t="shared" si="21"/>
        <v>Credit card</v>
      </c>
      <c r="V180">
        <f>SUM(J180:J180:J1179)</f>
        <v>253727.74349999989</v>
      </c>
      <c r="W180">
        <f t="shared" si="22"/>
        <v>4414</v>
      </c>
      <c r="X180">
        <f t="shared" si="23"/>
        <v>308.29616464155515</v>
      </c>
      <c r="Y180">
        <f t="shared" si="24"/>
        <v>1042.6500000000001</v>
      </c>
      <c r="Z180">
        <f t="shared" si="25"/>
        <v>10.6785</v>
      </c>
      <c r="AA180">
        <f t="shared" si="26"/>
        <v>823</v>
      </c>
    </row>
    <row r="181" spans="1:27" x14ac:dyDescent="0.3">
      <c r="A181" t="s">
        <v>258</v>
      </c>
      <c r="B181" t="s">
        <v>18</v>
      </c>
      <c r="C181" t="s">
        <v>19</v>
      </c>
      <c r="D181" t="s">
        <v>27</v>
      </c>
      <c r="E181" t="s">
        <v>215</v>
      </c>
      <c r="F181" t="s">
        <v>47</v>
      </c>
      <c r="G181">
        <v>73.88</v>
      </c>
      <c r="H181">
        <v>6</v>
      </c>
      <c r="I181">
        <v>22.164000000000001</v>
      </c>
      <c r="J181">
        <v>465.44400000000002</v>
      </c>
      <c r="K181" s="6" t="s">
        <v>87</v>
      </c>
      <c r="L181">
        <v>0.8027777777777777</v>
      </c>
      <c r="M181" t="s">
        <v>23</v>
      </c>
      <c r="N181">
        <v>443.28</v>
      </c>
      <c r="O181">
        <v>4.7619047620000003</v>
      </c>
      <c r="P181">
        <v>22.164000000000001</v>
      </c>
      <c r="Q181">
        <v>4.4000000000000004</v>
      </c>
      <c r="R181">
        <f t="shared" si="18"/>
        <v>465.44</v>
      </c>
      <c r="S181" t="str">
        <f t="shared" si="19"/>
        <v>check</v>
      </c>
      <c r="T181" s="5" t="str">
        <f t="shared" si="20"/>
        <v>Food And Beverages</v>
      </c>
      <c r="U181" t="str">
        <f t="shared" si="21"/>
        <v>Ewallet</v>
      </c>
      <c r="V181">
        <f>SUM(J181:J181:J1180)</f>
        <v>253562.2949999999</v>
      </c>
      <c r="W181">
        <f t="shared" si="22"/>
        <v>4407</v>
      </c>
      <c r="X181">
        <f t="shared" si="23"/>
        <v>308.46994525547433</v>
      </c>
      <c r="Y181">
        <f t="shared" si="24"/>
        <v>1042.6500000000001</v>
      </c>
      <c r="Z181">
        <f t="shared" si="25"/>
        <v>10.6785</v>
      </c>
      <c r="AA181">
        <f t="shared" si="26"/>
        <v>822</v>
      </c>
    </row>
    <row r="182" spans="1:27" x14ac:dyDescent="0.3">
      <c r="A182" t="s">
        <v>259</v>
      </c>
      <c r="B182" t="s">
        <v>25</v>
      </c>
      <c r="C182" t="s">
        <v>26</v>
      </c>
      <c r="D182" t="s">
        <v>20</v>
      </c>
      <c r="E182" t="s">
        <v>215</v>
      </c>
      <c r="F182" t="s">
        <v>22</v>
      </c>
      <c r="G182">
        <v>86.8</v>
      </c>
      <c r="H182">
        <v>3</v>
      </c>
      <c r="I182">
        <v>13.02</v>
      </c>
      <c r="J182">
        <v>273.42</v>
      </c>
      <c r="K182" s="6" t="s">
        <v>79</v>
      </c>
      <c r="L182">
        <v>0.69930555555555562</v>
      </c>
      <c r="M182" t="s">
        <v>23</v>
      </c>
      <c r="N182">
        <v>260.39999999999998</v>
      </c>
      <c r="O182">
        <v>4.7619047620000003</v>
      </c>
      <c r="P182">
        <v>13.02</v>
      </c>
      <c r="Q182">
        <v>9.9</v>
      </c>
      <c r="R182">
        <f t="shared" si="18"/>
        <v>273.42</v>
      </c>
      <c r="S182" t="str">
        <f t="shared" si="19"/>
        <v>correct</v>
      </c>
      <c r="T182" s="5" t="str">
        <f t="shared" si="20"/>
        <v>Health And Beauty</v>
      </c>
      <c r="U182" t="str">
        <f t="shared" si="21"/>
        <v>Ewallet</v>
      </c>
      <c r="V182">
        <f>SUM(J182:J182:J1181)</f>
        <v>253096.85099999988</v>
      </c>
      <c r="W182">
        <f t="shared" si="22"/>
        <v>4401</v>
      </c>
      <c r="X182">
        <f t="shared" si="23"/>
        <v>308.27874665042617</v>
      </c>
      <c r="Y182">
        <f t="shared" si="24"/>
        <v>1042.6500000000001</v>
      </c>
      <c r="Z182">
        <f t="shared" si="25"/>
        <v>10.6785</v>
      </c>
      <c r="AA182">
        <f t="shared" si="26"/>
        <v>821</v>
      </c>
    </row>
    <row r="183" spans="1:27" x14ac:dyDescent="0.3">
      <c r="A183" t="s">
        <v>260</v>
      </c>
      <c r="B183" t="s">
        <v>25</v>
      </c>
      <c r="C183" t="s">
        <v>26</v>
      </c>
      <c r="D183" t="s">
        <v>27</v>
      </c>
      <c r="E183" t="s">
        <v>215</v>
      </c>
      <c r="F183" t="s">
        <v>50</v>
      </c>
      <c r="G183">
        <v>64.260000000000005</v>
      </c>
      <c r="H183">
        <v>7</v>
      </c>
      <c r="I183">
        <v>22.491</v>
      </c>
      <c r="J183">
        <v>472.31099999999998</v>
      </c>
      <c r="K183" s="6">
        <v>43710</v>
      </c>
      <c r="L183">
        <v>0.41666666666666669</v>
      </c>
      <c r="M183" t="s">
        <v>29</v>
      </c>
      <c r="N183">
        <v>449.82</v>
      </c>
      <c r="O183">
        <v>4.7619047620000003</v>
      </c>
      <c r="P183">
        <v>22.491</v>
      </c>
      <c r="Q183">
        <v>5.7</v>
      </c>
      <c r="R183">
        <f t="shared" si="18"/>
        <v>472.31</v>
      </c>
      <c r="S183" t="str">
        <f t="shared" si="19"/>
        <v>check</v>
      </c>
      <c r="T183" s="5" t="str">
        <f t="shared" si="20"/>
        <v>Fashion Accessories</v>
      </c>
      <c r="U183" t="str">
        <f t="shared" si="21"/>
        <v>Cash</v>
      </c>
      <c r="V183">
        <f>SUM(J183:J183:J1182)</f>
        <v>252823.43099999989</v>
      </c>
      <c r="W183">
        <f t="shared" si="22"/>
        <v>4398</v>
      </c>
      <c r="X183">
        <f t="shared" si="23"/>
        <v>308.32125731707305</v>
      </c>
      <c r="Y183">
        <f t="shared" si="24"/>
        <v>1042.6500000000001</v>
      </c>
      <c r="Z183">
        <f t="shared" si="25"/>
        <v>10.6785</v>
      </c>
      <c r="AA183">
        <f t="shared" si="26"/>
        <v>820</v>
      </c>
    </row>
    <row r="184" spans="1:27" x14ac:dyDescent="0.3">
      <c r="A184" t="s">
        <v>261</v>
      </c>
      <c r="B184" t="s">
        <v>25</v>
      </c>
      <c r="C184" t="s">
        <v>26</v>
      </c>
      <c r="D184" t="s">
        <v>20</v>
      </c>
      <c r="E184" t="s">
        <v>215</v>
      </c>
      <c r="F184" t="s">
        <v>47</v>
      </c>
      <c r="G184">
        <v>38.47</v>
      </c>
      <c r="H184">
        <v>8</v>
      </c>
      <c r="I184">
        <v>15.388</v>
      </c>
      <c r="J184">
        <v>323.14800000000002</v>
      </c>
      <c r="K184" s="6" t="s">
        <v>146</v>
      </c>
      <c r="L184">
        <v>0.49374999999999997</v>
      </c>
      <c r="M184" t="s">
        <v>29</v>
      </c>
      <c r="N184">
        <v>307.76</v>
      </c>
      <c r="O184">
        <v>4.7619047620000003</v>
      </c>
      <c r="P184">
        <v>15.388</v>
      </c>
      <c r="Q184">
        <v>7.7</v>
      </c>
      <c r="R184">
        <f t="shared" si="18"/>
        <v>323.14999999999998</v>
      </c>
      <c r="S184" t="str">
        <f t="shared" si="19"/>
        <v>check</v>
      </c>
      <c r="T184" s="5" t="str">
        <f t="shared" si="20"/>
        <v>Food And Beverages</v>
      </c>
      <c r="U184" t="str">
        <f t="shared" si="21"/>
        <v>Cash</v>
      </c>
      <c r="V184">
        <f>SUM(J184:J184:J1183)</f>
        <v>252351.11999999991</v>
      </c>
      <c r="W184">
        <f t="shared" si="22"/>
        <v>4391</v>
      </c>
      <c r="X184">
        <f t="shared" si="23"/>
        <v>308.12102564102554</v>
      </c>
      <c r="Y184">
        <f t="shared" si="24"/>
        <v>1042.6500000000001</v>
      </c>
      <c r="Z184">
        <f t="shared" si="25"/>
        <v>10.6785</v>
      </c>
      <c r="AA184">
        <f t="shared" si="26"/>
        <v>819</v>
      </c>
    </row>
    <row r="185" spans="1:27" x14ac:dyDescent="0.3">
      <c r="A185" t="s">
        <v>262</v>
      </c>
      <c r="B185" t="s">
        <v>18</v>
      </c>
      <c r="C185" t="s">
        <v>19</v>
      </c>
      <c r="D185" t="s">
        <v>20</v>
      </c>
      <c r="E185" t="s">
        <v>215</v>
      </c>
      <c r="F185" t="s">
        <v>36</v>
      </c>
      <c r="G185">
        <v>15.5</v>
      </c>
      <c r="H185">
        <v>10</v>
      </c>
      <c r="I185">
        <v>7.75</v>
      </c>
      <c r="J185">
        <v>162.75</v>
      </c>
      <c r="K185" s="6" t="s">
        <v>87</v>
      </c>
      <c r="L185">
        <v>0.4548611111111111</v>
      </c>
      <c r="M185" t="s">
        <v>23</v>
      </c>
      <c r="N185">
        <v>155</v>
      </c>
      <c r="O185">
        <v>4.7619047620000003</v>
      </c>
      <c r="P185">
        <v>7.75</v>
      </c>
      <c r="Q185">
        <v>8</v>
      </c>
      <c r="R185">
        <f t="shared" si="18"/>
        <v>162.75</v>
      </c>
      <c r="S185" t="str">
        <f t="shared" si="19"/>
        <v>correct</v>
      </c>
      <c r="T185" s="5" t="str">
        <f t="shared" si="20"/>
        <v>Sports And Travel</v>
      </c>
      <c r="U185" t="str">
        <f t="shared" si="21"/>
        <v>Ewallet</v>
      </c>
      <c r="V185">
        <f>SUM(J185:J185:J1184)</f>
        <v>252027.97199999989</v>
      </c>
      <c r="W185">
        <f t="shared" si="22"/>
        <v>4383</v>
      </c>
      <c r="X185">
        <f t="shared" si="23"/>
        <v>308.10265525672361</v>
      </c>
      <c r="Y185">
        <f t="shared" si="24"/>
        <v>1042.6500000000001</v>
      </c>
      <c r="Z185">
        <f t="shared" si="25"/>
        <v>10.6785</v>
      </c>
      <c r="AA185">
        <f t="shared" si="26"/>
        <v>818</v>
      </c>
    </row>
    <row r="186" spans="1:27" x14ac:dyDescent="0.3">
      <c r="A186" t="s">
        <v>263</v>
      </c>
      <c r="B186" t="s">
        <v>25</v>
      </c>
      <c r="C186" t="s">
        <v>26</v>
      </c>
      <c r="D186" t="s">
        <v>27</v>
      </c>
      <c r="E186" t="s">
        <v>215</v>
      </c>
      <c r="F186" t="s">
        <v>22</v>
      </c>
      <c r="G186">
        <v>34.31</v>
      </c>
      <c r="H186">
        <v>8</v>
      </c>
      <c r="I186">
        <v>13.724</v>
      </c>
      <c r="J186">
        <v>288.20400000000001</v>
      </c>
      <c r="K186" s="6" t="s">
        <v>75</v>
      </c>
      <c r="L186">
        <v>0.625</v>
      </c>
      <c r="M186" t="s">
        <v>23</v>
      </c>
      <c r="N186">
        <v>274.48</v>
      </c>
      <c r="O186">
        <v>4.7619047620000003</v>
      </c>
      <c r="P186">
        <v>13.724</v>
      </c>
      <c r="Q186">
        <v>5.7</v>
      </c>
      <c r="R186">
        <f t="shared" si="18"/>
        <v>288.2</v>
      </c>
      <c r="S186" t="str">
        <f t="shared" si="19"/>
        <v>check</v>
      </c>
      <c r="T186" s="5" t="str">
        <f t="shared" si="20"/>
        <v>Health And Beauty</v>
      </c>
      <c r="U186" t="str">
        <f t="shared" si="21"/>
        <v>Ewallet</v>
      </c>
      <c r="V186">
        <f>SUM(J186:J186:J1185)</f>
        <v>251865.22199999989</v>
      </c>
      <c r="W186">
        <f t="shared" si="22"/>
        <v>4373</v>
      </c>
      <c r="X186">
        <f t="shared" si="23"/>
        <v>308.28056548347598</v>
      </c>
      <c r="Y186">
        <f t="shared" si="24"/>
        <v>1042.6500000000001</v>
      </c>
      <c r="Z186">
        <f t="shared" si="25"/>
        <v>10.6785</v>
      </c>
      <c r="AA186">
        <f t="shared" si="26"/>
        <v>817</v>
      </c>
    </row>
    <row r="187" spans="1:27" x14ac:dyDescent="0.3">
      <c r="A187" t="s">
        <v>264</v>
      </c>
      <c r="B187" t="s">
        <v>18</v>
      </c>
      <c r="C187" t="s">
        <v>19</v>
      </c>
      <c r="D187" t="s">
        <v>27</v>
      </c>
      <c r="E187" t="s">
        <v>21</v>
      </c>
      <c r="F187" t="s">
        <v>36</v>
      </c>
      <c r="G187">
        <v>12.34</v>
      </c>
      <c r="H187">
        <v>7</v>
      </c>
      <c r="I187">
        <v>4.319</v>
      </c>
      <c r="J187">
        <v>90.698999999999998</v>
      </c>
      <c r="K187" s="6">
        <v>43558</v>
      </c>
      <c r="L187">
        <v>0.47152777777777777</v>
      </c>
      <c r="M187" t="s">
        <v>32</v>
      </c>
      <c r="N187">
        <v>86.38</v>
      </c>
      <c r="O187">
        <v>4.7619047620000003</v>
      </c>
      <c r="P187">
        <v>4.319</v>
      </c>
      <c r="Q187">
        <v>6.7</v>
      </c>
      <c r="R187">
        <f t="shared" si="18"/>
        <v>90.7</v>
      </c>
      <c r="S187" t="str">
        <f t="shared" si="19"/>
        <v>check</v>
      </c>
      <c r="T187" s="5" t="str">
        <f t="shared" si="20"/>
        <v>Sports And Travel</v>
      </c>
      <c r="U187" t="str">
        <f t="shared" si="21"/>
        <v>Credit card</v>
      </c>
      <c r="V187">
        <f>SUM(J187:J187:J1186)</f>
        <v>251577.01799999987</v>
      </c>
      <c r="W187">
        <f t="shared" si="22"/>
        <v>4365</v>
      </c>
      <c r="X187">
        <f t="shared" si="23"/>
        <v>308.30516911764687</v>
      </c>
      <c r="Y187">
        <f t="shared" si="24"/>
        <v>1042.6500000000001</v>
      </c>
      <c r="Z187">
        <f t="shared" si="25"/>
        <v>10.6785</v>
      </c>
      <c r="AA187">
        <f t="shared" si="26"/>
        <v>816</v>
      </c>
    </row>
    <row r="188" spans="1:27" x14ac:dyDescent="0.3">
      <c r="A188" t="s">
        <v>265</v>
      </c>
      <c r="B188" t="s">
        <v>45</v>
      </c>
      <c r="C188" t="s">
        <v>46</v>
      </c>
      <c r="D188" t="s">
        <v>20</v>
      </c>
      <c r="E188" t="s">
        <v>215</v>
      </c>
      <c r="F188" t="s">
        <v>47</v>
      </c>
      <c r="G188">
        <v>18.079999999999998</v>
      </c>
      <c r="H188">
        <v>3</v>
      </c>
      <c r="I188">
        <v>2.7120000000000002</v>
      </c>
      <c r="J188">
        <v>56.951999999999998</v>
      </c>
      <c r="K188" s="6">
        <v>43588</v>
      </c>
      <c r="L188">
        <v>0.82361111111111107</v>
      </c>
      <c r="M188" t="s">
        <v>23</v>
      </c>
      <c r="N188">
        <v>54.24</v>
      </c>
      <c r="O188">
        <v>4.7619047620000003</v>
      </c>
      <c r="P188">
        <v>2.7120000000000002</v>
      </c>
      <c r="Q188">
        <v>8</v>
      </c>
      <c r="R188">
        <f t="shared" si="18"/>
        <v>56.95</v>
      </c>
      <c r="S188" t="str">
        <f t="shared" si="19"/>
        <v>check</v>
      </c>
      <c r="T188" s="5" t="str">
        <f t="shared" si="20"/>
        <v>Food And Beverages</v>
      </c>
      <c r="U188" t="str">
        <f t="shared" si="21"/>
        <v>Ewallet</v>
      </c>
      <c r="V188">
        <f>SUM(J188:J188:J1187)</f>
        <v>251486.3189999999</v>
      </c>
      <c r="W188">
        <f t="shared" si="22"/>
        <v>4358</v>
      </c>
      <c r="X188">
        <f t="shared" si="23"/>
        <v>308.5721705521471</v>
      </c>
      <c r="Y188">
        <f t="shared" si="24"/>
        <v>1042.6500000000001</v>
      </c>
      <c r="Z188">
        <f t="shared" si="25"/>
        <v>10.6785</v>
      </c>
      <c r="AA188">
        <f t="shared" si="26"/>
        <v>815</v>
      </c>
    </row>
    <row r="189" spans="1:27" x14ac:dyDescent="0.3">
      <c r="A189" t="s">
        <v>266</v>
      </c>
      <c r="B189" t="s">
        <v>45</v>
      </c>
      <c r="C189" t="s">
        <v>46</v>
      </c>
      <c r="D189" t="s">
        <v>20</v>
      </c>
      <c r="E189" t="s">
        <v>21</v>
      </c>
      <c r="F189" t="s">
        <v>31</v>
      </c>
      <c r="G189">
        <v>94.49</v>
      </c>
      <c r="H189">
        <v>8</v>
      </c>
      <c r="I189">
        <v>37.795999999999999</v>
      </c>
      <c r="J189">
        <v>793.71600000000001</v>
      </c>
      <c r="K189" s="6">
        <v>43527</v>
      </c>
      <c r="L189">
        <v>0.79166666666666663</v>
      </c>
      <c r="M189" t="s">
        <v>23</v>
      </c>
      <c r="N189">
        <v>755.92</v>
      </c>
      <c r="O189">
        <v>4.7619047620000003</v>
      </c>
      <c r="P189">
        <v>37.795999999999999</v>
      </c>
      <c r="Q189">
        <v>7.5</v>
      </c>
      <c r="R189">
        <f t="shared" si="18"/>
        <v>793.72</v>
      </c>
      <c r="S189" t="str">
        <f t="shared" si="19"/>
        <v>check</v>
      </c>
      <c r="T189" s="5" t="str">
        <f t="shared" si="20"/>
        <v>Home And Lifestyle</v>
      </c>
      <c r="U189" t="str">
        <f t="shared" si="21"/>
        <v>Ewallet</v>
      </c>
      <c r="V189">
        <f>SUM(J189:J189:J1188)</f>
        <v>251429.36699999988</v>
      </c>
      <c r="W189">
        <f t="shared" si="22"/>
        <v>4355</v>
      </c>
      <c r="X189">
        <f t="shared" si="23"/>
        <v>308.8812862407861</v>
      </c>
      <c r="Y189">
        <f t="shared" si="24"/>
        <v>1042.6500000000001</v>
      </c>
      <c r="Z189">
        <f t="shared" si="25"/>
        <v>10.6785</v>
      </c>
      <c r="AA189">
        <f t="shared" si="26"/>
        <v>814</v>
      </c>
    </row>
    <row r="190" spans="1:27" x14ac:dyDescent="0.3">
      <c r="A190" t="s">
        <v>267</v>
      </c>
      <c r="B190" t="s">
        <v>45</v>
      </c>
      <c r="C190" t="s">
        <v>46</v>
      </c>
      <c r="D190" t="s">
        <v>20</v>
      </c>
      <c r="E190" t="s">
        <v>215</v>
      </c>
      <c r="F190" t="s">
        <v>31</v>
      </c>
      <c r="G190">
        <v>46.47</v>
      </c>
      <c r="H190">
        <v>4</v>
      </c>
      <c r="I190">
        <v>9.2940000000000005</v>
      </c>
      <c r="J190">
        <v>195.17400000000001</v>
      </c>
      <c r="K190" s="6">
        <v>43679</v>
      </c>
      <c r="L190">
        <v>0.45347222222222222</v>
      </c>
      <c r="M190" t="s">
        <v>29</v>
      </c>
      <c r="N190">
        <v>185.88</v>
      </c>
      <c r="O190">
        <v>4.7619047620000003</v>
      </c>
      <c r="P190">
        <v>9.2940000000000005</v>
      </c>
      <c r="Q190">
        <v>7</v>
      </c>
      <c r="R190">
        <f t="shared" si="18"/>
        <v>195.17</v>
      </c>
      <c r="S190" t="str">
        <f t="shared" si="19"/>
        <v>check</v>
      </c>
      <c r="T190" s="5" t="str">
        <f t="shared" si="20"/>
        <v>Home And Lifestyle</v>
      </c>
      <c r="U190" t="str">
        <f t="shared" si="21"/>
        <v>Cash</v>
      </c>
      <c r="V190">
        <f>SUM(J190:J190:J1189)</f>
        <v>250635.65099999987</v>
      </c>
      <c r="W190">
        <f t="shared" si="22"/>
        <v>4347</v>
      </c>
      <c r="X190">
        <f t="shared" si="23"/>
        <v>308.28493357933564</v>
      </c>
      <c r="Y190">
        <f t="shared" si="24"/>
        <v>1042.6500000000001</v>
      </c>
      <c r="Z190">
        <f t="shared" si="25"/>
        <v>10.6785</v>
      </c>
      <c r="AA190">
        <f t="shared" si="26"/>
        <v>813</v>
      </c>
    </row>
    <row r="191" spans="1:27" x14ac:dyDescent="0.3">
      <c r="A191" t="s">
        <v>268</v>
      </c>
      <c r="B191" t="s">
        <v>18</v>
      </c>
      <c r="C191" t="s">
        <v>19</v>
      </c>
      <c r="D191" t="s">
        <v>27</v>
      </c>
      <c r="E191" t="s">
        <v>215</v>
      </c>
      <c r="F191" t="s">
        <v>31</v>
      </c>
      <c r="G191">
        <v>74.069999999999993</v>
      </c>
      <c r="H191">
        <v>1</v>
      </c>
      <c r="I191">
        <v>3.7035</v>
      </c>
      <c r="J191">
        <v>77.773499999999999</v>
      </c>
      <c r="K191" s="6">
        <v>43740</v>
      </c>
      <c r="L191">
        <v>0.53472222222222221</v>
      </c>
      <c r="M191" t="s">
        <v>23</v>
      </c>
      <c r="N191">
        <v>74.069999999999993</v>
      </c>
      <c r="O191">
        <v>4.7619047620000003</v>
      </c>
      <c r="P191">
        <v>3.7035</v>
      </c>
      <c r="Q191">
        <v>9.9</v>
      </c>
      <c r="R191">
        <f t="shared" si="18"/>
        <v>77.77</v>
      </c>
      <c r="S191" t="str">
        <f t="shared" si="19"/>
        <v>check</v>
      </c>
      <c r="T191" s="5" t="str">
        <f t="shared" si="20"/>
        <v>Home And Lifestyle</v>
      </c>
      <c r="U191" t="str">
        <f t="shared" si="21"/>
        <v>Ewallet</v>
      </c>
      <c r="V191">
        <f>SUM(J191:J191:J1190)</f>
        <v>250440.4769999999</v>
      </c>
      <c r="W191">
        <f t="shared" si="22"/>
        <v>4343</v>
      </c>
      <c r="X191">
        <f t="shared" si="23"/>
        <v>308.42423275862058</v>
      </c>
      <c r="Y191">
        <f t="shared" si="24"/>
        <v>1042.6500000000001</v>
      </c>
      <c r="Z191">
        <f t="shared" si="25"/>
        <v>10.6785</v>
      </c>
      <c r="AA191">
        <f t="shared" si="26"/>
        <v>812</v>
      </c>
    </row>
    <row r="192" spans="1:27" x14ac:dyDescent="0.3">
      <c r="A192" t="s">
        <v>269</v>
      </c>
      <c r="B192" t="s">
        <v>25</v>
      </c>
      <c r="C192" t="s">
        <v>26</v>
      </c>
      <c r="D192" t="s">
        <v>27</v>
      </c>
      <c r="E192" t="s">
        <v>21</v>
      </c>
      <c r="F192" t="s">
        <v>31</v>
      </c>
      <c r="G192">
        <v>69.81</v>
      </c>
      <c r="H192">
        <v>4</v>
      </c>
      <c r="I192">
        <v>13.962</v>
      </c>
      <c r="J192">
        <v>293.202</v>
      </c>
      <c r="K192" s="6" t="s">
        <v>79</v>
      </c>
      <c r="L192">
        <v>0.86805555555555547</v>
      </c>
      <c r="M192" t="s">
        <v>32</v>
      </c>
      <c r="N192">
        <v>279.24</v>
      </c>
      <c r="O192">
        <v>4.7619047620000003</v>
      </c>
      <c r="P192">
        <v>13.962</v>
      </c>
      <c r="Q192">
        <v>5.9</v>
      </c>
      <c r="R192">
        <f t="shared" si="18"/>
        <v>293.2</v>
      </c>
      <c r="S192" t="str">
        <f t="shared" si="19"/>
        <v>check</v>
      </c>
      <c r="T192" s="5" t="str">
        <f t="shared" si="20"/>
        <v>Home And Lifestyle</v>
      </c>
      <c r="U192" t="str">
        <f t="shared" si="21"/>
        <v>Credit card</v>
      </c>
      <c r="V192">
        <f>SUM(J192:J192:J1191)</f>
        <v>250362.70349999992</v>
      </c>
      <c r="W192">
        <f t="shared" si="22"/>
        <v>4342</v>
      </c>
      <c r="X192">
        <f t="shared" si="23"/>
        <v>308.70863563501837</v>
      </c>
      <c r="Y192">
        <f t="shared" si="24"/>
        <v>1042.6500000000001</v>
      </c>
      <c r="Z192">
        <f t="shared" si="25"/>
        <v>10.6785</v>
      </c>
      <c r="AA192">
        <f t="shared" si="26"/>
        <v>811</v>
      </c>
    </row>
    <row r="193" spans="1:27" x14ac:dyDescent="0.3">
      <c r="A193" t="s">
        <v>270</v>
      </c>
      <c r="B193" t="s">
        <v>45</v>
      </c>
      <c r="C193" t="s">
        <v>46</v>
      </c>
      <c r="D193" t="s">
        <v>27</v>
      </c>
      <c r="E193" t="s">
        <v>21</v>
      </c>
      <c r="F193" t="s">
        <v>31</v>
      </c>
      <c r="G193">
        <v>77.040000000000006</v>
      </c>
      <c r="H193">
        <v>3</v>
      </c>
      <c r="I193">
        <v>11.555999999999999</v>
      </c>
      <c r="J193">
        <v>242.67599999999999</v>
      </c>
      <c r="K193" s="6">
        <v>43771</v>
      </c>
      <c r="L193">
        <v>0.44375000000000003</v>
      </c>
      <c r="M193" t="s">
        <v>32</v>
      </c>
      <c r="N193">
        <v>231.12</v>
      </c>
      <c r="O193">
        <v>4.7619047620000003</v>
      </c>
      <c r="P193">
        <v>11.555999999999999</v>
      </c>
      <c r="Q193">
        <v>7.2</v>
      </c>
      <c r="R193">
        <f t="shared" si="18"/>
        <v>242.68</v>
      </c>
      <c r="S193" t="str">
        <f t="shared" si="19"/>
        <v>check</v>
      </c>
      <c r="T193" s="5" t="str">
        <f t="shared" si="20"/>
        <v>Home And Lifestyle</v>
      </c>
      <c r="U193" t="str">
        <f t="shared" si="21"/>
        <v>Credit card</v>
      </c>
      <c r="V193">
        <f>SUM(J193:J193:J1192)</f>
        <v>250069.5014999999</v>
      </c>
      <c r="W193">
        <f t="shared" si="22"/>
        <v>4338</v>
      </c>
      <c r="X193">
        <f t="shared" si="23"/>
        <v>308.72777962962948</v>
      </c>
      <c r="Y193">
        <f t="shared" si="24"/>
        <v>1042.6500000000001</v>
      </c>
      <c r="Z193">
        <f t="shared" si="25"/>
        <v>10.6785</v>
      </c>
      <c r="AA193">
        <f t="shared" si="26"/>
        <v>810</v>
      </c>
    </row>
    <row r="194" spans="1:27" x14ac:dyDescent="0.3">
      <c r="A194" t="s">
        <v>271</v>
      </c>
      <c r="B194" t="s">
        <v>45</v>
      </c>
      <c r="C194" t="s">
        <v>46</v>
      </c>
      <c r="D194" t="s">
        <v>27</v>
      </c>
      <c r="E194" t="s">
        <v>21</v>
      </c>
      <c r="F194" t="s">
        <v>50</v>
      </c>
      <c r="G194">
        <v>73.52</v>
      </c>
      <c r="H194">
        <v>2</v>
      </c>
      <c r="I194">
        <v>7.3520000000000003</v>
      </c>
      <c r="J194">
        <v>154.392</v>
      </c>
      <c r="K194" s="6" t="s">
        <v>57</v>
      </c>
      <c r="L194">
        <v>0.57013888888888886</v>
      </c>
      <c r="M194" t="s">
        <v>23</v>
      </c>
      <c r="N194">
        <v>147.04</v>
      </c>
      <c r="O194">
        <v>4.7619047620000003</v>
      </c>
      <c r="P194">
        <v>7.3520000000000003</v>
      </c>
      <c r="Q194">
        <v>4.5999999999999996</v>
      </c>
      <c r="R194">
        <f t="shared" si="18"/>
        <v>154.38999999999999</v>
      </c>
      <c r="S194" t="str">
        <f t="shared" si="19"/>
        <v>check</v>
      </c>
      <c r="T194" s="5" t="str">
        <f t="shared" si="20"/>
        <v>Fashion Accessories</v>
      </c>
      <c r="U194" t="str">
        <f t="shared" si="21"/>
        <v>Ewallet</v>
      </c>
      <c r="V194">
        <f>SUM(J194:J194:J1193)</f>
        <v>249826.82549999989</v>
      </c>
      <c r="W194">
        <f t="shared" si="22"/>
        <v>4335</v>
      </c>
      <c r="X194">
        <f t="shared" si="23"/>
        <v>308.80942583436325</v>
      </c>
      <c r="Y194">
        <f t="shared" si="24"/>
        <v>1042.6500000000001</v>
      </c>
      <c r="Z194">
        <f t="shared" si="25"/>
        <v>10.6785</v>
      </c>
      <c r="AA194">
        <f t="shared" si="26"/>
        <v>809</v>
      </c>
    </row>
    <row r="195" spans="1:27" x14ac:dyDescent="0.3">
      <c r="A195" t="s">
        <v>272</v>
      </c>
      <c r="B195" t="s">
        <v>25</v>
      </c>
      <c r="C195" t="s">
        <v>26</v>
      </c>
      <c r="D195" t="s">
        <v>27</v>
      </c>
      <c r="E195" t="s">
        <v>21</v>
      </c>
      <c r="F195" t="s">
        <v>47</v>
      </c>
      <c r="G195">
        <v>87.8</v>
      </c>
      <c r="H195">
        <v>9</v>
      </c>
      <c r="I195">
        <v>39.51</v>
      </c>
      <c r="J195">
        <v>829.71</v>
      </c>
      <c r="K195" s="6" t="s">
        <v>95</v>
      </c>
      <c r="L195">
        <v>0.79722222222222217</v>
      </c>
      <c r="M195" t="s">
        <v>29</v>
      </c>
      <c r="N195">
        <v>790.2</v>
      </c>
      <c r="O195">
        <v>4.7619047620000003</v>
      </c>
      <c r="P195">
        <v>39.51</v>
      </c>
      <c r="Q195">
        <v>9.1999999999999993</v>
      </c>
      <c r="R195">
        <f t="shared" ref="R195:R258" si="27">ROUND((G195*H195)+I195,2)</f>
        <v>829.71</v>
      </c>
      <c r="S195" t="str">
        <f t="shared" ref="S195:S258" si="28">IF(J195=ROUND((G195*H195)+I195,2),"correct","check")</f>
        <v>correct</v>
      </c>
      <c r="T195" s="5" t="str">
        <f t="shared" ref="T195:T258" si="29">PROPER(F195)</f>
        <v>Food And Beverages</v>
      </c>
      <c r="U195" t="str">
        <f t="shared" ref="U195:U258" si="30">TRIM(M195)</f>
        <v>Cash</v>
      </c>
      <c r="V195">
        <f>SUM(J195:J195:J1194)</f>
        <v>249672.43349999993</v>
      </c>
      <c r="W195">
        <f t="shared" ref="W195:W258" si="31">SUM(H195:H1194)</f>
        <v>4333</v>
      </c>
      <c r="X195">
        <f t="shared" ref="X195:X258" si="32">AVERAGE(J195:J1194)</f>
        <v>309.00053650990088</v>
      </c>
      <c r="Y195">
        <f t="shared" ref="Y195:Y258" si="33">MAX(J195:J1194)</f>
        <v>1042.6500000000001</v>
      </c>
      <c r="Z195">
        <f t="shared" ref="Z195:Z258" si="34">MIN(J195:J1194)</f>
        <v>10.6785</v>
      </c>
      <c r="AA195">
        <f t="shared" ref="AA195:AA258" si="35">COUNTA(A195:A1194)</f>
        <v>808</v>
      </c>
    </row>
    <row r="196" spans="1:27" x14ac:dyDescent="0.3">
      <c r="A196" t="s">
        <v>273</v>
      </c>
      <c r="B196" t="s">
        <v>45</v>
      </c>
      <c r="C196" t="s">
        <v>46</v>
      </c>
      <c r="D196" t="s">
        <v>27</v>
      </c>
      <c r="E196" t="s">
        <v>215</v>
      </c>
      <c r="F196" t="s">
        <v>31</v>
      </c>
      <c r="G196">
        <v>25.55</v>
      </c>
      <c r="H196">
        <v>4</v>
      </c>
      <c r="I196">
        <v>5.1100000000000003</v>
      </c>
      <c r="J196">
        <v>107.31</v>
      </c>
      <c r="K196" s="6" t="s">
        <v>144</v>
      </c>
      <c r="L196">
        <v>0.84930555555555554</v>
      </c>
      <c r="M196" t="s">
        <v>23</v>
      </c>
      <c r="N196">
        <v>102.2</v>
      </c>
      <c r="O196">
        <v>4.7619047620000003</v>
      </c>
      <c r="P196">
        <v>5.1100000000000003</v>
      </c>
      <c r="Q196">
        <v>5.7</v>
      </c>
      <c r="R196">
        <f t="shared" si="27"/>
        <v>107.31</v>
      </c>
      <c r="S196" t="str">
        <f t="shared" si="28"/>
        <v>correct</v>
      </c>
      <c r="T196" s="5" t="str">
        <f t="shared" si="29"/>
        <v>Home And Lifestyle</v>
      </c>
      <c r="U196" t="str">
        <f t="shared" si="30"/>
        <v>Ewallet</v>
      </c>
      <c r="V196">
        <f>SUM(J196:J196:J1195)</f>
        <v>248842.72349999991</v>
      </c>
      <c r="W196">
        <f t="shared" si="31"/>
        <v>4324</v>
      </c>
      <c r="X196">
        <f t="shared" si="32"/>
        <v>308.35529553903336</v>
      </c>
      <c r="Y196">
        <f t="shared" si="33"/>
        <v>1042.6500000000001</v>
      </c>
      <c r="Z196">
        <f t="shared" si="34"/>
        <v>10.6785</v>
      </c>
      <c r="AA196">
        <f t="shared" si="35"/>
        <v>807</v>
      </c>
    </row>
    <row r="197" spans="1:27" x14ac:dyDescent="0.3">
      <c r="A197" t="s">
        <v>274</v>
      </c>
      <c r="B197" t="s">
        <v>18</v>
      </c>
      <c r="C197" t="s">
        <v>19</v>
      </c>
      <c r="D197" t="s">
        <v>27</v>
      </c>
      <c r="E197" t="s">
        <v>215</v>
      </c>
      <c r="F197" t="s">
        <v>28</v>
      </c>
      <c r="G197">
        <v>32.71</v>
      </c>
      <c r="H197">
        <v>5</v>
      </c>
      <c r="I197">
        <v>8.1775000000000002</v>
      </c>
      <c r="J197">
        <v>171.72749999999999</v>
      </c>
      <c r="K197" s="6" t="s">
        <v>102</v>
      </c>
      <c r="L197">
        <v>0.47916666666666669</v>
      </c>
      <c r="M197" t="s">
        <v>32</v>
      </c>
      <c r="N197">
        <v>163.55000000000001</v>
      </c>
      <c r="O197">
        <v>4.7619047620000003</v>
      </c>
      <c r="P197">
        <v>8.1775000000000002</v>
      </c>
      <c r="Q197">
        <v>9.9</v>
      </c>
      <c r="R197">
        <f t="shared" si="27"/>
        <v>171.73</v>
      </c>
      <c r="S197" t="str">
        <f t="shared" si="28"/>
        <v>check</v>
      </c>
      <c r="T197" s="5" t="str">
        <f t="shared" si="29"/>
        <v>Electronic Accessories</v>
      </c>
      <c r="U197" t="str">
        <f t="shared" si="30"/>
        <v>Credit card</v>
      </c>
      <c r="V197">
        <f>SUM(J197:J197:J1196)</f>
        <v>248735.41349999991</v>
      </c>
      <c r="W197">
        <f t="shared" si="31"/>
        <v>4320</v>
      </c>
      <c r="X197">
        <f t="shared" si="32"/>
        <v>308.60473138957803</v>
      </c>
      <c r="Y197">
        <f t="shared" si="33"/>
        <v>1042.6500000000001</v>
      </c>
      <c r="Z197">
        <f t="shared" si="34"/>
        <v>10.6785</v>
      </c>
      <c r="AA197">
        <f t="shared" si="35"/>
        <v>806</v>
      </c>
    </row>
    <row r="198" spans="1:27" x14ac:dyDescent="0.3">
      <c r="A198" t="s">
        <v>275</v>
      </c>
      <c r="B198" t="s">
        <v>25</v>
      </c>
      <c r="C198" t="s">
        <v>26</v>
      </c>
      <c r="D198" t="s">
        <v>20</v>
      </c>
      <c r="E198" t="s">
        <v>21</v>
      </c>
      <c r="F198" t="s">
        <v>50</v>
      </c>
      <c r="G198">
        <v>74.290000000000006</v>
      </c>
      <c r="H198">
        <v>1</v>
      </c>
      <c r="I198">
        <v>3.7145000000000001</v>
      </c>
      <c r="J198">
        <v>78.004499999999993</v>
      </c>
      <c r="K198" s="6" t="s">
        <v>137</v>
      </c>
      <c r="L198">
        <v>0.8125</v>
      </c>
      <c r="M198" t="s">
        <v>29</v>
      </c>
      <c r="N198">
        <v>74.290000000000006</v>
      </c>
      <c r="O198">
        <v>4.7619047620000003</v>
      </c>
      <c r="P198">
        <v>3.7145000000000001</v>
      </c>
      <c r="Q198">
        <v>5</v>
      </c>
      <c r="R198">
        <f t="shared" si="27"/>
        <v>78</v>
      </c>
      <c r="S198" t="str">
        <f t="shared" si="28"/>
        <v>check</v>
      </c>
      <c r="T198" s="5" t="str">
        <f t="shared" si="29"/>
        <v>Fashion Accessories</v>
      </c>
      <c r="U198" t="str">
        <f t="shared" si="30"/>
        <v>Cash</v>
      </c>
      <c r="V198">
        <f>SUM(J198:J198:J1197)</f>
        <v>248563.6859999999</v>
      </c>
      <c r="W198">
        <f t="shared" si="31"/>
        <v>4315</v>
      </c>
      <c r="X198">
        <f t="shared" si="32"/>
        <v>308.77476521739118</v>
      </c>
      <c r="Y198">
        <f t="shared" si="33"/>
        <v>1042.6500000000001</v>
      </c>
      <c r="Z198">
        <f t="shared" si="34"/>
        <v>10.6785</v>
      </c>
      <c r="AA198">
        <f t="shared" si="35"/>
        <v>805</v>
      </c>
    </row>
    <row r="199" spans="1:27" x14ac:dyDescent="0.3">
      <c r="A199" t="s">
        <v>276</v>
      </c>
      <c r="B199" t="s">
        <v>25</v>
      </c>
      <c r="C199" t="s">
        <v>26</v>
      </c>
      <c r="D199" t="s">
        <v>20</v>
      </c>
      <c r="E199" t="s">
        <v>215</v>
      </c>
      <c r="F199" t="s">
        <v>22</v>
      </c>
      <c r="G199">
        <v>43.7</v>
      </c>
      <c r="H199">
        <v>2</v>
      </c>
      <c r="I199">
        <v>4.37</v>
      </c>
      <c r="J199">
        <v>91.77</v>
      </c>
      <c r="K199" s="6" t="s">
        <v>166</v>
      </c>
      <c r="L199">
        <v>0.75208333333333333</v>
      </c>
      <c r="M199" t="s">
        <v>29</v>
      </c>
      <c r="N199">
        <v>87.4</v>
      </c>
      <c r="O199">
        <v>4.7619047620000003</v>
      </c>
      <c r="P199">
        <v>4.37</v>
      </c>
      <c r="Q199">
        <v>4.9000000000000004</v>
      </c>
      <c r="R199">
        <f t="shared" si="27"/>
        <v>91.77</v>
      </c>
      <c r="S199" t="str">
        <f t="shared" si="28"/>
        <v>correct</v>
      </c>
      <c r="T199" s="5" t="str">
        <f t="shared" si="29"/>
        <v>Health And Beauty</v>
      </c>
      <c r="U199" t="str">
        <f t="shared" si="30"/>
        <v>Cash</v>
      </c>
      <c r="V199">
        <f>SUM(J199:J199:J1198)</f>
        <v>248485.68149999989</v>
      </c>
      <c r="W199">
        <f t="shared" si="31"/>
        <v>4314</v>
      </c>
      <c r="X199">
        <f t="shared" si="32"/>
        <v>309.06179291044765</v>
      </c>
      <c r="Y199">
        <f t="shared" si="33"/>
        <v>1042.6500000000001</v>
      </c>
      <c r="Z199">
        <f t="shared" si="34"/>
        <v>10.6785</v>
      </c>
      <c r="AA199">
        <f t="shared" si="35"/>
        <v>804</v>
      </c>
    </row>
    <row r="200" spans="1:27" x14ac:dyDescent="0.3">
      <c r="A200" t="s">
        <v>277</v>
      </c>
      <c r="B200" t="s">
        <v>18</v>
      </c>
      <c r="C200" t="s">
        <v>19</v>
      </c>
      <c r="D200" t="s">
        <v>27</v>
      </c>
      <c r="E200" t="s">
        <v>21</v>
      </c>
      <c r="F200" t="s">
        <v>31</v>
      </c>
      <c r="G200">
        <v>25.29</v>
      </c>
      <c r="H200">
        <v>1</v>
      </c>
      <c r="I200">
        <v>1.2645</v>
      </c>
      <c r="J200">
        <v>26.554500000000001</v>
      </c>
      <c r="K200" s="6" t="s">
        <v>87</v>
      </c>
      <c r="L200">
        <v>0.42569444444444443</v>
      </c>
      <c r="M200" t="s">
        <v>23</v>
      </c>
      <c r="N200">
        <v>25.29</v>
      </c>
      <c r="O200">
        <v>4.7619047620000003</v>
      </c>
      <c r="P200">
        <v>1.2645</v>
      </c>
      <c r="Q200">
        <v>6.1</v>
      </c>
      <c r="R200">
        <f t="shared" si="27"/>
        <v>26.55</v>
      </c>
      <c r="S200" t="str">
        <f t="shared" si="28"/>
        <v>check</v>
      </c>
      <c r="T200" s="5" t="str">
        <f t="shared" si="29"/>
        <v>Home And Lifestyle</v>
      </c>
      <c r="U200" t="str">
        <f t="shared" si="30"/>
        <v>Ewallet</v>
      </c>
      <c r="V200">
        <f>SUM(J200:J200:J1199)</f>
        <v>248393.9114999999</v>
      </c>
      <c r="W200">
        <f t="shared" si="31"/>
        <v>4312</v>
      </c>
      <c r="X200">
        <f t="shared" si="32"/>
        <v>309.33239290161879</v>
      </c>
      <c r="Y200">
        <f t="shared" si="33"/>
        <v>1042.6500000000001</v>
      </c>
      <c r="Z200">
        <f t="shared" si="34"/>
        <v>10.6785</v>
      </c>
      <c r="AA200">
        <f t="shared" si="35"/>
        <v>803</v>
      </c>
    </row>
    <row r="201" spans="1:27" x14ac:dyDescent="0.3">
      <c r="A201" t="s">
        <v>278</v>
      </c>
      <c r="B201" t="s">
        <v>25</v>
      </c>
      <c r="C201" t="s">
        <v>26</v>
      </c>
      <c r="D201" t="s">
        <v>27</v>
      </c>
      <c r="E201" t="s">
        <v>215</v>
      </c>
      <c r="F201" t="s">
        <v>22</v>
      </c>
      <c r="G201">
        <v>41.5</v>
      </c>
      <c r="H201">
        <v>4</v>
      </c>
      <c r="I201">
        <v>8.3000000000000007</v>
      </c>
      <c r="J201">
        <v>174.3</v>
      </c>
      <c r="K201" s="6">
        <v>43802</v>
      </c>
      <c r="L201">
        <v>0.83194444444444438</v>
      </c>
      <c r="M201" t="s">
        <v>32</v>
      </c>
      <c r="N201">
        <v>166</v>
      </c>
      <c r="O201">
        <v>4.7619047620000003</v>
      </c>
      <c r="P201">
        <v>8.3000000000000007</v>
      </c>
      <c r="Q201">
        <v>8.1999999999999993</v>
      </c>
      <c r="R201">
        <f t="shared" si="27"/>
        <v>174.3</v>
      </c>
      <c r="S201" t="str">
        <f t="shared" si="28"/>
        <v>correct</v>
      </c>
      <c r="T201" s="5" t="str">
        <f t="shared" si="29"/>
        <v>Health And Beauty</v>
      </c>
      <c r="U201" t="str">
        <f t="shared" si="30"/>
        <v>Credit card</v>
      </c>
      <c r="V201">
        <f>SUM(J201:J201:J1200)</f>
        <v>248367.3569999999</v>
      </c>
      <c r="W201">
        <f t="shared" si="31"/>
        <v>4311</v>
      </c>
      <c r="X201">
        <f t="shared" si="32"/>
        <v>309.68498379052357</v>
      </c>
      <c r="Y201">
        <f t="shared" si="33"/>
        <v>1042.6500000000001</v>
      </c>
      <c r="Z201">
        <f t="shared" si="34"/>
        <v>10.6785</v>
      </c>
      <c r="AA201">
        <f t="shared" si="35"/>
        <v>802</v>
      </c>
    </row>
    <row r="202" spans="1:27" x14ac:dyDescent="0.3">
      <c r="A202" t="s">
        <v>279</v>
      </c>
      <c r="B202" t="s">
        <v>25</v>
      </c>
      <c r="C202" t="s">
        <v>26</v>
      </c>
      <c r="D202" t="s">
        <v>20</v>
      </c>
      <c r="E202" t="s">
        <v>21</v>
      </c>
      <c r="F202" t="s">
        <v>47</v>
      </c>
      <c r="G202">
        <v>71.39</v>
      </c>
      <c r="H202">
        <v>5</v>
      </c>
      <c r="I202">
        <v>17.8475</v>
      </c>
      <c r="J202">
        <v>374.79750000000001</v>
      </c>
      <c r="K202" s="6" t="s">
        <v>68</v>
      </c>
      <c r="L202">
        <v>0.83124999999999993</v>
      </c>
      <c r="M202" t="s">
        <v>32</v>
      </c>
      <c r="N202">
        <v>356.95</v>
      </c>
      <c r="O202">
        <v>4.7619047620000003</v>
      </c>
      <c r="P202">
        <v>17.8475</v>
      </c>
      <c r="Q202">
        <v>5.5</v>
      </c>
      <c r="R202">
        <f t="shared" si="27"/>
        <v>374.8</v>
      </c>
      <c r="S202" t="str">
        <f t="shared" si="28"/>
        <v>check</v>
      </c>
      <c r="T202" s="5" t="str">
        <f t="shared" si="29"/>
        <v>Food And Beverages</v>
      </c>
      <c r="U202" t="str">
        <f t="shared" si="30"/>
        <v>Credit card</v>
      </c>
      <c r="V202">
        <f>SUM(J202:J202:J1201)</f>
        <v>248193.05699999991</v>
      </c>
      <c r="W202">
        <f t="shared" si="31"/>
        <v>4307</v>
      </c>
      <c r="X202">
        <f t="shared" si="32"/>
        <v>309.85400374531827</v>
      </c>
      <c r="Y202">
        <f t="shared" si="33"/>
        <v>1042.6500000000001</v>
      </c>
      <c r="Z202">
        <f t="shared" si="34"/>
        <v>10.6785</v>
      </c>
      <c r="AA202">
        <f t="shared" si="35"/>
        <v>801</v>
      </c>
    </row>
    <row r="203" spans="1:27" x14ac:dyDescent="0.3">
      <c r="A203" t="s">
        <v>280</v>
      </c>
      <c r="B203" t="s">
        <v>25</v>
      </c>
      <c r="C203" t="s">
        <v>26</v>
      </c>
      <c r="D203" t="s">
        <v>20</v>
      </c>
      <c r="E203" t="s">
        <v>21</v>
      </c>
      <c r="F203" t="s">
        <v>36</v>
      </c>
      <c r="G203">
        <v>19.149999999999999</v>
      </c>
      <c r="H203">
        <v>6</v>
      </c>
      <c r="I203">
        <v>5.7450000000000001</v>
      </c>
      <c r="J203">
        <v>120.645</v>
      </c>
      <c r="K203" s="6" t="s">
        <v>228</v>
      </c>
      <c r="L203">
        <v>0.41736111111111113</v>
      </c>
      <c r="M203" t="s">
        <v>32</v>
      </c>
      <c r="N203">
        <v>114.9</v>
      </c>
      <c r="O203">
        <v>4.7619047620000003</v>
      </c>
      <c r="P203">
        <v>5.7450000000000001</v>
      </c>
      <c r="Q203">
        <v>6.8</v>
      </c>
      <c r="R203">
        <f t="shared" si="27"/>
        <v>120.65</v>
      </c>
      <c r="S203" t="str">
        <f t="shared" si="28"/>
        <v>check</v>
      </c>
      <c r="T203" s="5" t="str">
        <f t="shared" si="29"/>
        <v>Sports And Travel</v>
      </c>
      <c r="U203" t="str">
        <f t="shared" si="30"/>
        <v>Credit card</v>
      </c>
      <c r="V203">
        <f>SUM(J203:J203:J1202)</f>
        <v>247818.2594999999</v>
      </c>
      <c r="W203">
        <f t="shared" si="31"/>
        <v>4302</v>
      </c>
      <c r="X203">
        <f t="shared" si="32"/>
        <v>309.77282437499986</v>
      </c>
      <c r="Y203">
        <f t="shared" si="33"/>
        <v>1042.6500000000001</v>
      </c>
      <c r="Z203">
        <f t="shared" si="34"/>
        <v>10.6785</v>
      </c>
      <c r="AA203">
        <f t="shared" si="35"/>
        <v>800</v>
      </c>
    </row>
    <row r="204" spans="1:27" x14ac:dyDescent="0.3">
      <c r="A204" t="s">
        <v>281</v>
      </c>
      <c r="B204" t="s">
        <v>45</v>
      </c>
      <c r="C204" t="s">
        <v>46</v>
      </c>
      <c r="D204" t="s">
        <v>20</v>
      </c>
      <c r="E204" t="s">
        <v>21</v>
      </c>
      <c r="F204" t="s">
        <v>28</v>
      </c>
      <c r="G204">
        <v>57.49</v>
      </c>
      <c r="H204">
        <v>4</v>
      </c>
      <c r="I204">
        <v>11.497999999999999</v>
      </c>
      <c r="J204">
        <v>241.458</v>
      </c>
      <c r="K204" s="6" t="s">
        <v>66</v>
      </c>
      <c r="L204">
        <v>0.49791666666666662</v>
      </c>
      <c r="M204" t="s">
        <v>29</v>
      </c>
      <c r="N204">
        <v>229.96</v>
      </c>
      <c r="O204">
        <v>4.7619047620000003</v>
      </c>
      <c r="P204">
        <v>11.497999999999999</v>
      </c>
      <c r="Q204">
        <v>6.6</v>
      </c>
      <c r="R204">
        <f t="shared" si="27"/>
        <v>241.46</v>
      </c>
      <c r="S204" t="str">
        <f t="shared" si="28"/>
        <v>check</v>
      </c>
      <c r="T204" s="5" t="str">
        <f t="shared" si="29"/>
        <v>Electronic Accessories</v>
      </c>
      <c r="U204" t="str">
        <f t="shared" si="30"/>
        <v>Cash</v>
      </c>
      <c r="V204">
        <f>SUM(J204:J204:J1203)</f>
        <v>247697.61449999991</v>
      </c>
      <c r="W204">
        <f t="shared" si="31"/>
        <v>4296</v>
      </c>
      <c r="X204">
        <f t="shared" si="32"/>
        <v>310.00953003754682</v>
      </c>
      <c r="Y204">
        <f t="shared" si="33"/>
        <v>1042.6500000000001</v>
      </c>
      <c r="Z204">
        <f t="shared" si="34"/>
        <v>10.6785</v>
      </c>
      <c r="AA204">
        <f t="shared" si="35"/>
        <v>799</v>
      </c>
    </row>
    <row r="205" spans="1:27" x14ac:dyDescent="0.3">
      <c r="A205" t="s">
        <v>282</v>
      </c>
      <c r="B205" t="s">
        <v>25</v>
      </c>
      <c r="C205" t="s">
        <v>26</v>
      </c>
      <c r="D205" t="s">
        <v>27</v>
      </c>
      <c r="E205" t="s">
        <v>215</v>
      </c>
      <c r="F205" t="s">
        <v>28</v>
      </c>
      <c r="G205">
        <v>61.41</v>
      </c>
      <c r="H205">
        <v>7</v>
      </c>
      <c r="I205">
        <v>21.493500000000001</v>
      </c>
      <c r="J205">
        <v>451.36349999999999</v>
      </c>
      <c r="K205" s="6" t="s">
        <v>283</v>
      </c>
      <c r="L205">
        <v>0.41805555555555557</v>
      </c>
      <c r="M205" t="s">
        <v>29</v>
      </c>
      <c r="N205">
        <v>429.87</v>
      </c>
      <c r="O205">
        <v>4.7619047620000003</v>
      </c>
      <c r="P205">
        <v>21.493500000000001</v>
      </c>
      <c r="Q205">
        <v>9.8000000000000007</v>
      </c>
      <c r="R205">
        <f t="shared" si="27"/>
        <v>451.36</v>
      </c>
      <c r="S205" t="str">
        <f t="shared" si="28"/>
        <v>check</v>
      </c>
      <c r="T205" s="5" t="str">
        <f t="shared" si="29"/>
        <v>Electronic Accessories</v>
      </c>
      <c r="U205" t="str">
        <f t="shared" si="30"/>
        <v>Cash</v>
      </c>
      <c r="V205">
        <f>SUM(J205:J205:J1204)</f>
        <v>247456.1564999999</v>
      </c>
      <c r="W205">
        <f t="shared" si="31"/>
        <v>4292</v>
      </c>
      <c r="X205">
        <f t="shared" si="32"/>
        <v>310.09543421052621</v>
      </c>
      <c r="Y205">
        <f t="shared" si="33"/>
        <v>1042.6500000000001</v>
      </c>
      <c r="Z205">
        <f t="shared" si="34"/>
        <v>10.6785</v>
      </c>
      <c r="AA205">
        <f t="shared" si="35"/>
        <v>798</v>
      </c>
    </row>
    <row r="206" spans="1:27" x14ac:dyDescent="0.3">
      <c r="A206" t="s">
        <v>284</v>
      </c>
      <c r="B206" t="s">
        <v>45</v>
      </c>
      <c r="C206" t="s">
        <v>46</v>
      </c>
      <c r="D206" t="s">
        <v>20</v>
      </c>
      <c r="E206" t="s">
        <v>215</v>
      </c>
      <c r="F206" t="s">
        <v>22</v>
      </c>
      <c r="G206">
        <v>25.9</v>
      </c>
      <c r="H206">
        <v>10</v>
      </c>
      <c r="I206">
        <v>12.95</v>
      </c>
      <c r="J206">
        <v>271.95</v>
      </c>
      <c r="K206" s="6">
        <v>43618</v>
      </c>
      <c r="L206">
        <v>0.61875000000000002</v>
      </c>
      <c r="M206" t="s">
        <v>23</v>
      </c>
      <c r="N206">
        <v>259</v>
      </c>
      <c r="O206">
        <v>4.7619047620000003</v>
      </c>
      <c r="P206">
        <v>12.95</v>
      </c>
      <c r="Q206">
        <v>8.6999999999999993</v>
      </c>
      <c r="R206">
        <f t="shared" si="27"/>
        <v>271.95</v>
      </c>
      <c r="S206" t="str">
        <f t="shared" si="28"/>
        <v>correct</v>
      </c>
      <c r="T206" s="5" t="str">
        <f t="shared" si="29"/>
        <v>Health And Beauty</v>
      </c>
      <c r="U206" t="str">
        <f t="shared" si="30"/>
        <v>Ewallet</v>
      </c>
      <c r="V206">
        <f>SUM(J206:J206:J1205)</f>
        <v>247004.79299999989</v>
      </c>
      <c r="W206">
        <f t="shared" si="31"/>
        <v>4285</v>
      </c>
      <c r="X206">
        <f t="shared" si="32"/>
        <v>309.91818444165608</v>
      </c>
      <c r="Y206">
        <f t="shared" si="33"/>
        <v>1042.6500000000001</v>
      </c>
      <c r="Z206">
        <f t="shared" si="34"/>
        <v>10.6785</v>
      </c>
      <c r="AA206">
        <f t="shared" si="35"/>
        <v>797</v>
      </c>
    </row>
    <row r="207" spans="1:27" x14ac:dyDescent="0.3">
      <c r="A207" t="s">
        <v>285</v>
      </c>
      <c r="B207" t="s">
        <v>45</v>
      </c>
      <c r="C207" t="s">
        <v>46</v>
      </c>
      <c r="D207" t="s">
        <v>20</v>
      </c>
      <c r="E207" t="s">
        <v>215</v>
      </c>
      <c r="F207" t="s">
        <v>31</v>
      </c>
      <c r="G207">
        <v>17.77</v>
      </c>
      <c r="H207">
        <v>5</v>
      </c>
      <c r="I207">
        <v>4.4424999999999999</v>
      </c>
      <c r="J207">
        <v>93.292500000000004</v>
      </c>
      <c r="K207" s="6" t="s">
        <v>117</v>
      </c>
      <c r="L207">
        <v>0.52916666666666667</v>
      </c>
      <c r="M207" t="s">
        <v>32</v>
      </c>
      <c r="N207">
        <v>88.85</v>
      </c>
      <c r="O207">
        <v>4.7619047620000003</v>
      </c>
      <c r="P207">
        <v>4.4424999999999999</v>
      </c>
      <c r="Q207">
        <v>5.4</v>
      </c>
      <c r="R207">
        <f t="shared" si="27"/>
        <v>93.29</v>
      </c>
      <c r="S207" t="str">
        <f t="shared" si="28"/>
        <v>check</v>
      </c>
      <c r="T207" s="5" t="str">
        <f t="shared" si="29"/>
        <v>Home And Lifestyle</v>
      </c>
      <c r="U207" t="str">
        <f t="shared" si="30"/>
        <v>Credit card</v>
      </c>
      <c r="V207">
        <f>SUM(J207:J207:J1206)</f>
        <v>246732.84299999988</v>
      </c>
      <c r="W207">
        <f t="shared" si="31"/>
        <v>4275</v>
      </c>
      <c r="X207">
        <f t="shared" si="32"/>
        <v>309.96588316582898</v>
      </c>
      <c r="Y207">
        <f t="shared" si="33"/>
        <v>1042.6500000000001</v>
      </c>
      <c r="Z207">
        <f t="shared" si="34"/>
        <v>10.6785</v>
      </c>
      <c r="AA207">
        <f t="shared" si="35"/>
        <v>796</v>
      </c>
    </row>
    <row r="208" spans="1:27" x14ac:dyDescent="0.3">
      <c r="A208" t="s">
        <v>286</v>
      </c>
      <c r="B208" t="s">
        <v>18</v>
      </c>
      <c r="C208" t="s">
        <v>19</v>
      </c>
      <c r="D208" t="s">
        <v>27</v>
      </c>
      <c r="E208" t="s">
        <v>21</v>
      </c>
      <c r="F208" t="s">
        <v>22</v>
      </c>
      <c r="G208">
        <v>23.03</v>
      </c>
      <c r="H208">
        <v>9</v>
      </c>
      <c r="I208">
        <v>10.3635</v>
      </c>
      <c r="J208">
        <v>217.6335</v>
      </c>
      <c r="K208" s="6">
        <v>43525</v>
      </c>
      <c r="L208">
        <v>0.50138888888888888</v>
      </c>
      <c r="M208" t="s">
        <v>23</v>
      </c>
      <c r="N208">
        <v>207.27</v>
      </c>
      <c r="O208">
        <v>4.7619047620000003</v>
      </c>
      <c r="P208">
        <v>10.3635</v>
      </c>
      <c r="Q208">
        <v>7.9</v>
      </c>
      <c r="R208">
        <f t="shared" si="27"/>
        <v>217.63</v>
      </c>
      <c r="S208" t="str">
        <f t="shared" si="28"/>
        <v>check</v>
      </c>
      <c r="T208" s="5" t="str">
        <f t="shared" si="29"/>
        <v>Health And Beauty</v>
      </c>
      <c r="U208" t="str">
        <f t="shared" si="30"/>
        <v>Ewallet</v>
      </c>
      <c r="V208">
        <f>SUM(J208:J208:J1207)</f>
        <v>246639.55049999987</v>
      </c>
      <c r="W208">
        <f t="shared" si="31"/>
        <v>4270</v>
      </c>
      <c r="X208">
        <f t="shared" si="32"/>
        <v>310.23842830188664</v>
      </c>
      <c r="Y208">
        <f t="shared" si="33"/>
        <v>1042.6500000000001</v>
      </c>
      <c r="Z208">
        <f t="shared" si="34"/>
        <v>10.6785</v>
      </c>
      <c r="AA208">
        <f t="shared" si="35"/>
        <v>795</v>
      </c>
    </row>
    <row r="209" spans="1:27" x14ac:dyDescent="0.3">
      <c r="A209" t="s">
        <v>287</v>
      </c>
      <c r="B209" t="s">
        <v>25</v>
      </c>
      <c r="C209" t="s">
        <v>26</v>
      </c>
      <c r="D209" t="s">
        <v>20</v>
      </c>
      <c r="E209" t="s">
        <v>21</v>
      </c>
      <c r="F209" t="s">
        <v>28</v>
      </c>
      <c r="G209">
        <v>66.650000000000006</v>
      </c>
      <c r="H209">
        <v>9</v>
      </c>
      <c r="I209">
        <v>29.9925</v>
      </c>
      <c r="J209">
        <v>629.84249999999997</v>
      </c>
      <c r="K209" s="6">
        <v>43556</v>
      </c>
      <c r="L209">
        <v>0.7631944444444444</v>
      </c>
      <c r="M209" t="s">
        <v>32</v>
      </c>
      <c r="N209">
        <v>599.85</v>
      </c>
      <c r="O209">
        <v>4.7619047620000003</v>
      </c>
      <c r="P209">
        <v>29.9925</v>
      </c>
      <c r="Q209">
        <v>9.6999999999999993</v>
      </c>
      <c r="R209">
        <f t="shared" si="27"/>
        <v>629.84</v>
      </c>
      <c r="S209" t="str">
        <f t="shared" si="28"/>
        <v>check</v>
      </c>
      <c r="T209" s="5" t="str">
        <f t="shared" si="29"/>
        <v>Electronic Accessories</v>
      </c>
      <c r="U209" t="str">
        <f t="shared" si="30"/>
        <v>Credit card</v>
      </c>
      <c r="V209">
        <f>SUM(J209:J209:J1208)</f>
        <v>246421.9169999999</v>
      </c>
      <c r="W209">
        <f t="shared" si="31"/>
        <v>4261</v>
      </c>
      <c r="X209">
        <f t="shared" si="32"/>
        <v>310.35505919395456</v>
      </c>
      <c r="Y209">
        <f t="shared" si="33"/>
        <v>1042.6500000000001</v>
      </c>
      <c r="Z209">
        <f t="shared" si="34"/>
        <v>10.6785</v>
      </c>
      <c r="AA209">
        <f t="shared" si="35"/>
        <v>794</v>
      </c>
    </row>
    <row r="210" spans="1:27" x14ac:dyDescent="0.3">
      <c r="A210" t="s">
        <v>288</v>
      </c>
      <c r="B210" t="s">
        <v>25</v>
      </c>
      <c r="C210" t="s">
        <v>26</v>
      </c>
      <c r="D210" t="s">
        <v>20</v>
      </c>
      <c r="E210" t="s">
        <v>21</v>
      </c>
      <c r="F210" t="s">
        <v>31</v>
      </c>
      <c r="G210">
        <v>28.53</v>
      </c>
      <c r="H210">
        <v>10</v>
      </c>
      <c r="I210">
        <v>14.265000000000001</v>
      </c>
      <c r="J210">
        <v>299.565</v>
      </c>
      <c r="K210" s="6" t="s">
        <v>289</v>
      </c>
      <c r="L210">
        <v>0.73472222222222217</v>
      </c>
      <c r="M210" t="s">
        <v>23</v>
      </c>
      <c r="N210">
        <v>285.3</v>
      </c>
      <c r="O210">
        <v>4.7619047620000003</v>
      </c>
      <c r="P210">
        <v>14.265000000000001</v>
      </c>
      <c r="Q210">
        <v>7.8</v>
      </c>
      <c r="R210">
        <f t="shared" si="27"/>
        <v>299.57</v>
      </c>
      <c r="S210" t="str">
        <f t="shared" si="28"/>
        <v>check</v>
      </c>
      <c r="T210" s="5" t="str">
        <f t="shared" si="29"/>
        <v>Home And Lifestyle</v>
      </c>
      <c r="U210" t="str">
        <f t="shared" si="30"/>
        <v>Ewallet</v>
      </c>
      <c r="V210">
        <f>SUM(J210:J210:J1209)</f>
        <v>245792.0744999999</v>
      </c>
      <c r="W210">
        <f t="shared" si="31"/>
        <v>4252</v>
      </c>
      <c r="X210">
        <f t="shared" si="32"/>
        <v>309.95217465321554</v>
      </c>
      <c r="Y210">
        <f t="shared" si="33"/>
        <v>1042.6500000000001</v>
      </c>
      <c r="Z210">
        <f t="shared" si="34"/>
        <v>10.6785</v>
      </c>
      <c r="AA210">
        <f t="shared" si="35"/>
        <v>793</v>
      </c>
    </row>
    <row r="211" spans="1:27" x14ac:dyDescent="0.3">
      <c r="A211" t="s">
        <v>290</v>
      </c>
      <c r="B211" t="s">
        <v>45</v>
      </c>
      <c r="C211" t="s">
        <v>46</v>
      </c>
      <c r="D211" t="s">
        <v>27</v>
      </c>
      <c r="E211" t="s">
        <v>21</v>
      </c>
      <c r="F211" t="s">
        <v>50</v>
      </c>
      <c r="G211">
        <v>30.37</v>
      </c>
      <c r="H211">
        <v>3</v>
      </c>
      <c r="I211">
        <v>4.5555000000000003</v>
      </c>
      <c r="J211">
        <v>95.665499999999994</v>
      </c>
      <c r="K211" s="6" t="s">
        <v>170</v>
      </c>
      <c r="L211">
        <v>0.57013888888888886</v>
      </c>
      <c r="M211" t="s">
        <v>23</v>
      </c>
      <c r="N211">
        <v>91.11</v>
      </c>
      <c r="O211">
        <v>4.7619047620000003</v>
      </c>
      <c r="P211">
        <v>4.5555000000000003</v>
      </c>
      <c r="Q211">
        <v>5.0999999999999996</v>
      </c>
      <c r="R211">
        <f t="shared" si="27"/>
        <v>95.67</v>
      </c>
      <c r="S211" t="str">
        <f t="shared" si="28"/>
        <v>check</v>
      </c>
      <c r="T211" s="5" t="str">
        <f t="shared" si="29"/>
        <v>Fashion Accessories</v>
      </c>
      <c r="U211" t="str">
        <f t="shared" si="30"/>
        <v>Ewallet</v>
      </c>
      <c r="V211">
        <f>SUM(J211:J211:J1210)</f>
        <v>245492.5094999999</v>
      </c>
      <c r="W211">
        <f t="shared" si="31"/>
        <v>4242</v>
      </c>
      <c r="X211">
        <f t="shared" si="32"/>
        <v>309.96528977272715</v>
      </c>
      <c r="Y211">
        <f t="shared" si="33"/>
        <v>1042.6500000000001</v>
      </c>
      <c r="Z211">
        <f t="shared" si="34"/>
        <v>10.6785</v>
      </c>
      <c r="AA211">
        <f t="shared" si="35"/>
        <v>792</v>
      </c>
    </row>
    <row r="212" spans="1:27" x14ac:dyDescent="0.3">
      <c r="A212" t="s">
        <v>291</v>
      </c>
      <c r="B212" t="s">
        <v>45</v>
      </c>
      <c r="C212" t="s">
        <v>46</v>
      </c>
      <c r="D212" t="s">
        <v>27</v>
      </c>
      <c r="E212" t="s">
        <v>21</v>
      </c>
      <c r="F212" t="s">
        <v>28</v>
      </c>
      <c r="G212">
        <v>99.73</v>
      </c>
      <c r="H212">
        <v>9</v>
      </c>
      <c r="I212">
        <v>44.878500000000003</v>
      </c>
      <c r="J212">
        <v>942.44849999999997</v>
      </c>
      <c r="K212" s="6">
        <v>43499</v>
      </c>
      <c r="L212">
        <v>0.8208333333333333</v>
      </c>
      <c r="M212" t="s">
        <v>32</v>
      </c>
      <c r="N212">
        <v>897.57</v>
      </c>
      <c r="O212">
        <v>4.7619047620000003</v>
      </c>
      <c r="P212">
        <v>44.878500000000003</v>
      </c>
      <c r="Q212">
        <v>6.5</v>
      </c>
      <c r="R212">
        <f t="shared" si="27"/>
        <v>942.45</v>
      </c>
      <c r="S212" t="str">
        <f t="shared" si="28"/>
        <v>check</v>
      </c>
      <c r="T212" s="5" t="str">
        <f t="shared" si="29"/>
        <v>Electronic Accessories</v>
      </c>
      <c r="U212" t="str">
        <f t="shared" si="30"/>
        <v>Credit card</v>
      </c>
      <c r="V212">
        <f>SUM(J212:J212:J1211)</f>
        <v>245396.8439999999</v>
      </c>
      <c r="W212">
        <f t="shared" si="31"/>
        <v>4239</v>
      </c>
      <c r="X212">
        <f t="shared" si="32"/>
        <v>310.2362123893804</v>
      </c>
      <c r="Y212">
        <f t="shared" si="33"/>
        <v>1042.6500000000001</v>
      </c>
      <c r="Z212">
        <f t="shared" si="34"/>
        <v>10.6785</v>
      </c>
      <c r="AA212">
        <f t="shared" si="35"/>
        <v>791</v>
      </c>
    </row>
    <row r="213" spans="1:27" x14ac:dyDescent="0.3">
      <c r="A213" t="s">
        <v>292</v>
      </c>
      <c r="B213" t="s">
        <v>18</v>
      </c>
      <c r="C213" t="s">
        <v>19</v>
      </c>
      <c r="D213" t="s">
        <v>27</v>
      </c>
      <c r="E213" t="s">
        <v>215</v>
      </c>
      <c r="F213" t="s">
        <v>28</v>
      </c>
      <c r="G213">
        <v>26.23</v>
      </c>
      <c r="H213">
        <v>9</v>
      </c>
      <c r="I213">
        <v>11.8035</v>
      </c>
      <c r="J213">
        <v>247.87350000000001</v>
      </c>
      <c r="K213" s="6" t="s">
        <v>75</v>
      </c>
      <c r="L213">
        <v>0.85</v>
      </c>
      <c r="M213" t="s">
        <v>23</v>
      </c>
      <c r="N213">
        <v>236.07</v>
      </c>
      <c r="O213">
        <v>4.7619047620000003</v>
      </c>
      <c r="P213">
        <v>11.8035</v>
      </c>
      <c r="Q213">
        <v>5.9</v>
      </c>
      <c r="R213">
        <f t="shared" si="27"/>
        <v>247.87</v>
      </c>
      <c r="S213" t="str">
        <f t="shared" si="28"/>
        <v>check</v>
      </c>
      <c r="T213" s="5" t="str">
        <f t="shared" si="29"/>
        <v>Electronic Accessories</v>
      </c>
      <c r="U213" t="str">
        <f t="shared" si="30"/>
        <v>Ewallet</v>
      </c>
      <c r="V213">
        <f>SUM(J213:J213:J1212)</f>
        <v>244454.3954999999</v>
      </c>
      <c r="W213">
        <f t="shared" si="31"/>
        <v>4230</v>
      </c>
      <c r="X213">
        <f t="shared" si="32"/>
        <v>309.43594367088593</v>
      </c>
      <c r="Y213">
        <f t="shared" si="33"/>
        <v>1042.6500000000001</v>
      </c>
      <c r="Z213">
        <f t="shared" si="34"/>
        <v>10.6785</v>
      </c>
      <c r="AA213">
        <f t="shared" si="35"/>
        <v>790</v>
      </c>
    </row>
    <row r="214" spans="1:27" x14ac:dyDescent="0.3">
      <c r="A214" t="s">
        <v>293</v>
      </c>
      <c r="B214" t="s">
        <v>25</v>
      </c>
      <c r="C214" t="s">
        <v>26</v>
      </c>
      <c r="D214" t="s">
        <v>27</v>
      </c>
      <c r="E214" t="s">
        <v>21</v>
      </c>
      <c r="F214" t="s">
        <v>47</v>
      </c>
      <c r="G214">
        <v>93.26</v>
      </c>
      <c r="H214">
        <v>9</v>
      </c>
      <c r="I214">
        <v>41.966999999999999</v>
      </c>
      <c r="J214">
        <v>881.30700000000002</v>
      </c>
      <c r="K214" s="6" t="s">
        <v>187</v>
      </c>
      <c r="L214">
        <v>0.75555555555555554</v>
      </c>
      <c r="M214" t="s">
        <v>29</v>
      </c>
      <c r="N214">
        <v>839.34</v>
      </c>
      <c r="O214">
        <v>4.7619047620000003</v>
      </c>
      <c r="P214">
        <v>41.966999999999999</v>
      </c>
      <c r="Q214">
        <v>8.8000000000000007</v>
      </c>
      <c r="R214">
        <f t="shared" si="27"/>
        <v>881.31</v>
      </c>
      <c r="S214" t="str">
        <f t="shared" si="28"/>
        <v>check</v>
      </c>
      <c r="T214" s="5" t="str">
        <f t="shared" si="29"/>
        <v>Food And Beverages</v>
      </c>
      <c r="U214" t="str">
        <f t="shared" si="30"/>
        <v>Cash</v>
      </c>
      <c r="V214">
        <f>SUM(J214:J214:J1213)</f>
        <v>244206.52199999991</v>
      </c>
      <c r="W214">
        <f t="shared" si="31"/>
        <v>4221</v>
      </c>
      <c r="X214">
        <f t="shared" si="32"/>
        <v>309.51396958174894</v>
      </c>
      <c r="Y214">
        <f t="shared" si="33"/>
        <v>1042.6500000000001</v>
      </c>
      <c r="Z214">
        <f t="shared" si="34"/>
        <v>10.6785</v>
      </c>
      <c r="AA214">
        <f t="shared" si="35"/>
        <v>789</v>
      </c>
    </row>
    <row r="215" spans="1:27" x14ac:dyDescent="0.3">
      <c r="A215" t="s">
        <v>294</v>
      </c>
      <c r="B215" t="s">
        <v>45</v>
      </c>
      <c r="C215" t="s">
        <v>46</v>
      </c>
      <c r="D215" t="s">
        <v>27</v>
      </c>
      <c r="E215" t="s">
        <v>215</v>
      </c>
      <c r="F215" t="s">
        <v>31</v>
      </c>
      <c r="G215">
        <v>92.36</v>
      </c>
      <c r="H215">
        <v>5</v>
      </c>
      <c r="I215">
        <v>23.09</v>
      </c>
      <c r="J215">
        <v>484.89</v>
      </c>
      <c r="K215" s="6" t="s">
        <v>295</v>
      </c>
      <c r="L215">
        <v>0.80347222222222225</v>
      </c>
      <c r="M215" t="s">
        <v>23</v>
      </c>
      <c r="N215">
        <v>461.8</v>
      </c>
      <c r="O215">
        <v>4.7619047620000003</v>
      </c>
      <c r="P215">
        <v>23.09</v>
      </c>
      <c r="Q215">
        <v>4.9000000000000004</v>
      </c>
      <c r="R215">
        <f t="shared" si="27"/>
        <v>484.89</v>
      </c>
      <c r="S215" t="str">
        <f t="shared" si="28"/>
        <v>correct</v>
      </c>
      <c r="T215" s="5" t="str">
        <f t="shared" si="29"/>
        <v>Home And Lifestyle</v>
      </c>
      <c r="U215" t="str">
        <f t="shared" si="30"/>
        <v>Ewallet</v>
      </c>
      <c r="V215">
        <f>SUM(J215:J215:J1214)</f>
        <v>243325.21499999991</v>
      </c>
      <c r="W215">
        <f t="shared" si="31"/>
        <v>4212</v>
      </c>
      <c r="X215">
        <f t="shared" si="32"/>
        <v>308.78834390862932</v>
      </c>
      <c r="Y215">
        <f t="shared" si="33"/>
        <v>1042.6500000000001</v>
      </c>
      <c r="Z215">
        <f t="shared" si="34"/>
        <v>10.6785</v>
      </c>
      <c r="AA215">
        <f t="shared" si="35"/>
        <v>788</v>
      </c>
    </row>
    <row r="216" spans="1:27" x14ac:dyDescent="0.3">
      <c r="A216" t="s">
        <v>296</v>
      </c>
      <c r="B216" t="s">
        <v>45</v>
      </c>
      <c r="C216" t="s">
        <v>46</v>
      </c>
      <c r="D216" t="s">
        <v>27</v>
      </c>
      <c r="E216" t="s">
        <v>215</v>
      </c>
      <c r="F216" t="s">
        <v>36</v>
      </c>
      <c r="G216">
        <v>46.42</v>
      </c>
      <c r="H216">
        <v>3</v>
      </c>
      <c r="I216">
        <v>6.9630000000000001</v>
      </c>
      <c r="J216">
        <v>146.22300000000001</v>
      </c>
      <c r="K216" s="6">
        <v>43556</v>
      </c>
      <c r="L216">
        <v>0.55833333333333335</v>
      </c>
      <c r="M216" t="s">
        <v>32</v>
      </c>
      <c r="N216">
        <v>139.26</v>
      </c>
      <c r="O216">
        <v>4.7619047620000003</v>
      </c>
      <c r="P216">
        <v>6.9630000000000001</v>
      </c>
      <c r="Q216">
        <v>4.4000000000000004</v>
      </c>
      <c r="R216">
        <f t="shared" si="27"/>
        <v>146.22</v>
      </c>
      <c r="S216" t="str">
        <f t="shared" si="28"/>
        <v>check</v>
      </c>
      <c r="T216" s="5" t="str">
        <f t="shared" si="29"/>
        <v>Sports And Travel</v>
      </c>
      <c r="U216" t="str">
        <f t="shared" si="30"/>
        <v>Credit card</v>
      </c>
      <c r="V216">
        <f>SUM(J216:J216:J1215)</f>
        <v>242840.3249999999</v>
      </c>
      <c r="W216">
        <f t="shared" si="31"/>
        <v>4207</v>
      </c>
      <c r="X216">
        <f t="shared" si="32"/>
        <v>308.56458068614978</v>
      </c>
      <c r="Y216">
        <f t="shared" si="33"/>
        <v>1042.6500000000001</v>
      </c>
      <c r="Z216">
        <f t="shared" si="34"/>
        <v>10.6785</v>
      </c>
      <c r="AA216">
        <f t="shared" si="35"/>
        <v>787</v>
      </c>
    </row>
    <row r="217" spans="1:27" x14ac:dyDescent="0.3">
      <c r="A217" t="s">
        <v>297</v>
      </c>
      <c r="B217" t="s">
        <v>45</v>
      </c>
      <c r="C217" t="s">
        <v>46</v>
      </c>
      <c r="D217" t="s">
        <v>20</v>
      </c>
      <c r="E217" t="s">
        <v>21</v>
      </c>
      <c r="F217" t="s">
        <v>36</v>
      </c>
      <c r="G217">
        <v>29.61</v>
      </c>
      <c r="H217">
        <v>7</v>
      </c>
      <c r="I217">
        <v>10.3635</v>
      </c>
      <c r="J217">
        <v>217.6335</v>
      </c>
      <c r="K217" s="6">
        <v>43772</v>
      </c>
      <c r="L217">
        <v>0.66180555555555554</v>
      </c>
      <c r="M217" t="s">
        <v>29</v>
      </c>
      <c r="N217">
        <v>207.27</v>
      </c>
      <c r="O217">
        <v>4.7619047620000003</v>
      </c>
      <c r="P217">
        <v>10.3635</v>
      </c>
      <c r="Q217">
        <v>6.5</v>
      </c>
      <c r="R217">
        <f t="shared" si="27"/>
        <v>217.63</v>
      </c>
      <c r="S217" t="str">
        <f t="shared" si="28"/>
        <v>check</v>
      </c>
      <c r="T217" s="5" t="str">
        <f t="shared" si="29"/>
        <v>Sports And Travel</v>
      </c>
      <c r="U217" t="str">
        <f t="shared" si="30"/>
        <v>Cash</v>
      </c>
      <c r="V217">
        <f>SUM(J217:J217:J1216)</f>
        <v>242694.1019999999</v>
      </c>
      <c r="W217">
        <f t="shared" si="31"/>
        <v>4204</v>
      </c>
      <c r="X217">
        <f t="shared" si="32"/>
        <v>308.77112213740446</v>
      </c>
      <c r="Y217">
        <f t="shared" si="33"/>
        <v>1042.6500000000001</v>
      </c>
      <c r="Z217">
        <f t="shared" si="34"/>
        <v>10.6785</v>
      </c>
      <c r="AA217">
        <f t="shared" si="35"/>
        <v>786</v>
      </c>
    </row>
    <row r="218" spans="1:27" x14ac:dyDescent="0.3">
      <c r="A218" t="s">
        <v>298</v>
      </c>
      <c r="B218" t="s">
        <v>18</v>
      </c>
      <c r="C218" t="s">
        <v>19</v>
      </c>
      <c r="D218" t="s">
        <v>27</v>
      </c>
      <c r="E218" t="s">
        <v>215</v>
      </c>
      <c r="F218" t="s">
        <v>31</v>
      </c>
      <c r="G218">
        <v>18.28</v>
      </c>
      <c r="H218">
        <v>1</v>
      </c>
      <c r="I218">
        <v>0.91400000000000003</v>
      </c>
      <c r="J218">
        <v>19.193999999999999</v>
      </c>
      <c r="K218" s="6" t="s">
        <v>71</v>
      </c>
      <c r="L218">
        <v>0.62847222222222221</v>
      </c>
      <c r="M218" t="s">
        <v>32</v>
      </c>
      <c r="N218">
        <v>18.28</v>
      </c>
      <c r="O218">
        <v>4.7619047620000003</v>
      </c>
      <c r="P218">
        <v>0.91400000000000003</v>
      </c>
      <c r="Q218">
        <v>8.3000000000000007</v>
      </c>
      <c r="R218">
        <f t="shared" si="27"/>
        <v>19.190000000000001</v>
      </c>
      <c r="S218" t="str">
        <f t="shared" si="28"/>
        <v>check</v>
      </c>
      <c r="T218" s="5" t="str">
        <f t="shared" si="29"/>
        <v>Home And Lifestyle</v>
      </c>
      <c r="U218" t="str">
        <f t="shared" si="30"/>
        <v>Credit card</v>
      </c>
      <c r="V218">
        <f>SUM(J218:J218:J1217)</f>
        <v>242476.46849999987</v>
      </c>
      <c r="W218">
        <f t="shared" si="31"/>
        <v>4197</v>
      </c>
      <c r="X218">
        <f t="shared" si="32"/>
        <v>308.8872210191081</v>
      </c>
      <c r="Y218">
        <f t="shared" si="33"/>
        <v>1042.6500000000001</v>
      </c>
      <c r="Z218">
        <f t="shared" si="34"/>
        <v>10.6785</v>
      </c>
      <c r="AA218">
        <f t="shared" si="35"/>
        <v>785</v>
      </c>
    </row>
    <row r="219" spans="1:27" x14ac:dyDescent="0.3">
      <c r="A219" t="s">
        <v>299</v>
      </c>
      <c r="B219" t="s">
        <v>45</v>
      </c>
      <c r="C219" t="s">
        <v>46</v>
      </c>
      <c r="D219" t="s">
        <v>27</v>
      </c>
      <c r="E219" t="s">
        <v>21</v>
      </c>
      <c r="F219" t="s">
        <v>36</v>
      </c>
      <c r="G219">
        <v>24.77</v>
      </c>
      <c r="H219">
        <v>5</v>
      </c>
      <c r="I219">
        <v>6.1924999999999999</v>
      </c>
      <c r="J219">
        <v>130.04249999999999</v>
      </c>
      <c r="K219" s="6" t="s">
        <v>176</v>
      </c>
      <c r="L219">
        <v>0.76874999999999993</v>
      </c>
      <c r="M219" t="s">
        <v>29</v>
      </c>
      <c r="N219">
        <v>123.85</v>
      </c>
      <c r="O219">
        <v>4.7619047620000003</v>
      </c>
      <c r="P219">
        <v>6.1924999999999999</v>
      </c>
      <c r="Q219">
        <v>8.5</v>
      </c>
      <c r="R219">
        <f t="shared" si="27"/>
        <v>130.04</v>
      </c>
      <c r="S219" t="str">
        <f t="shared" si="28"/>
        <v>check</v>
      </c>
      <c r="T219" s="5" t="str">
        <f t="shared" si="29"/>
        <v>Sports And Travel</v>
      </c>
      <c r="U219" t="str">
        <f t="shared" si="30"/>
        <v>Cash</v>
      </c>
      <c r="V219">
        <f>SUM(J219:J219:J1218)</f>
        <v>242457.27449999988</v>
      </c>
      <c r="W219">
        <f t="shared" si="31"/>
        <v>4196</v>
      </c>
      <c r="X219">
        <f t="shared" si="32"/>
        <v>309.25672767857128</v>
      </c>
      <c r="Y219">
        <f t="shared" si="33"/>
        <v>1042.6500000000001</v>
      </c>
      <c r="Z219">
        <f t="shared" si="34"/>
        <v>10.6785</v>
      </c>
      <c r="AA219">
        <f t="shared" si="35"/>
        <v>784</v>
      </c>
    </row>
    <row r="220" spans="1:27" x14ac:dyDescent="0.3">
      <c r="A220" t="s">
        <v>300</v>
      </c>
      <c r="B220" t="s">
        <v>18</v>
      </c>
      <c r="C220" t="s">
        <v>19</v>
      </c>
      <c r="D220" t="s">
        <v>20</v>
      </c>
      <c r="E220" t="s">
        <v>21</v>
      </c>
      <c r="F220" t="s">
        <v>28</v>
      </c>
      <c r="G220">
        <v>94.64</v>
      </c>
      <c r="H220">
        <v>3</v>
      </c>
      <c r="I220">
        <v>14.196</v>
      </c>
      <c r="J220">
        <v>298.11599999999999</v>
      </c>
      <c r="K220" s="6" t="s">
        <v>301</v>
      </c>
      <c r="L220">
        <v>0.70486111111111116</v>
      </c>
      <c r="M220" t="s">
        <v>29</v>
      </c>
      <c r="N220">
        <v>283.92</v>
      </c>
      <c r="O220">
        <v>4.7619047620000003</v>
      </c>
      <c r="P220">
        <v>14.196</v>
      </c>
      <c r="Q220">
        <v>5.5</v>
      </c>
      <c r="R220">
        <f t="shared" si="27"/>
        <v>298.12</v>
      </c>
      <c r="S220" t="str">
        <f t="shared" si="28"/>
        <v>check</v>
      </c>
      <c r="T220" s="5" t="str">
        <f t="shared" si="29"/>
        <v>Electronic Accessories</v>
      </c>
      <c r="U220" t="str">
        <f t="shared" si="30"/>
        <v>Cash</v>
      </c>
      <c r="V220">
        <f>SUM(J220:J220:J1219)</f>
        <v>242327.23199999987</v>
      </c>
      <c r="W220">
        <f t="shared" si="31"/>
        <v>4191</v>
      </c>
      <c r="X220">
        <f t="shared" si="32"/>
        <v>309.48560919540216</v>
      </c>
      <c r="Y220">
        <f t="shared" si="33"/>
        <v>1042.6500000000001</v>
      </c>
      <c r="Z220">
        <f t="shared" si="34"/>
        <v>10.6785</v>
      </c>
      <c r="AA220">
        <f t="shared" si="35"/>
        <v>783</v>
      </c>
    </row>
    <row r="221" spans="1:27" x14ac:dyDescent="0.3">
      <c r="A221" t="s">
        <v>302</v>
      </c>
      <c r="B221" t="s">
        <v>45</v>
      </c>
      <c r="C221" t="s">
        <v>46</v>
      </c>
      <c r="D221" t="s">
        <v>27</v>
      </c>
      <c r="E221" t="s">
        <v>215</v>
      </c>
      <c r="F221" t="s">
        <v>50</v>
      </c>
      <c r="G221">
        <v>94.87</v>
      </c>
      <c r="H221">
        <v>8</v>
      </c>
      <c r="I221">
        <v>37.948</v>
      </c>
      <c r="J221">
        <v>796.90800000000002</v>
      </c>
      <c r="K221" s="6">
        <v>43801</v>
      </c>
      <c r="L221">
        <v>0.54027777777777775</v>
      </c>
      <c r="M221" t="s">
        <v>23</v>
      </c>
      <c r="N221">
        <v>758.96</v>
      </c>
      <c r="O221">
        <v>4.7619047620000003</v>
      </c>
      <c r="P221">
        <v>37.948</v>
      </c>
      <c r="Q221">
        <v>8.6999999999999993</v>
      </c>
      <c r="R221">
        <f t="shared" si="27"/>
        <v>796.91</v>
      </c>
      <c r="S221" t="str">
        <f t="shared" si="28"/>
        <v>check</v>
      </c>
      <c r="T221" s="5" t="str">
        <f t="shared" si="29"/>
        <v>Fashion Accessories</v>
      </c>
      <c r="U221" t="str">
        <f t="shared" si="30"/>
        <v>Ewallet</v>
      </c>
      <c r="V221">
        <f>SUM(J221:J221:J1220)</f>
        <v>242029.11599999989</v>
      </c>
      <c r="W221">
        <f t="shared" si="31"/>
        <v>4188</v>
      </c>
      <c r="X221">
        <f t="shared" si="32"/>
        <v>309.50014833759576</v>
      </c>
      <c r="Y221">
        <f t="shared" si="33"/>
        <v>1042.6500000000001</v>
      </c>
      <c r="Z221">
        <f t="shared" si="34"/>
        <v>10.6785</v>
      </c>
      <c r="AA221">
        <f t="shared" si="35"/>
        <v>782</v>
      </c>
    </row>
    <row r="222" spans="1:27" x14ac:dyDescent="0.3">
      <c r="A222" t="s">
        <v>303</v>
      </c>
      <c r="B222" t="s">
        <v>45</v>
      </c>
      <c r="C222" t="s">
        <v>46</v>
      </c>
      <c r="D222" t="s">
        <v>27</v>
      </c>
      <c r="E222" t="s">
        <v>21</v>
      </c>
      <c r="F222" t="s">
        <v>47</v>
      </c>
      <c r="G222">
        <v>57.34</v>
      </c>
      <c r="H222">
        <v>3</v>
      </c>
      <c r="I222">
        <v>8.6010000000000009</v>
      </c>
      <c r="J222">
        <v>180.62100000000001</v>
      </c>
      <c r="K222" s="6">
        <v>43741</v>
      </c>
      <c r="L222">
        <v>0.7909722222222223</v>
      </c>
      <c r="M222" t="s">
        <v>32</v>
      </c>
      <c r="N222">
        <v>172.02</v>
      </c>
      <c r="O222">
        <v>4.7619047620000003</v>
      </c>
      <c r="P222">
        <v>8.6010000000000009</v>
      </c>
      <c r="Q222">
        <v>7.9</v>
      </c>
      <c r="R222">
        <f t="shared" si="27"/>
        <v>180.62</v>
      </c>
      <c r="S222" t="str">
        <f t="shared" si="28"/>
        <v>check</v>
      </c>
      <c r="T222" s="5" t="str">
        <f t="shared" si="29"/>
        <v>Food And Beverages</v>
      </c>
      <c r="U222" t="str">
        <f t="shared" si="30"/>
        <v>Credit card</v>
      </c>
      <c r="V222">
        <f>SUM(J222:J222:J1221)</f>
        <v>241232.2079999999</v>
      </c>
      <c r="W222">
        <f t="shared" si="31"/>
        <v>4180</v>
      </c>
      <c r="X222">
        <f t="shared" si="32"/>
        <v>308.87606658130591</v>
      </c>
      <c r="Y222">
        <f t="shared" si="33"/>
        <v>1042.6500000000001</v>
      </c>
      <c r="Z222">
        <f t="shared" si="34"/>
        <v>10.6785</v>
      </c>
      <c r="AA222">
        <f t="shared" si="35"/>
        <v>781</v>
      </c>
    </row>
    <row r="223" spans="1:27" x14ac:dyDescent="0.3">
      <c r="A223" t="s">
        <v>304</v>
      </c>
      <c r="B223" t="s">
        <v>45</v>
      </c>
      <c r="C223" t="s">
        <v>46</v>
      </c>
      <c r="D223" t="s">
        <v>27</v>
      </c>
      <c r="E223" t="s">
        <v>215</v>
      </c>
      <c r="F223" t="s">
        <v>28</v>
      </c>
      <c r="G223">
        <v>45.35</v>
      </c>
      <c r="H223">
        <v>6</v>
      </c>
      <c r="I223">
        <v>13.605</v>
      </c>
      <c r="J223">
        <v>285.70499999999998</v>
      </c>
      <c r="K223" s="6" t="s">
        <v>305</v>
      </c>
      <c r="L223">
        <v>0.57222222222222219</v>
      </c>
      <c r="M223" t="s">
        <v>23</v>
      </c>
      <c r="N223">
        <v>272.10000000000002</v>
      </c>
      <c r="O223">
        <v>4.7619047620000003</v>
      </c>
      <c r="P223">
        <v>13.605</v>
      </c>
      <c r="Q223">
        <v>6.1</v>
      </c>
      <c r="R223">
        <f t="shared" si="27"/>
        <v>285.70999999999998</v>
      </c>
      <c r="S223" t="str">
        <f t="shared" si="28"/>
        <v>check</v>
      </c>
      <c r="T223" s="5" t="str">
        <f t="shared" si="29"/>
        <v>Electronic Accessories</v>
      </c>
      <c r="U223" t="str">
        <f t="shared" si="30"/>
        <v>Ewallet</v>
      </c>
      <c r="V223">
        <f>SUM(J223:J223:J1222)</f>
        <v>241051.58699999988</v>
      </c>
      <c r="W223">
        <f t="shared" si="31"/>
        <v>4177</v>
      </c>
      <c r="X223">
        <f t="shared" si="32"/>
        <v>309.04049615384599</v>
      </c>
      <c r="Y223">
        <f t="shared" si="33"/>
        <v>1042.6500000000001</v>
      </c>
      <c r="Z223">
        <f t="shared" si="34"/>
        <v>10.6785</v>
      </c>
      <c r="AA223">
        <f t="shared" si="35"/>
        <v>780</v>
      </c>
    </row>
    <row r="224" spans="1:27" x14ac:dyDescent="0.3">
      <c r="A224" t="s">
        <v>306</v>
      </c>
      <c r="B224" t="s">
        <v>45</v>
      </c>
      <c r="C224" t="s">
        <v>46</v>
      </c>
      <c r="D224" t="s">
        <v>27</v>
      </c>
      <c r="E224" t="s">
        <v>215</v>
      </c>
      <c r="F224" t="s">
        <v>47</v>
      </c>
      <c r="G224">
        <v>62.08</v>
      </c>
      <c r="H224">
        <v>7</v>
      </c>
      <c r="I224">
        <v>21.728000000000002</v>
      </c>
      <c r="J224">
        <v>456.28800000000001</v>
      </c>
      <c r="K224" s="6">
        <v>43619</v>
      </c>
      <c r="L224">
        <v>0.57361111111111118</v>
      </c>
      <c r="M224" t="s">
        <v>23</v>
      </c>
      <c r="N224">
        <v>434.56</v>
      </c>
      <c r="O224">
        <v>4.7619047620000003</v>
      </c>
      <c r="P224">
        <v>21.728000000000002</v>
      </c>
      <c r="Q224">
        <v>5.4</v>
      </c>
      <c r="R224">
        <f t="shared" si="27"/>
        <v>456.29</v>
      </c>
      <c r="S224" t="str">
        <f t="shared" si="28"/>
        <v>check</v>
      </c>
      <c r="T224" s="5" t="str">
        <f t="shared" si="29"/>
        <v>Food And Beverages</v>
      </c>
      <c r="U224" t="str">
        <f t="shared" si="30"/>
        <v>Ewallet</v>
      </c>
      <c r="V224">
        <f>SUM(J224:J224:J1223)</f>
        <v>240765.8819999999</v>
      </c>
      <c r="W224">
        <f t="shared" si="31"/>
        <v>4171</v>
      </c>
      <c r="X224">
        <f t="shared" si="32"/>
        <v>309.0704518613606</v>
      </c>
      <c r="Y224">
        <f t="shared" si="33"/>
        <v>1042.6500000000001</v>
      </c>
      <c r="Z224">
        <f t="shared" si="34"/>
        <v>10.6785</v>
      </c>
      <c r="AA224">
        <f t="shared" si="35"/>
        <v>779</v>
      </c>
    </row>
    <row r="225" spans="1:27" x14ac:dyDescent="0.3">
      <c r="A225" t="s">
        <v>307</v>
      </c>
      <c r="B225" t="s">
        <v>25</v>
      </c>
      <c r="C225" t="s">
        <v>26</v>
      </c>
      <c r="D225" t="s">
        <v>27</v>
      </c>
      <c r="E225" t="s">
        <v>215</v>
      </c>
      <c r="F225" t="s">
        <v>28</v>
      </c>
      <c r="G225">
        <v>11.81</v>
      </c>
      <c r="H225">
        <v>5</v>
      </c>
      <c r="I225">
        <v>2.9525000000000001</v>
      </c>
      <c r="J225">
        <v>62.002499999999998</v>
      </c>
      <c r="K225" s="6" t="s">
        <v>68</v>
      </c>
      <c r="L225">
        <v>0.75416666666666676</v>
      </c>
      <c r="M225" t="s">
        <v>29</v>
      </c>
      <c r="N225">
        <v>59.05</v>
      </c>
      <c r="O225">
        <v>4.7619047620000003</v>
      </c>
      <c r="P225">
        <v>2.9525000000000001</v>
      </c>
      <c r="Q225">
        <v>9.4</v>
      </c>
      <c r="R225">
        <f t="shared" si="27"/>
        <v>62</v>
      </c>
      <c r="S225" t="str">
        <f t="shared" si="28"/>
        <v>check</v>
      </c>
      <c r="T225" s="5" t="str">
        <f t="shared" si="29"/>
        <v>Electronic Accessories</v>
      </c>
      <c r="U225" t="str">
        <f t="shared" si="30"/>
        <v>Cash</v>
      </c>
      <c r="V225">
        <f>SUM(J225:J225:J1224)</f>
        <v>240309.5939999999</v>
      </c>
      <c r="W225">
        <f t="shared" si="31"/>
        <v>4164</v>
      </c>
      <c r="X225">
        <f t="shared" si="32"/>
        <v>308.88122622107954</v>
      </c>
      <c r="Y225">
        <f t="shared" si="33"/>
        <v>1042.6500000000001</v>
      </c>
      <c r="Z225">
        <f t="shared" si="34"/>
        <v>10.6785</v>
      </c>
      <c r="AA225">
        <f t="shared" si="35"/>
        <v>778</v>
      </c>
    </row>
    <row r="226" spans="1:27" x14ac:dyDescent="0.3">
      <c r="A226" t="s">
        <v>308</v>
      </c>
      <c r="B226" t="s">
        <v>25</v>
      </c>
      <c r="C226" t="s">
        <v>26</v>
      </c>
      <c r="D226" t="s">
        <v>20</v>
      </c>
      <c r="E226" t="s">
        <v>21</v>
      </c>
      <c r="F226" t="s">
        <v>50</v>
      </c>
      <c r="G226">
        <v>12.54</v>
      </c>
      <c r="H226">
        <v>1</v>
      </c>
      <c r="I226">
        <v>0.627</v>
      </c>
      <c r="J226">
        <v>13.167</v>
      </c>
      <c r="K226" s="6" t="s">
        <v>301</v>
      </c>
      <c r="L226">
        <v>0.52638888888888891</v>
      </c>
      <c r="M226" t="s">
        <v>29</v>
      </c>
      <c r="N226">
        <v>12.54</v>
      </c>
      <c r="O226">
        <v>4.7619047620000003</v>
      </c>
      <c r="P226">
        <v>0.627</v>
      </c>
      <c r="Q226">
        <v>8.1999999999999993</v>
      </c>
      <c r="R226">
        <f t="shared" si="27"/>
        <v>13.17</v>
      </c>
      <c r="S226" t="str">
        <f t="shared" si="28"/>
        <v>check</v>
      </c>
      <c r="T226" s="5" t="str">
        <f t="shared" si="29"/>
        <v>Fashion Accessories</v>
      </c>
      <c r="U226" t="str">
        <f t="shared" si="30"/>
        <v>Cash</v>
      </c>
      <c r="V226">
        <f>SUM(J226:J226:J1225)</f>
        <v>240247.59149999992</v>
      </c>
      <c r="W226">
        <f t="shared" si="31"/>
        <v>4159</v>
      </c>
      <c r="X226">
        <f t="shared" si="32"/>
        <v>309.19895945945933</v>
      </c>
      <c r="Y226">
        <f t="shared" si="33"/>
        <v>1042.6500000000001</v>
      </c>
      <c r="Z226">
        <f t="shared" si="34"/>
        <v>10.6785</v>
      </c>
      <c r="AA226">
        <f t="shared" si="35"/>
        <v>777</v>
      </c>
    </row>
    <row r="227" spans="1:27" x14ac:dyDescent="0.3">
      <c r="A227" t="s">
        <v>309</v>
      </c>
      <c r="B227" t="s">
        <v>18</v>
      </c>
      <c r="C227" t="s">
        <v>19</v>
      </c>
      <c r="D227" t="s">
        <v>27</v>
      </c>
      <c r="E227" t="s">
        <v>215</v>
      </c>
      <c r="F227" t="s">
        <v>47</v>
      </c>
      <c r="G227">
        <v>43.25</v>
      </c>
      <c r="H227">
        <v>2</v>
      </c>
      <c r="I227">
        <v>4.3250000000000002</v>
      </c>
      <c r="J227">
        <v>90.825000000000003</v>
      </c>
      <c r="K227" s="6" t="s">
        <v>295</v>
      </c>
      <c r="L227">
        <v>0.66388888888888886</v>
      </c>
      <c r="M227" t="s">
        <v>29</v>
      </c>
      <c r="N227">
        <v>86.5</v>
      </c>
      <c r="O227">
        <v>4.7619047620000003</v>
      </c>
      <c r="P227">
        <v>4.3250000000000002</v>
      </c>
      <c r="Q227">
        <v>6.2</v>
      </c>
      <c r="R227">
        <f t="shared" si="27"/>
        <v>90.83</v>
      </c>
      <c r="S227" t="str">
        <f t="shared" si="28"/>
        <v>check</v>
      </c>
      <c r="T227" s="5" t="str">
        <f t="shared" si="29"/>
        <v>Food And Beverages</v>
      </c>
      <c r="U227" t="str">
        <f t="shared" si="30"/>
        <v>Cash</v>
      </c>
      <c r="V227">
        <f>SUM(J227:J227:J1226)</f>
        <v>240234.42449999991</v>
      </c>
      <c r="W227">
        <f t="shared" si="31"/>
        <v>4158</v>
      </c>
      <c r="X227">
        <f t="shared" si="32"/>
        <v>309.58044394329886</v>
      </c>
      <c r="Y227">
        <f t="shared" si="33"/>
        <v>1042.6500000000001</v>
      </c>
      <c r="Z227">
        <f t="shared" si="34"/>
        <v>10.6785</v>
      </c>
      <c r="AA227">
        <f t="shared" si="35"/>
        <v>776</v>
      </c>
    </row>
    <row r="228" spans="1:27" x14ac:dyDescent="0.3">
      <c r="A228" t="s">
        <v>310</v>
      </c>
      <c r="B228" t="s">
        <v>25</v>
      </c>
      <c r="C228" t="s">
        <v>26</v>
      </c>
      <c r="D228" t="s">
        <v>20</v>
      </c>
      <c r="E228" t="s">
        <v>21</v>
      </c>
      <c r="F228" t="s">
        <v>36</v>
      </c>
      <c r="G228">
        <v>87.16</v>
      </c>
      <c r="H228">
        <v>2</v>
      </c>
      <c r="I228">
        <v>8.7159999999999993</v>
      </c>
      <c r="J228">
        <v>183.036</v>
      </c>
      <c r="K228" s="6">
        <v>43770</v>
      </c>
      <c r="L228">
        <v>0.60347222222222219</v>
      </c>
      <c r="M228" t="s">
        <v>32</v>
      </c>
      <c r="N228">
        <v>174.32</v>
      </c>
      <c r="O228">
        <v>4.7619047620000003</v>
      </c>
      <c r="P228">
        <v>8.7159999999999993</v>
      </c>
      <c r="Q228">
        <v>9.6999999999999993</v>
      </c>
      <c r="R228">
        <f t="shared" si="27"/>
        <v>183.04</v>
      </c>
      <c r="S228" t="str">
        <f t="shared" si="28"/>
        <v>check</v>
      </c>
      <c r="T228" s="5" t="str">
        <f t="shared" si="29"/>
        <v>Sports And Travel</v>
      </c>
      <c r="U228" t="str">
        <f t="shared" si="30"/>
        <v>Credit card</v>
      </c>
      <c r="V228">
        <f>SUM(J228:J228:J1227)</f>
        <v>240143.59949999992</v>
      </c>
      <c r="W228">
        <f t="shared" si="31"/>
        <v>4156</v>
      </c>
      <c r="X228">
        <f t="shared" si="32"/>
        <v>309.86270903225795</v>
      </c>
      <c r="Y228">
        <f t="shared" si="33"/>
        <v>1042.6500000000001</v>
      </c>
      <c r="Z228">
        <f t="shared" si="34"/>
        <v>10.6785</v>
      </c>
      <c r="AA228">
        <f t="shared" si="35"/>
        <v>775</v>
      </c>
    </row>
    <row r="229" spans="1:27" x14ac:dyDescent="0.3">
      <c r="A229" t="s">
        <v>311</v>
      </c>
      <c r="B229" t="s">
        <v>45</v>
      </c>
      <c r="C229" t="s">
        <v>46</v>
      </c>
      <c r="D229" t="s">
        <v>20</v>
      </c>
      <c r="E229" t="s">
        <v>215</v>
      </c>
      <c r="F229" t="s">
        <v>22</v>
      </c>
      <c r="G229">
        <v>69.37</v>
      </c>
      <c r="H229">
        <v>9</v>
      </c>
      <c r="I229">
        <v>31.2165</v>
      </c>
      <c r="J229">
        <v>655.54650000000004</v>
      </c>
      <c r="K229" s="6" t="s">
        <v>144</v>
      </c>
      <c r="L229">
        <v>0.80138888888888893</v>
      </c>
      <c r="M229" t="s">
        <v>23</v>
      </c>
      <c r="N229">
        <v>624.33000000000004</v>
      </c>
      <c r="O229">
        <v>4.7619047620000003</v>
      </c>
      <c r="P229">
        <v>31.2165</v>
      </c>
      <c r="Q229">
        <v>4</v>
      </c>
      <c r="R229">
        <f t="shared" si="27"/>
        <v>655.55</v>
      </c>
      <c r="S229" t="str">
        <f t="shared" si="28"/>
        <v>check</v>
      </c>
      <c r="T229" s="5" t="str">
        <f t="shared" si="29"/>
        <v>Health And Beauty</v>
      </c>
      <c r="U229" t="str">
        <f t="shared" si="30"/>
        <v>Ewallet</v>
      </c>
      <c r="V229">
        <f>SUM(J229:J229:J1228)</f>
        <v>239960.5634999999</v>
      </c>
      <c r="W229">
        <f t="shared" si="31"/>
        <v>4154</v>
      </c>
      <c r="X229">
        <f t="shared" si="32"/>
        <v>310.02656782945724</v>
      </c>
      <c r="Y229">
        <f t="shared" si="33"/>
        <v>1042.6500000000001</v>
      </c>
      <c r="Z229">
        <f t="shared" si="34"/>
        <v>10.6785</v>
      </c>
      <c r="AA229">
        <f t="shared" si="35"/>
        <v>774</v>
      </c>
    </row>
    <row r="230" spans="1:27" x14ac:dyDescent="0.3">
      <c r="A230" t="s">
        <v>312</v>
      </c>
      <c r="B230" t="s">
        <v>25</v>
      </c>
      <c r="C230" t="s">
        <v>26</v>
      </c>
      <c r="D230" t="s">
        <v>20</v>
      </c>
      <c r="E230" t="s">
        <v>215</v>
      </c>
      <c r="F230" t="s">
        <v>28</v>
      </c>
      <c r="G230">
        <v>37.06</v>
      </c>
      <c r="H230">
        <v>4</v>
      </c>
      <c r="I230">
        <v>7.4119999999999999</v>
      </c>
      <c r="J230">
        <v>155.65199999999999</v>
      </c>
      <c r="K230" s="6" t="s">
        <v>305</v>
      </c>
      <c r="L230">
        <v>0.68333333333333324</v>
      </c>
      <c r="M230" t="s">
        <v>23</v>
      </c>
      <c r="N230">
        <v>148.24</v>
      </c>
      <c r="O230">
        <v>4.7619047620000003</v>
      </c>
      <c r="P230">
        <v>7.4119999999999999</v>
      </c>
      <c r="Q230">
        <v>9.6999999999999993</v>
      </c>
      <c r="R230">
        <f t="shared" si="27"/>
        <v>155.65</v>
      </c>
      <c r="S230" t="str">
        <f t="shared" si="28"/>
        <v>check</v>
      </c>
      <c r="T230" s="5" t="str">
        <f t="shared" si="29"/>
        <v>Electronic Accessories</v>
      </c>
      <c r="U230" t="str">
        <f t="shared" si="30"/>
        <v>Ewallet</v>
      </c>
      <c r="V230">
        <f>SUM(J230:J230:J1229)</f>
        <v>239305.01699999993</v>
      </c>
      <c r="W230">
        <f t="shared" si="31"/>
        <v>4145</v>
      </c>
      <c r="X230">
        <f t="shared" si="32"/>
        <v>309.57958214747725</v>
      </c>
      <c r="Y230">
        <f t="shared" si="33"/>
        <v>1042.6500000000001</v>
      </c>
      <c r="Z230">
        <f t="shared" si="34"/>
        <v>10.6785</v>
      </c>
      <c r="AA230">
        <f t="shared" si="35"/>
        <v>773</v>
      </c>
    </row>
    <row r="231" spans="1:27" x14ac:dyDescent="0.3">
      <c r="A231" t="s">
        <v>313</v>
      </c>
      <c r="B231" t="s">
        <v>45</v>
      </c>
      <c r="C231" t="s">
        <v>46</v>
      </c>
      <c r="D231" t="s">
        <v>20</v>
      </c>
      <c r="E231" t="s">
        <v>21</v>
      </c>
      <c r="F231" t="s">
        <v>28</v>
      </c>
      <c r="G231">
        <v>90.7</v>
      </c>
      <c r="H231">
        <v>6</v>
      </c>
      <c r="I231">
        <v>27.21</v>
      </c>
      <c r="J231">
        <v>571.41</v>
      </c>
      <c r="K231" s="6" t="s">
        <v>314</v>
      </c>
      <c r="L231">
        <v>0.45277777777777778</v>
      </c>
      <c r="M231" t="s">
        <v>29</v>
      </c>
      <c r="N231">
        <v>544.20000000000005</v>
      </c>
      <c r="O231">
        <v>4.7619047620000003</v>
      </c>
      <c r="P231">
        <v>27.21</v>
      </c>
      <c r="Q231">
        <v>5.3</v>
      </c>
      <c r="R231">
        <f t="shared" si="27"/>
        <v>571.41</v>
      </c>
      <c r="S231" t="str">
        <f t="shared" si="28"/>
        <v>correct</v>
      </c>
      <c r="T231" s="5" t="str">
        <f t="shared" si="29"/>
        <v>Electronic Accessories</v>
      </c>
      <c r="U231" t="str">
        <f t="shared" si="30"/>
        <v>Cash</v>
      </c>
      <c r="V231">
        <f>SUM(J231:J231:J1230)</f>
        <v>239149.3649999999</v>
      </c>
      <c r="W231">
        <f t="shared" si="31"/>
        <v>4141</v>
      </c>
      <c r="X231">
        <f t="shared" si="32"/>
        <v>309.77897020725374</v>
      </c>
      <c r="Y231">
        <f t="shared" si="33"/>
        <v>1042.6500000000001</v>
      </c>
      <c r="Z231">
        <f t="shared" si="34"/>
        <v>10.6785</v>
      </c>
      <c r="AA231">
        <f t="shared" si="35"/>
        <v>772</v>
      </c>
    </row>
    <row r="232" spans="1:27" x14ac:dyDescent="0.3">
      <c r="A232" t="s">
        <v>315</v>
      </c>
      <c r="B232" t="s">
        <v>18</v>
      </c>
      <c r="C232" t="s">
        <v>19</v>
      </c>
      <c r="D232" t="s">
        <v>27</v>
      </c>
      <c r="E232" t="s">
        <v>21</v>
      </c>
      <c r="F232" t="s">
        <v>31</v>
      </c>
      <c r="G232">
        <v>63.42</v>
      </c>
      <c r="H232">
        <v>8</v>
      </c>
      <c r="I232">
        <v>25.367999999999999</v>
      </c>
      <c r="J232">
        <v>532.72799999999995</v>
      </c>
      <c r="K232" s="6">
        <v>43772</v>
      </c>
      <c r="L232">
        <v>0.53819444444444442</v>
      </c>
      <c r="M232" t="s">
        <v>23</v>
      </c>
      <c r="N232">
        <v>507.36</v>
      </c>
      <c r="O232">
        <v>4.7619047620000003</v>
      </c>
      <c r="P232">
        <v>25.367999999999999</v>
      </c>
      <c r="Q232">
        <v>7.4</v>
      </c>
      <c r="R232">
        <f t="shared" si="27"/>
        <v>532.73</v>
      </c>
      <c r="S232" t="str">
        <f t="shared" si="28"/>
        <v>check</v>
      </c>
      <c r="T232" s="5" t="str">
        <f t="shared" si="29"/>
        <v>Home And Lifestyle</v>
      </c>
      <c r="U232" t="str">
        <f t="shared" si="30"/>
        <v>Ewallet</v>
      </c>
      <c r="V232">
        <f>SUM(J232:J232:J1231)</f>
        <v>238577.95499999993</v>
      </c>
      <c r="W232">
        <f t="shared" si="31"/>
        <v>4135</v>
      </c>
      <c r="X232">
        <f t="shared" si="32"/>
        <v>309.43963035019448</v>
      </c>
      <c r="Y232">
        <f t="shared" si="33"/>
        <v>1042.6500000000001</v>
      </c>
      <c r="Z232">
        <f t="shared" si="34"/>
        <v>10.6785</v>
      </c>
      <c r="AA232">
        <f t="shared" si="35"/>
        <v>771</v>
      </c>
    </row>
    <row r="233" spans="1:27" x14ac:dyDescent="0.3">
      <c r="A233" t="s">
        <v>316</v>
      </c>
      <c r="B233" t="s">
        <v>45</v>
      </c>
      <c r="C233" t="s">
        <v>46</v>
      </c>
      <c r="D233" t="s">
        <v>27</v>
      </c>
      <c r="E233" t="s">
        <v>21</v>
      </c>
      <c r="F233" t="s">
        <v>50</v>
      </c>
      <c r="G233">
        <v>81.37</v>
      </c>
      <c r="H233">
        <v>2</v>
      </c>
      <c r="I233">
        <v>8.1370000000000005</v>
      </c>
      <c r="J233">
        <v>170.87700000000001</v>
      </c>
      <c r="K233" s="6" t="s">
        <v>144</v>
      </c>
      <c r="L233">
        <v>0.81111111111111101</v>
      </c>
      <c r="M233" t="s">
        <v>29</v>
      </c>
      <c r="N233">
        <v>162.74</v>
      </c>
      <c r="O233">
        <v>4.7619047620000003</v>
      </c>
      <c r="P233">
        <v>8.1370000000000005</v>
      </c>
      <c r="Q233">
        <v>6.5</v>
      </c>
      <c r="R233">
        <f t="shared" si="27"/>
        <v>170.88</v>
      </c>
      <c r="S233" t="str">
        <f t="shared" si="28"/>
        <v>check</v>
      </c>
      <c r="T233" s="5" t="str">
        <f t="shared" si="29"/>
        <v>Fashion Accessories</v>
      </c>
      <c r="U233" t="str">
        <f t="shared" si="30"/>
        <v>Cash</v>
      </c>
      <c r="V233">
        <f>SUM(J233:J233:J1232)</f>
        <v>238045.22699999993</v>
      </c>
      <c r="W233">
        <f t="shared" si="31"/>
        <v>4127</v>
      </c>
      <c r="X233">
        <f t="shared" si="32"/>
        <v>309.14964545454535</v>
      </c>
      <c r="Y233">
        <f t="shared" si="33"/>
        <v>1042.6500000000001</v>
      </c>
      <c r="Z233">
        <f t="shared" si="34"/>
        <v>10.6785</v>
      </c>
      <c r="AA233">
        <f t="shared" si="35"/>
        <v>770</v>
      </c>
    </row>
    <row r="234" spans="1:27" x14ac:dyDescent="0.3">
      <c r="A234" t="s">
        <v>317</v>
      </c>
      <c r="B234" t="s">
        <v>45</v>
      </c>
      <c r="C234" t="s">
        <v>46</v>
      </c>
      <c r="D234" t="s">
        <v>20</v>
      </c>
      <c r="E234" t="s">
        <v>21</v>
      </c>
      <c r="F234" t="s">
        <v>28</v>
      </c>
      <c r="G234">
        <v>10.59</v>
      </c>
      <c r="H234">
        <v>3</v>
      </c>
      <c r="I234">
        <v>1.5885</v>
      </c>
      <c r="J234">
        <v>33.358499999999999</v>
      </c>
      <c r="K234" s="6">
        <v>43802</v>
      </c>
      <c r="L234">
        <v>0.57777777777777783</v>
      </c>
      <c r="M234" t="s">
        <v>32</v>
      </c>
      <c r="N234">
        <v>31.77</v>
      </c>
      <c r="O234">
        <v>4.7619047620000003</v>
      </c>
      <c r="P234">
        <v>1.5885</v>
      </c>
      <c r="Q234">
        <v>8.6999999999999993</v>
      </c>
      <c r="R234">
        <f t="shared" si="27"/>
        <v>33.36</v>
      </c>
      <c r="S234" t="str">
        <f t="shared" si="28"/>
        <v>check</v>
      </c>
      <c r="T234" s="5" t="str">
        <f t="shared" si="29"/>
        <v>Electronic Accessories</v>
      </c>
      <c r="U234" t="str">
        <f t="shared" si="30"/>
        <v>Credit card</v>
      </c>
      <c r="V234">
        <f>SUM(J234:J234:J1233)</f>
        <v>237874.34999999992</v>
      </c>
      <c r="W234">
        <f t="shared" si="31"/>
        <v>4125</v>
      </c>
      <c r="X234">
        <f t="shared" si="32"/>
        <v>309.32945383615072</v>
      </c>
      <c r="Y234">
        <f t="shared" si="33"/>
        <v>1042.6500000000001</v>
      </c>
      <c r="Z234">
        <f t="shared" si="34"/>
        <v>10.6785</v>
      </c>
      <c r="AA234">
        <f t="shared" si="35"/>
        <v>769</v>
      </c>
    </row>
    <row r="235" spans="1:27" x14ac:dyDescent="0.3">
      <c r="A235" t="s">
        <v>318</v>
      </c>
      <c r="B235" t="s">
        <v>45</v>
      </c>
      <c r="C235" t="s">
        <v>46</v>
      </c>
      <c r="D235" t="s">
        <v>27</v>
      </c>
      <c r="E235" t="s">
        <v>21</v>
      </c>
      <c r="F235" t="s">
        <v>22</v>
      </c>
      <c r="G235">
        <v>84.09</v>
      </c>
      <c r="H235">
        <v>9</v>
      </c>
      <c r="I235">
        <v>37.840499999999999</v>
      </c>
      <c r="J235">
        <v>794.65049999999997</v>
      </c>
      <c r="K235" s="6">
        <v>43771</v>
      </c>
      <c r="L235">
        <v>0.45416666666666666</v>
      </c>
      <c r="M235" t="s">
        <v>29</v>
      </c>
      <c r="N235">
        <v>756.81</v>
      </c>
      <c r="O235">
        <v>4.7619047620000003</v>
      </c>
      <c r="P235">
        <v>37.840499999999999</v>
      </c>
      <c r="Q235">
        <v>8</v>
      </c>
      <c r="R235">
        <f t="shared" si="27"/>
        <v>794.65</v>
      </c>
      <c r="S235" t="str">
        <f t="shared" si="28"/>
        <v>check</v>
      </c>
      <c r="T235" s="5" t="str">
        <f t="shared" si="29"/>
        <v>Health And Beauty</v>
      </c>
      <c r="U235" t="str">
        <f t="shared" si="30"/>
        <v>Cash</v>
      </c>
      <c r="V235">
        <f>SUM(J235:J235:J1234)</f>
        <v>237840.99149999992</v>
      </c>
      <c r="W235">
        <f t="shared" si="31"/>
        <v>4122</v>
      </c>
      <c r="X235">
        <f t="shared" si="32"/>
        <v>309.68879101562487</v>
      </c>
      <c r="Y235">
        <f t="shared" si="33"/>
        <v>1042.6500000000001</v>
      </c>
      <c r="Z235">
        <f t="shared" si="34"/>
        <v>10.6785</v>
      </c>
      <c r="AA235">
        <f t="shared" si="35"/>
        <v>768</v>
      </c>
    </row>
    <row r="236" spans="1:27" x14ac:dyDescent="0.3">
      <c r="A236" t="s">
        <v>319</v>
      </c>
      <c r="B236" t="s">
        <v>45</v>
      </c>
      <c r="C236" t="s">
        <v>46</v>
      </c>
      <c r="D236" t="s">
        <v>20</v>
      </c>
      <c r="E236" t="s">
        <v>215</v>
      </c>
      <c r="F236" t="s">
        <v>50</v>
      </c>
      <c r="G236">
        <v>73.819999999999993</v>
      </c>
      <c r="H236">
        <v>4</v>
      </c>
      <c r="I236">
        <v>14.763999999999999</v>
      </c>
      <c r="J236">
        <v>310.04399999999998</v>
      </c>
      <c r="K236" s="6" t="s">
        <v>301</v>
      </c>
      <c r="L236">
        <v>0.7715277777777777</v>
      </c>
      <c r="M236" t="s">
        <v>29</v>
      </c>
      <c r="N236">
        <v>295.27999999999997</v>
      </c>
      <c r="O236">
        <v>4.7619047620000003</v>
      </c>
      <c r="P236">
        <v>14.763999999999999</v>
      </c>
      <c r="Q236">
        <v>6.7</v>
      </c>
      <c r="R236">
        <f t="shared" si="27"/>
        <v>310.04000000000002</v>
      </c>
      <c r="S236" t="str">
        <f t="shared" si="28"/>
        <v>check</v>
      </c>
      <c r="T236" s="5" t="str">
        <f t="shared" si="29"/>
        <v>Fashion Accessories</v>
      </c>
      <c r="U236" t="str">
        <f t="shared" si="30"/>
        <v>Cash</v>
      </c>
      <c r="V236">
        <f>SUM(J236:J236:J1235)</f>
        <v>237046.3409999999</v>
      </c>
      <c r="W236">
        <f t="shared" si="31"/>
        <v>4113</v>
      </c>
      <c r="X236">
        <f t="shared" si="32"/>
        <v>309.05650717079516</v>
      </c>
      <c r="Y236">
        <f t="shared" si="33"/>
        <v>1042.6500000000001</v>
      </c>
      <c r="Z236">
        <f t="shared" si="34"/>
        <v>10.6785</v>
      </c>
      <c r="AA236">
        <f t="shared" si="35"/>
        <v>767</v>
      </c>
    </row>
    <row r="237" spans="1:27" x14ac:dyDescent="0.3">
      <c r="A237" t="s">
        <v>320</v>
      </c>
      <c r="B237" t="s">
        <v>18</v>
      </c>
      <c r="C237" t="s">
        <v>19</v>
      </c>
      <c r="D237" t="s">
        <v>20</v>
      </c>
      <c r="E237" t="s">
        <v>215</v>
      </c>
      <c r="F237" t="s">
        <v>22</v>
      </c>
      <c r="G237">
        <v>51.94</v>
      </c>
      <c r="H237">
        <v>10</v>
      </c>
      <c r="I237">
        <v>25.97</v>
      </c>
      <c r="J237">
        <v>545.37</v>
      </c>
      <c r="K237" s="6">
        <v>43711</v>
      </c>
      <c r="L237">
        <v>0.76666666666666661</v>
      </c>
      <c r="M237" t="s">
        <v>23</v>
      </c>
      <c r="N237">
        <v>519.4</v>
      </c>
      <c r="O237">
        <v>4.7619047620000003</v>
      </c>
      <c r="P237">
        <v>25.97</v>
      </c>
      <c r="Q237">
        <v>6.5</v>
      </c>
      <c r="R237">
        <f t="shared" si="27"/>
        <v>545.37</v>
      </c>
      <c r="S237" t="str">
        <f t="shared" si="28"/>
        <v>correct</v>
      </c>
      <c r="T237" s="5" t="str">
        <f t="shared" si="29"/>
        <v>Health And Beauty</v>
      </c>
      <c r="U237" t="str">
        <f t="shared" si="30"/>
        <v>Ewallet</v>
      </c>
      <c r="V237">
        <f>SUM(J237:J237:J1236)</f>
        <v>236736.2969999999</v>
      </c>
      <c r="W237">
        <f t="shared" si="31"/>
        <v>4109</v>
      </c>
      <c r="X237">
        <f t="shared" si="32"/>
        <v>309.05521801566567</v>
      </c>
      <c r="Y237">
        <f t="shared" si="33"/>
        <v>1042.6500000000001</v>
      </c>
      <c r="Z237">
        <f t="shared" si="34"/>
        <v>10.6785</v>
      </c>
      <c r="AA237">
        <f t="shared" si="35"/>
        <v>766</v>
      </c>
    </row>
    <row r="238" spans="1:27" x14ac:dyDescent="0.3">
      <c r="A238" t="s">
        <v>321</v>
      </c>
      <c r="B238" t="s">
        <v>18</v>
      </c>
      <c r="C238" t="s">
        <v>19</v>
      </c>
      <c r="D238" t="s">
        <v>27</v>
      </c>
      <c r="E238" t="s">
        <v>21</v>
      </c>
      <c r="F238" t="s">
        <v>36</v>
      </c>
      <c r="G238">
        <v>93.14</v>
      </c>
      <c r="H238">
        <v>2</v>
      </c>
      <c r="I238">
        <v>9.3140000000000001</v>
      </c>
      <c r="J238">
        <v>195.59399999999999</v>
      </c>
      <c r="K238" s="6" t="s">
        <v>114</v>
      </c>
      <c r="L238">
        <v>0.75624999999999998</v>
      </c>
      <c r="M238" t="s">
        <v>23</v>
      </c>
      <c r="N238">
        <v>186.28</v>
      </c>
      <c r="O238">
        <v>4.7619047620000003</v>
      </c>
      <c r="P238">
        <v>9.3140000000000001</v>
      </c>
      <c r="Q238">
        <v>4.0999999999999996</v>
      </c>
      <c r="R238">
        <f t="shared" si="27"/>
        <v>195.59</v>
      </c>
      <c r="S238" t="str">
        <f t="shared" si="28"/>
        <v>check</v>
      </c>
      <c r="T238" s="5" t="str">
        <f t="shared" si="29"/>
        <v>Sports And Travel</v>
      </c>
      <c r="U238" t="str">
        <f t="shared" si="30"/>
        <v>Ewallet</v>
      </c>
      <c r="V238">
        <f>SUM(J238:J238:J1237)</f>
        <v>236190.92699999988</v>
      </c>
      <c r="W238">
        <f t="shared" si="31"/>
        <v>4099</v>
      </c>
      <c r="X238">
        <f t="shared" si="32"/>
        <v>308.74630980392141</v>
      </c>
      <c r="Y238">
        <f t="shared" si="33"/>
        <v>1042.6500000000001</v>
      </c>
      <c r="Z238">
        <f t="shared" si="34"/>
        <v>10.6785</v>
      </c>
      <c r="AA238">
        <f t="shared" si="35"/>
        <v>765</v>
      </c>
    </row>
    <row r="239" spans="1:27" x14ac:dyDescent="0.3">
      <c r="A239" t="s">
        <v>322</v>
      </c>
      <c r="B239" t="s">
        <v>25</v>
      </c>
      <c r="C239" t="s">
        <v>26</v>
      </c>
      <c r="D239" t="s">
        <v>27</v>
      </c>
      <c r="E239" t="s">
        <v>215</v>
      </c>
      <c r="F239" t="s">
        <v>22</v>
      </c>
      <c r="G239">
        <v>17.41</v>
      </c>
      <c r="H239">
        <v>5</v>
      </c>
      <c r="I239">
        <v>4.3525</v>
      </c>
      <c r="J239">
        <v>91.402500000000003</v>
      </c>
      <c r="K239" s="6" t="s">
        <v>79</v>
      </c>
      <c r="L239">
        <v>0.63611111111111118</v>
      </c>
      <c r="M239" t="s">
        <v>32</v>
      </c>
      <c r="N239">
        <v>87.05</v>
      </c>
      <c r="O239">
        <v>4.7619047620000003</v>
      </c>
      <c r="P239">
        <v>4.3525</v>
      </c>
      <c r="Q239">
        <v>4.9000000000000004</v>
      </c>
      <c r="R239">
        <f t="shared" si="27"/>
        <v>91.4</v>
      </c>
      <c r="S239" t="str">
        <f t="shared" si="28"/>
        <v>check</v>
      </c>
      <c r="T239" s="5" t="str">
        <f t="shared" si="29"/>
        <v>Health And Beauty</v>
      </c>
      <c r="U239" t="str">
        <f t="shared" si="30"/>
        <v>Credit card</v>
      </c>
      <c r="V239">
        <f>SUM(J239:J239:J1238)</f>
        <v>235995.3329999999</v>
      </c>
      <c r="W239">
        <f t="shared" si="31"/>
        <v>4097</v>
      </c>
      <c r="X239">
        <f t="shared" si="32"/>
        <v>308.89441492146585</v>
      </c>
      <c r="Y239">
        <f t="shared" si="33"/>
        <v>1042.6500000000001</v>
      </c>
      <c r="Z239">
        <f t="shared" si="34"/>
        <v>10.6785</v>
      </c>
      <c r="AA239">
        <f t="shared" si="35"/>
        <v>764</v>
      </c>
    </row>
    <row r="240" spans="1:27" x14ac:dyDescent="0.3">
      <c r="A240" t="s">
        <v>323</v>
      </c>
      <c r="B240" t="s">
        <v>25</v>
      </c>
      <c r="C240" t="s">
        <v>26</v>
      </c>
      <c r="D240" t="s">
        <v>20</v>
      </c>
      <c r="E240" t="s">
        <v>21</v>
      </c>
      <c r="F240" t="s">
        <v>50</v>
      </c>
      <c r="G240">
        <v>44.22</v>
      </c>
      <c r="H240">
        <v>5</v>
      </c>
      <c r="I240">
        <v>11.055</v>
      </c>
      <c r="J240">
        <v>232.155</v>
      </c>
      <c r="K240" s="6">
        <v>43588</v>
      </c>
      <c r="L240">
        <v>0.71319444444444446</v>
      </c>
      <c r="M240" t="s">
        <v>32</v>
      </c>
      <c r="N240">
        <v>221.1</v>
      </c>
      <c r="O240">
        <v>4.7619047620000003</v>
      </c>
      <c r="P240">
        <v>11.055</v>
      </c>
      <c r="Q240">
        <v>8.6</v>
      </c>
      <c r="R240">
        <f t="shared" si="27"/>
        <v>232.16</v>
      </c>
      <c r="S240" t="str">
        <f t="shared" si="28"/>
        <v>check</v>
      </c>
      <c r="T240" s="5" t="str">
        <f t="shared" si="29"/>
        <v>Fashion Accessories</v>
      </c>
      <c r="U240" t="str">
        <f t="shared" si="30"/>
        <v>Credit card</v>
      </c>
      <c r="V240">
        <f>SUM(J240:J240:J1239)</f>
        <v>235903.9304999999</v>
      </c>
      <c r="W240">
        <f t="shared" si="31"/>
        <v>4092</v>
      </c>
      <c r="X240">
        <f t="shared" si="32"/>
        <v>309.17946330275214</v>
      </c>
      <c r="Y240">
        <f t="shared" si="33"/>
        <v>1042.6500000000001</v>
      </c>
      <c r="Z240">
        <f t="shared" si="34"/>
        <v>10.6785</v>
      </c>
      <c r="AA240">
        <f t="shared" si="35"/>
        <v>763</v>
      </c>
    </row>
    <row r="241" spans="1:27" x14ac:dyDescent="0.3">
      <c r="A241" t="s">
        <v>324</v>
      </c>
      <c r="B241" t="s">
        <v>45</v>
      </c>
      <c r="C241" t="s">
        <v>46</v>
      </c>
      <c r="D241" t="s">
        <v>20</v>
      </c>
      <c r="E241" t="s">
        <v>21</v>
      </c>
      <c r="F241" t="s">
        <v>28</v>
      </c>
      <c r="G241">
        <v>13.22</v>
      </c>
      <c r="H241">
        <v>5</v>
      </c>
      <c r="I241">
        <v>3.3050000000000002</v>
      </c>
      <c r="J241">
        <v>69.405000000000001</v>
      </c>
      <c r="K241" s="6">
        <v>43499</v>
      </c>
      <c r="L241">
        <v>0.80972222222222223</v>
      </c>
      <c r="M241" t="s">
        <v>29</v>
      </c>
      <c r="N241">
        <v>66.099999999999994</v>
      </c>
      <c r="O241">
        <v>4.7619047620000003</v>
      </c>
      <c r="P241">
        <v>3.3050000000000002</v>
      </c>
      <c r="Q241">
        <v>4.3</v>
      </c>
      <c r="R241">
        <f t="shared" si="27"/>
        <v>69.41</v>
      </c>
      <c r="S241" t="str">
        <f t="shared" si="28"/>
        <v>check</v>
      </c>
      <c r="T241" s="5" t="str">
        <f t="shared" si="29"/>
        <v>Electronic Accessories</v>
      </c>
      <c r="U241" t="str">
        <f t="shared" si="30"/>
        <v>Cash</v>
      </c>
      <c r="V241">
        <f>SUM(J241:J241:J1240)</f>
        <v>235671.7754999999</v>
      </c>
      <c r="W241">
        <f t="shared" si="31"/>
        <v>4087</v>
      </c>
      <c r="X241">
        <f t="shared" si="32"/>
        <v>309.28054527559044</v>
      </c>
      <c r="Y241">
        <f t="shared" si="33"/>
        <v>1042.6500000000001</v>
      </c>
      <c r="Z241">
        <f t="shared" si="34"/>
        <v>10.6785</v>
      </c>
      <c r="AA241">
        <f t="shared" si="35"/>
        <v>762</v>
      </c>
    </row>
    <row r="242" spans="1:27" x14ac:dyDescent="0.3">
      <c r="A242" t="s">
        <v>325</v>
      </c>
      <c r="B242" t="s">
        <v>18</v>
      </c>
      <c r="C242" t="s">
        <v>19</v>
      </c>
      <c r="D242" t="s">
        <v>27</v>
      </c>
      <c r="E242" t="s">
        <v>215</v>
      </c>
      <c r="F242" t="s">
        <v>50</v>
      </c>
      <c r="G242">
        <v>89.69</v>
      </c>
      <c r="H242">
        <v>1</v>
      </c>
      <c r="I242">
        <v>4.4844999999999997</v>
      </c>
      <c r="J242">
        <v>94.174499999999995</v>
      </c>
      <c r="K242" s="6">
        <v>43770</v>
      </c>
      <c r="L242">
        <v>0.47222222222222227</v>
      </c>
      <c r="M242" t="s">
        <v>23</v>
      </c>
      <c r="N242">
        <v>89.69</v>
      </c>
      <c r="O242">
        <v>4.7619047620000003</v>
      </c>
      <c r="P242">
        <v>4.4844999999999997</v>
      </c>
      <c r="Q242">
        <v>4.9000000000000004</v>
      </c>
      <c r="R242">
        <f t="shared" si="27"/>
        <v>94.17</v>
      </c>
      <c r="S242" t="str">
        <f t="shared" si="28"/>
        <v>check</v>
      </c>
      <c r="T242" s="5" t="str">
        <f t="shared" si="29"/>
        <v>Fashion Accessories</v>
      </c>
      <c r="U242" t="str">
        <f t="shared" si="30"/>
        <v>Ewallet</v>
      </c>
      <c r="V242">
        <f>SUM(J242:J242:J1241)</f>
        <v>235602.3704999999</v>
      </c>
      <c r="W242">
        <f t="shared" si="31"/>
        <v>4082</v>
      </c>
      <c r="X242">
        <f t="shared" si="32"/>
        <v>309.595756241787</v>
      </c>
      <c r="Y242">
        <f t="shared" si="33"/>
        <v>1042.6500000000001</v>
      </c>
      <c r="Z242">
        <f t="shared" si="34"/>
        <v>10.6785</v>
      </c>
      <c r="AA242">
        <f t="shared" si="35"/>
        <v>761</v>
      </c>
    </row>
    <row r="243" spans="1:27" x14ac:dyDescent="0.3">
      <c r="A243" t="s">
        <v>326</v>
      </c>
      <c r="B243" t="s">
        <v>18</v>
      </c>
      <c r="C243" t="s">
        <v>19</v>
      </c>
      <c r="D243" t="s">
        <v>27</v>
      </c>
      <c r="E243" t="s">
        <v>215</v>
      </c>
      <c r="F243" t="s">
        <v>47</v>
      </c>
      <c r="G243">
        <v>24.94</v>
      </c>
      <c r="H243">
        <v>9</v>
      </c>
      <c r="I243">
        <v>11.223000000000001</v>
      </c>
      <c r="J243">
        <v>235.68299999999999</v>
      </c>
      <c r="K243" s="6">
        <v>43770</v>
      </c>
      <c r="L243">
        <v>0.7006944444444444</v>
      </c>
      <c r="M243" t="s">
        <v>32</v>
      </c>
      <c r="N243">
        <v>224.46</v>
      </c>
      <c r="O243">
        <v>4.7619047620000003</v>
      </c>
      <c r="P243">
        <v>11.223000000000001</v>
      </c>
      <c r="Q243">
        <v>5.6</v>
      </c>
      <c r="R243">
        <f t="shared" si="27"/>
        <v>235.68</v>
      </c>
      <c r="S243" t="str">
        <f t="shared" si="28"/>
        <v>check</v>
      </c>
      <c r="T243" s="5" t="str">
        <f t="shared" si="29"/>
        <v>Food And Beverages</v>
      </c>
      <c r="U243" t="str">
        <f t="shared" si="30"/>
        <v>Credit card</v>
      </c>
      <c r="V243">
        <f>SUM(J243:J243:J1242)</f>
        <v>235508.19599999988</v>
      </c>
      <c r="W243">
        <f t="shared" si="31"/>
        <v>4081</v>
      </c>
      <c r="X243">
        <f t="shared" si="32"/>
        <v>309.87920526315776</v>
      </c>
      <c r="Y243">
        <f t="shared" si="33"/>
        <v>1042.6500000000001</v>
      </c>
      <c r="Z243">
        <f t="shared" si="34"/>
        <v>10.6785</v>
      </c>
      <c r="AA243">
        <f t="shared" si="35"/>
        <v>760</v>
      </c>
    </row>
    <row r="244" spans="1:27" x14ac:dyDescent="0.3">
      <c r="A244" t="s">
        <v>327</v>
      </c>
      <c r="B244" t="s">
        <v>18</v>
      </c>
      <c r="C244" t="s">
        <v>19</v>
      </c>
      <c r="D244" t="s">
        <v>27</v>
      </c>
      <c r="E244" t="s">
        <v>215</v>
      </c>
      <c r="F244" t="s">
        <v>22</v>
      </c>
      <c r="G244">
        <v>59.77</v>
      </c>
      <c r="H244">
        <v>2</v>
      </c>
      <c r="I244">
        <v>5.9770000000000003</v>
      </c>
      <c r="J244">
        <v>125.517</v>
      </c>
      <c r="K244" s="6">
        <v>43772</v>
      </c>
      <c r="L244">
        <v>0.50069444444444444</v>
      </c>
      <c r="M244" t="s">
        <v>32</v>
      </c>
      <c r="N244">
        <v>119.54</v>
      </c>
      <c r="O244">
        <v>4.7619047620000003</v>
      </c>
      <c r="P244">
        <v>5.9770000000000003</v>
      </c>
      <c r="Q244">
        <v>5.8</v>
      </c>
      <c r="R244">
        <f t="shared" si="27"/>
        <v>125.52</v>
      </c>
      <c r="S244" t="str">
        <f t="shared" si="28"/>
        <v>check</v>
      </c>
      <c r="T244" s="5" t="str">
        <f t="shared" si="29"/>
        <v>Health And Beauty</v>
      </c>
      <c r="U244" t="str">
        <f t="shared" si="30"/>
        <v>Credit card</v>
      </c>
      <c r="V244">
        <f>SUM(J244:J244:J1243)</f>
        <v>235272.51299999989</v>
      </c>
      <c r="W244">
        <f t="shared" si="31"/>
        <v>4072</v>
      </c>
      <c r="X244">
        <f t="shared" si="32"/>
        <v>309.97696047430816</v>
      </c>
      <c r="Y244">
        <f t="shared" si="33"/>
        <v>1042.6500000000001</v>
      </c>
      <c r="Z244">
        <f t="shared" si="34"/>
        <v>10.6785</v>
      </c>
      <c r="AA244">
        <f t="shared" si="35"/>
        <v>759</v>
      </c>
    </row>
    <row r="245" spans="1:27" x14ac:dyDescent="0.3">
      <c r="A245" t="s">
        <v>328</v>
      </c>
      <c r="B245" t="s">
        <v>25</v>
      </c>
      <c r="C245" t="s">
        <v>26</v>
      </c>
      <c r="D245" t="s">
        <v>20</v>
      </c>
      <c r="E245" t="s">
        <v>215</v>
      </c>
      <c r="F245" t="s">
        <v>50</v>
      </c>
      <c r="G245">
        <v>93.2</v>
      </c>
      <c r="H245">
        <v>2</v>
      </c>
      <c r="I245">
        <v>9.32</v>
      </c>
      <c r="J245">
        <v>195.72</v>
      </c>
      <c r="K245" s="6" t="s">
        <v>109</v>
      </c>
      <c r="L245">
        <v>0.77569444444444446</v>
      </c>
      <c r="M245" t="s">
        <v>32</v>
      </c>
      <c r="N245">
        <v>186.4</v>
      </c>
      <c r="O245">
        <v>4.7619047620000003</v>
      </c>
      <c r="P245">
        <v>9.32</v>
      </c>
      <c r="Q245">
        <v>6</v>
      </c>
      <c r="R245">
        <f t="shared" si="27"/>
        <v>195.72</v>
      </c>
      <c r="S245" t="str">
        <f t="shared" si="28"/>
        <v>correct</v>
      </c>
      <c r="T245" s="5" t="str">
        <f t="shared" si="29"/>
        <v>Fashion Accessories</v>
      </c>
      <c r="U245" t="str">
        <f t="shared" si="30"/>
        <v>Credit card</v>
      </c>
      <c r="V245">
        <f>SUM(J245:J245:J1244)</f>
        <v>235146.9959999999</v>
      </c>
      <c r="W245">
        <f t="shared" si="31"/>
        <v>4070</v>
      </c>
      <c r="X245">
        <f t="shared" si="32"/>
        <v>310.22031134564628</v>
      </c>
      <c r="Y245">
        <f t="shared" si="33"/>
        <v>1042.6500000000001</v>
      </c>
      <c r="Z245">
        <f t="shared" si="34"/>
        <v>10.6785</v>
      </c>
      <c r="AA245">
        <f t="shared" si="35"/>
        <v>758</v>
      </c>
    </row>
    <row r="246" spans="1:27" x14ac:dyDescent="0.3">
      <c r="A246" t="s">
        <v>329</v>
      </c>
      <c r="B246" t="s">
        <v>18</v>
      </c>
      <c r="C246" t="s">
        <v>19</v>
      </c>
      <c r="D246" t="s">
        <v>20</v>
      </c>
      <c r="E246" t="s">
        <v>215</v>
      </c>
      <c r="F246" t="s">
        <v>31</v>
      </c>
      <c r="G246">
        <v>62.65</v>
      </c>
      <c r="H246">
        <v>4</v>
      </c>
      <c r="I246">
        <v>12.53</v>
      </c>
      <c r="J246">
        <v>263.13</v>
      </c>
      <c r="K246" s="6">
        <v>43586</v>
      </c>
      <c r="L246">
        <v>0.47569444444444442</v>
      </c>
      <c r="M246" t="s">
        <v>29</v>
      </c>
      <c r="N246">
        <v>250.6</v>
      </c>
      <c r="O246">
        <v>4.7619047620000003</v>
      </c>
      <c r="P246">
        <v>12.53</v>
      </c>
      <c r="Q246">
        <v>4.2</v>
      </c>
      <c r="R246">
        <f t="shared" si="27"/>
        <v>263.13</v>
      </c>
      <c r="S246" t="str">
        <f t="shared" si="28"/>
        <v>correct</v>
      </c>
      <c r="T246" s="5" t="str">
        <f t="shared" si="29"/>
        <v>Home And Lifestyle</v>
      </c>
      <c r="U246" t="str">
        <f t="shared" si="30"/>
        <v>Cash</v>
      </c>
      <c r="V246">
        <f>SUM(J246:J246:J1245)</f>
        <v>234951.2759999999</v>
      </c>
      <c r="W246">
        <f t="shared" si="31"/>
        <v>4068</v>
      </c>
      <c r="X246">
        <f t="shared" si="32"/>
        <v>310.37156671069999</v>
      </c>
      <c r="Y246">
        <f t="shared" si="33"/>
        <v>1042.6500000000001</v>
      </c>
      <c r="Z246">
        <f t="shared" si="34"/>
        <v>10.6785</v>
      </c>
      <c r="AA246">
        <f t="shared" si="35"/>
        <v>757</v>
      </c>
    </row>
    <row r="247" spans="1:27" x14ac:dyDescent="0.3">
      <c r="A247" t="s">
        <v>330</v>
      </c>
      <c r="B247" t="s">
        <v>45</v>
      </c>
      <c r="C247" t="s">
        <v>46</v>
      </c>
      <c r="D247" t="s">
        <v>27</v>
      </c>
      <c r="E247" t="s">
        <v>215</v>
      </c>
      <c r="F247" t="s">
        <v>31</v>
      </c>
      <c r="G247">
        <v>93.87</v>
      </c>
      <c r="H247">
        <v>8</v>
      </c>
      <c r="I247">
        <v>37.548000000000002</v>
      </c>
      <c r="J247">
        <v>788.50800000000004</v>
      </c>
      <c r="K247" s="6">
        <v>43498</v>
      </c>
      <c r="L247">
        <v>0.77916666666666667</v>
      </c>
      <c r="M247" t="s">
        <v>32</v>
      </c>
      <c r="N247">
        <v>750.96</v>
      </c>
      <c r="O247">
        <v>4.7619047620000003</v>
      </c>
      <c r="P247">
        <v>37.548000000000002</v>
      </c>
      <c r="Q247">
        <v>8.3000000000000007</v>
      </c>
      <c r="R247">
        <f t="shared" si="27"/>
        <v>788.51</v>
      </c>
      <c r="S247" t="str">
        <f t="shared" si="28"/>
        <v>check</v>
      </c>
      <c r="T247" s="5" t="str">
        <f t="shared" si="29"/>
        <v>Home And Lifestyle</v>
      </c>
      <c r="U247" t="str">
        <f t="shared" si="30"/>
        <v>Credit card</v>
      </c>
      <c r="V247">
        <f>SUM(J247:J247:J1246)</f>
        <v>234688.14599999992</v>
      </c>
      <c r="W247">
        <f t="shared" si="31"/>
        <v>4064</v>
      </c>
      <c r="X247">
        <f t="shared" si="32"/>
        <v>310.43405555555546</v>
      </c>
      <c r="Y247">
        <f t="shared" si="33"/>
        <v>1042.6500000000001</v>
      </c>
      <c r="Z247">
        <f t="shared" si="34"/>
        <v>10.6785</v>
      </c>
      <c r="AA247">
        <f t="shared" si="35"/>
        <v>756</v>
      </c>
    </row>
    <row r="248" spans="1:27" x14ac:dyDescent="0.3">
      <c r="A248" t="s">
        <v>331</v>
      </c>
      <c r="B248" t="s">
        <v>18</v>
      </c>
      <c r="C248" t="s">
        <v>19</v>
      </c>
      <c r="D248" t="s">
        <v>20</v>
      </c>
      <c r="E248" t="s">
        <v>215</v>
      </c>
      <c r="F248" t="s">
        <v>31</v>
      </c>
      <c r="G248">
        <v>47.59</v>
      </c>
      <c r="H248">
        <v>8</v>
      </c>
      <c r="I248">
        <v>19.036000000000001</v>
      </c>
      <c r="J248">
        <v>399.75599999999997</v>
      </c>
      <c r="K248" s="6">
        <v>43466</v>
      </c>
      <c r="L248">
        <v>0.61597222222222225</v>
      </c>
      <c r="M248" t="s">
        <v>29</v>
      </c>
      <c r="N248">
        <v>380.72</v>
      </c>
      <c r="O248">
        <v>4.7619047620000003</v>
      </c>
      <c r="P248">
        <v>19.036000000000001</v>
      </c>
      <c r="Q248">
        <v>5.7</v>
      </c>
      <c r="R248">
        <f t="shared" si="27"/>
        <v>399.76</v>
      </c>
      <c r="S248" t="str">
        <f t="shared" si="28"/>
        <v>check</v>
      </c>
      <c r="T248" s="5" t="str">
        <f t="shared" si="29"/>
        <v>Home And Lifestyle</v>
      </c>
      <c r="U248" t="str">
        <f t="shared" si="30"/>
        <v>Cash</v>
      </c>
      <c r="V248">
        <f>SUM(J248:J248:J1247)</f>
        <v>233899.63799999989</v>
      </c>
      <c r="W248">
        <f t="shared" si="31"/>
        <v>4056</v>
      </c>
      <c r="X248">
        <f t="shared" si="32"/>
        <v>309.80084503311241</v>
      </c>
      <c r="Y248">
        <f t="shared" si="33"/>
        <v>1042.6500000000001</v>
      </c>
      <c r="Z248">
        <f t="shared" si="34"/>
        <v>10.6785</v>
      </c>
      <c r="AA248">
        <f t="shared" si="35"/>
        <v>755</v>
      </c>
    </row>
    <row r="249" spans="1:27" x14ac:dyDescent="0.3">
      <c r="A249" t="s">
        <v>332</v>
      </c>
      <c r="B249" t="s">
        <v>45</v>
      </c>
      <c r="C249" t="s">
        <v>46</v>
      </c>
      <c r="D249" t="s">
        <v>20</v>
      </c>
      <c r="E249" t="s">
        <v>21</v>
      </c>
      <c r="F249" t="s">
        <v>28</v>
      </c>
      <c r="G249">
        <v>81.400000000000006</v>
      </c>
      <c r="H249">
        <v>3</v>
      </c>
      <c r="I249">
        <v>12.21</v>
      </c>
      <c r="J249">
        <v>256.41000000000003</v>
      </c>
      <c r="K249" s="6">
        <v>43710</v>
      </c>
      <c r="L249">
        <v>0.82152777777777775</v>
      </c>
      <c r="M249" t="s">
        <v>29</v>
      </c>
      <c r="N249">
        <v>244.2</v>
      </c>
      <c r="O249">
        <v>4.7619047620000003</v>
      </c>
      <c r="P249">
        <v>12.21</v>
      </c>
      <c r="Q249">
        <v>4.8</v>
      </c>
      <c r="R249">
        <f t="shared" si="27"/>
        <v>256.41000000000003</v>
      </c>
      <c r="S249" t="str">
        <f t="shared" si="28"/>
        <v>correct</v>
      </c>
      <c r="T249" s="5" t="str">
        <f t="shared" si="29"/>
        <v>Electronic Accessories</v>
      </c>
      <c r="U249" t="str">
        <f t="shared" si="30"/>
        <v>Cash</v>
      </c>
      <c r="V249">
        <f>SUM(J249:J249:J1248)</f>
        <v>233499.88199999987</v>
      </c>
      <c r="W249">
        <f t="shared" si="31"/>
        <v>4048</v>
      </c>
      <c r="X249">
        <f t="shared" si="32"/>
        <v>309.68154111405818</v>
      </c>
      <c r="Y249">
        <f t="shared" si="33"/>
        <v>1042.6500000000001</v>
      </c>
      <c r="Z249">
        <f t="shared" si="34"/>
        <v>10.6785</v>
      </c>
      <c r="AA249">
        <f t="shared" si="35"/>
        <v>754</v>
      </c>
    </row>
    <row r="250" spans="1:27" x14ac:dyDescent="0.3">
      <c r="A250" t="s">
        <v>333</v>
      </c>
      <c r="B250" t="s">
        <v>18</v>
      </c>
      <c r="C250" t="s">
        <v>19</v>
      </c>
      <c r="D250" t="s">
        <v>20</v>
      </c>
      <c r="E250" t="s">
        <v>215</v>
      </c>
      <c r="F250" t="s">
        <v>50</v>
      </c>
      <c r="G250">
        <v>17.940000000000001</v>
      </c>
      <c r="H250">
        <v>5</v>
      </c>
      <c r="I250">
        <v>4.4850000000000003</v>
      </c>
      <c r="J250">
        <v>94.185000000000002</v>
      </c>
      <c r="K250" s="6" t="s">
        <v>146</v>
      </c>
      <c r="L250">
        <v>0.58611111111111114</v>
      </c>
      <c r="M250" t="s">
        <v>23</v>
      </c>
      <c r="N250">
        <v>89.7</v>
      </c>
      <c r="O250">
        <v>4.7619047620000003</v>
      </c>
      <c r="P250">
        <v>4.4850000000000003</v>
      </c>
      <c r="Q250">
        <v>6.8</v>
      </c>
      <c r="R250">
        <f t="shared" si="27"/>
        <v>94.19</v>
      </c>
      <c r="S250" t="str">
        <f t="shared" si="28"/>
        <v>check</v>
      </c>
      <c r="T250" s="5" t="str">
        <f t="shared" si="29"/>
        <v>Fashion Accessories</v>
      </c>
      <c r="U250" t="str">
        <f t="shared" si="30"/>
        <v>Ewallet</v>
      </c>
      <c r="V250">
        <f>SUM(J250:J250:J1249)</f>
        <v>233243.47199999986</v>
      </c>
      <c r="W250">
        <f t="shared" si="31"/>
        <v>4045</v>
      </c>
      <c r="X250">
        <f t="shared" si="32"/>
        <v>309.75228685258946</v>
      </c>
      <c r="Y250">
        <f t="shared" si="33"/>
        <v>1042.6500000000001</v>
      </c>
      <c r="Z250">
        <f t="shared" si="34"/>
        <v>10.6785</v>
      </c>
      <c r="AA250">
        <f t="shared" si="35"/>
        <v>753</v>
      </c>
    </row>
    <row r="251" spans="1:27" x14ac:dyDescent="0.3">
      <c r="A251" t="s">
        <v>334</v>
      </c>
      <c r="B251" t="s">
        <v>18</v>
      </c>
      <c r="C251" t="s">
        <v>19</v>
      </c>
      <c r="D251" t="s">
        <v>20</v>
      </c>
      <c r="E251" t="s">
        <v>215</v>
      </c>
      <c r="F251" t="s">
        <v>28</v>
      </c>
      <c r="G251">
        <v>77.72</v>
      </c>
      <c r="H251">
        <v>4</v>
      </c>
      <c r="I251">
        <v>15.544</v>
      </c>
      <c r="J251">
        <v>326.42399999999998</v>
      </c>
      <c r="K251" s="6">
        <v>43647</v>
      </c>
      <c r="L251">
        <v>0.6743055555555556</v>
      </c>
      <c r="M251" t="s">
        <v>32</v>
      </c>
      <c r="N251">
        <v>310.88</v>
      </c>
      <c r="O251">
        <v>4.7619047620000003</v>
      </c>
      <c r="P251">
        <v>15.544</v>
      </c>
      <c r="Q251">
        <v>8.8000000000000007</v>
      </c>
      <c r="R251">
        <f t="shared" si="27"/>
        <v>326.42</v>
      </c>
      <c r="S251" t="str">
        <f t="shared" si="28"/>
        <v>check</v>
      </c>
      <c r="T251" s="5" t="str">
        <f t="shared" si="29"/>
        <v>Electronic Accessories</v>
      </c>
      <c r="U251" t="str">
        <f t="shared" si="30"/>
        <v>Credit card</v>
      </c>
      <c r="V251">
        <f>SUM(J251:J251:J1250)</f>
        <v>233149.28699999987</v>
      </c>
      <c r="W251">
        <f t="shared" si="31"/>
        <v>4040</v>
      </c>
      <c r="X251">
        <f t="shared" si="32"/>
        <v>310.03894547872324</v>
      </c>
      <c r="Y251">
        <f t="shared" si="33"/>
        <v>1042.6500000000001</v>
      </c>
      <c r="Z251">
        <f t="shared" si="34"/>
        <v>10.6785</v>
      </c>
      <c r="AA251">
        <f t="shared" si="35"/>
        <v>752</v>
      </c>
    </row>
    <row r="252" spans="1:27" x14ac:dyDescent="0.3">
      <c r="A252" t="s">
        <v>335</v>
      </c>
      <c r="B252" t="s">
        <v>45</v>
      </c>
      <c r="C252" t="s">
        <v>46</v>
      </c>
      <c r="D252" t="s">
        <v>27</v>
      </c>
      <c r="E252" t="s">
        <v>215</v>
      </c>
      <c r="F252" t="s">
        <v>47</v>
      </c>
      <c r="G252">
        <v>73.06</v>
      </c>
      <c r="H252">
        <v>7</v>
      </c>
      <c r="I252">
        <v>25.571000000000002</v>
      </c>
      <c r="J252">
        <v>536.99099999999999</v>
      </c>
      <c r="K252" s="6" t="s">
        <v>283</v>
      </c>
      <c r="L252">
        <v>0.79583333333333339</v>
      </c>
      <c r="M252" t="s">
        <v>32</v>
      </c>
      <c r="N252">
        <v>511.42</v>
      </c>
      <c r="O252">
        <v>4.7619047620000003</v>
      </c>
      <c r="P252">
        <v>25.571000000000002</v>
      </c>
      <c r="Q252">
        <v>4.2</v>
      </c>
      <c r="R252">
        <f t="shared" si="27"/>
        <v>536.99</v>
      </c>
      <c r="S252" t="str">
        <f t="shared" si="28"/>
        <v>check</v>
      </c>
      <c r="T252" s="5" t="str">
        <f t="shared" si="29"/>
        <v>Food And Beverages</v>
      </c>
      <c r="U252" t="str">
        <f t="shared" si="30"/>
        <v>Credit card</v>
      </c>
      <c r="V252">
        <f>SUM(J252:J252:J1251)</f>
        <v>232822.86299999987</v>
      </c>
      <c r="W252">
        <f t="shared" si="31"/>
        <v>4036</v>
      </c>
      <c r="X252">
        <f t="shared" si="32"/>
        <v>310.01712782956042</v>
      </c>
      <c r="Y252">
        <f t="shared" si="33"/>
        <v>1042.6500000000001</v>
      </c>
      <c r="Z252">
        <f t="shared" si="34"/>
        <v>10.6785</v>
      </c>
      <c r="AA252">
        <f t="shared" si="35"/>
        <v>751</v>
      </c>
    </row>
    <row r="253" spans="1:27" x14ac:dyDescent="0.3">
      <c r="A253" t="s">
        <v>336</v>
      </c>
      <c r="B253" t="s">
        <v>45</v>
      </c>
      <c r="C253" t="s">
        <v>46</v>
      </c>
      <c r="D253" t="s">
        <v>20</v>
      </c>
      <c r="E253" t="s">
        <v>215</v>
      </c>
      <c r="F253" t="s">
        <v>47</v>
      </c>
      <c r="G253">
        <v>46.55</v>
      </c>
      <c r="H253">
        <v>9</v>
      </c>
      <c r="I253">
        <v>20.947500000000002</v>
      </c>
      <c r="J253">
        <v>439.89749999999998</v>
      </c>
      <c r="K253" s="6">
        <v>43498</v>
      </c>
      <c r="L253">
        <v>0.64861111111111114</v>
      </c>
      <c r="M253" t="s">
        <v>23</v>
      </c>
      <c r="N253">
        <v>418.95</v>
      </c>
      <c r="O253">
        <v>4.7619047620000003</v>
      </c>
      <c r="P253">
        <v>20.947500000000002</v>
      </c>
      <c r="Q253">
        <v>6.4</v>
      </c>
      <c r="R253">
        <f t="shared" si="27"/>
        <v>439.9</v>
      </c>
      <c r="S253" t="str">
        <f t="shared" si="28"/>
        <v>check</v>
      </c>
      <c r="T253" s="5" t="str">
        <f t="shared" si="29"/>
        <v>Food And Beverages</v>
      </c>
      <c r="U253" t="str">
        <f t="shared" si="30"/>
        <v>Ewallet</v>
      </c>
      <c r="V253">
        <f>SUM(J253:J253:J1252)</f>
        <v>232285.87199999986</v>
      </c>
      <c r="W253">
        <f t="shared" si="31"/>
        <v>4029</v>
      </c>
      <c r="X253">
        <f t="shared" si="32"/>
        <v>309.71449599999983</v>
      </c>
      <c r="Y253">
        <f t="shared" si="33"/>
        <v>1042.6500000000001</v>
      </c>
      <c r="Z253">
        <f t="shared" si="34"/>
        <v>10.6785</v>
      </c>
      <c r="AA253">
        <f t="shared" si="35"/>
        <v>750</v>
      </c>
    </row>
    <row r="254" spans="1:27" x14ac:dyDescent="0.3">
      <c r="A254" t="s">
        <v>337</v>
      </c>
      <c r="B254" t="s">
        <v>25</v>
      </c>
      <c r="C254" t="s">
        <v>26</v>
      </c>
      <c r="D254" t="s">
        <v>20</v>
      </c>
      <c r="E254" t="s">
        <v>215</v>
      </c>
      <c r="F254" t="s">
        <v>50</v>
      </c>
      <c r="G254">
        <v>35.19</v>
      </c>
      <c r="H254">
        <v>10</v>
      </c>
      <c r="I254">
        <v>17.594999999999999</v>
      </c>
      <c r="J254">
        <v>369.495</v>
      </c>
      <c r="K254" s="6" t="s">
        <v>338</v>
      </c>
      <c r="L254">
        <v>0.79583333333333339</v>
      </c>
      <c r="M254" t="s">
        <v>32</v>
      </c>
      <c r="N254">
        <v>351.9</v>
      </c>
      <c r="O254">
        <v>4.7619047620000003</v>
      </c>
      <c r="P254">
        <v>17.594999999999999</v>
      </c>
      <c r="Q254">
        <v>8.4</v>
      </c>
      <c r="R254">
        <f t="shared" si="27"/>
        <v>369.5</v>
      </c>
      <c r="S254" t="str">
        <f t="shared" si="28"/>
        <v>check</v>
      </c>
      <c r="T254" s="5" t="str">
        <f t="shared" si="29"/>
        <v>Fashion Accessories</v>
      </c>
      <c r="U254" t="str">
        <f t="shared" si="30"/>
        <v>Credit card</v>
      </c>
      <c r="V254">
        <f>SUM(J254:J254:J1253)</f>
        <v>231845.97449999984</v>
      </c>
      <c r="W254">
        <f t="shared" si="31"/>
        <v>4020</v>
      </c>
      <c r="X254">
        <f t="shared" si="32"/>
        <v>309.54068691588765</v>
      </c>
      <c r="Y254">
        <f t="shared" si="33"/>
        <v>1042.6500000000001</v>
      </c>
      <c r="Z254">
        <f t="shared" si="34"/>
        <v>10.6785</v>
      </c>
      <c r="AA254">
        <f t="shared" si="35"/>
        <v>749</v>
      </c>
    </row>
    <row r="255" spans="1:27" x14ac:dyDescent="0.3">
      <c r="A255" t="s">
        <v>339</v>
      </c>
      <c r="B255" t="s">
        <v>25</v>
      </c>
      <c r="C255" t="s">
        <v>26</v>
      </c>
      <c r="D255" t="s">
        <v>27</v>
      </c>
      <c r="E255" t="s">
        <v>21</v>
      </c>
      <c r="F255" t="s">
        <v>36</v>
      </c>
      <c r="G255">
        <v>14.39</v>
      </c>
      <c r="H255">
        <v>2</v>
      </c>
      <c r="I255">
        <v>1.4390000000000001</v>
      </c>
      <c r="J255">
        <v>30.219000000000001</v>
      </c>
      <c r="K255" s="6">
        <v>43499</v>
      </c>
      <c r="L255">
        <v>0.8222222222222223</v>
      </c>
      <c r="M255" t="s">
        <v>32</v>
      </c>
      <c r="N255">
        <v>28.78</v>
      </c>
      <c r="O255">
        <v>4.7619047620000003</v>
      </c>
      <c r="P255">
        <v>1.4390000000000001</v>
      </c>
      <c r="Q255">
        <v>7.2</v>
      </c>
      <c r="R255">
        <f t="shared" si="27"/>
        <v>30.22</v>
      </c>
      <c r="S255" t="str">
        <f t="shared" si="28"/>
        <v>check</v>
      </c>
      <c r="T255" s="5" t="str">
        <f t="shared" si="29"/>
        <v>Sports And Travel</v>
      </c>
      <c r="U255" t="str">
        <f t="shared" si="30"/>
        <v>Credit card</v>
      </c>
      <c r="V255">
        <f>SUM(J255:J255:J1254)</f>
        <v>231476.47949999984</v>
      </c>
      <c r="W255">
        <f t="shared" si="31"/>
        <v>4010</v>
      </c>
      <c r="X255">
        <f t="shared" si="32"/>
        <v>309.46053409090888</v>
      </c>
      <c r="Y255">
        <f t="shared" si="33"/>
        <v>1042.6500000000001</v>
      </c>
      <c r="Z255">
        <f t="shared" si="34"/>
        <v>10.6785</v>
      </c>
      <c r="AA255">
        <f t="shared" si="35"/>
        <v>748</v>
      </c>
    </row>
    <row r="256" spans="1:27" x14ac:dyDescent="0.3">
      <c r="A256" t="s">
        <v>340</v>
      </c>
      <c r="B256" t="s">
        <v>18</v>
      </c>
      <c r="C256" t="s">
        <v>19</v>
      </c>
      <c r="D256" t="s">
        <v>27</v>
      </c>
      <c r="E256" t="s">
        <v>215</v>
      </c>
      <c r="F256" t="s">
        <v>31</v>
      </c>
      <c r="G256">
        <v>23.75</v>
      </c>
      <c r="H256">
        <v>4</v>
      </c>
      <c r="I256">
        <v>4.75</v>
      </c>
      <c r="J256">
        <v>99.75</v>
      </c>
      <c r="K256" s="6" t="s">
        <v>95</v>
      </c>
      <c r="L256">
        <v>0.47361111111111115</v>
      </c>
      <c r="M256" t="s">
        <v>29</v>
      </c>
      <c r="N256">
        <v>95</v>
      </c>
      <c r="O256">
        <v>4.7619047620000003</v>
      </c>
      <c r="P256">
        <v>4.75</v>
      </c>
      <c r="Q256">
        <v>5.2</v>
      </c>
      <c r="R256">
        <f t="shared" si="27"/>
        <v>99.75</v>
      </c>
      <c r="S256" t="str">
        <f t="shared" si="28"/>
        <v>correct</v>
      </c>
      <c r="T256" s="5" t="str">
        <f t="shared" si="29"/>
        <v>Home And Lifestyle</v>
      </c>
      <c r="U256" t="str">
        <f t="shared" si="30"/>
        <v>Cash</v>
      </c>
      <c r="V256">
        <f>SUM(J256:J256:J1255)</f>
        <v>231446.26049999983</v>
      </c>
      <c r="W256">
        <f t="shared" si="31"/>
        <v>4008</v>
      </c>
      <c r="X256">
        <f t="shared" si="32"/>
        <v>309.83435140562227</v>
      </c>
      <c r="Y256">
        <f t="shared" si="33"/>
        <v>1042.6500000000001</v>
      </c>
      <c r="Z256">
        <f t="shared" si="34"/>
        <v>10.6785</v>
      </c>
      <c r="AA256">
        <f t="shared" si="35"/>
        <v>747</v>
      </c>
    </row>
    <row r="257" spans="1:27" x14ac:dyDescent="0.3">
      <c r="A257" t="s">
        <v>341</v>
      </c>
      <c r="B257" t="s">
        <v>18</v>
      </c>
      <c r="C257" t="s">
        <v>19</v>
      </c>
      <c r="D257" t="s">
        <v>20</v>
      </c>
      <c r="E257" t="s">
        <v>215</v>
      </c>
      <c r="F257" t="s">
        <v>31</v>
      </c>
      <c r="G257">
        <v>58.9</v>
      </c>
      <c r="H257">
        <v>8</v>
      </c>
      <c r="I257">
        <v>23.56</v>
      </c>
      <c r="J257">
        <v>494.76</v>
      </c>
      <c r="K257" s="6">
        <v>43617</v>
      </c>
      <c r="L257">
        <v>0.47430555555555554</v>
      </c>
      <c r="M257" t="s">
        <v>29</v>
      </c>
      <c r="N257">
        <v>471.2</v>
      </c>
      <c r="O257">
        <v>4.7619047620000003</v>
      </c>
      <c r="P257">
        <v>23.56</v>
      </c>
      <c r="Q257">
        <v>8.9</v>
      </c>
      <c r="R257">
        <f t="shared" si="27"/>
        <v>494.76</v>
      </c>
      <c r="S257" t="str">
        <f t="shared" si="28"/>
        <v>correct</v>
      </c>
      <c r="T257" s="5" t="str">
        <f t="shared" si="29"/>
        <v>Home And Lifestyle</v>
      </c>
      <c r="U257" t="str">
        <f t="shared" si="30"/>
        <v>Cash</v>
      </c>
      <c r="V257">
        <f>SUM(J257:J257:J1256)</f>
        <v>231346.51049999986</v>
      </c>
      <c r="W257">
        <f t="shared" si="31"/>
        <v>4004</v>
      </c>
      <c r="X257">
        <f t="shared" si="32"/>
        <v>310.11596581769419</v>
      </c>
      <c r="Y257">
        <f t="shared" si="33"/>
        <v>1042.6500000000001</v>
      </c>
      <c r="Z257">
        <f t="shared" si="34"/>
        <v>10.6785</v>
      </c>
      <c r="AA257">
        <f t="shared" si="35"/>
        <v>746</v>
      </c>
    </row>
    <row r="258" spans="1:27" x14ac:dyDescent="0.3">
      <c r="A258" t="s">
        <v>342</v>
      </c>
      <c r="B258" t="s">
        <v>45</v>
      </c>
      <c r="C258" t="s">
        <v>46</v>
      </c>
      <c r="D258" t="s">
        <v>20</v>
      </c>
      <c r="E258" t="s">
        <v>215</v>
      </c>
      <c r="F258" t="s">
        <v>50</v>
      </c>
      <c r="G258">
        <v>32.619999999999997</v>
      </c>
      <c r="H258">
        <v>4</v>
      </c>
      <c r="I258">
        <v>6.524</v>
      </c>
      <c r="J258">
        <v>137.00399999999999</v>
      </c>
      <c r="K258" s="6" t="s">
        <v>228</v>
      </c>
      <c r="L258">
        <v>0.59166666666666667</v>
      </c>
      <c r="M258" t="s">
        <v>29</v>
      </c>
      <c r="N258">
        <v>130.47999999999999</v>
      </c>
      <c r="O258">
        <v>4.7619047620000003</v>
      </c>
      <c r="P258">
        <v>6.524</v>
      </c>
      <c r="Q258">
        <v>9</v>
      </c>
      <c r="R258">
        <f t="shared" si="27"/>
        <v>137</v>
      </c>
      <c r="S258" t="str">
        <f t="shared" si="28"/>
        <v>check</v>
      </c>
      <c r="T258" s="5" t="str">
        <f t="shared" si="29"/>
        <v>Fashion Accessories</v>
      </c>
      <c r="U258" t="str">
        <f t="shared" si="30"/>
        <v>Cash</v>
      </c>
      <c r="V258">
        <f>SUM(J258:J258:J1257)</f>
        <v>230851.75049999985</v>
      </c>
      <c r="W258">
        <f t="shared" si="31"/>
        <v>3996</v>
      </c>
      <c r="X258">
        <f t="shared" si="32"/>
        <v>309.86812147650988</v>
      </c>
      <c r="Y258">
        <f t="shared" si="33"/>
        <v>1042.6500000000001</v>
      </c>
      <c r="Z258">
        <f t="shared" si="34"/>
        <v>10.6785</v>
      </c>
      <c r="AA258">
        <f t="shared" si="35"/>
        <v>745</v>
      </c>
    </row>
    <row r="259" spans="1:27" x14ac:dyDescent="0.3">
      <c r="A259" t="s">
        <v>343</v>
      </c>
      <c r="B259" t="s">
        <v>18</v>
      </c>
      <c r="C259" t="s">
        <v>19</v>
      </c>
      <c r="D259" t="s">
        <v>20</v>
      </c>
      <c r="E259" t="s">
        <v>215</v>
      </c>
      <c r="F259" t="s">
        <v>28</v>
      </c>
      <c r="G259">
        <v>66.349999999999994</v>
      </c>
      <c r="H259">
        <v>1</v>
      </c>
      <c r="I259">
        <v>3.3174999999999999</v>
      </c>
      <c r="J259">
        <v>69.667500000000004</v>
      </c>
      <c r="K259" s="6" t="s">
        <v>305</v>
      </c>
      <c r="L259">
        <v>0.44861111111111113</v>
      </c>
      <c r="M259" t="s">
        <v>32</v>
      </c>
      <c r="N259">
        <v>66.349999999999994</v>
      </c>
      <c r="O259">
        <v>4.7619047620000003</v>
      </c>
      <c r="P259">
        <v>3.3174999999999999</v>
      </c>
      <c r="Q259">
        <v>9.6999999999999993</v>
      </c>
      <c r="R259">
        <f t="shared" ref="R259:R322" si="36">ROUND((G259*H259)+I259,2)</f>
        <v>69.67</v>
      </c>
      <c r="S259" t="str">
        <f t="shared" ref="S259:S322" si="37">IF(J259=ROUND((G259*H259)+I259,2),"correct","check")</f>
        <v>check</v>
      </c>
      <c r="T259" s="5" t="str">
        <f t="shared" ref="T259:T322" si="38">PROPER(F259)</f>
        <v>Electronic Accessories</v>
      </c>
      <c r="U259" t="str">
        <f t="shared" ref="U259:U322" si="39">TRIM(M259)</f>
        <v>Credit card</v>
      </c>
      <c r="V259">
        <f>SUM(J259:J259:J1258)</f>
        <v>230714.74649999986</v>
      </c>
      <c r="W259">
        <f t="shared" ref="W259:W322" si="40">SUM(H259:H1258)</f>
        <v>3992</v>
      </c>
      <c r="X259">
        <f t="shared" ref="X259:X322" si="41">AVERAGE(J259:J1258)</f>
        <v>310.10046572580626</v>
      </c>
      <c r="Y259">
        <f t="shared" ref="Y259:Y322" si="42">MAX(J259:J1258)</f>
        <v>1042.6500000000001</v>
      </c>
      <c r="Z259">
        <f t="shared" ref="Z259:Z322" si="43">MIN(J259:J1258)</f>
        <v>10.6785</v>
      </c>
      <c r="AA259">
        <f t="shared" ref="AA259:AA322" si="44">COUNTA(A259:A1258)</f>
        <v>744</v>
      </c>
    </row>
    <row r="260" spans="1:27" x14ac:dyDescent="0.3">
      <c r="A260" t="s">
        <v>344</v>
      </c>
      <c r="B260" t="s">
        <v>18</v>
      </c>
      <c r="C260" t="s">
        <v>19</v>
      </c>
      <c r="D260" t="s">
        <v>20</v>
      </c>
      <c r="E260" t="s">
        <v>215</v>
      </c>
      <c r="F260" t="s">
        <v>31</v>
      </c>
      <c r="G260">
        <v>25.91</v>
      </c>
      <c r="H260">
        <v>6</v>
      </c>
      <c r="I260">
        <v>7.7729999999999997</v>
      </c>
      <c r="J260">
        <v>163.233</v>
      </c>
      <c r="K260" s="6">
        <v>43587</v>
      </c>
      <c r="L260">
        <v>0.42777777777777781</v>
      </c>
      <c r="M260" t="s">
        <v>23</v>
      </c>
      <c r="N260">
        <v>155.46</v>
      </c>
      <c r="O260">
        <v>4.7619047620000003</v>
      </c>
      <c r="P260">
        <v>7.7729999999999997</v>
      </c>
      <c r="Q260">
        <v>8.6999999999999993</v>
      </c>
      <c r="R260">
        <f t="shared" si="36"/>
        <v>163.22999999999999</v>
      </c>
      <c r="S260" t="str">
        <f t="shared" si="37"/>
        <v>check</v>
      </c>
      <c r="T260" s="5" t="str">
        <f t="shared" si="38"/>
        <v>Home And Lifestyle</v>
      </c>
      <c r="U260" t="str">
        <f t="shared" si="39"/>
        <v>Ewallet</v>
      </c>
      <c r="V260">
        <f>SUM(J260:J260:J1259)</f>
        <v>230645.07899999985</v>
      </c>
      <c r="W260">
        <f t="shared" si="40"/>
        <v>3991</v>
      </c>
      <c r="X260">
        <f t="shared" si="41"/>
        <v>310.42406325706577</v>
      </c>
      <c r="Y260">
        <f t="shared" si="42"/>
        <v>1042.6500000000001</v>
      </c>
      <c r="Z260">
        <f t="shared" si="43"/>
        <v>10.6785</v>
      </c>
      <c r="AA260">
        <f t="shared" si="44"/>
        <v>743</v>
      </c>
    </row>
    <row r="261" spans="1:27" x14ac:dyDescent="0.3">
      <c r="A261" t="s">
        <v>345</v>
      </c>
      <c r="B261" t="s">
        <v>18</v>
      </c>
      <c r="C261" t="s">
        <v>19</v>
      </c>
      <c r="D261" t="s">
        <v>20</v>
      </c>
      <c r="E261" t="s">
        <v>215</v>
      </c>
      <c r="F261" t="s">
        <v>28</v>
      </c>
      <c r="G261">
        <v>32.25</v>
      </c>
      <c r="H261">
        <v>4</v>
      </c>
      <c r="I261">
        <v>6.45</v>
      </c>
      <c r="J261">
        <v>135.44999999999999</v>
      </c>
      <c r="K261" s="6" t="s">
        <v>257</v>
      </c>
      <c r="L261">
        <v>0.52638888888888891</v>
      </c>
      <c r="M261" t="s">
        <v>23</v>
      </c>
      <c r="N261">
        <v>129</v>
      </c>
      <c r="O261">
        <v>4.7619047620000003</v>
      </c>
      <c r="P261">
        <v>6.45</v>
      </c>
      <c r="Q261">
        <v>6.5</v>
      </c>
      <c r="R261">
        <f t="shared" si="36"/>
        <v>135.44999999999999</v>
      </c>
      <c r="S261" t="str">
        <f t="shared" si="37"/>
        <v>correct</v>
      </c>
      <c r="T261" s="5" t="str">
        <f t="shared" si="38"/>
        <v>Electronic Accessories</v>
      </c>
      <c r="U261" t="str">
        <f t="shared" si="39"/>
        <v>Ewallet</v>
      </c>
      <c r="V261">
        <f>SUM(J261:J261:J1260)</f>
        <v>230481.84599999984</v>
      </c>
      <c r="W261">
        <f t="shared" si="40"/>
        <v>3985</v>
      </c>
      <c r="X261">
        <f t="shared" si="41"/>
        <v>310.62243396226393</v>
      </c>
      <c r="Y261">
        <f t="shared" si="42"/>
        <v>1042.6500000000001</v>
      </c>
      <c r="Z261">
        <f t="shared" si="43"/>
        <v>10.6785</v>
      </c>
      <c r="AA261">
        <f t="shared" si="44"/>
        <v>742</v>
      </c>
    </row>
    <row r="262" spans="1:27" x14ac:dyDescent="0.3">
      <c r="A262" t="s">
        <v>346</v>
      </c>
      <c r="B262" t="s">
        <v>25</v>
      </c>
      <c r="C262" t="s">
        <v>26</v>
      </c>
      <c r="D262" t="s">
        <v>20</v>
      </c>
      <c r="E262" t="s">
        <v>215</v>
      </c>
      <c r="F262" t="s">
        <v>28</v>
      </c>
      <c r="G262">
        <v>65.94</v>
      </c>
      <c r="H262">
        <v>4</v>
      </c>
      <c r="I262">
        <v>13.188000000000001</v>
      </c>
      <c r="J262">
        <v>276.94799999999998</v>
      </c>
      <c r="K262" s="6">
        <v>43648</v>
      </c>
      <c r="L262">
        <v>0.54513888888888895</v>
      </c>
      <c r="M262" t="s">
        <v>32</v>
      </c>
      <c r="N262">
        <v>263.76</v>
      </c>
      <c r="O262">
        <v>4.7619047620000003</v>
      </c>
      <c r="P262">
        <v>13.188000000000001</v>
      </c>
      <c r="Q262">
        <v>6.9</v>
      </c>
      <c r="R262">
        <f t="shared" si="36"/>
        <v>276.95</v>
      </c>
      <c r="S262" t="str">
        <f t="shared" si="37"/>
        <v>check</v>
      </c>
      <c r="T262" s="5" t="str">
        <f t="shared" si="38"/>
        <v>Electronic Accessories</v>
      </c>
      <c r="U262" t="str">
        <f t="shared" si="39"/>
        <v>Credit card</v>
      </c>
      <c r="V262">
        <f>SUM(J262:J262:J1261)</f>
        <v>230346.39599999983</v>
      </c>
      <c r="W262">
        <f t="shared" si="40"/>
        <v>3981</v>
      </c>
      <c r="X262">
        <f t="shared" si="41"/>
        <v>310.85883400809695</v>
      </c>
      <c r="Y262">
        <f t="shared" si="42"/>
        <v>1042.6500000000001</v>
      </c>
      <c r="Z262">
        <f t="shared" si="43"/>
        <v>10.6785</v>
      </c>
      <c r="AA262">
        <f t="shared" si="44"/>
        <v>741</v>
      </c>
    </row>
    <row r="263" spans="1:27" x14ac:dyDescent="0.3">
      <c r="A263" t="s">
        <v>347</v>
      </c>
      <c r="B263" t="s">
        <v>18</v>
      </c>
      <c r="C263" t="s">
        <v>19</v>
      </c>
      <c r="D263" t="s">
        <v>27</v>
      </c>
      <c r="E263" t="s">
        <v>21</v>
      </c>
      <c r="F263" t="s">
        <v>28</v>
      </c>
      <c r="G263">
        <v>75.06</v>
      </c>
      <c r="H263">
        <v>9</v>
      </c>
      <c r="I263">
        <v>33.777000000000001</v>
      </c>
      <c r="J263">
        <v>709.31700000000001</v>
      </c>
      <c r="K263" s="6" t="s">
        <v>102</v>
      </c>
      <c r="L263">
        <v>0.55902777777777779</v>
      </c>
      <c r="M263" t="s">
        <v>23</v>
      </c>
      <c r="N263">
        <v>675.54</v>
      </c>
      <c r="O263">
        <v>4.7619047620000003</v>
      </c>
      <c r="P263">
        <v>33.777000000000001</v>
      </c>
      <c r="Q263">
        <v>6.2</v>
      </c>
      <c r="R263">
        <f t="shared" si="36"/>
        <v>709.32</v>
      </c>
      <c r="S263" t="str">
        <f t="shared" si="37"/>
        <v>check</v>
      </c>
      <c r="T263" s="5" t="str">
        <f t="shared" si="38"/>
        <v>Electronic Accessories</v>
      </c>
      <c r="U263" t="str">
        <f t="shared" si="39"/>
        <v>Ewallet</v>
      </c>
      <c r="V263">
        <f>SUM(J263:J263:J1262)</f>
        <v>230069.44799999986</v>
      </c>
      <c r="W263">
        <f t="shared" si="40"/>
        <v>3977</v>
      </c>
      <c r="X263">
        <f t="shared" si="41"/>
        <v>310.90465945945925</v>
      </c>
      <c r="Y263">
        <f t="shared" si="42"/>
        <v>1042.6500000000001</v>
      </c>
      <c r="Z263">
        <f t="shared" si="43"/>
        <v>10.6785</v>
      </c>
      <c r="AA263">
        <f t="shared" si="44"/>
        <v>740</v>
      </c>
    </row>
    <row r="264" spans="1:27" x14ac:dyDescent="0.3">
      <c r="A264" t="s">
        <v>348</v>
      </c>
      <c r="B264" t="s">
        <v>25</v>
      </c>
      <c r="C264" t="s">
        <v>26</v>
      </c>
      <c r="D264" t="s">
        <v>27</v>
      </c>
      <c r="E264" t="s">
        <v>21</v>
      </c>
      <c r="F264" t="s">
        <v>50</v>
      </c>
      <c r="G264">
        <v>16.45</v>
      </c>
      <c r="H264">
        <v>4</v>
      </c>
      <c r="I264">
        <v>3.29</v>
      </c>
      <c r="J264">
        <v>69.09</v>
      </c>
      <c r="K264" s="6">
        <v>43649</v>
      </c>
      <c r="L264">
        <v>0.62013888888888891</v>
      </c>
      <c r="M264" t="s">
        <v>23</v>
      </c>
      <c r="N264">
        <v>65.8</v>
      </c>
      <c r="O264">
        <v>4.7619047620000003</v>
      </c>
      <c r="P264">
        <v>3.29</v>
      </c>
      <c r="Q264">
        <v>5.6</v>
      </c>
      <c r="R264">
        <f t="shared" si="36"/>
        <v>69.09</v>
      </c>
      <c r="S264" t="str">
        <f t="shared" si="37"/>
        <v>correct</v>
      </c>
      <c r="T264" s="5" t="str">
        <f t="shared" si="38"/>
        <v>Fashion Accessories</v>
      </c>
      <c r="U264" t="str">
        <f t="shared" si="39"/>
        <v>Ewallet</v>
      </c>
      <c r="V264">
        <f>SUM(J264:J264:J1263)</f>
        <v>229360.13099999985</v>
      </c>
      <c r="W264">
        <f t="shared" si="40"/>
        <v>3968</v>
      </c>
      <c r="X264">
        <f t="shared" si="41"/>
        <v>310.36553585926907</v>
      </c>
      <c r="Y264">
        <f t="shared" si="42"/>
        <v>1042.6500000000001</v>
      </c>
      <c r="Z264">
        <f t="shared" si="43"/>
        <v>10.6785</v>
      </c>
      <c r="AA264">
        <f t="shared" si="44"/>
        <v>739</v>
      </c>
    </row>
    <row r="265" spans="1:27" x14ac:dyDescent="0.3">
      <c r="A265" t="s">
        <v>349</v>
      </c>
      <c r="B265" t="s">
        <v>45</v>
      </c>
      <c r="C265" t="s">
        <v>46</v>
      </c>
      <c r="D265" t="s">
        <v>20</v>
      </c>
      <c r="E265" t="s">
        <v>21</v>
      </c>
      <c r="F265" t="s">
        <v>50</v>
      </c>
      <c r="G265">
        <v>38.299999999999997</v>
      </c>
      <c r="H265">
        <v>4</v>
      </c>
      <c r="I265">
        <v>7.66</v>
      </c>
      <c r="J265">
        <v>160.86000000000001</v>
      </c>
      <c r="K265" s="6" t="s">
        <v>124</v>
      </c>
      <c r="L265">
        <v>0.80694444444444446</v>
      </c>
      <c r="M265" t="s">
        <v>29</v>
      </c>
      <c r="N265">
        <v>153.19999999999999</v>
      </c>
      <c r="O265">
        <v>4.7619047620000003</v>
      </c>
      <c r="P265">
        <v>7.66</v>
      </c>
      <c r="Q265">
        <v>5.7</v>
      </c>
      <c r="R265">
        <f t="shared" si="36"/>
        <v>160.86000000000001</v>
      </c>
      <c r="S265" t="str">
        <f t="shared" si="37"/>
        <v>correct</v>
      </c>
      <c r="T265" s="5" t="str">
        <f t="shared" si="38"/>
        <v>Fashion Accessories</v>
      </c>
      <c r="U265" t="str">
        <f t="shared" si="39"/>
        <v>Cash</v>
      </c>
      <c r="V265">
        <f>SUM(J265:J265:J1264)</f>
        <v>229291.04099999988</v>
      </c>
      <c r="W265">
        <f t="shared" si="40"/>
        <v>3964</v>
      </c>
      <c r="X265">
        <f t="shared" si="41"/>
        <v>310.69246747967463</v>
      </c>
      <c r="Y265">
        <f t="shared" si="42"/>
        <v>1042.6500000000001</v>
      </c>
      <c r="Z265">
        <f t="shared" si="43"/>
        <v>10.6785</v>
      </c>
      <c r="AA265">
        <f t="shared" si="44"/>
        <v>738</v>
      </c>
    </row>
    <row r="266" spans="1:27" x14ac:dyDescent="0.3">
      <c r="A266" t="s">
        <v>350</v>
      </c>
      <c r="B266" t="s">
        <v>18</v>
      </c>
      <c r="C266" t="s">
        <v>19</v>
      </c>
      <c r="D266" t="s">
        <v>20</v>
      </c>
      <c r="E266" t="s">
        <v>21</v>
      </c>
      <c r="F266" t="s">
        <v>36</v>
      </c>
      <c r="G266">
        <v>22.24</v>
      </c>
      <c r="H266">
        <v>10</v>
      </c>
      <c r="I266">
        <v>11.12</v>
      </c>
      <c r="J266">
        <v>233.52</v>
      </c>
      <c r="K266" s="6">
        <v>43710</v>
      </c>
      <c r="L266">
        <v>0.45833333333333331</v>
      </c>
      <c r="M266" t="s">
        <v>29</v>
      </c>
      <c r="N266">
        <v>222.4</v>
      </c>
      <c r="O266">
        <v>4.7619047620000003</v>
      </c>
      <c r="P266">
        <v>11.12</v>
      </c>
      <c r="Q266">
        <v>4.2</v>
      </c>
      <c r="R266">
        <f t="shared" si="36"/>
        <v>233.52</v>
      </c>
      <c r="S266" t="str">
        <f t="shared" si="37"/>
        <v>correct</v>
      </c>
      <c r="T266" s="5" t="str">
        <f t="shared" si="38"/>
        <v>Sports And Travel</v>
      </c>
      <c r="U266" t="str">
        <f t="shared" si="39"/>
        <v>Cash</v>
      </c>
      <c r="V266">
        <f>SUM(J266:J266:J1265)</f>
        <v>229130.18099999987</v>
      </c>
      <c r="W266">
        <f t="shared" si="40"/>
        <v>3960</v>
      </c>
      <c r="X266">
        <f t="shared" si="41"/>
        <v>310.89576797829017</v>
      </c>
      <c r="Y266">
        <f t="shared" si="42"/>
        <v>1042.6500000000001</v>
      </c>
      <c r="Z266">
        <f t="shared" si="43"/>
        <v>10.6785</v>
      </c>
      <c r="AA266">
        <f t="shared" si="44"/>
        <v>737</v>
      </c>
    </row>
    <row r="267" spans="1:27" x14ac:dyDescent="0.3">
      <c r="A267" t="s">
        <v>351</v>
      </c>
      <c r="B267" t="s">
        <v>45</v>
      </c>
      <c r="C267" t="s">
        <v>46</v>
      </c>
      <c r="D267" t="s">
        <v>27</v>
      </c>
      <c r="E267" t="s">
        <v>215</v>
      </c>
      <c r="F267" t="s">
        <v>36</v>
      </c>
      <c r="G267">
        <v>54.45</v>
      </c>
      <c r="H267">
        <v>1</v>
      </c>
      <c r="I267">
        <v>2.7225000000000001</v>
      </c>
      <c r="J267">
        <v>57.172499999999999</v>
      </c>
      <c r="K267" s="6" t="s">
        <v>314</v>
      </c>
      <c r="L267">
        <v>0.80833333333333324</v>
      </c>
      <c r="M267" t="s">
        <v>23</v>
      </c>
      <c r="N267">
        <v>54.45</v>
      </c>
      <c r="O267">
        <v>4.7619047620000003</v>
      </c>
      <c r="P267">
        <v>2.7225000000000001</v>
      </c>
      <c r="Q267">
        <v>7.9</v>
      </c>
      <c r="R267">
        <f t="shared" si="36"/>
        <v>57.17</v>
      </c>
      <c r="S267" t="str">
        <f t="shared" si="37"/>
        <v>check</v>
      </c>
      <c r="T267" s="5" t="str">
        <f t="shared" si="38"/>
        <v>Sports And Travel</v>
      </c>
      <c r="U267" t="str">
        <f t="shared" si="39"/>
        <v>Ewallet</v>
      </c>
      <c r="V267">
        <f>SUM(J267:J267:J1266)</f>
        <v>228896.66099999988</v>
      </c>
      <c r="W267">
        <f t="shared" si="40"/>
        <v>3950</v>
      </c>
      <c r="X267">
        <f t="shared" si="41"/>
        <v>311.00089809782594</v>
      </c>
      <c r="Y267">
        <f t="shared" si="42"/>
        <v>1042.6500000000001</v>
      </c>
      <c r="Z267">
        <f t="shared" si="43"/>
        <v>10.6785</v>
      </c>
      <c r="AA267">
        <f t="shared" si="44"/>
        <v>736</v>
      </c>
    </row>
    <row r="268" spans="1:27" x14ac:dyDescent="0.3">
      <c r="A268" t="s">
        <v>352</v>
      </c>
      <c r="B268" t="s">
        <v>18</v>
      </c>
      <c r="C268" t="s">
        <v>19</v>
      </c>
      <c r="D268" t="s">
        <v>20</v>
      </c>
      <c r="E268" t="s">
        <v>21</v>
      </c>
      <c r="F268" t="s">
        <v>36</v>
      </c>
      <c r="G268">
        <v>98.4</v>
      </c>
      <c r="H268">
        <v>7</v>
      </c>
      <c r="I268">
        <v>34.44</v>
      </c>
      <c r="J268">
        <v>723.24</v>
      </c>
      <c r="K268" s="6">
        <v>43802</v>
      </c>
      <c r="L268">
        <v>0.52986111111111112</v>
      </c>
      <c r="M268" t="s">
        <v>32</v>
      </c>
      <c r="N268">
        <v>688.8</v>
      </c>
      <c r="O268">
        <v>4.7619047620000003</v>
      </c>
      <c r="P268">
        <v>34.44</v>
      </c>
      <c r="Q268">
        <v>8.6999999999999993</v>
      </c>
      <c r="R268">
        <f t="shared" si="36"/>
        <v>723.24</v>
      </c>
      <c r="S268" t="str">
        <f t="shared" si="37"/>
        <v>correct</v>
      </c>
      <c r="T268" s="5" t="str">
        <f t="shared" si="38"/>
        <v>Sports And Travel</v>
      </c>
      <c r="U268" t="str">
        <f t="shared" si="39"/>
        <v>Credit card</v>
      </c>
      <c r="V268">
        <f>SUM(J268:J268:J1267)</f>
        <v>228839.48849999986</v>
      </c>
      <c r="W268">
        <f t="shared" si="40"/>
        <v>3949</v>
      </c>
      <c r="X268">
        <f t="shared" si="41"/>
        <v>311.34624285714267</v>
      </c>
      <c r="Y268">
        <f t="shared" si="42"/>
        <v>1042.6500000000001</v>
      </c>
      <c r="Z268">
        <f t="shared" si="43"/>
        <v>10.6785</v>
      </c>
      <c r="AA268">
        <f t="shared" si="44"/>
        <v>735</v>
      </c>
    </row>
    <row r="269" spans="1:27" x14ac:dyDescent="0.3">
      <c r="A269" t="s">
        <v>353</v>
      </c>
      <c r="B269" t="s">
        <v>25</v>
      </c>
      <c r="C269" t="s">
        <v>26</v>
      </c>
      <c r="D269" t="s">
        <v>27</v>
      </c>
      <c r="E269" t="s">
        <v>215</v>
      </c>
      <c r="F269" t="s">
        <v>31</v>
      </c>
      <c r="G269">
        <v>35.47</v>
      </c>
      <c r="H269">
        <v>4</v>
      </c>
      <c r="I269">
        <v>7.0940000000000003</v>
      </c>
      <c r="J269">
        <v>148.97399999999999</v>
      </c>
      <c r="K269" s="6" t="s">
        <v>354</v>
      </c>
      <c r="L269">
        <v>0.72361111111111109</v>
      </c>
      <c r="M269" t="s">
        <v>32</v>
      </c>
      <c r="N269">
        <v>141.88</v>
      </c>
      <c r="O269">
        <v>4.7619047620000003</v>
      </c>
      <c r="P269">
        <v>7.0940000000000003</v>
      </c>
      <c r="Q269">
        <v>6.9</v>
      </c>
      <c r="R269">
        <f t="shared" si="36"/>
        <v>148.97</v>
      </c>
      <c r="S269" t="str">
        <f t="shared" si="37"/>
        <v>check</v>
      </c>
      <c r="T269" s="5" t="str">
        <f t="shared" si="38"/>
        <v>Home And Lifestyle</v>
      </c>
      <c r="U269" t="str">
        <f t="shared" si="39"/>
        <v>Credit card</v>
      </c>
      <c r="V269">
        <f>SUM(J269:J269:J1268)</f>
        <v>228116.24849999987</v>
      </c>
      <c r="W269">
        <f t="shared" si="40"/>
        <v>3942</v>
      </c>
      <c r="X269">
        <f t="shared" si="41"/>
        <v>310.78507970027232</v>
      </c>
      <c r="Y269">
        <f t="shared" si="42"/>
        <v>1042.6500000000001</v>
      </c>
      <c r="Z269">
        <f t="shared" si="43"/>
        <v>10.6785</v>
      </c>
      <c r="AA269">
        <f t="shared" si="44"/>
        <v>734</v>
      </c>
    </row>
    <row r="270" spans="1:27" x14ac:dyDescent="0.3">
      <c r="A270" t="s">
        <v>355</v>
      </c>
      <c r="B270" t="s">
        <v>45</v>
      </c>
      <c r="C270" t="s">
        <v>46</v>
      </c>
      <c r="D270" t="s">
        <v>20</v>
      </c>
      <c r="E270" t="s">
        <v>21</v>
      </c>
      <c r="F270" t="s">
        <v>47</v>
      </c>
      <c r="G270">
        <v>74.599999999999994</v>
      </c>
      <c r="H270">
        <v>10</v>
      </c>
      <c r="I270">
        <v>37.299999999999997</v>
      </c>
      <c r="J270">
        <v>783.3</v>
      </c>
      <c r="K270" s="6">
        <v>43678</v>
      </c>
      <c r="L270">
        <v>0.87152777777777779</v>
      </c>
      <c r="M270" t="s">
        <v>29</v>
      </c>
      <c r="N270">
        <v>746</v>
      </c>
      <c r="O270">
        <v>4.7619047620000003</v>
      </c>
      <c r="P270">
        <v>37.299999999999997</v>
      </c>
      <c r="Q270">
        <v>9.5</v>
      </c>
      <c r="R270">
        <f t="shared" si="36"/>
        <v>783.3</v>
      </c>
      <c r="S270" t="str">
        <f t="shared" si="37"/>
        <v>correct</v>
      </c>
      <c r="T270" s="5" t="str">
        <f t="shared" si="38"/>
        <v>Food And Beverages</v>
      </c>
      <c r="U270" t="str">
        <f t="shared" si="39"/>
        <v>Cash</v>
      </c>
      <c r="V270">
        <f>SUM(J270:J270:J1269)</f>
        <v>227967.27449999985</v>
      </c>
      <c r="W270">
        <f t="shared" si="40"/>
        <v>3938</v>
      </c>
      <c r="X270">
        <f t="shared" si="41"/>
        <v>311.00583151432448</v>
      </c>
      <c r="Y270">
        <f t="shared" si="42"/>
        <v>1042.6500000000001</v>
      </c>
      <c r="Z270">
        <f t="shared" si="43"/>
        <v>10.6785</v>
      </c>
      <c r="AA270">
        <f t="shared" si="44"/>
        <v>733</v>
      </c>
    </row>
    <row r="271" spans="1:27" x14ac:dyDescent="0.3">
      <c r="A271" t="s">
        <v>356</v>
      </c>
      <c r="B271" t="s">
        <v>18</v>
      </c>
      <c r="C271" t="s">
        <v>19</v>
      </c>
      <c r="D271" t="s">
        <v>20</v>
      </c>
      <c r="E271" t="s">
        <v>215</v>
      </c>
      <c r="F271" t="s">
        <v>31</v>
      </c>
      <c r="G271">
        <v>70.739999999999995</v>
      </c>
      <c r="H271">
        <v>4</v>
      </c>
      <c r="I271">
        <v>14.148</v>
      </c>
      <c r="J271">
        <v>297.108</v>
      </c>
      <c r="K271" s="6">
        <v>43586</v>
      </c>
      <c r="L271">
        <v>0.67013888888888884</v>
      </c>
      <c r="M271" t="s">
        <v>32</v>
      </c>
      <c r="N271">
        <v>282.95999999999998</v>
      </c>
      <c r="O271">
        <v>4.7619047620000003</v>
      </c>
      <c r="P271">
        <v>14.148</v>
      </c>
      <c r="Q271">
        <v>4.4000000000000004</v>
      </c>
      <c r="R271">
        <f t="shared" si="36"/>
        <v>297.11</v>
      </c>
      <c r="S271" t="str">
        <f t="shared" si="37"/>
        <v>check</v>
      </c>
      <c r="T271" s="5" t="str">
        <f t="shared" si="38"/>
        <v>Home And Lifestyle</v>
      </c>
      <c r="U271" t="str">
        <f t="shared" si="39"/>
        <v>Credit card</v>
      </c>
      <c r="V271">
        <f>SUM(J271:J271:J1270)</f>
        <v>227183.97449999987</v>
      </c>
      <c r="W271">
        <f t="shared" si="40"/>
        <v>3928</v>
      </c>
      <c r="X271">
        <f t="shared" si="41"/>
        <v>310.36062090163915</v>
      </c>
      <c r="Y271">
        <f t="shared" si="42"/>
        <v>1042.6500000000001</v>
      </c>
      <c r="Z271">
        <f t="shared" si="43"/>
        <v>10.6785</v>
      </c>
      <c r="AA271">
        <f t="shared" si="44"/>
        <v>732</v>
      </c>
    </row>
    <row r="272" spans="1:27" x14ac:dyDescent="0.3">
      <c r="A272" t="s">
        <v>357</v>
      </c>
      <c r="B272" t="s">
        <v>18</v>
      </c>
      <c r="C272" t="s">
        <v>19</v>
      </c>
      <c r="D272" t="s">
        <v>20</v>
      </c>
      <c r="E272" t="s">
        <v>21</v>
      </c>
      <c r="F272" t="s">
        <v>31</v>
      </c>
      <c r="G272">
        <v>35.54</v>
      </c>
      <c r="H272">
        <v>10</v>
      </c>
      <c r="I272">
        <v>17.77</v>
      </c>
      <c r="J272">
        <v>373.17</v>
      </c>
      <c r="K272" s="6">
        <v>43556</v>
      </c>
      <c r="L272">
        <v>0.56527777777777777</v>
      </c>
      <c r="M272" t="s">
        <v>23</v>
      </c>
      <c r="N272">
        <v>355.4</v>
      </c>
      <c r="O272">
        <v>4.7619047620000003</v>
      </c>
      <c r="P272">
        <v>17.77</v>
      </c>
      <c r="Q272">
        <v>7</v>
      </c>
      <c r="R272">
        <f t="shared" si="36"/>
        <v>373.17</v>
      </c>
      <c r="S272" t="str">
        <f t="shared" si="37"/>
        <v>correct</v>
      </c>
      <c r="T272" s="5" t="str">
        <f t="shared" si="38"/>
        <v>Home And Lifestyle</v>
      </c>
      <c r="U272" t="str">
        <f t="shared" si="39"/>
        <v>Ewallet</v>
      </c>
      <c r="V272">
        <f>SUM(J272:J272:J1271)</f>
        <v>226886.86649999992</v>
      </c>
      <c r="W272">
        <f t="shared" si="40"/>
        <v>3924</v>
      </c>
      <c r="X272">
        <f t="shared" si="41"/>
        <v>310.37875034199715</v>
      </c>
      <c r="Y272">
        <f t="shared" si="42"/>
        <v>1042.6500000000001</v>
      </c>
      <c r="Z272">
        <f t="shared" si="43"/>
        <v>10.6785</v>
      </c>
      <c r="AA272">
        <f t="shared" si="44"/>
        <v>731</v>
      </c>
    </row>
    <row r="273" spans="1:27" x14ac:dyDescent="0.3">
      <c r="A273" t="s">
        <v>358</v>
      </c>
      <c r="B273" t="s">
        <v>45</v>
      </c>
      <c r="C273" t="s">
        <v>46</v>
      </c>
      <c r="D273" t="s">
        <v>27</v>
      </c>
      <c r="E273" t="s">
        <v>21</v>
      </c>
      <c r="F273" t="s">
        <v>36</v>
      </c>
      <c r="G273">
        <v>67.430000000000007</v>
      </c>
      <c r="H273">
        <v>5</v>
      </c>
      <c r="I273">
        <v>16.857500000000002</v>
      </c>
      <c r="J273">
        <v>354.00749999999999</v>
      </c>
      <c r="K273" s="6">
        <v>43619</v>
      </c>
      <c r="L273">
        <v>0.75902777777777775</v>
      </c>
      <c r="M273" t="s">
        <v>23</v>
      </c>
      <c r="N273">
        <v>337.15</v>
      </c>
      <c r="O273">
        <v>4.7619047620000003</v>
      </c>
      <c r="P273">
        <v>16.857500000000002</v>
      </c>
      <c r="Q273">
        <v>6.3</v>
      </c>
      <c r="R273">
        <f t="shared" si="36"/>
        <v>354.01</v>
      </c>
      <c r="S273" t="str">
        <f t="shared" si="37"/>
        <v>check</v>
      </c>
      <c r="T273" s="5" t="str">
        <f t="shared" si="38"/>
        <v>Sports And Travel</v>
      </c>
      <c r="U273" t="str">
        <f t="shared" si="39"/>
        <v>Ewallet</v>
      </c>
      <c r="V273">
        <f>SUM(J273:J273:J1272)</f>
        <v>226513.6964999999</v>
      </c>
      <c r="W273">
        <f t="shared" si="40"/>
        <v>3914</v>
      </c>
      <c r="X273">
        <f t="shared" si="41"/>
        <v>310.29273493150674</v>
      </c>
      <c r="Y273">
        <f t="shared" si="42"/>
        <v>1042.6500000000001</v>
      </c>
      <c r="Z273">
        <f t="shared" si="43"/>
        <v>10.6785</v>
      </c>
      <c r="AA273">
        <f t="shared" si="44"/>
        <v>730</v>
      </c>
    </row>
    <row r="274" spans="1:27" x14ac:dyDescent="0.3">
      <c r="A274" t="s">
        <v>359</v>
      </c>
      <c r="B274" t="s">
        <v>25</v>
      </c>
      <c r="C274" t="s">
        <v>26</v>
      </c>
      <c r="D274" t="s">
        <v>20</v>
      </c>
      <c r="E274" t="s">
        <v>21</v>
      </c>
      <c r="F274" t="s">
        <v>22</v>
      </c>
      <c r="G274">
        <v>21.12</v>
      </c>
      <c r="H274">
        <v>2</v>
      </c>
      <c r="I274">
        <v>2.1120000000000001</v>
      </c>
      <c r="J274">
        <v>44.351999999999997</v>
      </c>
      <c r="K274" s="6">
        <v>43525</v>
      </c>
      <c r="L274">
        <v>0.80347222222222225</v>
      </c>
      <c r="M274" t="s">
        <v>29</v>
      </c>
      <c r="N274">
        <v>42.24</v>
      </c>
      <c r="O274">
        <v>4.7619047620000003</v>
      </c>
      <c r="P274">
        <v>2.1120000000000001</v>
      </c>
      <c r="Q274">
        <v>9.6999999999999993</v>
      </c>
      <c r="R274">
        <f t="shared" si="36"/>
        <v>44.35</v>
      </c>
      <c r="S274" t="str">
        <f t="shared" si="37"/>
        <v>check</v>
      </c>
      <c r="T274" s="5" t="str">
        <f t="shared" si="38"/>
        <v>Health And Beauty</v>
      </c>
      <c r="U274" t="str">
        <f t="shared" si="39"/>
        <v>Cash</v>
      </c>
      <c r="V274">
        <f>SUM(J274:J274:J1273)</f>
        <v>226159.68899999993</v>
      </c>
      <c r="W274">
        <f t="shared" si="40"/>
        <v>3909</v>
      </c>
      <c r="X274">
        <f t="shared" si="41"/>
        <v>310.23276954732501</v>
      </c>
      <c r="Y274">
        <f t="shared" si="42"/>
        <v>1042.6500000000001</v>
      </c>
      <c r="Z274">
        <f t="shared" si="43"/>
        <v>10.6785</v>
      </c>
      <c r="AA274">
        <f t="shared" si="44"/>
        <v>729</v>
      </c>
    </row>
    <row r="275" spans="1:27" x14ac:dyDescent="0.3">
      <c r="A275" t="s">
        <v>360</v>
      </c>
      <c r="B275" t="s">
        <v>18</v>
      </c>
      <c r="C275" t="s">
        <v>19</v>
      </c>
      <c r="D275" t="s">
        <v>20</v>
      </c>
      <c r="E275" t="s">
        <v>21</v>
      </c>
      <c r="F275" t="s">
        <v>31</v>
      </c>
      <c r="G275">
        <v>21.54</v>
      </c>
      <c r="H275">
        <v>9</v>
      </c>
      <c r="I275">
        <v>9.6929999999999996</v>
      </c>
      <c r="J275">
        <v>203.553</v>
      </c>
      <c r="K275" s="6">
        <v>43647</v>
      </c>
      <c r="L275">
        <v>0.48888888888888887</v>
      </c>
      <c r="M275" t="s">
        <v>32</v>
      </c>
      <c r="N275">
        <v>193.86</v>
      </c>
      <c r="O275">
        <v>4.7619047620000003</v>
      </c>
      <c r="P275">
        <v>9.6929999999999996</v>
      </c>
      <c r="Q275">
        <v>8.8000000000000007</v>
      </c>
      <c r="R275">
        <f t="shared" si="36"/>
        <v>203.55</v>
      </c>
      <c r="S275" t="str">
        <f t="shared" si="37"/>
        <v>check</v>
      </c>
      <c r="T275" s="5" t="str">
        <f t="shared" si="38"/>
        <v>Home And Lifestyle</v>
      </c>
      <c r="U275" t="str">
        <f t="shared" si="39"/>
        <v>Credit card</v>
      </c>
      <c r="V275">
        <f>SUM(J275:J275:J1274)</f>
        <v>226115.33699999994</v>
      </c>
      <c r="W275">
        <f t="shared" si="40"/>
        <v>3907</v>
      </c>
      <c r="X275">
        <f t="shared" si="41"/>
        <v>310.59799038461529</v>
      </c>
      <c r="Y275">
        <f t="shared" si="42"/>
        <v>1042.6500000000001</v>
      </c>
      <c r="Z275">
        <f t="shared" si="43"/>
        <v>10.6785</v>
      </c>
      <c r="AA275">
        <f t="shared" si="44"/>
        <v>728</v>
      </c>
    </row>
    <row r="276" spans="1:27" x14ac:dyDescent="0.3">
      <c r="A276" t="s">
        <v>361</v>
      </c>
      <c r="B276" t="s">
        <v>18</v>
      </c>
      <c r="C276" t="s">
        <v>19</v>
      </c>
      <c r="D276" t="s">
        <v>27</v>
      </c>
      <c r="E276" t="s">
        <v>21</v>
      </c>
      <c r="F276" t="s">
        <v>31</v>
      </c>
      <c r="G276">
        <v>12.03</v>
      </c>
      <c r="H276">
        <v>2</v>
      </c>
      <c r="I276">
        <v>1.2030000000000001</v>
      </c>
      <c r="J276">
        <v>25.263000000000002</v>
      </c>
      <c r="K276" s="6" t="s">
        <v>34</v>
      </c>
      <c r="L276">
        <v>0.66041666666666665</v>
      </c>
      <c r="M276" t="s">
        <v>29</v>
      </c>
      <c r="N276">
        <v>24.06</v>
      </c>
      <c r="O276">
        <v>4.7619047620000003</v>
      </c>
      <c r="P276">
        <v>1.2030000000000001</v>
      </c>
      <c r="Q276">
        <v>5.0999999999999996</v>
      </c>
      <c r="R276">
        <f t="shared" si="36"/>
        <v>25.26</v>
      </c>
      <c r="S276" t="str">
        <f t="shared" si="37"/>
        <v>check</v>
      </c>
      <c r="T276" s="5" t="str">
        <f t="shared" si="38"/>
        <v>Home And Lifestyle</v>
      </c>
      <c r="U276" t="str">
        <f t="shared" si="39"/>
        <v>Cash</v>
      </c>
      <c r="V276">
        <f>SUM(J276:J276:J1275)</f>
        <v>225911.78399999996</v>
      </c>
      <c r="W276">
        <f t="shared" si="40"/>
        <v>3898</v>
      </c>
      <c r="X276">
        <f t="shared" si="41"/>
        <v>310.74523246217325</v>
      </c>
      <c r="Y276">
        <f t="shared" si="42"/>
        <v>1042.6500000000001</v>
      </c>
      <c r="Z276">
        <f t="shared" si="43"/>
        <v>10.6785</v>
      </c>
      <c r="AA276">
        <f t="shared" si="44"/>
        <v>727</v>
      </c>
    </row>
    <row r="277" spans="1:27" x14ac:dyDescent="0.3">
      <c r="A277" t="s">
        <v>362</v>
      </c>
      <c r="B277" t="s">
        <v>45</v>
      </c>
      <c r="C277" t="s">
        <v>46</v>
      </c>
      <c r="D277" t="s">
        <v>27</v>
      </c>
      <c r="E277" t="s">
        <v>21</v>
      </c>
      <c r="F277" t="s">
        <v>22</v>
      </c>
      <c r="G277">
        <v>99.71</v>
      </c>
      <c r="H277">
        <v>6</v>
      </c>
      <c r="I277">
        <v>29.913</v>
      </c>
      <c r="J277">
        <v>628.173</v>
      </c>
      <c r="K277" s="6" t="s">
        <v>314</v>
      </c>
      <c r="L277">
        <v>0.70277777777777783</v>
      </c>
      <c r="M277" t="s">
        <v>23</v>
      </c>
      <c r="N277">
        <v>598.26</v>
      </c>
      <c r="O277">
        <v>4.7619047620000003</v>
      </c>
      <c r="P277">
        <v>29.913</v>
      </c>
      <c r="Q277">
        <v>7.9</v>
      </c>
      <c r="R277">
        <f t="shared" si="36"/>
        <v>628.16999999999996</v>
      </c>
      <c r="S277" t="str">
        <f t="shared" si="37"/>
        <v>check</v>
      </c>
      <c r="T277" s="5" t="str">
        <f t="shared" si="38"/>
        <v>Health And Beauty</v>
      </c>
      <c r="U277" t="str">
        <f t="shared" si="39"/>
        <v>Ewallet</v>
      </c>
      <c r="V277">
        <f>SUM(J277:J277:J1276)</f>
        <v>225886.52099999995</v>
      </c>
      <c r="W277">
        <f t="shared" si="40"/>
        <v>3896</v>
      </c>
      <c r="X277">
        <f t="shared" si="41"/>
        <v>311.13845867768589</v>
      </c>
      <c r="Y277">
        <f t="shared" si="42"/>
        <v>1042.6500000000001</v>
      </c>
      <c r="Z277">
        <f t="shared" si="43"/>
        <v>10.6785</v>
      </c>
      <c r="AA277">
        <f t="shared" si="44"/>
        <v>726</v>
      </c>
    </row>
    <row r="278" spans="1:27" x14ac:dyDescent="0.3">
      <c r="A278" t="s">
        <v>363</v>
      </c>
      <c r="B278" t="s">
        <v>45</v>
      </c>
      <c r="C278" t="s">
        <v>46</v>
      </c>
      <c r="D278" t="s">
        <v>27</v>
      </c>
      <c r="E278" t="s">
        <v>215</v>
      </c>
      <c r="F278" t="s">
        <v>50</v>
      </c>
      <c r="G278">
        <v>47.97</v>
      </c>
      <c r="H278">
        <v>7</v>
      </c>
      <c r="I278">
        <v>16.7895</v>
      </c>
      <c r="J278">
        <v>352.5795</v>
      </c>
      <c r="K278" s="6">
        <v>43647</v>
      </c>
      <c r="L278">
        <v>0.86944444444444446</v>
      </c>
      <c r="M278" t="s">
        <v>29</v>
      </c>
      <c r="N278">
        <v>335.79</v>
      </c>
      <c r="O278">
        <v>4.7619047620000003</v>
      </c>
      <c r="P278">
        <v>16.7895</v>
      </c>
      <c r="Q278">
        <v>6.2</v>
      </c>
      <c r="R278">
        <f t="shared" si="36"/>
        <v>352.58</v>
      </c>
      <c r="S278" t="str">
        <f t="shared" si="37"/>
        <v>check</v>
      </c>
      <c r="T278" s="5" t="str">
        <f t="shared" si="38"/>
        <v>Fashion Accessories</v>
      </c>
      <c r="U278" t="str">
        <f t="shared" si="39"/>
        <v>Cash</v>
      </c>
      <c r="V278">
        <f>SUM(J278:J278:J1277)</f>
        <v>225258.34799999997</v>
      </c>
      <c r="W278">
        <f t="shared" si="40"/>
        <v>3890</v>
      </c>
      <c r="X278">
        <f t="shared" si="41"/>
        <v>310.70116965517235</v>
      </c>
      <c r="Y278">
        <f t="shared" si="42"/>
        <v>1042.6500000000001</v>
      </c>
      <c r="Z278">
        <f t="shared" si="43"/>
        <v>10.6785</v>
      </c>
      <c r="AA278">
        <f t="shared" si="44"/>
        <v>725</v>
      </c>
    </row>
    <row r="279" spans="1:27" x14ac:dyDescent="0.3">
      <c r="A279" t="s">
        <v>364</v>
      </c>
      <c r="B279" t="s">
        <v>25</v>
      </c>
      <c r="C279" t="s">
        <v>26</v>
      </c>
      <c r="D279" t="s">
        <v>20</v>
      </c>
      <c r="E279" t="s">
        <v>21</v>
      </c>
      <c r="F279" t="s">
        <v>31</v>
      </c>
      <c r="G279">
        <v>21.82</v>
      </c>
      <c r="H279">
        <v>10</v>
      </c>
      <c r="I279">
        <v>10.91</v>
      </c>
      <c r="J279">
        <v>229.11</v>
      </c>
      <c r="K279" s="6">
        <v>43647</v>
      </c>
      <c r="L279">
        <v>0.73333333333333339</v>
      </c>
      <c r="M279" t="s">
        <v>29</v>
      </c>
      <c r="N279">
        <v>218.2</v>
      </c>
      <c r="O279">
        <v>4.7619047620000003</v>
      </c>
      <c r="P279">
        <v>10.91</v>
      </c>
      <c r="Q279">
        <v>7.1</v>
      </c>
      <c r="R279">
        <f t="shared" si="36"/>
        <v>229.11</v>
      </c>
      <c r="S279" t="str">
        <f t="shared" si="37"/>
        <v>correct</v>
      </c>
      <c r="T279" s="5" t="str">
        <f t="shared" si="38"/>
        <v>Home And Lifestyle</v>
      </c>
      <c r="U279" t="str">
        <f t="shared" si="39"/>
        <v>Cash</v>
      </c>
      <c r="V279">
        <f>SUM(J279:J279:J1278)</f>
        <v>224905.76849999998</v>
      </c>
      <c r="W279">
        <f t="shared" si="40"/>
        <v>3883</v>
      </c>
      <c r="X279">
        <f t="shared" si="41"/>
        <v>310.64332665745854</v>
      </c>
      <c r="Y279">
        <f t="shared" si="42"/>
        <v>1042.6500000000001</v>
      </c>
      <c r="Z279">
        <f t="shared" si="43"/>
        <v>10.6785</v>
      </c>
      <c r="AA279">
        <f t="shared" si="44"/>
        <v>724</v>
      </c>
    </row>
    <row r="280" spans="1:27" x14ac:dyDescent="0.3">
      <c r="A280" t="s">
        <v>365</v>
      </c>
      <c r="B280" t="s">
        <v>25</v>
      </c>
      <c r="C280" t="s">
        <v>26</v>
      </c>
      <c r="D280" t="s">
        <v>27</v>
      </c>
      <c r="E280" t="s">
        <v>21</v>
      </c>
      <c r="F280" t="s">
        <v>50</v>
      </c>
      <c r="G280">
        <v>95.42</v>
      </c>
      <c r="H280">
        <v>4</v>
      </c>
      <c r="I280">
        <v>19.084</v>
      </c>
      <c r="J280">
        <v>400.76400000000001</v>
      </c>
      <c r="K280" s="6">
        <v>43498</v>
      </c>
      <c r="L280">
        <v>0.55763888888888891</v>
      </c>
      <c r="M280" t="s">
        <v>23</v>
      </c>
      <c r="N280">
        <v>381.68</v>
      </c>
      <c r="O280">
        <v>4.7619047620000003</v>
      </c>
      <c r="P280">
        <v>19.084</v>
      </c>
      <c r="Q280">
        <v>6.4</v>
      </c>
      <c r="R280">
        <f t="shared" si="36"/>
        <v>400.76</v>
      </c>
      <c r="S280" t="str">
        <f t="shared" si="37"/>
        <v>check</v>
      </c>
      <c r="T280" s="5" t="str">
        <f t="shared" si="38"/>
        <v>Fashion Accessories</v>
      </c>
      <c r="U280" t="str">
        <f t="shared" si="39"/>
        <v>Ewallet</v>
      </c>
      <c r="V280">
        <f>SUM(J280:J280:J1279)</f>
        <v>224676.65849999996</v>
      </c>
      <c r="W280">
        <f t="shared" si="40"/>
        <v>3873</v>
      </c>
      <c r="X280">
        <f t="shared" si="41"/>
        <v>310.75609751037337</v>
      </c>
      <c r="Y280">
        <f t="shared" si="42"/>
        <v>1042.6500000000001</v>
      </c>
      <c r="Z280">
        <f t="shared" si="43"/>
        <v>10.6785</v>
      </c>
      <c r="AA280">
        <f t="shared" si="44"/>
        <v>723</v>
      </c>
    </row>
    <row r="281" spans="1:27" x14ac:dyDescent="0.3">
      <c r="A281" t="s">
        <v>366</v>
      </c>
      <c r="B281" t="s">
        <v>25</v>
      </c>
      <c r="C281" t="s">
        <v>26</v>
      </c>
      <c r="D281" t="s">
        <v>20</v>
      </c>
      <c r="E281" t="s">
        <v>215</v>
      </c>
      <c r="F281" t="s">
        <v>50</v>
      </c>
      <c r="G281">
        <v>70.989999999999995</v>
      </c>
      <c r="H281">
        <v>10</v>
      </c>
      <c r="I281">
        <v>35.494999999999997</v>
      </c>
      <c r="J281">
        <v>745.39499999999998</v>
      </c>
      <c r="K281" s="6" t="s">
        <v>295</v>
      </c>
      <c r="L281">
        <v>0.68611111111111101</v>
      </c>
      <c r="M281" t="s">
        <v>29</v>
      </c>
      <c r="N281">
        <v>709.9</v>
      </c>
      <c r="O281">
        <v>4.7619047620000003</v>
      </c>
      <c r="P281">
        <v>35.494999999999997</v>
      </c>
      <c r="Q281">
        <v>5.7</v>
      </c>
      <c r="R281">
        <f t="shared" si="36"/>
        <v>745.4</v>
      </c>
      <c r="S281" t="str">
        <f t="shared" si="37"/>
        <v>check</v>
      </c>
      <c r="T281" s="5" t="str">
        <f t="shared" si="38"/>
        <v>Fashion Accessories</v>
      </c>
      <c r="U281" t="str">
        <f t="shared" si="39"/>
        <v>Cash</v>
      </c>
      <c r="V281">
        <f>SUM(J281:J281:J1280)</f>
        <v>224275.89449999997</v>
      </c>
      <c r="W281">
        <f t="shared" si="40"/>
        <v>3869</v>
      </c>
      <c r="X281">
        <f t="shared" si="41"/>
        <v>310.63143282548469</v>
      </c>
      <c r="Y281">
        <f t="shared" si="42"/>
        <v>1042.6500000000001</v>
      </c>
      <c r="Z281">
        <f t="shared" si="43"/>
        <v>10.6785</v>
      </c>
      <c r="AA281">
        <f t="shared" si="44"/>
        <v>722</v>
      </c>
    </row>
    <row r="282" spans="1:27" x14ac:dyDescent="0.3">
      <c r="A282" t="s">
        <v>367</v>
      </c>
      <c r="B282" t="s">
        <v>18</v>
      </c>
      <c r="C282" t="s">
        <v>19</v>
      </c>
      <c r="D282" t="s">
        <v>20</v>
      </c>
      <c r="E282" t="s">
        <v>215</v>
      </c>
      <c r="F282" t="s">
        <v>36</v>
      </c>
      <c r="G282">
        <v>44.02</v>
      </c>
      <c r="H282">
        <v>10</v>
      </c>
      <c r="I282">
        <v>22.01</v>
      </c>
      <c r="J282">
        <v>462.21</v>
      </c>
      <c r="K282" s="6" t="s">
        <v>295</v>
      </c>
      <c r="L282">
        <v>0.83124999999999993</v>
      </c>
      <c r="M282" t="s">
        <v>32</v>
      </c>
      <c r="N282">
        <v>440.2</v>
      </c>
      <c r="O282">
        <v>4.7619047620000003</v>
      </c>
      <c r="P282">
        <v>22.01</v>
      </c>
      <c r="Q282">
        <v>9.6</v>
      </c>
      <c r="R282">
        <f t="shared" si="36"/>
        <v>462.21</v>
      </c>
      <c r="S282" t="str">
        <f t="shared" si="37"/>
        <v>correct</v>
      </c>
      <c r="T282" s="5" t="str">
        <f t="shared" si="38"/>
        <v>Sports And Travel</v>
      </c>
      <c r="U282" t="str">
        <f t="shared" si="39"/>
        <v>Credit card</v>
      </c>
      <c r="V282">
        <f>SUM(J282:J282:J1281)</f>
        <v>223530.49950000003</v>
      </c>
      <c r="W282">
        <f t="shared" si="40"/>
        <v>3859</v>
      </c>
      <c r="X282">
        <f t="shared" si="41"/>
        <v>310.02843203883498</v>
      </c>
      <c r="Y282">
        <f t="shared" si="42"/>
        <v>1042.6500000000001</v>
      </c>
      <c r="Z282">
        <f t="shared" si="43"/>
        <v>10.6785</v>
      </c>
      <c r="AA282">
        <f t="shared" si="44"/>
        <v>721</v>
      </c>
    </row>
    <row r="283" spans="1:27" x14ac:dyDescent="0.3">
      <c r="A283" t="s">
        <v>368</v>
      </c>
      <c r="B283" t="s">
        <v>18</v>
      </c>
      <c r="C283" t="s">
        <v>19</v>
      </c>
      <c r="D283" t="s">
        <v>27</v>
      </c>
      <c r="E283" t="s">
        <v>21</v>
      </c>
      <c r="F283" t="s">
        <v>31</v>
      </c>
      <c r="G283">
        <v>69.959999999999994</v>
      </c>
      <c r="H283">
        <v>8</v>
      </c>
      <c r="I283">
        <v>27.984000000000002</v>
      </c>
      <c r="J283">
        <v>587.66399999999999</v>
      </c>
      <c r="K283" s="6" t="s">
        <v>117</v>
      </c>
      <c r="L283">
        <v>0.7090277777777777</v>
      </c>
      <c r="M283" t="s">
        <v>32</v>
      </c>
      <c r="N283">
        <v>559.67999999999995</v>
      </c>
      <c r="O283">
        <v>4.7619047620000003</v>
      </c>
      <c r="P283">
        <v>27.984000000000002</v>
      </c>
      <c r="Q283">
        <v>6.4</v>
      </c>
      <c r="R283">
        <f t="shared" si="36"/>
        <v>587.66</v>
      </c>
      <c r="S283" t="str">
        <f t="shared" si="37"/>
        <v>check</v>
      </c>
      <c r="T283" s="5" t="str">
        <f t="shared" si="38"/>
        <v>Home And Lifestyle</v>
      </c>
      <c r="U283" t="str">
        <f t="shared" si="39"/>
        <v>Credit card</v>
      </c>
      <c r="V283">
        <f>SUM(J283:J283:J1282)</f>
        <v>223068.28950000001</v>
      </c>
      <c r="W283">
        <f t="shared" si="40"/>
        <v>3849</v>
      </c>
      <c r="X283">
        <f t="shared" si="41"/>
        <v>309.81706875000003</v>
      </c>
      <c r="Y283">
        <f t="shared" si="42"/>
        <v>1042.6500000000001</v>
      </c>
      <c r="Z283">
        <f t="shared" si="43"/>
        <v>10.6785</v>
      </c>
      <c r="AA283">
        <f t="shared" si="44"/>
        <v>720</v>
      </c>
    </row>
    <row r="284" spans="1:27" x14ac:dyDescent="0.3">
      <c r="A284" t="s">
        <v>369</v>
      </c>
      <c r="B284" t="s">
        <v>25</v>
      </c>
      <c r="C284" t="s">
        <v>26</v>
      </c>
      <c r="D284" t="s">
        <v>27</v>
      </c>
      <c r="E284" t="s">
        <v>215</v>
      </c>
      <c r="F284" t="s">
        <v>31</v>
      </c>
      <c r="G284">
        <v>37</v>
      </c>
      <c r="H284">
        <v>1</v>
      </c>
      <c r="I284">
        <v>1.85</v>
      </c>
      <c r="J284">
        <v>38.85</v>
      </c>
      <c r="K284" s="6">
        <v>43619</v>
      </c>
      <c r="L284">
        <v>0.56180555555555556</v>
      </c>
      <c r="M284" t="s">
        <v>32</v>
      </c>
      <c r="N284">
        <v>37</v>
      </c>
      <c r="O284">
        <v>4.7619047620000003</v>
      </c>
      <c r="P284">
        <v>1.85</v>
      </c>
      <c r="Q284">
        <v>7.9</v>
      </c>
      <c r="R284">
        <f t="shared" si="36"/>
        <v>38.85</v>
      </c>
      <c r="S284" t="str">
        <f t="shared" si="37"/>
        <v>correct</v>
      </c>
      <c r="T284" s="5" t="str">
        <f t="shared" si="38"/>
        <v>Home And Lifestyle</v>
      </c>
      <c r="U284" t="str">
        <f t="shared" si="39"/>
        <v>Credit card</v>
      </c>
      <c r="V284">
        <f>SUM(J284:J284:J1283)</f>
        <v>222480.62550000005</v>
      </c>
      <c r="W284">
        <f t="shared" si="40"/>
        <v>3841</v>
      </c>
      <c r="X284">
        <f t="shared" si="41"/>
        <v>309.43063351877618</v>
      </c>
      <c r="Y284">
        <f t="shared" si="42"/>
        <v>1042.6500000000001</v>
      </c>
      <c r="Z284">
        <f t="shared" si="43"/>
        <v>10.6785</v>
      </c>
      <c r="AA284">
        <f t="shared" si="44"/>
        <v>719</v>
      </c>
    </row>
    <row r="285" spans="1:27" x14ac:dyDescent="0.3">
      <c r="A285" t="s">
        <v>370</v>
      </c>
      <c r="B285" t="s">
        <v>18</v>
      </c>
      <c r="C285" t="s">
        <v>19</v>
      </c>
      <c r="D285" t="s">
        <v>27</v>
      </c>
      <c r="E285" t="s">
        <v>21</v>
      </c>
      <c r="F285" t="s">
        <v>36</v>
      </c>
      <c r="G285">
        <v>15.34</v>
      </c>
      <c r="H285">
        <v>1</v>
      </c>
      <c r="I285">
        <v>0.76700000000000002</v>
      </c>
      <c r="J285">
        <v>16.106999999999999</v>
      </c>
      <c r="K285" s="6">
        <v>43617</v>
      </c>
      <c r="L285">
        <v>0.46458333333333335</v>
      </c>
      <c r="M285" t="s">
        <v>29</v>
      </c>
      <c r="N285">
        <v>15.34</v>
      </c>
      <c r="O285">
        <v>4.7619047620000003</v>
      </c>
      <c r="P285">
        <v>0.76700000000000002</v>
      </c>
      <c r="Q285">
        <v>6.5</v>
      </c>
      <c r="R285">
        <f t="shared" si="36"/>
        <v>16.11</v>
      </c>
      <c r="S285" t="str">
        <f t="shared" si="37"/>
        <v>check</v>
      </c>
      <c r="T285" s="5" t="str">
        <f t="shared" si="38"/>
        <v>Sports And Travel</v>
      </c>
      <c r="U285" t="str">
        <f t="shared" si="39"/>
        <v>Cash</v>
      </c>
      <c r="V285">
        <f>SUM(J285:J285:J1284)</f>
        <v>222441.77550000005</v>
      </c>
      <c r="W285">
        <f t="shared" si="40"/>
        <v>3840</v>
      </c>
      <c r="X285">
        <f t="shared" si="41"/>
        <v>309.80748676880228</v>
      </c>
      <c r="Y285">
        <f t="shared" si="42"/>
        <v>1042.6500000000001</v>
      </c>
      <c r="Z285">
        <f t="shared" si="43"/>
        <v>10.6785</v>
      </c>
      <c r="AA285">
        <f t="shared" si="44"/>
        <v>718</v>
      </c>
    </row>
    <row r="286" spans="1:27" x14ac:dyDescent="0.3">
      <c r="A286" t="s">
        <v>371</v>
      </c>
      <c r="B286" t="s">
        <v>18</v>
      </c>
      <c r="C286" t="s">
        <v>19</v>
      </c>
      <c r="D286" t="s">
        <v>20</v>
      </c>
      <c r="E286" t="s">
        <v>215</v>
      </c>
      <c r="F286" t="s">
        <v>22</v>
      </c>
      <c r="G286">
        <v>99.83</v>
      </c>
      <c r="H286">
        <v>6</v>
      </c>
      <c r="I286">
        <v>29.949000000000002</v>
      </c>
      <c r="J286">
        <v>628.92899999999997</v>
      </c>
      <c r="K286" s="6">
        <v>43558</v>
      </c>
      <c r="L286">
        <v>0.62638888888888888</v>
      </c>
      <c r="M286" t="s">
        <v>23</v>
      </c>
      <c r="N286">
        <v>598.98</v>
      </c>
      <c r="O286">
        <v>4.7619047620000003</v>
      </c>
      <c r="P286">
        <v>29.949000000000002</v>
      </c>
      <c r="Q286">
        <v>8.5</v>
      </c>
      <c r="R286">
        <f t="shared" si="36"/>
        <v>628.92999999999995</v>
      </c>
      <c r="S286" t="str">
        <f t="shared" si="37"/>
        <v>check</v>
      </c>
      <c r="T286" s="5" t="str">
        <f t="shared" si="38"/>
        <v>Health And Beauty</v>
      </c>
      <c r="U286" t="str">
        <f t="shared" si="39"/>
        <v>Ewallet</v>
      </c>
      <c r="V286">
        <f>SUM(J286:J286:J1285)</f>
        <v>222425.66850000003</v>
      </c>
      <c r="W286">
        <f t="shared" si="40"/>
        <v>3839</v>
      </c>
      <c r="X286">
        <f t="shared" si="41"/>
        <v>310.21711087866112</v>
      </c>
      <c r="Y286">
        <f t="shared" si="42"/>
        <v>1042.6500000000001</v>
      </c>
      <c r="Z286">
        <f t="shared" si="43"/>
        <v>10.6785</v>
      </c>
      <c r="AA286">
        <f t="shared" si="44"/>
        <v>717</v>
      </c>
    </row>
    <row r="287" spans="1:27" x14ac:dyDescent="0.3">
      <c r="A287" t="s">
        <v>372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47.67</v>
      </c>
      <c r="H287">
        <v>4</v>
      </c>
      <c r="I287">
        <v>9.5340000000000007</v>
      </c>
      <c r="J287">
        <v>200.214</v>
      </c>
      <c r="K287" s="6">
        <v>43802</v>
      </c>
      <c r="L287">
        <v>0.59791666666666665</v>
      </c>
      <c r="M287" t="s">
        <v>29</v>
      </c>
      <c r="N287">
        <v>190.68</v>
      </c>
      <c r="O287">
        <v>4.7619047620000003</v>
      </c>
      <c r="P287">
        <v>9.5340000000000007</v>
      </c>
      <c r="Q287">
        <v>9.1</v>
      </c>
      <c r="R287">
        <f t="shared" si="36"/>
        <v>200.21</v>
      </c>
      <c r="S287" t="str">
        <f t="shared" si="37"/>
        <v>check</v>
      </c>
      <c r="T287" s="5" t="str">
        <f t="shared" si="38"/>
        <v>Health And Beauty</v>
      </c>
      <c r="U287" t="str">
        <f t="shared" si="39"/>
        <v>Cash</v>
      </c>
      <c r="V287">
        <f>SUM(J287:J287:J1286)</f>
        <v>221796.73950000003</v>
      </c>
      <c r="W287">
        <f t="shared" si="40"/>
        <v>3833</v>
      </c>
      <c r="X287">
        <f t="shared" si="41"/>
        <v>309.77198254189949</v>
      </c>
      <c r="Y287">
        <f t="shared" si="42"/>
        <v>1042.6500000000001</v>
      </c>
      <c r="Z287">
        <f t="shared" si="43"/>
        <v>10.6785</v>
      </c>
      <c r="AA287">
        <f t="shared" si="44"/>
        <v>716</v>
      </c>
    </row>
    <row r="288" spans="1:27" x14ac:dyDescent="0.3">
      <c r="A288" t="s">
        <v>373</v>
      </c>
      <c r="B288" t="s">
        <v>45</v>
      </c>
      <c r="C288" t="s">
        <v>46</v>
      </c>
      <c r="D288" t="s">
        <v>27</v>
      </c>
      <c r="E288" t="s">
        <v>215</v>
      </c>
      <c r="F288" t="s">
        <v>22</v>
      </c>
      <c r="G288">
        <v>66.680000000000007</v>
      </c>
      <c r="H288">
        <v>5</v>
      </c>
      <c r="I288">
        <v>16.670000000000002</v>
      </c>
      <c r="J288">
        <v>350.07</v>
      </c>
      <c r="K288" s="6" t="s">
        <v>48</v>
      </c>
      <c r="L288">
        <v>0.75069444444444444</v>
      </c>
      <c r="M288" t="s">
        <v>29</v>
      </c>
      <c r="N288">
        <v>333.4</v>
      </c>
      <c r="O288">
        <v>4.7619047620000003</v>
      </c>
      <c r="P288">
        <v>16.670000000000002</v>
      </c>
      <c r="Q288">
        <v>7.6</v>
      </c>
      <c r="R288">
        <f t="shared" si="36"/>
        <v>350.07</v>
      </c>
      <c r="S288" t="str">
        <f t="shared" si="37"/>
        <v>correct</v>
      </c>
      <c r="T288" s="5" t="str">
        <f t="shared" si="38"/>
        <v>Health And Beauty</v>
      </c>
      <c r="U288" t="str">
        <f t="shared" si="39"/>
        <v>Cash</v>
      </c>
      <c r="V288">
        <f>SUM(J288:J288:J1287)</f>
        <v>221596.52550000002</v>
      </c>
      <c r="W288">
        <f t="shared" si="40"/>
        <v>3829</v>
      </c>
      <c r="X288">
        <f t="shared" si="41"/>
        <v>309.9252104895105</v>
      </c>
      <c r="Y288">
        <f t="shared" si="42"/>
        <v>1042.6500000000001</v>
      </c>
      <c r="Z288">
        <f t="shared" si="43"/>
        <v>10.6785</v>
      </c>
      <c r="AA288">
        <f t="shared" si="44"/>
        <v>715</v>
      </c>
    </row>
    <row r="289" spans="1:27" x14ac:dyDescent="0.3">
      <c r="A289" t="s">
        <v>374</v>
      </c>
      <c r="B289" t="s">
        <v>25</v>
      </c>
      <c r="C289" t="s">
        <v>26</v>
      </c>
      <c r="D289" t="s">
        <v>20</v>
      </c>
      <c r="E289" t="s">
        <v>215</v>
      </c>
      <c r="F289" t="s">
        <v>31</v>
      </c>
      <c r="G289">
        <v>74.86</v>
      </c>
      <c r="H289">
        <v>1</v>
      </c>
      <c r="I289">
        <v>3.7429999999999999</v>
      </c>
      <c r="J289">
        <v>78.602999999999994</v>
      </c>
      <c r="K289" s="6" t="s">
        <v>176</v>
      </c>
      <c r="L289">
        <v>0.61736111111111114</v>
      </c>
      <c r="M289" t="s">
        <v>29</v>
      </c>
      <c r="N289">
        <v>74.86</v>
      </c>
      <c r="O289">
        <v>4.7619047620000003</v>
      </c>
      <c r="P289">
        <v>3.7429999999999999</v>
      </c>
      <c r="Q289">
        <v>6.9</v>
      </c>
      <c r="R289">
        <f t="shared" si="36"/>
        <v>78.599999999999994</v>
      </c>
      <c r="S289" t="str">
        <f t="shared" si="37"/>
        <v>check</v>
      </c>
      <c r="T289" s="5" t="str">
        <f t="shared" si="38"/>
        <v>Home And Lifestyle</v>
      </c>
      <c r="U289" t="str">
        <f t="shared" si="39"/>
        <v>Cash</v>
      </c>
      <c r="V289">
        <f>SUM(J289:J289:J1288)</f>
        <v>221246.45550000004</v>
      </c>
      <c r="W289">
        <f t="shared" si="40"/>
        <v>3824</v>
      </c>
      <c r="X289">
        <f t="shared" si="41"/>
        <v>309.86898529411769</v>
      </c>
      <c r="Y289">
        <f t="shared" si="42"/>
        <v>1042.6500000000001</v>
      </c>
      <c r="Z289">
        <f t="shared" si="43"/>
        <v>10.6785</v>
      </c>
      <c r="AA289">
        <f t="shared" si="44"/>
        <v>714</v>
      </c>
    </row>
    <row r="290" spans="1:27" x14ac:dyDescent="0.3">
      <c r="A290" t="s">
        <v>375</v>
      </c>
      <c r="B290" t="s">
        <v>25</v>
      </c>
      <c r="C290" t="s">
        <v>26</v>
      </c>
      <c r="D290" t="s">
        <v>27</v>
      </c>
      <c r="E290" t="s">
        <v>21</v>
      </c>
      <c r="F290" t="s">
        <v>36</v>
      </c>
      <c r="G290">
        <v>23.75</v>
      </c>
      <c r="H290">
        <v>9</v>
      </c>
      <c r="I290">
        <v>10.6875</v>
      </c>
      <c r="J290">
        <v>224.4375</v>
      </c>
      <c r="K290" s="6" t="s">
        <v>305</v>
      </c>
      <c r="L290">
        <v>0.50138888888888888</v>
      </c>
      <c r="M290" t="s">
        <v>29</v>
      </c>
      <c r="N290">
        <v>213.75</v>
      </c>
      <c r="O290">
        <v>4.7619047620000003</v>
      </c>
      <c r="P290">
        <v>10.6875</v>
      </c>
      <c r="Q290">
        <v>9.5</v>
      </c>
      <c r="R290">
        <f t="shared" si="36"/>
        <v>224.44</v>
      </c>
      <c r="S290" t="str">
        <f t="shared" si="37"/>
        <v>check</v>
      </c>
      <c r="T290" s="5" t="str">
        <f t="shared" si="38"/>
        <v>Sports And Travel</v>
      </c>
      <c r="U290" t="str">
        <f t="shared" si="39"/>
        <v>Cash</v>
      </c>
      <c r="V290">
        <f>SUM(J290:J290:J1289)</f>
        <v>221167.85250000004</v>
      </c>
      <c r="W290">
        <f t="shared" si="40"/>
        <v>3823</v>
      </c>
      <c r="X290">
        <f t="shared" si="41"/>
        <v>310.19334151472657</v>
      </c>
      <c r="Y290">
        <f t="shared" si="42"/>
        <v>1042.6500000000001</v>
      </c>
      <c r="Z290">
        <f t="shared" si="43"/>
        <v>10.6785</v>
      </c>
      <c r="AA290">
        <f t="shared" si="44"/>
        <v>713</v>
      </c>
    </row>
    <row r="291" spans="1:27" x14ac:dyDescent="0.3">
      <c r="A291" t="s">
        <v>376</v>
      </c>
      <c r="B291" t="s">
        <v>45</v>
      </c>
      <c r="C291" t="s">
        <v>46</v>
      </c>
      <c r="D291" t="s">
        <v>27</v>
      </c>
      <c r="E291" t="s">
        <v>21</v>
      </c>
      <c r="F291" t="s">
        <v>47</v>
      </c>
      <c r="G291">
        <v>48.51</v>
      </c>
      <c r="H291">
        <v>7</v>
      </c>
      <c r="I291">
        <v>16.9785</v>
      </c>
      <c r="J291">
        <v>356.54849999999999</v>
      </c>
      <c r="K291" s="6" t="s">
        <v>75</v>
      </c>
      <c r="L291">
        <v>0.5625</v>
      </c>
      <c r="M291" t="s">
        <v>32</v>
      </c>
      <c r="N291">
        <v>339.57</v>
      </c>
      <c r="O291">
        <v>4.7619047620000003</v>
      </c>
      <c r="P291">
        <v>16.9785</v>
      </c>
      <c r="Q291">
        <v>5.2</v>
      </c>
      <c r="R291">
        <f t="shared" si="36"/>
        <v>356.55</v>
      </c>
      <c r="S291" t="str">
        <f t="shared" si="37"/>
        <v>check</v>
      </c>
      <c r="T291" s="5" t="str">
        <f t="shared" si="38"/>
        <v>Food And Beverages</v>
      </c>
      <c r="U291" t="str">
        <f t="shared" si="39"/>
        <v>Credit card</v>
      </c>
      <c r="V291">
        <f>SUM(J291:J291:J1290)</f>
        <v>220943.41500000004</v>
      </c>
      <c r="W291">
        <f t="shared" si="40"/>
        <v>3814</v>
      </c>
      <c r="X291">
        <f t="shared" si="41"/>
        <v>310.3137851123596</v>
      </c>
      <c r="Y291">
        <f t="shared" si="42"/>
        <v>1042.6500000000001</v>
      </c>
      <c r="Z291">
        <f t="shared" si="43"/>
        <v>10.6785</v>
      </c>
      <c r="AA291">
        <f t="shared" si="44"/>
        <v>712</v>
      </c>
    </row>
    <row r="292" spans="1:27" x14ac:dyDescent="0.3">
      <c r="A292" t="s">
        <v>377</v>
      </c>
      <c r="B292" t="s">
        <v>18</v>
      </c>
      <c r="C292" t="s">
        <v>19</v>
      </c>
      <c r="D292" t="s">
        <v>20</v>
      </c>
      <c r="E292" t="s">
        <v>21</v>
      </c>
      <c r="F292" t="s">
        <v>31</v>
      </c>
      <c r="G292">
        <v>94.88</v>
      </c>
      <c r="H292">
        <v>7</v>
      </c>
      <c r="I292">
        <v>33.207999999999998</v>
      </c>
      <c r="J292">
        <v>697.36800000000005</v>
      </c>
      <c r="K292" s="6">
        <v>43526</v>
      </c>
      <c r="L292">
        <v>0.60972222222222217</v>
      </c>
      <c r="M292" t="s">
        <v>29</v>
      </c>
      <c r="N292">
        <v>664.16</v>
      </c>
      <c r="O292">
        <v>4.7619047620000003</v>
      </c>
      <c r="P292">
        <v>33.207999999999998</v>
      </c>
      <c r="Q292">
        <v>4.2</v>
      </c>
      <c r="R292">
        <f t="shared" si="36"/>
        <v>697.37</v>
      </c>
      <c r="S292" t="str">
        <f t="shared" si="37"/>
        <v>check</v>
      </c>
      <c r="T292" s="5" t="str">
        <f t="shared" si="38"/>
        <v>Home And Lifestyle</v>
      </c>
      <c r="U292" t="str">
        <f t="shared" si="39"/>
        <v>Cash</v>
      </c>
      <c r="V292">
        <f>SUM(J292:J292:J1291)</f>
        <v>220586.86650000003</v>
      </c>
      <c r="W292">
        <f t="shared" si="40"/>
        <v>3807</v>
      </c>
      <c r="X292">
        <f t="shared" si="41"/>
        <v>310.24875738396628</v>
      </c>
      <c r="Y292">
        <f t="shared" si="42"/>
        <v>1042.6500000000001</v>
      </c>
      <c r="Z292">
        <f t="shared" si="43"/>
        <v>10.6785</v>
      </c>
      <c r="AA292">
        <f t="shared" si="44"/>
        <v>711</v>
      </c>
    </row>
    <row r="293" spans="1:27" x14ac:dyDescent="0.3">
      <c r="A293" t="s">
        <v>378</v>
      </c>
      <c r="B293" t="s">
        <v>45</v>
      </c>
      <c r="C293" t="s">
        <v>46</v>
      </c>
      <c r="D293" t="s">
        <v>20</v>
      </c>
      <c r="E293" t="s">
        <v>215</v>
      </c>
      <c r="F293" t="s">
        <v>28</v>
      </c>
      <c r="G293">
        <v>40.299999999999997</v>
      </c>
      <c r="H293">
        <v>10</v>
      </c>
      <c r="I293">
        <v>20.149999999999999</v>
      </c>
      <c r="J293">
        <v>423.15</v>
      </c>
      <c r="K293" s="6" t="s">
        <v>128</v>
      </c>
      <c r="L293">
        <v>0.73402777777777783</v>
      </c>
      <c r="M293" t="s">
        <v>32</v>
      </c>
      <c r="N293">
        <v>403</v>
      </c>
      <c r="O293">
        <v>4.7619047620000003</v>
      </c>
      <c r="P293">
        <v>20.149999999999999</v>
      </c>
      <c r="Q293">
        <v>7</v>
      </c>
      <c r="R293">
        <f t="shared" si="36"/>
        <v>423.15</v>
      </c>
      <c r="S293" t="str">
        <f t="shared" si="37"/>
        <v>correct</v>
      </c>
      <c r="T293" s="5" t="str">
        <f t="shared" si="38"/>
        <v>Electronic Accessories</v>
      </c>
      <c r="U293" t="str">
        <f t="shared" si="39"/>
        <v>Credit card</v>
      </c>
      <c r="V293">
        <f>SUM(J293:J293:J1292)</f>
        <v>219889.49850000002</v>
      </c>
      <c r="W293">
        <f t="shared" si="40"/>
        <v>3800</v>
      </c>
      <c r="X293">
        <f t="shared" si="41"/>
        <v>309.70351901408452</v>
      </c>
      <c r="Y293">
        <f t="shared" si="42"/>
        <v>1042.6500000000001</v>
      </c>
      <c r="Z293">
        <f t="shared" si="43"/>
        <v>10.6785</v>
      </c>
      <c r="AA293">
        <f t="shared" si="44"/>
        <v>710</v>
      </c>
    </row>
    <row r="294" spans="1:27" x14ac:dyDescent="0.3">
      <c r="A294" t="s">
        <v>379</v>
      </c>
      <c r="B294" t="s">
        <v>25</v>
      </c>
      <c r="C294" t="s">
        <v>26</v>
      </c>
      <c r="D294" t="s">
        <v>27</v>
      </c>
      <c r="E294" t="s">
        <v>215</v>
      </c>
      <c r="F294" t="s">
        <v>28</v>
      </c>
      <c r="G294">
        <v>27.85</v>
      </c>
      <c r="H294">
        <v>7</v>
      </c>
      <c r="I294">
        <v>9.7475000000000005</v>
      </c>
      <c r="J294">
        <v>204.69749999999999</v>
      </c>
      <c r="K294" s="6" t="s">
        <v>354</v>
      </c>
      <c r="L294">
        <v>0.72222222222222221</v>
      </c>
      <c r="M294" t="s">
        <v>23</v>
      </c>
      <c r="N294">
        <v>194.95</v>
      </c>
      <c r="O294">
        <v>4.7619047620000003</v>
      </c>
      <c r="P294">
        <v>9.7475000000000005</v>
      </c>
      <c r="Q294">
        <v>6</v>
      </c>
      <c r="R294">
        <f t="shared" si="36"/>
        <v>204.7</v>
      </c>
      <c r="S294" t="str">
        <f t="shared" si="37"/>
        <v>check</v>
      </c>
      <c r="T294" s="5" t="str">
        <f t="shared" si="38"/>
        <v>Electronic Accessories</v>
      </c>
      <c r="U294" t="str">
        <f t="shared" si="39"/>
        <v>Ewallet</v>
      </c>
      <c r="V294">
        <f>SUM(J294:J294:J1293)</f>
        <v>219466.34850000002</v>
      </c>
      <c r="W294">
        <f t="shared" si="40"/>
        <v>3790</v>
      </c>
      <c r="X294">
        <f t="shared" si="41"/>
        <v>309.54350987306066</v>
      </c>
      <c r="Y294">
        <f t="shared" si="42"/>
        <v>1042.6500000000001</v>
      </c>
      <c r="Z294">
        <f t="shared" si="43"/>
        <v>10.6785</v>
      </c>
      <c r="AA294">
        <f t="shared" si="44"/>
        <v>709</v>
      </c>
    </row>
    <row r="295" spans="1:27" x14ac:dyDescent="0.3">
      <c r="A295" t="s">
        <v>380</v>
      </c>
      <c r="B295" t="s">
        <v>18</v>
      </c>
      <c r="C295" t="s">
        <v>19</v>
      </c>
      <c r="D295" t="s">
        <v>20</v>
      </c>
      <c r="E295" t="s">
        <v>21</v>
      </c>
      <c r="F295" t="s">
        <v>28</v>
      </c>
      <c r="G295">
        <v>62.48</v>
      </c>
      <c r="H295">
        <v>1</v>
      </c>
      <c r="I295">
        <v>3.1240000000000001</v>
      </c>
      <c r="J295">
        <v>65.603999999999999</v>
      </c>
      <c r="K295" s="6" t="s">
        <v>206</v>
      </c>
      <c r="L295">
        <v>0.8534722222222223</v>
      </c>
      <c r="M295" t="s">
        <v>29</v>
      </c>
      <c r="N295">
        <v>62.48</v>
      </c>
      <c r="O295">
        <v>4.7619047620000003</v>
      </c>
      <c r="P295">
        <v>3.1240000000000001</v>
      </c>
      <c r="Q295">
        <v>4.7</v>
      </c>
      <c r="R295">
        <f t="shared" si="36"/>
        <v>65.599999999999994</v>
      </c>
      <c r="S295" t="str">
        <f t="shared" si="37"/>
        <v>check</v>
      </c>
      <c r="T295" s="5" t="str">
        <f t="shared" si="38"/>
        <v>Electronic Accessories</v>
      </c>
      <c r="U295" t="str">
        <f t="shared" si="39"/>
        <v>Cash</v>
      </c>
      <c r="V295">
        <f>SUM(J295:J295:J1294)</f>
        <v>219261.65100000001</v>
      </c>
      <c r="W295">
        <f t="shared" si="40"/>
        <v>3783</v>
      </c>
      <c r="X295">
        <f t="shared" si="41"/>
        <v>309.69159745762715</v>
      </c>
      <c r="Y295">
        <f t="shared" si="42"/>
        <v>1042.6500000000001</v>
      </c>
      <c r="Z295">
        <f t="shared" si="43"/>
        <v>10.6785</v>
      </c>
      <c r="AA295">
        <f t="shared" si="44"/>
        <v>708</v>
      </c>
    </row>
    <row r="296" spans="1:27" x14ac:dyDescent="0.3">
      <c r="A296" t="s">
        <v>381</v>
      </c>
      <c r="B296" t="s">
        <v>18</v>
      </c>
      <c r="C296" t="s">
        <v>19</v>
      </c>
      <c r="D296" t="s">
        <v>20</v>
      </c>
      <c r="E296" t="s">
        <v>21</v>
      </c>
      <c r="F296" t="s">
        <v>47</v>
      </c>
      <c r="G296">
        <v>36.36</v>
      </c>
      <c r="H296">
        <v>2</v>
      </c>
      <c r="I296">
        <v>3.6360000000000001</v>
      </c>
      <c r="J296">
        <v>76.355999999999995</v>
      </c>
      <c r="K296" s="6" t="s">
        <v>61</v>
      </c>
      <c r="L296">
        <v>0.41666666666666669</v>
      </c>
      <c r="M296" t="s">
        <v>29</v>
      </c>
      <c r="N296">
        <v>72.72</v>
      </c>
      <c r="O296">
        <v>4.7619047620000003</v>
      </c>
      <c r="P296">
        <v>3.6360000000000001</v>
      </c>
      <c r="Q296">
        <v>7.1</v>
      </c>
      <c r="R296">
        <f t="shared" si="36"/>
        <v>76.36</v>
      </c>
      <c r="S296" t="str">
        <f t="shared" si="37"/>
        <v>check</v>
      </c>
      <c r="T296" s="5" t="str">
        <f t="shared" si="38"/>
        <v>Food And Beverages</v>
      </c>
      <c r="U296" t="str">
        <f t="shared" si="39"/>
        <v>Cash</v>
      </c>
      <c r="V296">
        <f>SUM(J296:J296:J1295)</f>
        <v>219196.04700000002</v>
      </c>
      <c r="W296">
        <f t="shared" si="40"/>
        <v>3782</v>
      </c>
      <c r="X296">
        <f t="shared" si="41"/>
        <v>310.03684158415842</v>
      </c>
      <c r="Y296">
        <f t="shared" si="42"/>
        <v>1042.6500000000001</v>
      </c>
      <c r="Z296">
        <f t="shared" si="43"/>
        <v>10.6785</v>
      </c>
      <c r="AA296">
        <f t="shared" si="44"/>
        <v>707</v>
      </c>
    </row>
    <row r="297" spans="1:27" x14ac:dyDescent="0.3">
      <c r="A297" t="s">
        <v>382</v>
      </c>
      <c r="B297" t="s">
        <v>45</v>
      </c>
      <c r="C297" t="s">
        <v>46</v>
      </c>
      <c r="D297" t="s">
        <v>27</v>
      </c>
      <c r="E297" t="s">
        <v>215</v>
      </c>
      <c r="F297" t="s">
        <v>22</v>
      </c>
      <c r="G297">
        <v>18.11</v>
      </c>
      <c r="H297">
        <v>10</v>
      </c>
      <c r="I297">
        <v>9.0549999999999997</v>
      </c>
      <c r="J297">
        <v>190.155</v>
      </c>
      <c r="K297" s="6" t="s">
        <v>124</v>
      </c>
      <c r="L297">
        <v>0.49027777777777781</v>
      </c>
      <c r="M297" t="s">
        <v>23</v>
      </c>
      <c r="N297">
        <v>181.1</v>
      </c>
      <c r="O297">
        <v>4.7619047620000003</v>
      </c>
      <c r="P297">
        <v>9.0549999999999997</v>
      </c>
      <c r="Q297">
        <v>5.9</v>
      </c>
      <c r="R297">
        <f t="shared" si="36"/>
        <v>190.16</v>
      </c>
      <c r="S297" t="str">
        <f t="shared" si="37"/>
        <v>check</v>
      </c>
      <c r="T297" s="5" t="str">
        <f t="shared" si="38"/>
        <v>Health And Beauty</v>
      </c>
      <c r="U297" t="str">
        <f t="shared" si="39"/>
        <v>Ewallet</v>
      </c>
      <c r="V297">
        <f>SUM(J297:J297:J1296)</f>
        <v>219119.69100000005</v>
      </c>
      <c r="W297">
        <f t="shared" si="40"/>
        <v>3780</v>
      </c>
      <c r="X297">
        <f t="shared" si="41"/>
        <v>310.36783427762049</v>
      </c>
      <c r="Y297">
        <f t="shared" si="42"/>
        <v>1042.6500000000001</v>
      </c>
      <c r="Z297">
        <f t="shared" si="43"/>
        <v>10.6785</v>
      </c>
      <c r="AA297">
        <f t="shared" si="44"/>
        <v>706</v>
      </c>
    </row>
    <row r="298" spans="1:27" x14ac:dyDescent="0.3">
      <c r="A298" t="s">
        <v>383</v>
      </c>
      <c r="B298" t="s">
        <v>25</v>
      </c>
      <c r="C298" t="s">
        <v>26</v>
      </c>
      <c r="D298" t="s">
        <v>20</v>
      </c>
      <c r="E298" t="s">
        <v>21</v>
      </c>
      <c r="F298" t="s">
        <v>28</v>
      </c>
      <c r="G298">
        <v>51.92</v>
      </c>
      <c r="H298">
        <v>5</v>
      </c>
      <c r="I298">
        <v>12.98</v>
      </c>
      <c r="J298">
        <v>272.58</v>
      </c>
      <c r="K298" s="6">
        <v>43527</v>
      </c>
      <c r="L298">
        <v>0.5708333333333333</v>
      </c>
      <c r="M298" t="s">
        <v>29</v>
      </c>
      <c r="N298">
        <v>259.60000000000002</v>
      </c>
      <c r="O298">
        <v>4.7619047620000003</v>
      </c>
      <c r="P298">
        <v>12.98</v>
      </c>
      <c r="Q298">
        <v>7.5</v>
      </c>
      <c r="R298">
        <f t="shared" si="36"/>
        <v>272.58</v>
      </c>
      <c r="S298" t="str">
        <f t="shared" si="37"/>
        <v>correct</v>
      </c>
      <c r="T298" s="5" t="str">
        <f t="shared" si="38"/>
        <v>Electronic Accessories</v>
      </c>
      <c r="U298" t="str">
        <f t="shared" si="39"/>
        <v>Cash</v>
      </c>
      <c r="V298">
        <f>SUM(J298:J298:J1297)</f>
        <v>218929.53600000002</v>
      </c>
      <c r="W298">
        <f t="shared" si="40"/>
        <v>3770</v>
      </c>
      <c r="X298">
        <f t="shared" si="41"/>
        <v>310.53834893617022</v>
      </c>
      <c r="Y298">
        <f t="shared" si="42"/>
        <v>1042.6500000000001</v>
      </c>
      <c r="Z298">
        <f t="shared" si="43"/>
        <v>10.6785</v>
      </c>
      <c r="AA298">
        <f t="shared" si="44"/>
        <v>705</v>
      </c>
    </row>
    <row r="299" spans="1:27" x14ac:dyDescent="0.3">
      <c r="A299" t="s">
        <v>384</v>
      </c>
      <c r="B299" t="s">
        <v>25</v>
      </c>
      <c r="C299" t="s">
        <v>26</v>
      </c>
      <c r="D299" t="s">
        <v>27</v>
      </c>
      <c r="E299" t="s">
        <v>215</v>
      </c>
      <c r="F299" t="s">
        <v>28</v>
      </c>
      <c r="G299">
        <v>28.84</v>
      </c>
      <c r="H299">
        <v>4</v>
      </c>
      <c r="I299">
        <v>5.7679999999999998</v>
      </c>
      <c r="J299">
        <v>121.128</v>
      </c>
      <c r="K299" s="6" t="s">
        <v>55</v>
      </c>
      <c r="L299">
        <v>0.61388888888888882</v>
      </c>
      <c r="M299" t="s">
        <v>29</v>
      </c>
      <c r="N299">
        <v>115.36</v>
      </c>
      <c r="O299">
        <v>4.7619047620000003</v>
      </c>
      <c r="P299">
        <v>5.7679999999999998</v>
      </c>
      <c r="Q299">
        <v>6.4</v>
      </c>
      <c r="R299">
        <f t="shared" si="36"/>
        <v>121.13</v>
      </c>
      <c r="S299" t="str">
        <f t="shared" si="37"/>
        <v>check</v>
      </c>
      <c r="T299" s="5" t="str">
        <f t="shared" si="38"/>
        <v>Electronic Accessories</v>
      </c>
      <c r="U299" t="str">
        <f t="shared" si="39"/>
        <v>Cash</v>
      </c>
      <c r="V299">
        <f>SUM(J299:J299:J1298)</f>
        <v>218656.95600000001</v>
      </c>
      <c r="W299">
        <f t="shared" si="40"/>
        <v>3765</v>
      </c>
      <c r="X299">
        <f t="shared" si="41"/>
        <v>310.59226704545455</v>
      </c>
      <c r="Y299">
        <f t="shared" si="42"/>
        <v>1042.6500000000001</v>
      </c>
      <c r="Z299">
        <f t="shared" si="43"/>
        <v>10.6785</v>
      </c>
      <c r="AA299">
        <f t="shared" si="44"/>
        <v>704</v>
      </c>
    </row>
    <row r="300" spans="1:27" x14ac:dyDescent="0.3">
      <c r="A300" t="s">
        <v>385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78.38</v>
      </c>
      <c r="H300">
        <v>6</v>
      </c>
      <c r="I300">
        <v>23.513999999999999</v>
      </c>
      <c r="J300">
        <v>493.79399999999998</v>
      </c>
      <c r="K300" s="6">
        <v>43739</v>
      </c>
      <c r="L300">
        <v>0.59444444444444444</v>
      </c>
      <c r="M300" t="s">
        <v>23</v>
      </c>
      <c r="N300">
        <v>470.28</v>
      </c>
      <c r="O300">
        <v>4.7619047620000003</v>
      </c>
      <c r="P300">
        <v>23.513999999999999</v>
      </c>
      <c r="Q300">
        <v>5.8</v>
      </c>
      <c r="R300">
        <f t="shared" si="36"/>
        <v>493.79</v>
      </c>
      <c r="S300" t="str">
        <f t="shared" si="37"/>
        <v>check</v>
      </c>
      <c r="T300" s="5" t="str">
        <f t="shared" si="38"/>
        <v>Home And Lifestyle</v>
      </c>
      <c r="U300" t="str">
        <f t="shared" si="39"/>
        <v>Ewallet</v>
      </c>
      <c r="V300">
        <f>SUM(J300:J300:J1299)</f>
        <v>218535.82800000001</v>
      </c>
      <c r="W300">
        <f t="shared" si="40"/>
        <v>3761</v>
      </c>
      <c r="X300">
        <f t="shared" si="41"/>
        <v>310.86177524893316</v>
      </c>
      <c r="Y300">
        <f t="shared" si="42"/>
        <v>1042.6500000000001</v>
      </c>
      <c r="Z300">
        <f t="shared" si="43"/>
        <v>10.6785</v>
      </c>
      <c r="AA300">
        <f t="shared" si="44"/>
        <v>703</v>
      </c>
    </row>
    <row r="301" spans="1:27" x14ac:dyDescent="0.3">
      <c r="A301" t="s">
        <v>386</v>
      </c>
      <c r="B301" t="s">
        <v>18</v>
      </c>
      <c r="C301" t="s">
        <v>19</v>
      </c>
      <c r="D301" t="s">
        <v>20</v>
      </c>
      <c r="E301" t="s">
        <v>215</v>
      </c>
      <c r="F301" t="s">
        <v>31</v>
      </c>
      <c r="G301">
        <v>60.01</v>
      </c>
      <c r="H301">
        <v>4</v>
      </c>
      <c r="I301">
        <v>12.002000000000001</v>
      </c>
      <c r="J301">
        <v>252.042</v>
      </c>
      <c r="K301" s="6" t="s">
        <v>75</v>
      </c>
      <c r="L301">
        <v>0.66249999999999998</v>
      </c>
      <c r="M301" t="s">
        <v>29</v>
      </c>
      <c r="N301">
        <v>240.04</v>
      </c>
      <c r="O301">
        <v>4.7619047620000003</v>
      </c>
      <c r="P301">
        <v>12.002000000000001</v>
      </c>
      <c r="Q301">
        <v>4.5</v>
      </c>
      <c r="R301">
        <f t="shared" si="36"/>
        <v>252.04</v>
      </c>
      <c r="S301" t="str">
        <f t="shared" si="37"/>
        <v>check</v>
      </c>
      <c r="T301" s="5" t="str">
        <f t="shared" si="38"/>
        <v>Home And Lifestyle</v>
      </c>
      <c r="U301" t="str">
        <f t="shared" si="39"/>
        <v>Cash</v>
      </c>
      <c r="V301">
        <f>SUM(J301:J301:J1300)</f>
        <v>218042.03400000001</v>
      </c>
      <c r="W301">
        <f t="shared" si="40"/>
        <v>3755</v>
      </c>
      <c r="X301">
        <f t="shared" si="41"/>
        <v>310.60118803418806</v>
      </c>
      <c r="Y301">
        <f t="shared" si="42"/>
        <v>1042.6500000000001</v>
      </c>
      <c r="Z301">
        <f t="shared" si="43"/>
        <v>10.6785</v>
      </c>
      <c r="AA301">
        <f t="shared" si="44"/>
        <v>702</v>
      </c>
    </row>
    <row r="302" spans="1:27" x14ac:dyDescent="0.3">
      <c r="A302" t="s">
        <v>387</v>
      </c>
      <c r="B302" t="s">
        <v>25</v>
      </c>
      <c r="C302" t="s">
        <v>26</v>
      </c>
      <c r="D302" t="s">
        <v>20</v>
      </c>
      <c r="E302" t="s">
        <v>21</v>
      </c>
      <c r="F302" t="s">
        <v>31</v>
      </c>
      <c r="G302">
        <v>88.61</v>
      </c>
      <c r="H302">
        <v>1</v>
      </c>
      <c r="I302">
        <v>4.4305000000000003</v>
      </c>
      <c r="J302">
        <v>93.040499999999994</v>
      </c>
      <c r="K302" s="6" t="s">
        <v>182</v>
      </c>
      <c r="L302">
        <v>0.43124999999999997</v>
      </c>
      <c r="M302" t="s">
        <v>29</v>
      </c>
      <c r="N302">
        <v>88.61</v>
      </c>
      <c r="O302">
        <v>4.7619047620000003</v>
      </c>
      <c r="P302">
        <v>4.4305000000000003</v>
      </c>
      <c r="Q302">
        <v>7.7</v>
      </c>
      <c r="R302">
        <f t="shared" si="36"/>
        <v>93.04</v>
      </c>
      <c r="S302" t="str">
        <f t="shared" si="37"/>
        <v>check</v>
      </c>
      <c r="T302" s="5" t="str">
        <f t="shared" si="38"/>
        <v>Home And Lifestyle</v>
      </c>
      <c r="U302" t="str">
        <f t="shared" si="39"/>
        <v>Cash</v>
      </c>
      <c r="V302">
        <f>SUM(J302:J302:J1301)</f>
        <v>217789.99200000003</v>
      </c>
      <c r="W302">
        <f t="shared" si="40"/>
        <v>3751</v>
      </c>
      <c r="X302">
        <f t="shared" si="41"/>
        <v>310.68472467903001</v>
      </c>
      <c r="Y302">
        <f t="shared" si="42"/>
        <v>1042.6500000000001</v>
      </c>
      <c r="Z302">
        <f t="shared" si="43"/>
        <v>10.6785</v>
      </c>
      <c r="AA302">
        <f t="shared" si="44"/>
        <v>701</v>
      </c>
    </row>
    <row r="303" spans="1:27" x14ac:dyDescent="0.3">
      <c r="A303" t="s">
        <v>388</v>
      </c>
      <c r="B303" t="s">
        <v>25</v>
      </c>
      <c r="C303" t="s">
        <v>26</v>
      </c>
      <c r="D303" t="s">
        <v>27</v>
      </c>
      <c r="E303" t="s">
        <v>215</v>
      </c>
      <c r="F303" t="s">
        <v>50</v>
      </c>
      <c r="G303">
        <v>99.82</v>
      </c>
      <c r="H303">
        <v>2</v>
      </c>
      <c r="I303">
        <v>9.9819999999999993</v>
      </c>
      <c r="J303">
        <v>209.62200000000001</v>
      </c>
      <c r="K303" s="6">
        <v>43497</v>
      </c>
      <c r="L303">
        <v>0.75624999999999998</v>
      </c>
      <c r="M303" t="s">
        <v>32</v>
      </c>
      <c r="N303">
        <v>199.64</v>
      </c>
      <c r="O303">
        <v>4.7619047620000003</v>
      </c>
      <c r="P303">
        <v>9.9819999999999993</v>
      </c>
      <c r="Q303">
        <v>6.7</v>
      </c>
      <c r="R303">
        <f t="shared" si="36"/>
        <v>209.62</v>
      </c>
      <c r="S303" t="str">
        <f t="shared" si="37"/>
        <v>check</v>
      </c>
      <c r="T303" s="5" t="str">
        <f t="shared" si="38"/>
        <v>Fashion Accessories</v>
      </c>
      <c r="U303" t="str">
        <f t="shared" si="39"/>
        <v>Credit card</v>
      </c>
      <c r="V303">
        <f>SUM(J303:J303:J1302)</f>
        <v>217696.95150000002</v>
      </c>
      <c r="W303">
        <f t="shared" si="40"/>
        <v>3750</v>
      </c>
      <c r="X303">
        <f t="shared" si="41"/>
        <v>310.99564500000002</v>
      </c>
      <c r="Y303">
        <f t="shared" si="42"/>
        <v>1042.6500000000001</v>
      </c>
      <c r="Z303">
        <f t="shared" si="43"/>
        <v>10.6785</v>
      </c>
      <c r="AA303">
        <f t="shared" si="44"/>
        <v>700</v>
      </c>
    </row>
    <row r="304" spans="1:27" x14ac:dyDescent="0.3">
      <c r="A304" t="s">
        <v>389</v>
      </c>
      <c r="B304" t="s">
        <v>45</v>
      </c>
      <c r="C304" t="s">
        <v>46</v>
      </c>
      <c r="D304" t="s">
        <v>20</v>
      </c>
      <c r="E304" t="s">
        <v>215</v>
      </c>
      <c r="F304" t="s">
        <v>22</v>
      </c>
      <c r="G304">
        <v>39.01</v>
      </c>
      <c r="H304">
        <v>1</v>
      </c>
      <c r="I304">
        <v>1.9504999999999999</v>
      </c>
      <c r="J304">
        <v>40.960500000000003</v>
      </c>
      <c r="K304" s="6">
        <v>43802</v>
      </c>
      <c r="L304">
        <v>0.69861111111111107</v>
      </c>
      <c r="M304" t="s">
        <v>32</v>
      </c>
      <c r="N304">
        <v>39.01</v>
      </c>
      <c r="O304">
        <v>4.7619047620000003</v>
      </c>
      <c r="P304">
        <v>1.9504999999999999</v>
      </c>
      <c r="Q304">
        <v>4.7</v>
      </c>
      <c r="R304">
        <f t="shared" si="36"/>
        <v>40.96</v>
      </c>
      <c r="S304" t="str">
        <f t="shared" si="37"/>
        <v>check</v>
      </c>
      <c r="T304" s="5" t="str">
        <f t="shared" si="38"/>
        <v>Health And Beauty</v>
      </c>
      <c r="U304" t="str">
        <f t="shared" si="39"/>
        <v>Credit card</v>
      </c>
      <c r="V304">
        <f>SUM(J304:J304:J1303)</f>
        <v>217487.32950000002</v>
      </c>
      <c r="W304">
        <f t="shared" si="40"/>
        <v>3748</v>
      </c>
      <c r="X304">
        <f t="shared" si="41"/>
        <v>311.14067167381978</v>
      </c>
      <c r="Y304">
        <f t="shared" si="42"/>
        <v>1042.6500000000001</v>
      </c>
      <c r="Z304">
        <f t="shared" si="43"/>
        <v>10.6785</v>
      </c>
      <c r="AA304">
        <f t="shared" si="44"/>
        <v>699</v>
      </c>
    </row>
    <row r="305" spans="1:27" x14ac:dyDescent="0.3">
      <c r="A305" t="s">
        <v>390</v>
      </c>
      <c r="B305" t="s">
        <v>25</v>
      </c>
      <c r="C305" t="s">
        <v>26</v>
      </c>
      <c r="D305" t="s">
        <v>27</v>
      </c>
      <c r="E305" t="s">
        <v>215</v>
      </c>
      <c r="F305" t="s">
        <v>47</v>
      </c>
      <c r="G305">
        <v>48.61</v>
      </c>
      <c r="H305">
        <v>1</v>
      </c>
      <c r="I305">
        <v>2.4304999999999999</v>
      </c>
      <c r="J305">
        <v>51.040500000000002</v>
      </c>
      <c r="K305" s="6" t="s">
        <v>40</v>
      </c>
      <c r="L305">
        <v>0.64652777777777781</v>
      </c>
      <c r="M305" t="s">
        <v>29</v>
      </c>
      <c r="N305">
        <v>48.61</v>
      </c>
      <c r="O305">
        <v>4.7619047620000003</v>
      </c>
      <c r="P305">
        <v>2.4304999999999999</v>
      </c>
      <c r="Q305">
        <v>4.4000000000000004</v>
      </c>
      <c r="R305">
        <f t="shared" si="36"/>
        <v>51.04</v>
      </c>
      <c r="S305" t="str">
        <f t="shared" si="37"/>
        <v>check</v>
      </c>
      <c r="T305" s="5" t="str">
        <f t="shared" si="38"/>
        <v>Food And Beverages</v>
      </c>
      <c r="U305" t="str">
        <f t="shared" si="39"/>
        <v>Cash</v>
      </c>
      <c r="V305">
        <f>SUM(J305:J305:J1304)</f>
        <v>217446.36900000001</v>
      </c>
      <c r="W305">
        <f t="shared" si="40"/>
        <v>3747</v>
      </c>
      <c r="X305">
        <f t="shared" si="41"/>
        <v>311.52774928366762</v>
      </c>
      <c r="Y305">
        <f t="shared" si="42"/>
        <v>1042.6500000000001</v>
      </c>
      <c r="Z305">
        <f t="shared" si="43"/>
        <v>10.6785</v>
      </c>
      <c r="AA305">
        <f t="shared" si="44"/>
        <v>698</v>
      </c>
    </row>
    <row r="306" spans="1:27" x14ac:dyDescent="0.3">
      <c r="A306" t="s">
        <v>391</v>
      </c>
      <c r="B306" t="s">
        <v>18</v>
      </c>
      <c r="C306" t="s">
        <v>19</v>
      </c>
      <c r="D306" t="s">
        <v>27</v>
      </c>
      <c r="E306" t="s">
        <v>21</v>
      </c>
      <c r="F306" t="s">
        <v>28</v>
      </c>
      <c r="G306">
        <v>51.19</v>
      </c>
      <c r="H306">
        <v>4</v>
      </c>
      <c r="I306">
        <v>10.238</v>
      </c>
      <c r="J306">
        <v>214.99799999999999</v>
      </c>
      <c r="K306" s="6" t="s">
        <v>289</v>
      </c>
      <c r="L306">
        <v>0.71875</v>
      </c>
      <c r="M306" t="s">
        <v>32</v>
      </c>
      <c r="N306">
        <v>204.76</v>
      </c>
      <c r="O306">
        <v>4.7619047620000003</v>
      </c>
      <c r="P306">
        <v>10.238</v>
      </c>
      <c r="Q306">
        <v>4.7</v>
      </c>
      <c r="R306">
        <f t="shared" si="36"/>
        <v>215</v>
      </c>
      <c r="S306" t="str">
        <f t="shared" si="37"/>
        <v>check</v>
      </c>
      <c r="T306" s="5" t="str">
        <f t="shared" si="38"/>
        <v>Electronic Accessories</v>
      </c>
      <c r="U306" t="str">
        <f t="shared" si="39"/>
        <v>Credit card</v>
      </c>
      <c r="V306">
        <f>SUM(J306:J306:J1305)</f>
        <v>217395.3285</v>
      </c>
      <c r="W306">
        <f t="shared" si="40"/>
        <v>3746</v>
      </c>
      <c r="X306">
        <f t="shared" si="41"/>
        <v>311.90147560975612</v>
      </c>
      <c r="Y306">
        <f t="shared" si="42"/>
        <v>1042.6500000000001</v>
      </c>
      <c r="Z306">
        <f t="shared" si="43"/>
        <v>10.6785</v>
      </c>
      <c r="AA306">
        <f t="shared" si="44"/>
        <v>697</v>
      </c>
    </row>
    <row r="307" spans="1:27" x14ac:dyDescent="0.3">
      <c r="A307" t="s">
        <v>392</v>
      </c>
      <c r="B307" t="s">
        <v>45</v>
      </c>
      <c r="C307" t="s">
        <v>46</v>
      </c>
      <c r="D307" t="s">
        <v>27</v>
      </c>
      <c r="E307" t="s">
        <v>21</v>
      </c>
      <c r="F307" t="s">
        <v>28</v>
      </c>
      <c r="G307">
        <v>14.96</v>
      </c>
      <c r="H307">
        <v>8</v>
      </c>
      <c r="I307">
        <v>5.984</v>
      </c>
      <c r="J307">
        <v>125.664</v>
      </c>
      <c r="K307" s="6" t="s">
        <v>148</v>
      </c>
      <c r="L307">
        <v>0.52013888888888882</v>
      </c>
      <c r="M307" t="s">
        <v>29</v>
      </c>
      <c r="N307">
        <v>119.68</v>
      </c>
      <c r="O307">
        <v>4.7619047620000003</v>
      </c>
      <c r="P307">
        <v>5.984</v>
      </c>
      <c r="Q307">
        <v>8.6</v>
      </c>
      <c r="R307">
        <f t="shared" si="36"/>
        <v>125.66</v>
      </c>
      <c r="S307" t="str">
        <f t="shared" si="37"/>
        <v>check</v>
      </c>
      <c r="T307" s="5" t="str">
        <f t="shared" si="38"/>
        <v>Electronic Accessories</v>
      </c>
      <c r="U307" t="str">
        <f t="shared" si="39"/>
        <v>Cash</v>
      </c>
      <c r="V307">
        <f>SUM(J307:J307:J1306)</f>
        <v>217180.33050000001</v>
      </c>
      <c r="W307">
        <f t="shared" si="40"/>
        <v>3742</v>
      </c>
      <c r="X307">
        <f t="shared" si="41"/>
        <v>312.04070474137933</v>
      </c>
      <c r="Y307">
        <f t="shared" si="42"/>
        <v>1042.6500000000001</v>
      </c>
      <c r="Z307">
        <f t="shared" si="43"/>
        <v>10.6785</v>
      </c>
      <c r="AA307">
        <f t="shared" si="44"/>
        <v>696</v>
      </c>
    </row>
    <row r="308" spans="1:27" x14ac:dyDescent="0.3">
      <c r="A308" t="s">
        <v>393</v>
      </c>
      <c r="B308" t="s">
        <v>18</v>
      </c>
      <c r="C308" t="s">
        <v>19</v>
      </c>
      <c r="D308" t="s">
        <v>20</v>
      </c>
      <c r="E308" t="s">
        <v>215</v>
      </c>
      <c r="F308" t="s">
        <v>28</v>
      </c>
      <c r="G308">
        <v>72.2</v>
      </c>
      <c r="H308">
        <v>7</v>
      </c>
      <c r="I308">
        <v>25.27</v>
      </c>
      <c r="J308">
        <v>530.66999999999996</v>
      </c>
      <c r="K308" s="6" t="s">
        <v>166</v>
      </c>
      <c r="L308">
        <v>0.84305555555555556</v>
      </c>
      <c r="M308" t="s">
        <v>23</v>
      </c>
      <c r="N308">
        <v>505.4</v>
      </c>
      <c r="O308">
        <v>4.7619047620000003</v>
      </c>
      <c r="P308">
        <v>25.27</v>
      </c>
      <c r="Q308">
        <v>4.3</v>
      </c>
      <c r="R308">
        <f t="shared" si="36"/>
        <v>530.66999999999996</v>
      </c>
      <c r="S308" t="str">
        <f t="shared" si="37"/>
        <v>correct</v>
      </c>
      <c r="T308" s="5" t="str">
        <f t="shared" si="38"/>
        <v>Electronic Accessories</v>
      </c>
      <c r="U308" t="str">
        <f t="shared" si="39"/>
        <v>Ewallet</v>
      </c>
      <c r="V308">
        <f>SUM(J308:J308:J1307)</f>
        <v>217054.66650000002</v>
      </c>
      <c r="W308">
        <f t="shared" si="40"/>
        <v>3734</v>
      </c>
      <c r="X308">
        <f t="shared" si="41"/>
        <v>312.30887266187051</v>
      </c>
      <c r="Y308">
        <f t="shared" si="42"/>
        <v>1042.6500000000001</v>
      </c>
      <c r="Z308">
        <f t="shared" si="43"/>
        <v>10.6785</v>
      </c>
      <c r="AA308">
        <f t="shared" si="44"/>
        <v>695</v>
      </c>
    </row>
    <row r="309" spans="1:27" x14ac:dyDescent="0.3">
      <c r="A309" t="s">
        <v>394</v>
      </c>
      <c r="B309" t="s">
        <v>18</v>
      </c>
      <c r="C309" t="s">
        <v>19</v>
      </c>
      <c r="D309" t="s">
        <v>27</v>
      </c>
      <c r="E309" t="s">
        <v>21</v>
      </c>
      <c r="F309" t="s">
        <v>36</v>
      </c>
      <c r="G309">
        <v>40.229999999999997</v>
      </c>
      <c r="H309">
        <v>7</v>
      </c>
      <c r="I309">
        <v>14.080500000000001</v>
      </c>
      <c r="J309">
        <v>295.69049999999999</v>
      </c>
      <c r="K309" s="6" t="s">
        <v>235</v>
      </c>
      <c r="L309">
        <v>0.55694444444444446</v>
      </c>
      <c r="M309" t="s">
        <v>29</v>
      </c>
      <c r="N309">
        <v>281.61</v>
      </c>
      <c r="O309">
        <v>4.7619047620000003</v>
      </c>
      <c r="P309">
        <v>14.080500000000001</v>
      </c>
      <c r="Q309">
        <v>9.6</v>
      </c>
      <c r="R309">
        <f t="shared" si="36"/>
        <v>295.69</v>
      </c>
      <c r="S309" t="str">
        <f t="shared" si="37"/>
        <v>check</v>
      </c>
      <c r="T309" s="5" t="str">
        <f t="shared" si="38"/>
        <v>Sports And Travel</v>
      </c>
      <c r="U309" t="str">
        <f t="shared" si="39"/>
        <v>Cash</v>
      </c>
      <c r="V309">
        <f>SUM(J309:J309:J1308)</f>
        <v>216523.99650000004</v>
      </c>
      <c r="W309">
        <f t="shared" si="40"/>
        <v>3727</v>
      </c>
      <c r="X309">
        <f t="shared" si="41"/>
        <v>311.99423126801156</v>
      </c>
      <c r="Y309">
        <f t="shared" si="42"/>
        <v>1042.6500000000001</v>
      </c>
      <c r="Z309">
        <f t="shared" si="43"/>
        <v>10.6785</v>
      </c>
      <c r="AA309">
        <f t="shared" si="44"/>
        <v>694</v>
      </c>
    </row>
    <row r="310" spans="1:27" x14ac:dyDescent="0.3">
      <c r="A310" t="s">
        <v>395</v>
      </c>
      <c r="B310" t="s">
        <v>18</v>
      </c>
      <c r="C310" t="s">
        <v>19</v>
      </c>
      <c r="D310" t="s">
        <v>20</v>
      </c>
      <c r="E310" t="s">
        <v>21</v>
      </c>
      <c r="F310" t="s">
        <v>31</v>
      </c>
      <c r="G310">
        <v>88.79</v>
      </c>
      <c r="H310">
        <v>8</v>
      </c>
      <c r="I310">
        <v>35.515999999999998</v>
      </c>
      <c r="J310">
        <v>745.83600000000001</v>
      </c>
      <c r="K310" s="6" t="s">
        <v>68</v>
      </c>
      <c r="L310">
        <v>0.71458333333333324</v>
      </c>
      <c r="M310" t="s">
        <v>29</v>
      </c>
      <c r="N310">
        <v>710.32</v>
      </c>
      <c r="O310">
        <v>4.7619047620000003</v>
      </c>
      <c r="P310">
        <v>35.515999999999998</v>
      </c>
      <c r="Q310">
        <v>4.0999999999999996</v>
      </c>
      <c r="R310">
        <f t="shared" si="36"/>
        <v>745.84</v>
      </c>
      <c r="S310" t="str">
        <f t="shared" si="37"/>
        <v>check</v>
      </c>
      <c r="T310" s="5" t="str">
        <f t="shared" si="38"/>
        <v>Home And Lifestyle</v>
      </c>
      <c r="U310" t="str">
        <f t="shared" si="39"/>
        <v>Cash</v>
      </c>
      <c r="V310">
        <f>SUM(J310:J310:J1309)</f>
        <v>216228.30600000004</v>
      </c>
      <c r="W310">
        <f t="shared" si="40"/>
        <v>3720</v>
      </c>
      <c r="X310">
        <f t="shared" si="41"/>
        <v>312.01775757575763</v>
      </c>
      <c r="Y310">
        <f t="shared" si="42"/>
        <v>1042.6500000000001</v>
      </c>
      <c r="Z310">
        <f t="shared" si="43"/>
        <v>10.6785</v>
      </c>
      <c r="AA310">
        <f t="shared" si="44"/>
        <v>693</v>
      </c>
    </row>
    <row r="311" spans="1:27" x14ac:dyDescent="0.3">
      <c r="A311" t="s">
        <v>396</v>
      </c>
      <c r="B311" t="s">
        <v>18</v>
      </c>
      <c r="C311" t="s">
        <v>19</v>
      </c>
      <c r="D311" t="s">
        <v>20</v>
      </c>
      <c r="E311" t="s">
        <v>21</v>
      </c>
      <c r="F311" t="s">
        <v>28</v>
      </c>
      <c r="G311">
        <v>26.48</v>
      </c>
      <c r="H311">
        <v>3</v>
      </c>
      <c r="I311">
        <v>3.972</v>
      </c>
      <c r="J311">
        <v>83.412000000000006</v>
      </c>
      <c r="K311" s="6" t="s">
        <v>254</v>
      </c>
      <c r="L311">
        <v>0.44444444444444442</v>
      </c>
      <c r="M311" t="s">
        <v>23</v>
      </c>
      <c r="N311">
        <v>79.44</v>
      </c>
      <c r="O311">
        <v>4.7619047620000003</v>
      </c>
      <c r="P311">
        <v>3.972</v>
      </c>
      <c r="Q311">
        <v>4.7</v>
      </c>
      <c r="R311">
        <f t="shared" si="36"/>
        <v>83.41</v>
      </c>
      <c r="S311" t="str">
        <f t="shared" si="37"/>
        <v>check</v>
      </c>
      <c r="T311" s="5" t="str">
        <f t="shared" si="38"/>
        <v>Electronic Accessories</v>
      </c>
      <c r="U311" t="str">
        <f t="shared" si="39"/>
        <v>Ewallet</v>
      </c>
      <c r="V311">
        <f>SUM(J311:J311:J1310)</f>
        <v>215482.47000000003</v>
      </c>
      <c r="W311">
        <f t="shared" si="40"/>
        <v>3712</v>
      </c>
      <c r="X311">
        <f t="shared" si="41"/>
        <v>311.3908526011561</v>
      </c>
      <c r="Y311">
        <f t="shared" si="42"/>
        <v>1042.6500000000001</v>
      </c>
      <c r="Z311">
        <f t="shared" si="43"/>
        <v>10.6785</v>
      </c>
      <c r="AA311">
        <f t="shared" si="44"/>
        <v>692</v>
      </c>
    </row>
    <row r="312" spans="1:27" x14ac:dyDescent="0.3">
      <c r="A312" t="s">
        <v>397</v>
      </c>
      <c r="B312" t="s">
        <v>18</v>
      </c>
      <c r="C312" t="s">
        <v>19</v>
      </c>
      <c r="D312" t="s">
        <v>27</v>
      </c>
      <c r="E312" t="s">
        <v>21</v>
      </c>
      <c r="F312" t="s">
        <v>50</v>
      </c>
      <c r="G312">
        <v>81.91</v>
      </c>
      <c r="H312">
        <v>2</v>
      </c>
      <c r="I312">
        <v>8.1910000000000007</v>
      </c>
      <c r="J312">
        <v>172.011</v>
      </c>
      <c r="K312" s="6">
        <v>43588</v>
      </c>
      <c r="L312">
        <v>0.73819444444444438</v>
      </c>
      <c r="M312" t="s">
        <v>29</v>
      </c>
      <c r="N312">
        <v>163.82</v>
      </c>
      <c r="O312">
        <v>4.7619047620000003</v>
      </c>
      <c r="P312">
        <v>8.1910000000000007</v>
      </c>
      <c r="Q312">
        <v>7.8</v>
      </c>
      <c r="R312">
        <f t="shared" si="36"/>
        <v>172.01</v>
      </c>
      <c r="S312" t="str">
        <f t="shared" si="37"/>
        <v>check</v>
      </c>
      <c r="T312" s="5" t="str">
        <f t="shared" si="38"/>
        <v>Fashion Accessories</v>
      </c>
      <c r="U312" t="str">
        <f t="shared" si="39"/>
        <v>Cash</v>
      </c>
      <c r="V312">
        <f>SUM(J312:J312:J1311)</f>
        <v>215399.05800000005</v>
      </c>
      <c r="W312">
        <f t="shared" si="40"/>
        <v>3709</v>
      </c>
      <c r="X312">
        <f t="shared" si="41"/>
        <v>311.72077858176561</v>
      </c>
      <c r="Y312">
        <f t="shared" si="42"/>
        <v>1042.6500000000001</v>
      </c>
      <c r="Z312">
        <f t="shared" si="43"/>
        <v>10.6785</v>
      </c>
      <c r="AA312">
        <f t="shared" si="44"/>
        <v>691</v>
      </c>
    </row>
    <row r="313" spans="1:27" x14ac:dyDescent="0.3">
      <c r="A313" t="s">
        <v>398</v>
      </c>
      <c r="B313" t="s">
        <v>45</v>
      </c>
      <c r="C313" t="s">
        <v>46</v>
      </c>
      <c r="D313" t="s">
        <v>20</v>
      </c>
      <c r="E313" t="s">
        <v>215</v>
      </c>
      <c r="F313" t="s">
        <v>36</v>
      </c>
      <c r="G313">
        <v>79.930000000000007</v>
      </c>
      <c r="H313">
        <v>6</v>
      </c>
      <c r="I313">
        <v>23.978999999999999</v>
      </c>
      <c r="J313">
        <v>503.55900000000003</v>
      </c>
      <c r="K313" s="6" t="s">
        <v>305</v>
      </c>
      <c r="L313">
        <v>0.58611111111111114</v>
      </c>
      <c r="M313" t="s">
        <v>29</v>
      </c>
      <c r="N313">
        <v>479.58</v>
      </c>
      <c r="O313">
        <v>4.7619047620000003</v>
      </c>
      <c r="P313">
        <v>23.978999999999999</v>
      </c>
      <c r="Q313">
        <v>5.5</v>
      </c>
      <c r="R313">
        <f t="shared" si="36"/>
        <v>503.56</v>
      </c>
      <c r="S313" t="str">
        <f t="shared" si="37"/>
        <v>check</v>
      </c>
      <c r="T313" s="5" t="str">
        <f t="shared" si="38"/>
        <v>Sports And Travel</v>
      </c>
      <c r="U313" t="str">
        <f t="shared" si="39"/>
        <v>Cash</v>
      </c>
      <c r="V313">
        <f>SUM(J313:J313:J1312)</f>
        <v>215227.04700000002</v>
      </c>
      <c r="W313">
        <f t="shared" si="40"/>
        <v>3707</v>
      </c>
      <c r="X313">
        <f t="shared" si="41"/>
        <v>311.92325652173918</v>
      </c>
      <c r="Y313">
        <f t="shared" si="42"/>
        <v>1042.6500000000001</v>
      </c>
      <c r="Z313">
        <f t="shared" si="43"/>
        <v>10.6785</v>
      </c>
      <c r="AA313">
        <f t="shared" si="44"/>
        <v>690</v>
      </c>
    </row>
    <row r="314" spans="1:27" x14ac:dyDescent="0.3">
      <c r="A314" t="s">
        <v>399</v>
      </c>
      <c r="B314" t="s">
        <v>25</v>
      </c>
      <c r="C314" t="s">
        <v>26</v>
      </c>
      <c r="D314" t="s">
        <v>20</v>
      </c>
      <c r="E314" t="s">
        <v>215</v>
      </c>
      <c r="F314" t="s">
        <v>50</v>
      </c>
      <c r="G314">
        <v>69.33</v>
      </c>
      <c r="H314">
        <v>2</v>
      </c>
      <c r="I314">
        <v>6.9329999999999998</v>
      </c>
      <c r="J314">
        <v>145.59299999999999</v>
      </c>
      <c r="K314" s="6">
        <v>43587</v>
      </c>
      <c r="L314">
        <v>0.79513888888888884</v>
      </c>
      <c r="M314" t="s">
        <v>23</v>
      </c>
      <c r="N314">
        <v>138.66</v>
      </c>
      <c r="O314">
        <v>4.7619047620000003</v>
      </c>
      <c r="P314">
        <v>6.9329999999999998</v>
      </c>
      <c r="Q314">
        <v>9.6999999999999993</v>
      </c>
      <c r="R314">
        <f t="shared" si="36"/>
        <v>145.59</v>
      </c>
      <c r="S314" t="str">
        <f t="shared" si="37"/>
        <v>check</v>
      </c>
      <c r="T314" s="5" t="str">
        <f t="shared" si="38"/>
        <v>Fashion Accessories</v>
      </c>
      <c r="U314" t="str">
        <f t="shared" si="39"/>
        <v>Ewallet</v>
      </c>
      <c r="V314">
        <f>SUM(J314:J314:J1313)</f>
        <v>214723.48800000004</v>
      </c>
      <c r="W314">
        <f t="shared" si="40"/>
        <v>3701</v>
      </c>
      <c r="X314">
        <f t="shared" si="41"/>
        <v>311.64512046444128</v>
      </c>
      <c r="Y314">
        <f t="shared" si="42"/>
        <v>1042.6500000000001</v>
      </c>
      <c r="Z314">
        <f t="shared" si="43"/>
        <v>10.6785</v>
      </c>
      <c r="AA314">
        <f t="shared" si="44"/>
        <v>689</v>
      </c>
    </row>
    <row r="315" spans="1:27" x14ac:dyDescent="0.3">
      <c r="A315" t="s">
        <v>400</v>
      </c>
      <c r="B315" t="s">
        <v>18</v>
      </c>
      <c r="C315" t="s">
        <v>19</v>
      </c>
      <c r="D315" t="s">
        <v>20</v>
      </c>
      <c r="E315" t="s">
        <v>21</v>
      </c>
      <c r="F315" t="s">
        <v>47</v>
      </c>
      <c r="G315">
        <v>14.23</v>
      </c>
      <c r="H315">
        <v>5</v>
      </c>
      <c r="I315">
        <v>3.5575000000000001</v>
      </c>
      <c r="J315">
        <v>74.707499999999996</v>
      </c>
      <c r="K315" s="6">
        <v>43467</v>
      </c>
      <c r="L315">
        <v>0.42222222222222222</v>
      </c>
      <c r="M315" t="s">
        <v>32</v>
      </c>
      <c r="N315">
        <v>71.150000000000006</v>
      </c>
      <c r="O315">
        <v>4.7619047620000003</v>
      </c>
      <c r="P315">
        <v>3.5575000000000001</v>
      </c>
      <c r="Q315">
        <v>4.4000000000000004</v>
      </c>
      <c r="R315">
        <f t="shared" si="36"/>
        <v>74.709999999999994</v>
      </c>
      <c r="S315" t="str">
        <f t="shared" si="37"/>
        <v>check</v>
      </c>
      <c r="T315" s="5" t="str">
        <f t="shared" si="38"/>
        <v>Food And Beverages</v>
      </c>
      <c r="U315" t="str">
        <f t="shared" si="39"/>
        <v>Credit card</v>
      </c>
      <c r="V315">
        <f>SUM(J315:J315:J1314)</f>
        <v>214577.89500000002</v>
      </c>
      <c r="W315">
        <f t="shared" si="40"/>
        <v>3699</v>
      </c>
      <c r="X315">
        <f t="shared" si="41"/>
        <v>311.88647529069772</v>
      </c>
      <c r="Y315">
        <f t="shared" si="42"/>
        <v>1042.6500000000001</v>
      </c>
      <c r="Z315">
        <f t="shared" si="43"/>
        <v>10.6785</v>
      </c>
      <c r="AA315">
        <f t="shared" si="44"/>
        <v>688</v>
      </c>
    </row>
    <row r="316" spans="1:27" x14ac:dyDescent="0.3">
      <c r="A316" t="s">
        <v>401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15.55</v>
      </c>
      <c r="H316">
        <v>9</v>
      </c>
      <c r="I316">
        <v>6.9974999999999996</v>
      </c>
      <c r="J316">
        <v>146.94749999999999</v>
      </c>
      <c r="K316" s="6">
        <v>43649</v>
      </c>
      <c r="L316">
        <v>0.54999999999999993</v>
      </c>
      <c r="M316" t="s">
        <v>29</v>
      </c>
      <c r="N316">
        <v>139.94999999999999</v>
      </c>
      <c r="O316">
        <v>4.7619047620000003</v>
      </c>
      <c r="P316">
        <v>6.9974999999999996</v>
      </c>
      <c r="Q316">
        <v>5</v>
      </c>
      <c r="R316">
        <f t="shared" si="36"/>
        <v>146.94999999999999</v>
      </c>
      <c r="S316" t="str">
        <f t="shared" si="37"/>
        <v>check</v>
      </c>
      <c r="T316" s="5" t="str">
        <f t="shared" si="38"/>
        <v>Health And Beauty</v>
      </c>
      <c r="U316" t="str">
        <f t="shared" si="39"/>
        <v>Cash</v>
      </c>
      <c r="V316">
        <f>SUM(J316:J316:J1315)</f>
        <v>214503.18750000003</v>
      </c>
      <c r="W316">
        <f t="shared" si="40"/>
        <v>3694</v>
      </c>
      <c r="X316">
        <f t="shared" si="41"/>
        <v>312.23171397379917</v>
      </c>
      <c r="Y316">
        <f t="shared" si="42"/>
        <v>1042.6500000000001</v>
      </c>
      <c r="Z316">
        <f t="shared" si="43"/>
        <v>10.6785</v>
      </c>
      <c r="AA316">
        <f t="shared" si="44"/>
        <v>687</v>
      </c>
    </row>
    <row r="317" spans="1:27" x14ac:dyDescent="0.3">
      <c r="A317" t="s">
        <v>402</v>
      </c>
      <c r="B317" t="s">
        <v>25</v>
      </c>
      <c r="C317" t="s">
        <v>26</v>
      </c>
      <c r="D317" t="s">
        <v>20</v>
      </c>
      <c r="E317" t="s">
        <v>21</v>
      </c>
      <c r="F317" t="s">
        <v>28</v>
      </c>
      <c r="G317">
        <v>78.13</v>
      </c>
      <c r="H317">
        <v>10</v>
      </c>
      <c r="I317">
        <v>39.064999999999998</v>
      </c>
      <c r="J317">
        <v>820.36500000000001</v>
      </c>
      <c r="K317" s="6">
        <v>43740</v>
      </c>
      <c r="L317">
        <v>0.86875000000000002</v>
      </c>
      <c r="M317" t="s">
        <v>29</v>
      </c>
      <c r="N317">
        <v>781.3</v>
      </c>
      <c r="O317">
        <v>4.7619047620000003</v>
      </c>
      <c r="P317">
        <v>39.064999999999998</v>
      </c>
      <c r="Q317">
        <v>4.4000000000000004</v>
      </c>
      <c r="R317">
        <f t="shared" si="36"/>
        <v>820.37</v>
      </c>
      <c r="S317" t="str">
        <f t="shared" si="37"/>
        <v>check</v>
      </c>
      <c r="T317" s="5" t="str">
        <f t="shared" si="38"/>
        <v>Electronic Accessories</v>
      </c>
      <c r="U317" t="str">
        <f t="shared" si="39"/>
        <v>Cash</v>
      </c>
      <c r="V317">
        <f>SUM(J317:J317:J1316)</f>
        <v>214356.24000000002</v>
      </c>
      <c r="W317">
        <f t="shared" si="40"/>
        <v>3685</v>
      </c>
      <c r="X317">
        <f t="shared" si="41"/>
        <v>312.47265306122449</v>
      </c>
      <c r="Y317">
        <f t="shared" si="42"/>
        <v>1042.6500000000001</v>
      </c>
      <c r="Z317">
        <f t="shared" si="43"/>
        <v>10.6785</v>
      </c>
      <c r="AA317">
        <f t="shared" si="44"/>
        <v>686</v>
      </c>
    </row>
    <row r="318" spans="1:27" x14ac:dyDescent="0.3">
      <c r="A318" t="s">
        <v>403</v>
      </c>
      <c r="B318" t="s">
        <v>25</v>
      </c>
      <c r="C318" t="s">
        <v>26</v>
      </c>
      <c r="D318" t="s">
        <v>20</v>
      </c>
      <c r="E318" t="s">
        <v>215</v>
      </c>
      <c r="F318" t="s">
        <v>47</v>
      </c>
      <c r="G318">
        <v>99.37</v>
      </c>
      <c r="H318">
        <v>2</v>
      </c>
      <c r="I318">
        <v>9.9369999999999994</v>
      </c>
      <c r="J318">
        <v>208.67699999999999</v>
      </c>
      <c r="K318" s="6" t="s">
        <v>122</v>
      </c>
      <c r="L318">
        <v>0.7284722222222223</v>
      </c>
      <c r="M318" t="s">
        <v>29</v>
      </c>
      <c r="N318">
        <v>198.74</v>
      </c>
      <c r="O318">
        <v>4.7619047620000003</v>
      </c>
      <c r="P318">
        <v>9.9369999999999994</v>
      </c>
      <c r="Q318">
        <v>5.2</v>
      </c>
      <c r="R318">
        <f t="shared" si="36"/>
        <v>208.68</v>
      </c>
      <c r="S318" t="str">
        <f t="shared" si="37"/>
        <v>check</v>
      </c>
      <c r="T318" s="5" t="str">
        <f t="shared" si="38"/>
        <v>Food And Beverages</v>
      </c>
      <c r="U318" t="str">
        <f t="shared" si="39"/>
        <v>Cash</v>
      </c>
      <c r="V318">
        <f>SUM(J318:J318:J1317)</f>
        <v>213535.87500000003</v>
      </c>
      <c r="W318">
        <f t="shared" si="40"/>
        <v>3675</v>
      </c>
      <c r="X318">
        <f t="shared" si="41"/>
        <v>311.73120437956209</v>
      </c>
      <c r="Y318">
        <f t="shared" si="42"/>
        <v>1042.6500000000001</v>
      </c>
      <c r="Z318">
        <f t="shared" si="43"/>
        <v>10.6785</v>
      </c>
      <c r="AA318">
        <f t="shared" si="44"/>
        <v>685</v>
      </c>
    </row>
    <row r="319" spans="1:27" x14ac:dyDescent="0.3">
      <c r="A319" t="s">
        <v>404</v>
      </c>
      <c r="B319" t="s">
        <v>25</v>
      </c>
      <c r="C319" t="s">
        <v>26</v>
      </c>
      <c r="D319" t="s">
        <v>20</v>
      </c>
      <c r="E319" t="s">
        <v>21</v>
      </c>
      <c r="F319" t="s">
        <v>47</v>
      </c>
      <c r="G319">
        <v>21.08</v>
      </c>
      <c r="H319">
        <v>3</v>
      </c>
      <c r="I319">
        <v>3.1619999999999999</v>
      </c>
      <c r="J319">
        <v>66.402000000000001</v>
      </c>
      <c r="K319" s="6">
        <v>43710</v>
      </c>
      <c r="L319">
        <v>0.43402777777777773</v>
      </c>
      <c r="M319" t="s">
        <v>29</v>
      </c>
      <c r="N319">
        <v>63.24</v>
      </c>
      <c r="O319">
        <v>4.7619047620000003</v>
      </c>
      <c r="P319">
        <v>3.1619999999999999</v>
      </c>
      <c r="Q319">
        <v>7.3</v>
      </c>
      <c r="R319">
        <f t="shared" si="36"/>
        <v>66.400000000000006</v>
      </c>
      <c r="S319" t="str">
        <f t="shared" si="37"/>
        <v>check</v>
      </c>
      <c r="T319" s="5" t="str">
        <f t="shared" si="38"/>
        <v>Food And Beverages</v>
      </c>
      <c r="U319" t="str">
        <f t="shared" si="39"/>
        <v>Cash</v>
      </c>
      <c r="V319">
        <f>SUM(J319:J319:J1318)</f>
        <v>213327.19800000006</v>
      </c>
      <c r="W319">
        <f t="shared" si="40"/>
        <v>3673</v>
      </c>
      <c r="X319">
        <f t="shared" si="41"/>
        <v>311.88186842105273</v>
      </c>
      <c r="Y319">
        <f t="shared" si="42"/>
        <v>1042.6500000000001</v>
      </c>
      <c r="Z319">
        <f t="shared" si="43"/>
        <v>10.6785</v>
      </c>
      <c r="AA319">
        <f t="shared" si="44"/>
        <v>684</v>
      </c>
    </row>
    <row r="320" spans="1:27" x14ac:dyDescent="0.3">
      <c r="A320" t="s">
        <v>405</v>
      </c>
      <c r="B320" t="s">
        <v>25</v>
      </c>
      <c r="C320" t="s">
        <v>26</v>
      </c>
      <c r="D320" t="s">
        <v>20</v>
      </c>
      <c r="E320" t="s">
        <v>215</v>
      </c>
      <c r="F320" t="s">
        <v>28</v>
      </c>
      <c r="G320">
        <v>74.790000000000006</v>
      </c>
      <c r="H320">
        <v>5</v>
      </c>
      <c r="I320">
        <v>18.697500000000002</v>
      </c>
      <c r="J320">
        <v>392.64749999999998</v>
      </c>
      <c r="K320" s="6">
        <v>43739</v>
      </c>
      <c r="L320">
        <v>0.48194444444444445</v>
      </c>
      <c r="M320" t="s">
        <v>29</v>
      </c>
      <c r="N320">
        <v>373.95</v>
      </c>
      <c r="O320">
        <v>4.7619047620000003</v>
      </c>
      <c r="P320">
        <v>18.697500000000002</v>
      </c>
      <c r="Q320">
        <v>4.9000000000000004</v>
      </c>
      <c r="R320">
        <f t="shared" si="36"/>
        <v>392.65</v>
      </c>
      <c r="S320" t="str">
        <f t="shared" si="37"/>
        <v>check</v>
      </c>
      <c r="T320" s="5" t="str">
        <f t="shared" si="38"/>
        <v>Electronic Accessories</v>
      </c>
      <c r="U320" t="str">
        <f t="shared" si="39"/>
        <v>Cash</v>
      </c>
      <c r="V320">
        <f>SUM(J320:J320:J1319)</f>
        <v>213260.79600000006</v>
      </c>
      <c r="W320">
        <f t="shared" si="40"/>
        <v>3670</v>
      </c>
      <c r="X320">
        <f t="shared" si="41"/>
        <v>312.24128257686687</v>
      </c>
      <c r="Y320">
        <f t="shared" si="42"/>
        <v>1042.6500000000001</v>
      </c>
      <c r="Z320">
        <f t="shared" si="43"/>
        <v>10.6785</v>
      </c>
      <c r="AA320">
        <f t="shared" si="44"/>
        <v>683</v>
      </c>
    </row>
    <row r="321" spans="1:27" x14ac:dyDescent="0.3">
      <c r="A321" t="s">
        <v>406</v>
      </c>
      <c r="B321" t="s">
        <v>25</v>
      </c>
      <c r="C321" t="s">
        <v>26</v>
      </c>
      <c r="D321" t="s">
        <v>20</v>
      </c>
      <c r="E321" t="s">
        <v>21</v>
      </c>
      <c r="F321" t="s">
        <v>22</v>
      </c>
      <c r="G321">
        <v>29.67</v>
      </c>
      <c r="H321">
        <v>7</v>
      </c>
      <c r="I321">
        <v>10.384499999999999</v>
      </c>
      <c r="J321">
        <v>218.0745</v>
      </c>
      <c r="K321" s="6">
        <v>43772</v>
      </c>
      <c r="L321">
        <v>0.79027777777777775</v>
      </c>
      <c r="M321" t="s">
        <v>32</v>
      </c>
      <c r="N321">
        <v>207.69</v>
      </c>
      <c r="O321">
        <v>4.7619047620000003</v>
      </c>
      <c r="P321">
        <v>10.384499999999999</v>
      </c>
      <c r="Q321">
        <v>8.1</v>
      </c>
      <c r="R321">
        <f t="shared" si="36"/>
        <v>218.07</v>
      </c>
      <c r="S321" t="str">
        <f t="shared" si="37"/>
        <v>check</v>
      </c>
      <c r="T321" s="5" t="str">
        <f t="shared" si="38"/>
        <v>Health And Beauty</v>
      </c>
      <c r="U321" t="str">
        <f t="shared" si="39"/>
        <v>Credit card</v>
      </c>
      <c r="V321">
        <f>SUM(J321:J321:J1320)</f>
        <v>212868.14850000007</v>
      </c>
      <c r="W321">
        <f t="shared" si="40"/>
        <v>3665</v>
      </c>
      <c r="X321">
        <f t="shared" si="41"/>
        <v>312.12338489736078</v>
      </c>
      <c r="Y321">
        <f t="shared" si="42"/>
        <v>1042.6500000000001</v>
      </c>
      <c r="Z321">
        <f t="shared" si="43"/>
        <v>10.6785</v>
      </c>
      <c r="AA321">
        <f t="shared" si="44"/>
        <v>682</v>
      </c>
    </row>
    <row r="322" spans="1:27" x14ac:dyDescent="0.3">
      <c r="A322" t="s">
        <v>407</v>
      </c>
      <c r="B322" t="s">
        <v>25</v>
      </c>
      <c r="C322" t="s">
        <v>26</v>
      </c>
      <c r="D322" t="s">
        <v>20</v>
      </c>
      <c r="E322" t="s">
        <v>215</v>
      </c>
      <c r="F322" t="s">
        <v>22</v>
      </c>
      <c r="G322">
        <v>44.07</v>
      </c>
      <c r="H322">
        <v>4</v>
      </c>
      <c r="I322">
        <v>8.8140000000000001</v>
      </c>
      <c r="J322">
        <v>185.09399999999999</v>
      </c>
      <c r="K322" s="6" t="s">
        <v>206</v>
      </c>
      <c r="L322">
        <v>0.68611111111111101</v>
      </c>
      <c r="M322" t="s">
        <v>23</v>
      </c>
      <c r="N322">
        <v>176.28</v>
      </c>
      <c r="O322">
        <v>4.7619047620000003</v>
      </c>
      <c r="P322">
        <v>8.8140000000000001</v>
      </c>
      <c r="Q322">
        <v>8.4</v>
      </c>
      <c r="R322">
        <f t="shared" si="36"/>
        <v>185.09</v>
      </c>
      <c r="S322" t="str">
        <f t="shared" si="37"/>
        <v>check</v>
      </c>
      <c r="T322" s="5" t="str">
        <f t="shared" si="38"/>
        <v>Health And Beauty</v>
      </c>
      <c r="U322" t="str">
        <f t="shared" si="39"/>
        <v>Ewallet</v>
      </c>
      <c r="V322">
        <f>SUM(J322:J322:J1321)</f>
        <v>212650.07400000008</v>
      </c>
      <c r="W322">
        <f t="shared" si="40"/>
        <v>3658</v>
      </c>
      <c r="X322">
        <f t="shared" si="41"/>
        <v>312.26148898678429</v>
      </c>
      <c r="Y322">
        <f t="shared" si="42"/>
        <v>1042.6500000000001</v>
      </c>
      <c r="Z322">
        <f t="shared" si="43"/>
        <v>10.6785</v>
      </c>
      <c r="AA322">
        <f t="shared" si="44"/>
        <v>681</v>
      </c>
    </row>
    <row r="323" spans="1:27" x14ac:dyDescent="0.3">
      <c r="A323" t="s">
        <v>408</v>
      </c>
      <c r="B323" t="s">
        <v>25</v>
      </c>
      <c r="C323" t="s">
        <v>26</v>
      </c>
      <c r="D323" t="s">
        <v>27</v>
      </c>
      <c r="E323" t="s">
        <v>21</v>
      </c>
      <c r="F323" t="s">
        <v>47</v>
      </c>
      <c r="G323">
        <v>22.93</v>
      </c>
      <c r="H323">
        <v>9</v>
      </c>
      <c r="I323">
        <v>10.3185</v>
      </c>
      <c r="J323">
        <v>216.6885</v>
      </c>
      <c r="K323" s="6" t="s">
        <v>314</v>
      </c>
      <c r="L323">
        <v>0.85138888888888886</v>
      </c>
      <c r="M323" t="s">
        <v>29</v>
      </c>
      <c r="N323">
        <v>206.37</v>
      </c>
      <c r="O323">
        <v>4.7619047620000003</v>
      </c>
      <c r="P323">
        <v>10.3185</v>
      </c>
      <c r="Q323">
        <v>5.5</v>
      </c>
      <c r="R323">
        <f t="shared" ref="R323:R386" si="45">ROUND((G323*H323)+I323,2)</f>
        <v>216.69</v>
      </c>
      <c r="S323" t="str">
        <f t="shared" ref="S323:S386" si="46">IF(J323=ROUND((G323*H323)+I323,2),"correct","check")</f>
        <v>check</v>
      </c>
      <c r="T323" s="5" t="str">
        <f t="shared" ref="T323:T386" si="47">PROPER(F323)</f>
        <v>Food And Beverages</v>
      </c>
      <c r="U323" t="str">
        <f t="shared" ref="U323:U386" si="48">TRIM(M323)</f>
        <v>Cash</v>
      </c>
      <c r="V323">
        <f>SUM(J323:J323:J1322)</f>
        <v>212464.98000000007</v>
      </c>
      <c r="W323">
        <f t="shared" ref="W323:W386" si="49">SUM(H323:H1322)</f>
        <v>3654</v>
      </c>
      <c r="X323">
        <f t="shared" ref="X323:X386" si="50">AVERAGE(J323:J1322)</f>
        <v>312.44850000000008</v>
      </c>
      <c r="Y323">
        <f t="shared" ref="Y323:Y386" si="51">MAX(J323:J1322)</f>
        <v>1042.6500000000001</v>
      </c>
      <c r="Z323">
        <f t="shared" ref="Z323:Z386" si="52">MIN(J323:J1322)</f>
        <v>10.6785</v>
      </c>
      <c r="AA323">
        <f t="shared" ref="AA323:AA386" si="53">COUNTA(A323:A1322)</f>
        <v>680</v>
      </c>
    </row>
    <row r="324" spans="1:27" x14ac:dyDescent="0.3">
      <c r="A324" t="s">
        <v>409</v>
      </c>
      <c r="B324" t="s">
        <v>25</v>
      </c>
      <c r="C324" t="s">
        <v>26</v>
      </c>
      <c r="D324" t="s">
        <v>27</v>
      </c>
      <c r="E324" t="s">
        <v>21</v>
      </c>
      <c r="F324" t="s">
        <v>22</v>
      </c>
      <c r="G324">
        <v>39.42</v>
      </c>
      <c r="H324">
        <v>1</v>
      </c>
      <c r="I324">
        <v>1.9710000000000001</v>
      </c>
      <c r="J324">
        <v>41.390999999999998</v>
      </c>
      <c r="K324" s="6" t="s">
        <v>208</v>
      </c>
      <c r="L324">
        <v>0.63055555555555554</v>
      </c>
      <c r="M324" t="s">
        <v>29</v>
      </c>
      <c r="N324">
        <v>39.42</v>
      </c>
      <c r="O324">
        <v>4.7619047620000003</v>
      </c>
      <c r="P324">
        <v>1.9710000000000001</v>
      </c>
      <c r="Q324">
        <v>8.4</v>
      </c>
      <c r="R324">
        <f t="shared" si="45"/>
        <v>41.39</v>
      </c>
      <c r="S324" t="str">
        <f t="shared" si="46"/>
        <v>check</v>
      </c>
      <c r="T324" s="5" t="str">
        <f t="shared" si="47"/>
        <v>Health And Beauty</v>
      </c>
      <c r="U324" t="str">
        <f t="shared" si="48"/>
        <v>Cash</v>
      </c>
      <c r="V324">
        <f>SUM(J324:J324:J1323)</f>
        <v>212248.29150000008</v>
      </c>
      <c r="W324">
        <f t="shared" si="49"/>
        <v>3645</v>
      </c>
      <c r="X324">
        <f t="shared" si="50"/>
        <v>312.58953092783514</v>
      </c>
      <c r="Y324">
        <f t="shared" si="51"/>
        <v>1042.6500000000001</v>
      </c>
      <c r="Z324">
        <f t="shared" si="52"/>
        <v>10.6785</v>
      </c>
      <c r="AA324">
        <f t="shared" si="53"/>
        <v>679</v>
      </c>
    </row>
    <row r="325" spans="1:27" x14ac:dyDescent="0.3">
      <c r="A325" t="s">
        <v>410</v>
      </c>
      <c r="B325" t="s">
        <v>18</v>
      </c>
      <c r="C325" t="s">
        <v>19</v>
      </c>
      <c r="D325" t="s">
        <v>27</v>
      </c>
      <c r="E325" t="s">
        <v>215</v>
      </c>
      <c r="F325" t="s">
        <v>22</v>
      </c>
      <c r="G325">
        <v>15.26</v>
      </c>
      <c r="H325">
        <v>6</v>
      </c>
      <c r="I325">
        <v>4.5780000000000003</v>
      </c>
      <c r="J325">
        <v>96.138000000000005</v>
      </c>
      <c r="K325" s="6" t="s">
        <v>117</v>
      </c>
      <c r="L325">
        <v>0.75208333333333333</v>
      </c>
      <c r="M325" t="s">
        <v>23</v>
      </c>
      <c r="N325">
        <v>91.56</v>
      </c>
      <c r="O325">
        <v>4.7619047620000003</v>
      </c>
      <c r="P325">
        <v>4.5780000000000003</v>
      </c>
      <c r="Q325">
        <v>9.8000000000000007</v>
      </c>
      <c r="R325">
        <f t="shared" si="45"/>
        <v>96.14</v>
      </c>
      <c r="S325" t="str">
        <f t="shared" si="46"/>
        <v>check</v>
      </c>
      <c r="T325" s="5" t="str">
        <f t="shared" si="47"/>
        <v>Health And Beauty</v>
      </c>
      <c r="U325" t="str">
        <f t="shared" si="48"/>
        <v>Ewallet</v>
      </c>
      <c r="V325">
        <f>SUM(J325:J325:J1324)</f>
        <v>212206.90050000008</v>
      </c>
      <c r="W325">
        <f t="shared" si="49"/>
        <v>3644</v>
      </c>
      <c r="X325">
        <f t="shared" si="50"/>
        <v>312.98952876106205</v>
      </c>
      <c r="Y325">
        <f t="shared" si="51"/>
        <v>1042.6500000000001</v>
      </c>
      <c r="Z325">
        <f t="shared" si="52"/>
        <v>10.6785</v>
      </c>
      <c r="AA325">
        <f t="shared" si="53"/>
        <v>678</v>
      </c>
    </row>
    <row r="326" spans="1:27" x14ac:dyDescent="0.3">
      <c r="A326" t="s">
        <v>411</v>
      </c>
      <c r="B326" t="s">
        <v>18</v>
      </c>
      <c r="C326" t="s">
        <v>19</v>
      </c>
      <c r="D326" t="s">
        <v>27</v>
      </c>
      <c r="E326" t="s">
        <v>21</v>
      </c>
      <c r="F326" t="s">
        <v>50</v>
      </c>
      <c r="G326">
        <v>61.77</v>
      </c>
      <c r="H326">
        <v>5</v>
      </c>
      <c r="I326">
        <v>15.442500000000001</v>
      </c>
      <c r="J326">
        <v>324.29250000000002</v>
      </c>
      <c r="K326" s="6">
        <v>43680</v>
      </c>
      <c r="L326">
        <v>0.55625000000000002</v>
      </c>
      <c r="M326" t="s">
        <v>29</v>
      </c>
      <c r="N326">
        <v>308.85000000000002</v>
      </c>
      <c r="O326">
        <v>4.7619047620000003</v>
      </c>
      <c r="P326">
        <v>15.442500000000001</v>
      </c>
      <c r="Q326">
        <v>6.7</v>
      </c>
      <c r="R326">
        <f t="shared" si="45"/>
        <v>324.29000000000002</v>
      </c>
      <c r="S326" t="str">
        <f t="shared" si="46"/>
        <v>check</v>
      </c>
      <c r="T326" s="5" t="str">
        <f t="shared" si="47"/>
        <v>Fashion Accessories</v>
      </c>
      <c r="U326" t="str">
        <f t="shared" si="48"/>
        <v>Cash</v>
      </c>
      <c r="V326">
        <f>SUM(J326:J326:J1325)</f>
        <v>212110.7625000001</v>
      </c>
      <c r="W326">
        <f t="shared" si="49"/>
        <v>3638</v>
      </c>
      <c r="X326">
        <f t="shared" si="50"/>
        <v>313.30984121122617</v>
      </c>
      <c r="Y326">
        <f t="shared" si="51"/>
        <v>1042.6500000000001</v>
      </c>
      <c r="Z326">
        <f t="shared" si="52"/>
        <v>10.6785</v>
      </c>
      <c r="AA326">
        <f t="shared" si="53"/>
        <v>677</v>
      </c>
    </row>
    <row r="327" spans="1:27" x14ac:dyDescent="0.3">
      <c r="A327" t="s">
        <v>412</v>
      </c>
      <c r="B327" t="s">
        <v>18</v>
      </c>
      <c r="C327" t="s">
        <v>19</v>
      </c>
      <c r="D327" t="s">
        <v>27</v>
      </c>
      <c r="E327" t="s">
        <v>215</v>
      </c>
      <c r="F327" t="s">
        <v>31</v>
      </c>
      <c r="G327">
        <v>21.52</v>
      </c>
      <c r="H327">
        <v>6</v>
      </c>
      <c r="I327">
        <v>6.4560000000000004</v>
      </c>
      <c r="J327">
        <v>135.57599999999999</v>
      </c>
      <c r="K327" s="6" t="s">
        <v>90</v>
      </c>
      <c r="L327">
        <v>0.53333333333333333</v>
      </c>
      <c r="M327" t="s">
        <v>32</v>
      </c>
      <c r="N327">
        <v>129.12</v>
      </c>
      <c r="O327">
        <v>4.7619047620000003</v>
      </c>
      <c r="P327">
        <v>6.4560000000000004</v>
      </c>
      <c r="Q327">
        <v>9.4</v>
      </c>
      <c r="R327">
        <f t="shared" si="45"/>
        <v>135.58000000000001</v>
      </c>
      <c r="S327" t="str">
        <f t="shared" si="46"/>
        <v>check</v>
      </c>
      <c r="T327" s="5" t="str">
        <f t="shared" si="47"/>
        <v>Home And Lifestyle</v>
      </c>
      <c r="U327" t="str">
        <f t="shared" si="48"/>
        <v>Credit card</v>
      </c>
      <c r="V327">
        <f>SUM(J327:J327:J1326)</f>
        <v>211786.47000000009</v>
      </c>
      <c r="W327">
        <f t="shared" si="49"/>
        <v>3633</v>
      </c>
      <c r="X327">
        <f t="shared" si="50"/>
        <v>313.29359467455635</v>
      </c>
      <c r="Y327">
        <f t="shared" si="51"/>
        <v>1042.6500000000001</v>
      </c>
      <c r="Z327">
        <f t="shared" si="52"/>
        <v>10.6785</v>
      </c>
      <c r="AA327">
        <f t="shared" si="53"/>
        <v>676</v>
      </c>
    </row>
    <row r="328" spans="1:27" x14ac:dyDescent="0.3">
      <c r="A328" t="s">
        <v>413</v>
      </c>
      <c r="B328" t="s">
        <v>45</v>
      </c>
      <c r="C328" t="s">
        <v>46</v>
      </c>
      <c r="D328" t="s">
        <v>27</v>
      </c>
      <c r="E328" t="s">
        <v>215</v>
      </c>
      <c r="F328" t="s">
        <v>36</v>
      </c>
      <c r="G328">
        <v>97.74</v>
      </c>
      <c r="H328">
        <v>4</v>
      </c>
      <c r="I328">
        <v>19.547999999999998</v>
      </c>
      <c r="J328">
        <v>410.50799999999998</v>
      </c>
      <c r="K328" s="6">
        <v>43802</v>
      </c>
      <c r="L328">
        <v>0.82847222222222217</v>
      </c>
      <c r="M328" t="s">
        <v>23</v>
      </c>
      <c r="N328">
        <v>390.96</v>
      </c>
      <c r="O328">
        <v>4.7619047620000003</v>
      </c>
      <c r="P328">
        <v>19.547999999999998</v>
      </c>
      <c r="Q328">
        <v>6.4</v>
      </c>
      <c r="R328">
        <f t="shared" si="45"/>
        <v>410.51</v>
      </c>
      <c r="S328" t="str">
        <f t="shared" si="46"/>
        <v>check</v>
      </c>
      <c r="T328" s="5" t="str">
        <f t="shared" si="47"/>
        <v>Sports And Travel</v>
      </c>
      <c r="U328" t="str">
        <f t="shared" si="48"/>
        <v>Ewallet</v>
      </c>
      <c r="V328">
        <f>SUM(J328:J328:J1327)</f>
        <v>211650.89400000009</v>
      </c>
      <c r="W328">
        <f t="shared" si="49"/>
        <v>3627</v>
      </c>
      <c r="X328">
        <f t="shared" si="50"/>
        <v>313.55688000000015</v>
      </c>
      <c r="Y328">
        <f t="shared" si="51"/>
        <v>1042.6500000000001</v>
      </c>
      <c r="Z328">
        <f t="shared" si="52"/>
        <v>10.6785</v>
      </c>
      <c r="AA328">
        <f t="shared" si="53"/>
        <v>675</v>
      </c>
    </row>
    <row r="329" spans="1:27" x14ac:dyDescent="0.3">
      <c r="A329" t="s">
        <v>414</v>
      </c>
      <c r="B329" t="s">
        <v>18</v>
      </c>
      <c r="C329" t="s">
        <v>19</v>
      </c>
      <c r="D329" t="s">
        <v>20</v>
      </c>
      <c r="E329" t="s">
        <v>215</v>
      </c>
      <c r="F329" t="s">
        <v>47</v>
      </c>
      <c r="G329">
        <v>99.78</v>
      </c>
      <c r="H329">
        <v>5</v>
      </c>
      <c r="I329">
        <v>24.945</v>
      </c>
      <c r="J329">
        <v>523.84500000000003</v>
      </c>
      <c r="K329" s="6">
        <v>43711</v>
      </c>
      <c r="L329">
        <v>0.79791666666666661</v>
      </c>
      <c r="M329" t="s">
        <v>29</v>
      </c>
      <c r="N329">
        <v>498.9</v>
      </c>
      <c r="O329">
        <v>4.7619047620000003</v>
      </c>
      <c r="P329">
        <v>24.945</v>
      </c>
      <c r="Q329">
        <v>5.4</v>
      </c>
      <c r="R329">
        <f t="shared" si="45"/>
        <v>523.85</v>
      </c>
      <c r="S329" t="str">
        <f t="shared" si="46"/>
        <v>check</v>
      </c>
      <c r="T329" s="5" t="str">
        <f t="shared" si="47"/>
        <v>Food And Beverages</v>
      </c>
      <c r="U329" t="str">
        <f t="shared" si="48"/>
        <v>Cash</v>
      </c>
      <c r="V329">
        <f>SUM(J329:J329:J1328)</f>
        <v>211240.38600000012</v>
      </c>
      <c r="W329">
        <f t="shared" si="49"/>
        <v>3623</v>
      </c>
      <c r="X329">
        <f t="shared" si="50"/>
        <v>313.4130356083088</v>
      </c>
      <c r="Y329">
        <f t="shared" si="51"/>
        <v>1042.6500000000001</v>
      </c>
      <c r="Z329">
        <f t="shared" si="52"/>
        <v>10.6785</v>
      </c>
      <c r="AA329">
        <f t="shared" si="53"/>
        <v>674</v>
      </c>
    </row>
    <row r="330" spans="1:27" x14ac:dyDescent="0.3">
      <c r="A330" t="s">
        <v>415</v>
      </c>
      <c r="B330" t="s">
        <v>25</v>
      </c>
      <c r="C330" t="s">
        <v>26</v>
      </c>
      <c r="D330" t="s">
        <v>20</v>
      </c>
      <c r="E330" t="s">
        <v>215</v>
      </c>
      <c r="F330" t="s">
        <v>47</v>
      </c>
      <c r="G330">
        <v>94.26</v>
      </c>
      <c r="H330">
        <v>4</v>
      </c>
      <c r="I330">
        <v>18.852</v>
      </c>
      <c r="J330">
        <v>395.892</v>
      </c>
      <c r="K330" s="6">
        <v>43802</v>
      </c>
      <c r="L330">
        <v>0.6875</v>
      </c>
      <c r="M330" t="s">
        <v>29</v>
      </c>
      <c r="N330">
        <v>377.04</v>
      </c>
      <c r="O330">
        <v>4.7619047620000003</v>
      </c>
      <c r="P330">
        <v>18.852</v>
      </c>
      <c r="Q330">
        <v>8.6</v>
      </c>
      <c r="R330">
        <f t="shared" si="45"/>
        <v>395.89</v>
      </c>
      <c r="S330" t="str">
        <f t="shared" si="46"/>
        <v>check</v>
      </c>
      <c r="T330" s="5" t="str">
        <f t="shared" si="47"/>
        <v>Food And Beverages</v>
      </c>
      <c r="U330" t="str">
        <f t="shared" si="48"/>
        <v>Cash</v>
      </c>
      <c r="V330">
        <f>SUM(J330:J330:J1329)</f>
        <v>210716.54100000011</v>
      </c>
      <c r="W330">
        <f t="shared" si="49"/>
        <v>3618</v>
      </c>
      <c r="X330">
        <f t="shared" si="50"/>
        <v>313.10035809806851</v>
      </c>
      <c r="Y330">
        <f t="shared" si="51"/>
        <v>1042.6500000000001</v>
      </c>
      <c r="Z330">
        <f t="shared" si="52"/>
        <v>10.6785</v>
      </c>
      <c r="AA330">
        <f t="shared" si="53"/>
        <v>673</v>
      </c>
    </row>
    <row r="331" spans="1:27" x14ac:dyDescent="0.3">
      <c r="A331" t="s">
        <v>416</v>
      </c>
      <c r="B331" t="s">
        <v>45</v>
      </c>
      <c r="C331" t="s">
        <v>46</v>
      </c>
      <c r="D331" t="s">
        <v>20</v>
      </c>
      <c r="E331" t="s">
        <v>215</v>
      </c>
      <c r="F331" t="s">
        <v>22</v>
      </c>
      <c r="G331">
        <v>51.13</v>
      </c>
      <c r="H331">
        <v>4</v>
      </c>
      <c r="I331">
        <v>10.226000000000001</v>
      </c>
      <c r="J331">
        <v>214.74600000000001</v>
      </c>
      <c r="K331" s="6" t="s">
        <v>75</v>
      </c>
      <c r="L331">
        <v>0.42430555555555555</v>
      </c>
      <c r="M331" t="s">
        <v>32</v>
      </c>
      <c r="N331">
        <v>204.52</v>
      </c>
      <c r="O331">
        <v>4.7619047620000003</v>
      </c>
      <c r="P331">
        <v>10.226000000000001</v>
      </c>
      <c r="Q331">
        <v>4</v>
      </c>
      <c r="R331">
        <f t="shared" si="45"/>
        <v>214.75</v>
      </c>
      <c r="S331" t="str">
        <f t="shared" si="46"/>
        <v>check</v>
      </c>
      <c r="T331" s="5" t="str">
        <f t="shared" si="47"/>
        <v>Health And Beauty</v>
      </c>
      <c r="U331" t="str">
        <f t="shared" si="48"/>
        <v>Credit card</v>
      </c>
      <c r="V331">
        <f>SUM(J331:J331:J1330)</f>
        <v>210320.64900000009</v>
      </c>
      <c r="W331">
        <f t="shared" si="49"/>
        <v>3614</v>
      </c>
      <c r="X331">
        <f t="shared" si="50"/>
        <v>312.97715625000012</v>
      </c>
      <c r="Y331">
        <f t="shared" si="51"/>
        <v>1042.6500000000001</v>
      </c>
      <c r="Z331">
        <f t="shared" si="52"/>
        <v>10.6785</v>
      </c>
      <c r="AA331">
        <f t="shared" si="53"/>
        <v>672</v>
      </c>
    </row>
    <row r="332" spans="1:27" x14ac:dyDescent="0.3">
      <c r="A332" t="s">
        <v>417</v>
      </c>
      <c r="B332" t="s">
        <v>18</v>
      </c>
      <c r="C332" t="s">
        <v>19</v>
      </c>
      <c r="D332" t="s">
        <v>20</v>
      </c>
      <c r="E332" t="s">
        <v>215</v>
      </c>
      <c r="F332" t="s">
        <v>28</v>
      </c>
      <c r="G332">
        <v>36.36</v>
      </c>
      <c r="H332">
        <v>4</v>
      </c>
      <c r="I332">
        <v>7.2720000000000002</v>
      </c>
      <c r="J332">
        <v>152.71199999999999</v>
      </c>
      <c r="K332" s="6" t="s">
        <v>38</v>
      </c>
      <c r="L332">
        <v>0.54652777777777783</v>
      </c>
      <c r="M332" t="s">
        <v>29</v>
      </c>
      <c r="N332">
        <v>145.44</v>
      </c>
      <c r="O332">
        <v>4.7619047620000003</v>
      </c>
      <c r="P332">
        <v>7.2720000000000002</v>
      </c>
      <c r="Q332">
        <v>7.6</v>
      </c>
      <c r="R332">
        <f t="shared" si="45"/>
        <v>152.71</v>
      </c>
      <c r="S332" t="str">
        <f t="shared" si="46"/>
        <v>check</v>
      </c>
      <c r="T332" s="5" t="str">
        <f t="shared" si="47"/>
        <v>Electronic Accessories</v>
      </c>
      <c r="U332" t="str">
        <f t="shared" si="48"/>
        <v>Cash</v>
      </c>
      <c r="V332">
        <f>SUM(J332:J332:J1331)</f>
        <v>210105.90300000011</v>
      </c>
      <c r="W332">
        <f t="shared" si="49"/>
        <v>3610</v>
      </c>
      <c r="X332">
        <f t="shared" si="50"/>
        <v>313.12355141579746</v>
      </c>
      <c r="Y332">
        <f t="shared" si="51"/>
        <v>1042.6500000000001</v>
      </c>
      <c r="Z332">
        <f t="shared" si="52"/>
        <v>10.6785</v>
      </c>
      <c r="AA332">
        <f t="shared" si="53"/>
        <v>671</v>
      </c>
    </row>
    <row r="333" spans="1:27" x14ac:dyDescent="0.3">
      <c r="A333" t="s">
        <v>418</v>
      </c>
      <c r="B333" t="s">
        <v>45</v>
      </c>
      <c r="C333" t="s">
        <v>46</v>
      </c>
      <c r="D333" t="s">
        <v>27</v>
      </c>
      <c r="E333" t="s">
        <v>215</v>
      </c>
      <c r="F333" t="s">
        <v>31</v>
      </c>
      <c r="G333">
        <v>22.02</v>
      </c>
      <c r="H333">
        <v>9</v>
      </c>
      <c r="I333">
        <v>9.9090000000000007</v>
      </c>
      <c r="J333">
        <v>208.089</v>
      </c>
      <c r="K333" s="6">
        <v>43648</v>
      </c>
      <c r="L333">
        <v>0.78333333333333333</v>
      </c>
      <c r="M333" t="s">
        <v>29</v>
      </c>
      <c r="N333">
        <v>198.18</v>
      </c>
      <c r="O333">
        <v>4.7619047620000003</v>
      </c>
      <c r="P333">
        <v>9.9090000000000007</v>
      </c>
      <c r="Q333">
        <v>6.8</v>
      </c>
      <c r="R333">
        <f t="shared" si="45"/>
        <v>208.09</v>
      </c>
      <c r="S333" t="str">
        <f t="shared" si="46"/>
        <v>check</v>
      </c>
      <c r="T333" s="5" t="str">
        <f t="shared" si="47"/>
        <v>Home And Lifestyle</v>
      </c>
      <c r="U333" t="str">
        <f t="shared" si="48"/>
        <v>Cash</v>
      </c>
      <c r="V333">
        <f>SUM(J333:J333:J1332)</f>
        <v>209953.19100000011</v>
      </c>
      <c r="W333">
        <f t="shared" si="49"/>
        <v>3606</v>
      </c>
      <c r="X333">
        <f t="shared" si="50"/>
        <v>313.36297164179121</v>
      </c>
      <c r="Y333">
        <f t="shared" si="51"/>
        <v>1042.6500000000001</v>
      </c>
      <c r="Z333">
        <f t="shared" si="52"/>
        <v>10.6785</v>
      </c>
      <c r="AA333">
        <f t="shared" si="53"/>
        <v>670</v>
      </c>
    </row>
    <row r="334" spans="1:27" x14ac:dyDescent="0.3">
      <c r="A334" t="s">
        <v>419</v>
      </c>
      <c r="B334" t="s">
        <v>18</v>
      </c>
      <c r="C334" t="s">
        <v>19</v>
      </c>
      <c r="D334" t="s">
        <v>27</v>
      </c>
      <c r="E334" t="s">
        <v>215</v>
      </c>
      <c r="F334" t="s">
        <v>47</v>
      </c>
      <c r="G334">
        <v>32.9</v>
      </c>
      <c r="H334">
        <v>3</v>
      </c>
      <c r="I334">
        <v>4.9349999999999996</v>
      </c>
      <c r="J334">
        <v>103.63500000000001</v>
      </c>
      <c r="K334" s="6" t="s">
        <v>68</v>
      </c>
      <c r="L334">
        <v>0.7270833333333333</v>
      </c>
      <c r="M334" t="s">
        <v>32</v>
      </c>
      <c r="N334">
        <v>98.7</v>
      </c>
      <c r="O334">
        <v>4.7619047620000003</v>
      </c>
      <c r="P334">
        <v>4.9349999999999996</v>
      </c>
      <c r="Q334">
        <v>9.1</v>
      </c>
      <c r="R334">
        <f t="shared" si="45"/>
        <v>103.64</v>
      </c>
      <c r="S334" t="str">
        <f t="shared" si="46"/>
        <v>check</v>
      </c>
      <c r="T334" s="5" t="str">
        <f t="shared" si="47"/>
        <v>Food And Beverages</v>
      </c>
      <c r="U334" t="str">
        <f t="shared" si="48"/>
        <v>Credit card</v>
      </c>
      <c r="V334">
        <f>SUM(J334:J334:J1333)</f>
        <v>209745.1020000001</v>
      </c>
      <c r="W334">
        <f t="shared" si="49"/>
        <v>3597</v>
      </c>
      <c r="X334">
        <f t="shared" si="50"/>
        <v>313.5203318385652</v>
      </c>
      <c r="Y334">
        <f t="shared" si="51"/>
        <v>1042.6500000000001</v>
      </c>
      <c r="Z334">
        <f t="shared" si="52"/>
        <v>10.6785</v>
      </c>
      <c r="AA334">
        <f t="shared" si="53"/>
        <v>669</v>
      </c>
    </row>
    <row r="335" spans="1:27" x14ac:dyDescent="0.3">
      <c r="A335" t="s">
        <v>420</v>
      </c>
      <c r="B335" t="s">
        <v>18</v>
      </c>
      <c r="C335" t="s">
        <v>19</v>
      </c>
      <c r="D335" t="s">
        <v>27</v>
      </c>
      <c r="E335" t="s">
        <v>215</v>
      </c>
      <c r="F335" t="s">
        <v>50</v>
      </c>
      <c r="G335">
        <v>77.02</v>
      </c>
      <c r="H335">
        <v>5</v>
      </c>
      <c r="I335">
        <v>19.254999999999999</v>
      </c>
      <c r="J335">
        <v>404.35500000000002</v>
      </c>
      <c r="K335" s="6">
        <v>43526</v>
      </c>
      <c r="L335">
        <v>0.66597222222222219</v>
      </c>
      <c r="M335" t="s">
        <v>29</v>
      </c>
      <c r="N335">
        <v>385.1</v>
      </c>
      <c r="O335">
        <v>4.7619047620000003</v>
      </c>
      <c r="P335">
        <v>19.254999999999999</v>
      </c>
      <c r="Q335">
        <v>5.5</v>
      </c>
      <c r="R335">
        <f t="shared" si="45"/>
        <v>404.36</v>
      </c>
      <c r="S335" t="str">
        <f t="shared" si="46"/>
        <v>check</v>
      </c>
      <c r="T335" s="5" t="str">
        <f t="shared" si="47"/>
        <v>Fashion Accessories</v>
      </c>
      <c r="U335" t="str">
        <f t="shared" si="48"/>
        <v>Cash</v>
      </c>
      <c r="V335">
        <f>SUM(J335:J335:J1334)</f>
        <v>209641.46700000009</v>
      </c>
      <c r="W335">
        <f t="shared" si="49"/>
        <v>3594</v>
      </c>
      <c r="X335">
        <f t="shared" si="50"/>
        <v>313.83453143712586</v>
      </c>
      <c r="Y335">
        <f t="shared" si="51"/>
        <v>1042.6500000000001</v>
      </c>
      <c r="Z335">
        <f t="shared" si="52"/>
        <v>10.6785</v>
      </c>
      <c r="AA335">
        <f t="shared" si="53"/>
        <v>668</v>
      </c>
    </row>
    <row r="336" spans="1:27" x14ac:dyDescent="0.3">
      <c r="A336" t="s">
        <v>421</v>
      </c>
      <c r="B336" t="s">
        <v>18</v>
      </c>
      <c r="C336" t="s">
        <v>19</v>
      </c>
      <c r="D336" t="s">
        <v>20</v>
      </c>
      <c r="E336" t="s">
        <v>215</v>
      </c>
      <c r="F336" t="s">
        <v>47</v>
      </c>
      <c r="G336">
        <v>23.48</v>
      </c>
      <c r="H336">
        <v>2</v>
      </c>
      <c r="I336">
        <v>2.3479999999999999</v>
      </c>
      <c r="J336">
        <v>49.308</v>
      </c>
      <c r="K336" s="6" t="s">
        <v>354</v>
      </c>
      <c r="L336">
        <v>0.47291666666666665</v>
      </c>
      <c r="M336" t="s">
        <v>32</v>
      </c>
      <c r="N336">
        <v>46.96</v>
      </c>
      <c r="O336">
        <v>4.7619047620000003</v>
      </c>
      <c r="P336">
        <v>2.3479999999999999</v>
      </c>
      <c r="Q336">
        <v>7.9</v>
      </c>
      <c r="R336">
        <f t="shared" si="45"/>
        <v>49.31</v>
      </c>
      <c r="S336" t="str">
        <f t="shared" si="46"/>
        <v>check</v>
      </c>
      <c r="T336" s="5" t="str">
        <f t="shared" si="47"/>
        <v>Food And Beverages</v>
      </c>
      <c r="U336" t="str">
        <f t="shared" si="48"/>
        <v>Credit card</v>
      </c>
      <c r="V336">
        <f>SUM(J336:J336:J1335)</f>
        <v>209237.11200000011</v>
      </c>
      <c r="W336">
        <f t="shared" si="49"/>
        <v>3589</v>
      </c>
      <c r="X336">
        <f t="shared" si="50"/>
        <v>313.69881859070483</v>
      </c>
      <c r="Y336">
        <f t="shared" si="51"/>
        <v>1042.6500000000001</v>
      </c>
      <c r="Z336">
        <f t="shared" si="52"/>
        <v>10.6785</v>
      </c>
      <c r="AA336">
        <f t="shared" si="53"/>
        <v>667</v>
      </c>
    </row>
    <row r="337" spans="1:27" x14ac:dyDescent="0.3">
      <c r="A337" t="s">
        <v>422</v>
      </c>
      <c r="B337" t="s">
        <v>25</v>
      </c>
      <c r="C337" t="s">
        <v>26</v>
      </c>
      <c r="D337" t="s">
        <v>20</v>
      </c>
      <c r="E337" t="s">
        <v>215</v>
      </c>
      <c r="F337" t="s">
        <v>36</v>
      </c>
      <c r="G337">
        <v>14.7</v>
      </c>
      <c r="H337">
        <v>5</v>
      </c>
      <c r="I337">
        <v>3.6749999999999998</v>
      </c>
      <c r="J337">
        <v>77.174999999999997</v>
      </c>
      <c r="K337" s="6" t="s">
        <v>176</v>
      </c>
      <c r="L337">
        <v>0.57500000000000007</v>
      </c>
      <c r="M337" t="s">
        <v>23</v>
      </c>
      <c r="N337">
        <v>73.5</v>
      </c>
      <c r="O337">
        <v>4.7619047620000003</v>
      </c>
      <c r="P337">
        <v>3.6749999999999998</v>
      </c>
      <c r="Q337">
        <v>8.5</v>
      </c>
      <c r="R337">
        <f t="shared" si="45"/>
        <v>77.180000000000007</v>
      </c>
      <c r="S337" t="str">
        <f t="shared" si="46"/>
        <v>check</v>
      </c>
      <c r="T337" s="5" t="str">
        <f t="shared" si="47"/>
        <v>Sports And Travel</v>
      </c>
      <c r="U337" t="str">
        <f t="shared" si="48"/>
        <v>Ewallet</v>
      </c>
      <c r="V337">
        <f>SUM(J337:J337:J1336)</f>
        <v>209187.80400000012</v>
      </c>
      <c r="W337">
        <f t="shared" si="49"/>
        <v>3587</v>
      </c>
      <c r="X337">
        <f t="shared" si="50"/>
        <v>314.095801801802</v>
      </c>
      <c r="Y337">
        <f t="shared" si="51"/>
        <v>1042.6500000000001</v>
      </c>
      <c r="Z337">
        <f t="shared" si="52"/>
        <v>10.6785</v>
      </c>
      <c r="AA337">
        <f t="shared" si="53"/>
        <v>666</v>
      </c>
    </row>
    <row r="338" spans="1:27" x14ac:dyDescent="0.3">
      <c r="A338" t="s">
        <v>423</v>
      </c>
      <c r="B338" t="s">
        <v>18</v>
      </c>
      <c r="C338" t="s">
        <v>19</v>
      </c>
      <c r="D338" t="s">
        <v>20</v>
      </c>
      <c r="E338" t="s">
        <v>21</v>
      </c>
      <c r="F338" t="s">
        <v>28</v>
      </c>
      <c r="G338">
        <v>28.45</v>
      </c>
      <c r="H338">
        <v>5</v>
      </c>
      <c r="I338">
        <v>7.1124999999999998</v>
      </c>
      <c r="J338">
        <v>149.36250000000001</v>
      </c>
      <c r="K338" s="6" t="s">
        <v>254</v>
      </c>
      <c r="L338">
        <v>0.4284722222222222</v>
      </c>
      <c r="M338" t="s">
        <v>32</v>
      </c>
      <c r="N338">
        <v>142.25</v>
      </c>
      <c r="O338">
        <v>4.7619047620000003</v>
      </c>
      <c r="P338">
        <v>7.1124999999999998</v>
      </c>
      <c r="Q338">
        <v>9.1</v>
      </c>
      <c r="R338">
        <f t="shared" si="45"/>
        <v>149.36000000000001</v>
      </c>
      <c r="S338" t="str">
        <f t="shared" si="46"/>
        <v>check</v>
      </c>
      <c r="T338" s="5" t="str">
        <f t="shared" si="47"/>
        <v>Electronic Accessories</v>
      </c>
      <c r="U338" t="str">
        <f t="shared" si="48"/>
        <v>Credit card</v>
      </c>
      <c r="V338">
        <f>SUM(J338:J338:J1337)</f>
        <v>209110.6290000001</v>
      </c>
      <c r="W338">
        <f t="shared" si="49"/>
        <v>3582</v>
      </c>
      <c r="X338">
        <f t="shared" si="50"/>
        <v>314.45207368421069</v>
      </c>
      <c r="Y338">
        <f t="shared" si="51"/>
        <v>1042.6500000000001</v>
      </c>
      <c r="Z338">
        <f t="shared" si="52"/>
        <v>10.6785</v>
      </c>
      <c r="AA338">
        <f t="shared" si="53"/>
        <v>665</v>
      </c>
    </row>
    <row r="339" spans="1:27" x14ac:dyDescent="0.3">
      <c r="A339" t="s">
        <v>424</v>
      </c>
      <c r="B339" t="s">
        <v>18</v>
      </c>
      <c r="C339" t="s">
        <v>19</v>
      </c>
      <c r="D339" t="s">
        <v>27</v>
      </c>
      <c r="E339" t="s">
        <v>215</v>
      </c>
      <c r="F339" t="s">
        <v>50</v>
      </c>
      <c r="G339">
        <v>76.400000000000006</v>
      </c>
      <c r="H339">
        <v>9</v>
      </c>
      <c r="I339">
        <v>34.380000000000003</v>
      </c>
      <c r="J339">
        <v>721.98</v>
      </c>
      <c r="K339" s="6" t="s">
        <v>102</v>
      </c>
      <c r="L339">
        <v>0.65902777777777777</v>
      </c>
      <c r="M339" t="s">
        <v>23</v>
      </c>
      <c r="N339">
        <v>687.6</v>
      </c>
      <c r="O339">
        <v>4.7619047620000003</v>
      </c>
      <c r="P339">
        <v>34.380000000000003</v>
      </c>
      <c r="Q339">
        <v>7.5</v>
      </c>
      <c r="R339">
        <f t="shared" si="45"/>
        <v>721.98</v>
      </c>
      <c r="S339" t="str">
        <f t="shared" si="46"/>
        <v>correct</v>
      </c>
      <c r="T339" s="5" t="str">
        <f t="shared" si="47"/>
        <v>Fashion Accessories</v>
      </c>
      <c r="U339" t="str">
        <f t="shared" si="48"/>
        <v>Ewallet</v>
      </c>
      <c r="V339">
        <f>SUM(J339:J339:J1338)</f>
        <v>208961.26650000011</v>
      </c>
      <c r="W339">
        <f t="shared" si="49"/>
        <v>3577</v>
      </c>
      <c r="X339">
        <f t="shared" si="50"/>
        <v>314.70070256024115</v>
      </c>
      <c r="Y339">
        <f t="shared" si="51"/>
        <v>1042.6500000000001</v>
      </c>
      <c r="Z339">
        <f t="shared" si="52"/>
        <v>10.6785</v>
      </c>
      <c r="AA339">
        <f t="shared" si="53"/>
        <v>664</v>
      </c>
    </row>
    <row r="340" spans="1:27" x14ac:dyDescent="0.3">
      <c r="A340" t="s">
        <v>425</v>
      </c>
      <c r="B340" t="s">
        <v>45</v>
      </c>
      <c r="C340" t="s">
        <v>46</v>
      </c>
      <c r="D340" t="s">
        <v>27</v>
      </c>
      <c r="E340" t="s">
        <v>21</v>
      </c>
      <c r="F340" t="s">
        <v>36</v>
      </c>
      <c r="G340">
        <v>57.95</v>
      </c>
      <c r="H340">
        <v>6</v>
      </c>
      <c r="I340">
        <v>17.385000000000002</v>
      </c>
      <c r="J340">
        <v>365.08499999999998</v>
      </c>
      <c r="K340" s="6" t="s">
        <v>42</v>
      </c>
      <c r="L340">
        <v>0.54305555555555551</v>
      </c>
      <c r="M340" t="s">
        <v>29</v>
      </c>
      <c r="N340">
        <v>347.7</v>
      </c>
      <c r="O340">
        <v>4.7619047620000003</v>
      </c>
      <c r="P340">
        <v>17.385000000000002</v>
      </c>
      <c r="Q340">
        <v>5.2</v>
      </c>
      <c r="R340">
        <f t="shared" si="45"/>
        <v>365.09</v>
      </c>
      <c r="S340" t="str">
        <f t="shared" si="46"/>
        <v>check</v>
      </c>
      <c r="T340" s="5" t="str">
        <f t="shared" si="47"/>
        <v>Sports And Travel</v>
      </c>
      <c r="U340" t="str">
        <f t="shared" si="48"/>
        <v>Cash</v>
      </c>
      <c r="V340">
        <f>SUM(J340:J340:J1339)</f>
        <v>208239.2865000001</v>
      </c>
      <c r="W340">
        <f t="shared" si="49"/>
        <v>3568</v>
      </c>
      <c r="X340">
        <f t="shared" si="50"/>
        <v>314.08640497737571</v>
      </c>
      <c r="Y340">
        <f t="shared" si="51"/>
        <v>1042.6500000000001</v>
      </c>
      <c r="Z340">
        <f t="shared" si="52"/>
        <v>10.6785</v>
      </c>
      <c r="AA340">
        <f t="shared" si="53"/>
        <v>663</v>
      </c>
    </row>
    <row r="341" spans="1:27" x14ac:dyDescent="0.3">
      <c r="A341" t="s">
        <v>426</v>
      </c>
      <c r="B341" t="s">
        <v>25</v>
      </c>
      <c r="C341" t="s">
        <v>26</v>
      </c>
      <c r="D341" t="s">
        <v>27</v>
      </c>
      <c r="E341" t="s">
        <v>21</v>
      </c>
      <c r="F341" t="s">
        <v>28</v>
      </c>
      <c r="G341">
        <v>47.65</v>
      </c>
      <c r="H341">
        <v>3</v>
      </c>
      <c r="I341">
        <v>7.1475</v>
      </c>
      <c r="J341">
        <v>150.0975</v>
      </c>
      <c r="K341" s="6" t="s">
        <v>170</v>
      </c>
      <c r="L341">
        <v>0.54027777777777775</v>
      </c>
      <c r="M341" t="s">
        <v>32</v>
      </c>
      <c r="N341">
        <v>142.94999999999999</v>
      </c>
      <c r="O341">
        <v>4.7619047620000003</v>
      </c>
      <c r="P341">
        <v>7.1475</v>
      </c>
      <c r="Q341">
        <v>9.5</v>
      </c>
      <c r="R341">
        <f t="shared" si="45"/>
        <v>150.1</v>
      </c>
      <c r="S341" t="str">
        <f t="shared" si="46"/>
        <v>check</v>
      </c>
      <c r="T341" s="5" t="str">
        <f t="shared" si="47"/>
        <v>Electronic Accessories</v>
      </c>
      <c r="U341" t="str">
        <f t="shared" si="48"/>
        <v>Credit card</v>
      </c>
      <c r="V341">
        <f>SUM(J341:J341:J1340)</f>
        <v>207874.20150000014</v>
      </c>
      <c r="W341">
        <f t="shared" si="49"/>
        <v>3562</v>
      </c>
      <c r="X341">
        <f t="shared" si="50"/>
        <v>314.00936782477362</v>
      </c>
      <c r="Y341">
        <f t="shared" si="51"/>
        <v>1042.6500000000001</v>
      </c>
      <c r="Z341">
        <f t="shared" si="52"/>
        <v>10.6785</v>
      </c>
      <c r="AA341">
        <f t="shared" si="53"/>
        <v>662</v>
      </c>
    </row>
    <row r="342" spans="1:27" x14ac:dyDescent="0.3">
      <c r="A342" t="s">
        <v>427</v>
      </c>
      <c r="B342" t="s">
        <v>45</v>
      </c>
      <c r="C342" t="s">
        <v>46</v>
      </c>
      <c r="D342" t="s">
        <v>20</v>
      </c>
      <c r="E342" t="s">
        <v>21</v>
      </c>
      <c r="F342" t="s">
        <v>47</v>
      </c>
      <c r="G342">
        <v>42.82</v>
      </c>
      <c r="H342">
        <v>9</v>
      </c>
      <c r="I342">
        <v>19.268999999999998</v>
      </c>
      <c r="J342">
        <v>404.649</v>
      </c>
      <c r="K342" s="6">
        <v>43587</v>
      </c>
      <c r="L342">
        <v>0.6430555555555556</v>
      </c>
      <c r="M342" t="s">
        <v>32</v>
      </c>
      <c r="N342">
        <v>385.38</v>
      </c>
      <c r="O342">
        <v>4.7619047620000003</v>
      </c>
      <c r="P342">
        <v>19.268999999999998</v>
      </c>
      <c r="Q342">
        <v>8.9</v>
      </c>
      <c r="R342">
        <f t="shared" si="45"/>
        <v>404.65</v>
      </c>
      <c r="S342" t="str">
        <f t="shared" si="46"/>
        <v>check</v>
      </c>
      <c r="T342" s="5" t="str">
        <f t="shared" si="47"/>
        <v>Food And Beverages</v>
      </c>
      <c r="U342" t="str">
        <f t="shared" si="48"/>
        <v>Credit card</v>
      </c>
      <c r="V342">
        <f>SUM(J342:J342:J1341)</f>
        <v>207724.10400000014</v>
      </c>
      <c r="W342">
        <f t="shared" si="49"/>
        <v>3559</v>
      </c>
      <c r="X342">
        <f t="shared" si="50"/>
        <v>314.25734341906224</v>
      </c>
      <c r="Y342">
        <f t="shared" si="51"/>
        <v>1042.6500000000001</v>
      </c>
      <c r="Z342">
        <f t="shared" si="52"/>
        <v>10.6785</v>
      </c>
      <c r="AA342">
        <f t="shared" si="53"/>
        <v>661</v>
      </c>
    </row>
    <row r="343" spans="1:27" x14ac:dyDescent="0.3">
      <c r="A343" t="s">
        <v>428</v>
      </c>
      <c r="B343" t="s">
        <v>45</v>
      </c>
      <c r="C343" t="s">
        <v>46</v>
      </c>
      <c r="D343" t="s">
        <v>20</v>
      </c>
      <c r="E343" t="s">
        <v>215</v>
      </c>
      <c r="F343" t="s">
        <v>28</v>
      </c>
      <c r="G343">
        <v>48.09</v>
      </c>
      <c r="H343">
        <v>3</v>
      </c>
      <c r="I343">
        <v>7.2134999999999998</v>
      </c>
      <c r="J343">
        <v>151.48349999999999</v>
      </c>
      <c r="K343" s="6">
        <v>43740</v>
      </c>
      <c r="L343">
        <v>0.76597222222222217</v>
      </c>
      <c r="M343" t="s">
        <v>32</v>
      </c>
      <c r="N343">
        <v>144.27000000000001</v>
      </c>
      <c r="O343">
        <v>4.7619047620000003</v>
      </c>
      <c r="P343">
        <v>7.2134999999999998</v>
      </c>
      <c r="Q343">
        <v>7.8</v>
      </c>
      <c r="R343">
        <f t="shared" si="45"/>
        <v>151.47999999999999</v>
      </c>
      <c r="S343" t="str">
        <f t="shared" si="46"/>
        <v>check</v>
      </c>
      <c r="T343" s="5" t="str">
        <f t="shared" si="47"/>
        <v>Electronic Accessories</v>
      </c>
      <c r="U343" t="str">
        <f t="shared" si="48"/>
        <v>Credit card</v>
      </c>
      <c r="V343">
        <f>SUM(J343:J343:J1342)</f>
        <v>207319.45500000013</v>
      </c>
      <c r="W343">
        <f t="shared" si="49"/>
        <v>3550</v>
      </c>
      <c r="X343">
        <f t="shared" si="50"/>
        <v>314.12038636363656</v>
      </c>
      <c r="Y343">
        <f t="shared" si="51"/>
        <v>1042.6500000000001</v>
      </c>
      <c r="Z343">
        <f t="shared" si="52"/>
        <v>10.6785</v>
      </c>
      <c r="AA343">
        <f t="shared" si="53"/>
        <v>660</v>
      </c>
    </row>
    <row r="344" spans="1:27" x14ac:dyDescent="0.3">
      <c r="A344" t="s">
        <v>429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55.97</v>
      </c>
      <c r="H344">
        <v>7</v>
      </c>
      <c r="I344">
        <v>19.589500000000001</v>
      </c>
      <c r="J344">
        <v>411.37950000000001</v>
      </c>
      <c r="K344" s="6">
        <v>43588</v>
      </c>
      <c r="L344">
        <v>0.79583333333333339</v>
      </c>
      <c r="M344" t="s">
        <v>23</v>
      </c>
      <c r="N344">
        <v>391.79</v>
      </c>
      <c r="O344">
        <v>4.7619047620000003</v>
      </c>
      <c r="P344">
        <v>19.589500000000001</v>
      </c>
      <c r="Q344">
        <v>8.9</v>
      </c>
      <c r="R344">
        <f t="shared" si="45"/>
        <v>411.38</v>
      </c>
      <c r="S344" t="str">
        <f t="shared" si="46"/>
        <v>check</v>
      </c>
      <c r="T344" s="5" t="str">
        <f t="shared" si="47"/>
        <v>Health And Beauty</v>
      </c>
      <c r="U344" t="str">
        <f t="shared" si="48"/>
        <v>Ewallet</v>
      </c>
      <c r="V344">
        <f>SUM(J344:J344:J1343)</f>
        <v>207167.97150000013</v>
      </c>
      <c r="W344">
        <f t="shared" si="49"/>
        <v>3547</v>
      </c>
      <c r="X344">
        <f t="shared" si="50"/>
        <v>314.36717981790611</v>
      </c>
      <c r="Y344">
        <f t="shared" si="51"/>
        <v>1042.6500000000001</v>
      </c>
      <c r="Z344">
        <f t="shared" si="52"/>
        <v>10.6785</v>
      </c>
      <c r="AA344">
        <f t="shared" si="53"/>
        <v>659</v>
      </c>
    </row>
    <row r="345" spans="1:27" x14ac:dyDescent="0.3">
      <c r="A345" t="s">
        <v>430</v>
      </c>
      <c r="B345" t="s">
        <v>45</v>
      </c>
      <c r="C345" t="s">
        <v>46</v>
      </c>
      <c r="D345" t="s">
        <v>20</v>
      </c>
      <c r="E345" t="s">
        <v>21</v>
      </c>
      <c r="F345" t="s">
        <v>22</v>
      </c>
      <c r="G345">
        <v>76.900000000000006</v>
      </c>
      <c r="H345">
        <v>7</v>
      </c>
      <c r="I345">
        <v>26.914999999999999</v>
      </c>
      <c r="J345">
        <v>565.21500000000003</v>
      </c>
      <c r="K345" s="6" t="s">
        <v>117</v>
      </c>
      <c r="L345">
        <v>0.84791666666666676</v>
      </c>
      <c r="M345" t="s">
        <v>29</v>
      </c>
      <c r="N345">
        <v>538.29999999999995</v>
      </c>
      <c r="O345">
        <v>4.7619047620000003</v>
      </c>
      <c r="P345">
        <v>26.914999999999999</v>
      </c>
      <c r="Q345">
        <v>7.7</v>
      </c>
      <c r="R345">
        <f t="shared" si="45"/>
        <v>565.22</v>
      </c>
      <c r="S345" t="str">
        <f t="shared" si="46"/>
        <v>check</v>
      </c>
      <c r="T345" s="5" t="str">
        <f t="shared" si="47"/>
        <v>Health And Beauty</v>
      </c>
      <c r="U345" t="str">
        <f t="shared" si="48"/>
        <v>Cash</v>
      </c>
      <c r="V345">
        <f>SUM(J345:J345:J1344)</f>
        <v>206756.59200000012</v>
      </c>
      <c r="W345">
        <f t="shared" si="49"/>
        <v>3540</v>
      </c>
      <c r="X345">
        <f t="shared" si="50"/>
        <v>314.21974468085125</v>
      </c>
      <c r="Y345">
        <f t="shared" si="51"/>
        <v>1042.6500000000001</v>
      </c>
      <c r="Z345">
        <f t="shared" si="52"/>
        <v>10.6785</v>
      </c>
      <c r="AA345">
        <f t="shared" si="53"/>
        <v>658</v>
      </c>
    </row>
    <row r="346" spans="1:27" x14ac:dyDescent="0.3">
      <c r="A346" t="s">
        <v>431</v>
      </c>
      <c r="B346" t="s">
        <v>25</v>
      </c>
      <c r="C346" t="s">
        <v>26</v>
      </c>
      <c r="D346" t="s">
        <v>27</v>
      </c>
      <c r="E346" t="s">
        <v>21</v>
      </c>
      <c r="F346" t="s">
        <v>47</v>
      </c>
      <c r="G346">
        <v>97.03</v>
      </c>
      <c r="H346">
        <v>5</v>
      </c>
      <c r="I346">
        <v>24.2575</v>
      </c>
      <c r="J346">
        <v>509.40750000000003</v>
      </c>
      <c r="K346" s="6" t="s">
        <v>241</v>
      </c>
      <c r="L346">
        <v>0.68333333333333324</v>
      </c>
      <c r="M346" t="s">
        <v>23</v>
      </c>
      <c r="N346">
        <v>485.15</v>
      </c>
      <c r="O346">
        <v>4.7619047620000003</v>
      </c>
      <c r="P346">
        <v>24.2575</v>
      </c>
      <c r="Q346">
        <v>9.3000000000000007</v>
      </c>
      <c r="R346">
        <f t="shared" si="45"/>
        <v>509.41</v>
      </c>
      <c r="S346" t="str">
        <f t="shared" si="46"/>
        <v>check</v>
      </c>
      <c r="T346" s="5" t="str">
        <f t="shared" si="47"/>
        <v>Food And Beverages</v>
      </c>
      <c r="U346" t="str">
        <f t="shared" si="48"/>
        <v>Ewallet</v>
      </c>
      <c r="V346">
        <f>SUM(J346:J346:J1345)</f>
        <v>206191.37700000012</v>
      </c>
      <c r="W346">
        <f t="shared" si="49"/>
        <v>3533</v>
      </c>
      <c r="X346">
        <f t="shared" si="50"/>
        <v>313.83771232876734</v>
      </c>
      <c r="Y346">
        <f t="shared" si="51"/>
        <v>1042.6500000000001</v>
      </c>
      <c r="Z346">
        <f t="shared" si="52"/>
        <v>10.6785</v>
      </c>
      <c r="AA346">
        <f t="shared" si="53"/>
        <v>657</v>
      </c>
    </row>
    <row r="347" spans="1:27" x14ac:dyDescent="0.3">
      <c r="A347" t="s">
        <v>432</v>
      </c>
      <c r="B347" t="s">
        <v>18</v>
      </c>
      <c r="C347" t="s">
        <v>19</v>
      </c>
      <c r="D347" t="s">
        <v>27</v>
      </c>
      <c r="E347" t="s">
        <v>215</v>
      </c>
      <c r="F347" t="s">
        <v>36</v>
      </c>
      <c r="G347">
        <v>44.65</v>
      </c>
      <c r="H347">
        <v>3</v>
      </c>
      <c r="I347">
        <v>6.6974999999999998</v>
      </c>
      <c r="J347">
        <v>140.64750000000001</v>
      </c>
      <c r="K347" s="6" t="s">
        <v>122</v>
      </c>
      <c r="L347">
        <v>0.62777777777777777</v>
      </c>
      <c r="M347" t="s">
        <v>29</v>
      </c>
      <c r="N347">
        <v>133.94999999999999</v>
      </c>
      <c r="O347">
        <v>4.7619047620000003</v>
      </c>
      <c r="P347">
        <v>6.6974999999999998</v>
      </c>
      <c r="Q347">
        <v>6.2</v>
      </c>
      <c r="R347">
        <f t="shared" si="45"/>
        <v>140.65</v>
      </c>
      <c r="S347" t="str">
        <f t="shared" si="46"/>
        <v>check</v>
      </c>
      <c r="T347" s="5" t="str">
        <f t="shared" si="47"/>
        <v>Sports And Travel</v>
      </c>
      <c r="U347" t="str">
        <f t="shared" si="48"/>
        <v>Cash</v>
      </c>
      <c r="V347">
        <f>SUM(J347:J347:J1346)</f>
        <v>205681.96950000012</v>
      </c>
      <c r="W347">
        <f t="shared" si="49"/>
        <v>3528</v>
      </c>
      <c r="X347">
        <f t="shared" si="50"/>
        <v>313.5395876524392</v>
      </c>
      <c r="Y347">
        <f t="shared" si="51"/>
        <v>1042.6500000000001</v>
      </c>
      <c r="Z347">
        <f t="shared" si="52"/>
        <v>10.6785</v>
      </c>
      <c r="AA347">
        <f t="shared" si="53"/>
        <v>656</v>
      </c>
    </row>
    <row r="348" spans="1:27" x14ac:dyDescent="0.3">
      <c r="A348" t="s">
        <v>433</v>
      </c>
      <c r="B348" t="s">
        <v>18</v>
      </c>
      <c r="C348" t="s">
        <v>19</v>
      </c>
      <c r="D348" t="s">
        <v>27</v>
      </c>
      <c r="E348" t="s">
        <v>21</v>
      </c>
      <c r="F348" t="s">
        <v>50</v>
      </c>
      <c r="G348">
        <v>77.930000000000007</v>
      </c>
      <c r="H348">
        <v>9</v>
      </c>
      <c r="I348">
        <v>35.0685</v>
      </c>
      <c r="J348">
        <v>736.43849999999998</v>
      </c>
      <c r="K348" s="6" t="s">
        <v>98</v>
      </c>
      <c r="L348">
        <v>0.67361111111111116</v>
      </c>
      <c r="M348" t="s">
        <v>23</v>
      </c>
      <c r="N348">
        <v>701.37</v>
      </c>
      <c r="O348">
        <v>4.7619047620000003</v>
      </c>
      <c r="P348">
        <v>35.0685</v>
      </c>
      <c r="Q348">
        <v>7.6</v>
      </c>
      <c r="R348">
        <f t="shared" si="45"/>
        <v>736.44</v>
      </c>
      <c r="S348" t="str">
        <f t="shared" si="46"/>
        <v>check</v>
      </c>
      <c r="T348" s="5" t="str">
        <f t="shared" si="47"/>
        <v>Fashion Accessories</v>
      </c>
      <c r="U348" t="str">
        <f t="shared" si="48"/>
        <v>Ewallet</v>
      </c>
      <c r="V348">
        <f>SUM(J348:J348:J1347)</f>
        <v>205541.32200000013</v>
      </c>
      <c r="W348">
        <f t="shared" si="49"/>
        <v>3525</v>
      </c>
      <c r="X348">
        <f t="shared" si="50"/>
        <v>313.80354503816812</v>
      </c>
      <c r="Y348">
        <f t="shared" si="51"/>
        <v>1042.6500000000001</v>
      </c>
      <c r="Z348">
        <f t="shared" si="52"/>
        <v>10.6785</v>
      </c>
      <c r="AA348">
        <f t="shared" si="53"/>
        <v>655</v>
      </c>
    </row>
    <row r="349" spans="1:27" x14ac:dyDescent="0.3">
      <c r="A349" t="s">
        <v>434</v>
      </c>
      <c r="B349" t="s">
        <v>18</v>
      </c>
      <c r="C349" t="s">
        <v>19</v>
      </c>
      <c r="D349" t="s">
        <v>20</v>
      </c>
      <c r="E349" t="s">
        <v>215</v>
      </c>
      <c r="F349" t="s">
        <v>28</v>
      </c>
      <c r="G349">
        <v>71.95</v>
      </c>
      <c r="H349">
        <v>1</v>
      </c>
      <c r="I349">
        <v>3.5975000000000001</v>
      </c>
      <c r="J349">
        <v>75.547499999999999</v>
      </c>
      <c r="K349" s="6">
        <v>43557</v>
      </c>
      <c r="L349">
        <v>0.50972222222222219</v>
      </c>
      <c r="M349" t="s">
        <v>29</v>
      </c>
      <c r="N349">
        <v>71.95</v>
      </c>
      <c r="O349">
        <v>4.7619047620000003</v>
      </c>
      <c r="P349">
        <v>3.5975000000000001</v>
      </c>
      <c r="Q349">
        <v>7.3</v>
      </c>
      <c r="R349">
        <f t="shared" si="45"/>
        <v>75.55</v>
      </c>
      <c r="S349" t="str">
        <f t="shared" si="46"/>
        <v>check</v>
      </c>
      <c r="T349" s="5" t="str">
        <f t="shared" si="47"/>
        <v>Electronic Accessories</v>
      </c>
      <c r="U349" t="str">
        <f t="shared" si="48"/>
        <v>Cash</v>
      </c>
      <c r="V349">
        <f>SUM(J349:J349:J1348)</f>
        <v>204804.88350000014</v>
      </c>
      <c r="W349">
        <f t="shared" si="49"/>
        <v>3516</v>
      </c>
      <c r="X349">
        <f t="shared" si="50"/>
        <v>313.15731422018371</v>
      </c>
      <c r="Y349">
        <f t="shared" si="51"/>
        <v>1042.6500000000001</v>
      </c>
      <c r="Z349">
        <f t="shared" si="52"/>
        <v>10.6785</v>
      </c>
      <c r="AA349">
        <f t="shared" si="53"/>
        <v>654</v>
      </c>
    </row>
    <row r="350" spans="1:27" x14ac:dyDescent="0.3">
      <c r="A350" t="s">
        <v>435</v>
      </c>
      <c r="B350" t="s">
        <v>25</v>
      </c>
      <c r="C350" t="s">
        <v>26</v>
      </c>
      <c r="D350" t="s">
        <v>20</v>
      </c>
      <c r="E350" t="s">
        <v>21</v>
      </c>
      <c r="F350" t="s">
        <v>31</v>
      </c>
      <c r="G350">
        <v>89.25</v>
      </c>
      <c r="H350">
        <v>8</v>
      </c>
      <c r="I350">
        <v>35.700000000000003</v>
      </c>
      <c r="J350">
        <v>749.7</v>
      </c>
      <c r="K350" s="6" t="s">
        <v>114</v>
      </c>
      <c r="L350">
        <v>0.42569444444444443</v>
      </c>
      <c r="M350" t="s">
        <v>29</v>
      </c>
      <c r="N350">
        <v>714</v>
      </c>
      <c r="O350">
        <v>4.7619047620000003</v>
      </c>
      <c r="P350">
        <v>35.700000000000003</v>
      </c>
      <c r="Q350">
        <v>4.7</v>
      </c>
      <c r="R350">
        <f t="shared" si="45"/>
        <v>749.7</v>
      </c>
      <c r="S350" t="str">
        <f t="shared" si="46"/>
        <v>correct</v>
      </c>
      <c r="T350" s="5" t="str">
        <f t="shared" si="47"/>
        <v>Home And Lifestyle</v>
      </c>
      <c r="U350" t="str">
        <f t="shared" si="48"/>
        <v>Cash</v>
      </c>
      <c r="V350">
        <f>SUM(J350:J350:J1349)</f>
        <v>204729.33600000013</v>
      </c>
      <c r="W350">
        <f t="shared" si="49"/>
        <v>3515</v>
      </c>
      <c r="X350">
        <f t="shared" si="50"/>
        <v>313.52118836140909</v>
      </c>
      <c r="Y350">
        <f t="shared" si="51"/>
        <v>1042.6500000000001</v>
      </c>
      <c r="Z350">
        <f t="shared" si="52"/>
        <v>10.6785</v>
      </c>
      <c r="AA350">
        <f t="shared" si="53"/>
        <v>653</v>
      </c>
    </row>
    <row r="351" spans="1:27" x14ac:dyDescent="0.3">
      <c r="A351" t="s">
        <v>436</v>
      </c>
      <c r="B351" t="s">
        <v>18</v>
      </c>
      <c r="C351" t="s">
        <v>19</v>
      </c>
      <c r="D351" t="s">
        <v>27</v>
      </c>
      <c r="E351" t="s">
        <v>215</v>
      </c>
      <c r="F351" t="s">
        <v>28</v>
      </c>
      <c r="G351">
        <v>26.02</v>
      </c>
      <c r="H351">
        <v>7</v>
      </c>
      <c r="I351">
        <v>9.1069999999999993</v>
      </c>
      <c r="J351">
        <v>191.24700000000001</v>
      </c>
      <c r="K351" s="6" t="s">
        <v>170</v>
      </c>
      <c r="L351">
        <v>0.73472222222222217</v>
      </c>
      <c r="M351" t="s">
        <v>29</v>
      </c>
      <c r="N351">
        <v>182.14</v>
      </c>
      <c r="O351">
        <v>4.7619047620000003</v>
      </c>
      <c r="P351">
        <v>9.1069999999999993</v>
      </c>
      <c r="Q351">
        <v>5.0999999999999996</v>
      </c>
      <c r="R351">
        <f t="shared" si="45"/>
        <v>191.25</v>
      </c>
      <c r="S351" t="str">
        <f t="shared" si="46"/>
        <v>check</v>
      </c>
      <c r="T351" s="5" t="str">
        <f t="shared" si="47"/>
        <v>Electronic Accessories</v>
      </c>
      <c r="U351" t="str">
        <f t="shared" si="48"/>
        <v>Cash</v>
      </c>
      <c r="V351">
        <f>SUM(J351:J351:J1350)</f>
        <v>203979.63600000014</v>
      </c>
      <c r="W351">
        <f t="shared" si="49"/>
        <v>3507</v>
      </c>
      <c r="X351">
        <f t="shared" si="50"/>
        <v>312.85220245398796</v>
      </c>
      <c r="Y351">
        <f t="shared" si="51"/>
        <v>1042.6500000000001</v>
      </c>
      <c r="Z351">
        <f t="shared" si="52"/>
        <v>10.6785</v>
      </c>
      <c r="AA351">
        <f t="shared" si="53"/>
        <v>652</v>
      </c>
    </row>
    <row r="352" spans="1:27" x14ac:dyDescent="0.3">
      <c r="A352" t="s">
        <v>437</v>
      </c>
      <c r="B352" t="s">
        <v>45</v>
      </c>
      <c r="C352" t="s">
        <v>46</v>
      </c>
      <c r="D352" t="s">
        <v>27</v>
      </c>
      <c r="E352" t="s">
        <v>21</v>
      </c>
      <c r="F352" t="s">
        <v>22</v>
      </c>
      <c r="G352">
        <v>13.5</v>
      </c>
      <c r="H352">
        <v>10</v>
      </c>
      <c r="I352">
        <v>6.75</v>
      </c>
      <c r="J352">
        <v>141.75</v>
      </c>
      <c r="K352" s="6" t="s">
        <v>98</v>
      </c>
      <c r="L352">
        <v>0.46249999999999997</v>
      </c>
      <c r="M352" t="s">
        <v>32</v>
      </c>
      <c r="N352">
        <v>135</v>
      </c>
      <c r="O352">
        <v>4.7619047620000003</v>
      </c>
      <c r="P352">
        <v>6.75</v>
      </c>
      <c r="Q352">
        <v>4.8</v>
      </c>
      <c r="R352">
        <f t="shared" si="45"/>
        <v>141.75</v>
      </c>
      <c r="S352" t="str">
        <f t="shared" si="46"/>
        <v>correct</v>
      </c>
      <c r="T352" s="5" t="str">
        <f t="shared" si="47"/>
        <v>Health And Beauty</v>
      </c>
      <c r="U352" t="str">
        <f t="shared" si="48"/>
        <v>Credit card</v>
      </c>
      <c r="V352">
        <f>SUM(J352:J352:J1351)</f>
        <v>203788.38900000014</v>
      </c>
      <c r="W352">
        <f t="shared" si="49"/>
        <v>3500</v>
      </c>
      <c r="X352">
        <f t="shared" si="50"/>
        <v>313.03900000000021</v>
      </c>
      <c r="Y352">
        <f t="shared" si="51"/>
        <v>1042.6500000000001</v>
      </c>
      <c r="Z352">
        <f t="shared" si="52"/>
        <v>10.6785</v>
      </c>
      <c r="AA352">
        <f t="shared" si="53"/>
        <v>651</v>
      </c>
    </row>
    <row r="353" spans="1:27" x14ac:dyDescent="0.3">
      <c r="A353" t="s">
        <v>438</v>
      </c>
      <c r="B353" t="s">
        <v>25</v>
      </c>
      <c r="C353" t="s">
        <v>26</v>
      </c>
      <c r="D353" t="s">
        <v>20</v>
      </c>
      <c r="E353" t="s">
        <v>21</v>
      </c>
      <c r="F353" t="s">
        <v>50</v>
      </c>
      <c r="G353">
        <v>99.3</v>
      </c>
      <c r="H353">
        <v>10</v>
      </c>
      <c r="I353">
        <v>49.65</v>
      </c>
      <c r="J353">
        <v>1042.6500000000001</v>
      </c>
      <c r="K353" s="6" t="s">
        <v>117</v>
      </c>
      <c r="L353">
        <v>0.62013888888888891</v>
      </c>
      <c r="M353" t="s">
        <v>32</v>
      </c>
      <c r="N353">
        <v>993</v>
      </c>
      <c r="O353">
        <v>4.7619047620000003</v>
      </c>
      <c r="P353">
        <v>49.65</v>
      </c>
      <c r="Q353">
        <v>6.6</v>
      </c>
      <c r="R353">
        <f t="shared" si="45"/>
        <v>1042.6500000000001</v>
      </c>
      <c r="S353" t="str">
        <f t="shared" si="46"/>
        <v>correct</v>
      </c>
      <c r="T353" s="5" t="str">
        <f t="shared" si="47"/>
        <v>Fashion Accessories</v>
      </c>
      <c r="U353" t="str">
        <f t="shared" si="48"/>
        <v>Credit card</v>
      </c>
      <c r="V353">
        <f>SUM(J353:J353:J1352)</f>
        <v>203646.63900000014</v>
      </c>
      <c r="W353">
        <f t="shared" si="49"/>
        <v>3490</v>
      </c>
      <c r="X353">
        <f t="shared" si="50"/>
        <v>313.30252153846175</v>
      </c>
      <c r="Y353">
        <f t="shared" si="51"/>
        <v>1042.6500000000001</v>
      </c>
      <c r="Z353">
        <f t="shared" si="52"/>
        <v>10.6785</v>
      </c>
      <c r="AA353">
        <f t="shared" si="53"/>
        <v>650</v>
      </c>
    </row>
    <row r="354" spans="1:27" x14ac:dyDescent="0.3">
      <c r="A354" t="s">
        <v>439</v>
      </c>
      <c r="B354" t="s">
        <v>18</v>
      </c>
      <c r="C354" t="s">
        <v>19</v>
      </c>
      <c r="D354" t="s">
        <v>27</v>
      </c>
      <c r="E354" t="s">
        <v>215</v>
      </c>
      <c r="F354" t="s">
        <v>28</v>
      </c>
      <c r="G354">
        <v>51.69</v>
      </c>
      <c r="H354">
        <v>7</v>
      </c>
      <c r="I354">
        <v>18.0915</v>
      </c>
      <c r="J354">
        <v>379.92149999999998</v>
      </c>
      <c r="K354" s="6" t="s">
        <v>144</v>
      </c>
      <c r="L354">
        <v>0.76527777777777783</v>
      </c>
      <c r="M354" t="s">
        <v>29</v>
      </c>
      <c r="N354">
        <v>361.83</v>
      </c>
      <c r="O354">
        <v>4.7619047620000003</v>
      </c>
      <c r="P354">
        <v>18.0915</v>
      </c>
      <c r="Q354">
        <v>5.5</v>
      </c>
      <c r="R354">
        <f t="shared" si="45"/>
        <v>379.92</v>
      </c>
      <c r="S354" t="str">
        <f t="shared" si="46"/>
        <v>check</v>
      </c>
      <c r="T354" s="5" t="str">
        <f t="shared" si="47"/>
        <v>Electronic Accessories</v>
      </c>
      <c r="U354" t="str">
        <f t="shared" si="48"/>
        <v>Cash</v>
      </c>
      <c r="V354">
        <f>SUM(J354:J354:J1353)</f>
        <v>202603.98900000015</v>
      </c>
      <c r="W354">
        <f t="shared" si="49"/>
        <v>3480</v>
      </c>
      <c r="X354">
        <f t="shared" si="50"/>
        <v>312.17871956856726</v>
      </c>
      <c r="Y354">
        <f t="shared" si="51"/>
        <v>1034.46</v>
      </c>
      <c r="Z354">
        <f t="shared" si="52"/>
        <v>10.6785</v>
      </c>
      <c r="AA354">
        <f t="shared" si="53"/>
        <v>649</v>
      </c>
    </row>
    <row r="355" spans="1:27" x14ac:dyDescent="0.3">
      <c r="A355" t="s">
        <v>440</v>
      </c>
      <c r="B355" t="s">
        <v>45</v>
      </c>
      <c r="C355" t="s">
        <v>46</v>
      </c>
      <c r="D355" t="s">
        <v>20</v>
      </c>
      <c r="E355" t="s">
        <v>21</v>
      </c>
      <c r="F355" t="s">
        <v>50</v>
      </c>
      <c r="G355">
        <v>54.73</v>
      </c>
      <c r="H355">
        <v>7</v>
      </c>
      <c r="I355">
        <v>19.1555</v>
      </c>
      <c r="J355">
        <v>402.26549999999997</v>
      </c>
      <c r="K355" s="6" t="s">
        <v>354</v>
      </c>
      <c r="L355">
        <v>0.79305555555555562</v>
      </c>
      <c r="M355" t="s">
        <v>32</v>
      </c>
      <c r="N355">
        <v>383.11</v>
      </c>
      <c r="O355">
        <v>4.7619047620000003</v>
      </c>
      <c r="P355">
        <v>19.1555</v>
      </c>
      <c r="Q355">
        <v>8.5</v>
      </c>
      <c r="R355">
        <f t="shared" si="45"/>
        <v>402.27</v>
      </c>
      <c r="S355" t="str">
        <f t="shared" si="46"/>
        <v>check</v>
      </c>
      <c r="T355" s="5" t="str">
        <f t="shared" si="47"/>
        <v>Fashion Accessories</v>
      </c>
      <c r="U355" t="str">
        <f t="shared" si="48"/>
        <v>Credit card</v>
      </c>
      <c r="V355">
        <f>SUM(J355:J355:J1354)</f>
        <v>202224.06750000015</v>
      </c>
      <c r="W355">
        <f t="shared" si="49"/>
        <v>3473</v>
      </c>
      <c r="X355">
        <f t="shared" si="50"/>
        <v>312.07417824074099</v>
      </c>
      <c r="Y355">
        <f t="shared" si="51"/>
        <v>1034.46</v>
      </c>
      <c r="Z355">
        <f t="shared" si="52"/>
        <v>10.6785</v>
      </c>
      <c r="AA355">
        <f t="shared" si="53"/>
        <v>648</v>
      </c>
    </row>
    <row r="356" spans="1:27" x14ac:dyDescent="0.3">
      <c r="A356" t="s">
        <v>441</v>
      </c>
      <c r="B356" t="s">
        <v>45</v>
      </c>
      <c r="C356" t="s">
        <v>46</v>
      </c>
      <c r="D356" t="s">
        <v>20</v>
      </c>
      <c r="E356" t="s">
        <v>215</v>
      </c>
      <c r="F356" t="s">
        <v>31</v>
      </c>
      <c r="G356">
        <v>27</v>
      </c>
      <c r="H356">
        <v>9</v>
      </c>
      <c r="I356">
        <v>12.15</v>
      </c>
      <c r="J356">
        <v>255.15</v>
      </c>
      <c r="K356" s="6">
        <v>43499</v>
      </c>
      <c r="L356">
        <v>0.59444444444444444</v>
      </c>
      <c r="M356" t="s">
        <v>29</v>
      </c>
      <c r="N356">
        <v>243</v>
      </c>
      <c r="O356">
        <v>4.7619047620000003</v>
      </c>
      <c r="P356">
        <v>12.15</v>
      </c>
      <c r="Q356">
        <v>4.8</v>
      </c>
      <c r="R356">
        <f t="shared" si="45"/>
        <v>255.15</v>
      </c>
      <c r="S356" t="str">
        <f t="shared" si="46"/>
        <v>correct</v>
      </c>
      <c r="T356" s="5" t="str">
        <f t="shared" si="47"/>
        <v>Home And Lifestyle</v>
      </c>
      <c r="U356" t="str">
        <f t="shared" si="48"/>
        <v>Cash</v>
      </c>
      <c r="V356">
        <f>SUM(J356:J356:J1355)</f>
        <v>201821.80200000014</v>
      </c>
      <c r="W356">
        <f t="shared" si="49"/>
        <v>3466</v>
      </c>
      <c r="X356">
        <f t="shared" si="50"/>
        <v>311.93477897990749</v>
      </c>
      <c r="Y356">
        <f t="shared" si="51"/>
        <v>1034.46</v>
      </c>
      <c r="Z356">
        <f t="shared" si="52"/>
        <v>10.6785</v>
      </c>
      <c r="AA356">
        <f t="shared" si="53"/>
        <v>647</v>
      </c>
    </row>
    <row r="357" spans="1:27" x14ac:dyDescent="0.3">
      <c r="A357" t="s">
        <v>442</v>
      </c>
      <c r="B357" t="s">
        <v>25</v>
      </c>
      <c r="C357" t="s">
        <v>26</v>
      </c>
      <c r="D357" t="s">
        <v>27</v>
      </c>
      <c r="E357" t="s">
        <v>21</v>
      </c>
      <c r="F357" t="s">
        <v>28</v>
      </c>
      <c r="G357">
        <v>30.24</v>
      </c>
      <c r="H357">
        <v>1</v>
      </c>
      <c r="I357">
        <v>1.512</v>
      </c>
      <c r="J357">
        <v>31.751999999999999</v>
      </c>
      <c r="K357" s="6">
        <v>43558</v>
      </c>
      <c r="L357">
        <v>0.65555555555555556</v>
      </c>
      <c r="M357" t="s">
        <v>29</v>
      </c>
      <c r="N357">
        <v>30.24</v>
      </c>
      <c r="O357">
        <v>4.7619047620000003</v>
      </c>
      <c r="P357">
        <v>1.512</v>
      </c>
      <c r="Q357">
        <v>8.4</v>
      </c>
      <c r="R357">
        <f t="shared" si="45"/>
        <v>31.75</v>
      </c>
      <c r="S357" t="str">
        <f t="shared" si="46"/>
        <v>check</v>
      </c>
      <c r="T357" s="5" t="str">
        <f t="shared" si="47"/>
        <v>Electronic Accessories</v>
      </c>
      <c r="U357" t="str">
        <f t="shared" si="48"/>
        <v>Cash</v>
      </c>
      <c r="V357">
        <f>SUM(J357:J357:J1356)</f>
        <v>201566.65200000015</v>
      </c>
      <c r="W357">
        <f t="shared" si="49"/>
        <v>3457</v>
      </c>
      <c r="X357">
        <f t="shared" si="50"/>
        <v>312.02268111455129</v>
      </c>
      <c r="Y357">
        <f t="shared" si="51"/>
        <v>1034.46</v>
      </c>
      <c r="Z357">
        <f t="shared" si="52"/>
        <v>10.6785</v>
      </c>
      <c r="AA357">
        <f t="shared" si="53"/>
        <v>646</v>
      </c>
    </row>
    <row r="358" spans="1:27" x14ac:dyDescent="0.3">
      <c r="A358" t="s">
        <v>443</v>
      </c>
      <c r="B358" t="s">
        <v>45</v>
      </c>
      <c r="C358" t="s">
        <v>46</v>
      </c>
      <c r="D358" t="s">
        <v>20</v>
      </c>
      <c r="E358" t="s">
        <v>21</v>
      </c>
      <c r="F358" t="s">
        <v>47</v>
      </c>
      <c r="G358">
        <v>89.14</v>
      </c>
      <c r="H358">
        <v>4</v>
      </c>
      <c r="I358">
        <v>17.827999999999999</v>
      </c>
      <c r="J358">
        <v>374.38799999999998</v>
      </c>
      <c r="K358" s="6">
        <v>43647</v>
      </c>
      <c r="L358">
        <v>0.51388888888888895</v>
      </c>
      <c r="M358" t="s">
        <v>32</v>
      </c>
      <c r="N358">
        <v>356.56</v>
      </c>
      <c r="O358">
        <v>4.7619047620000003</v>
      </c>
      <c r="P358">
        <v>17.827999999999999</v>
      </c>
      <c r="Q358">
        <v>7.8</v>
      </c>
      <c r="R358">
        <f t="shared" si="45"/>
        <v>374.39</v>
      </c>
      <c r="S358" t="str">
        <f t="shared" si="46"/>
        <v>check</v>
      </c>
      <c r="T358" s="5" t="str">
        <f t="shared" si="47"/>
        <v>Food And Beverages</v>
      </c>
      <c r="U358" t="str">
        <f t="shared" si="48"/>
        <v>Credit card</v>
      </c>
      <c r="V358">
        <f>SUM(J358:J358:J1357)</f>
        <v>201534.90000000014</v>
      </c>
      <c r="W358">
        <f t="shared" si="49"/>
        <v>3456</v>
      </c>
      <c r="X358">
        <f t="shared" si="50"/>
        <v>312.45720930232579</v>
      </c>
      <c r="Y358">
        <f t="shared" si="51"/>
        <v>1034.46</v>
      </c>
      <c r="Z358">
        <f t="shared" si="52"/>
        <v>10.6785</v>
      </c>
      <c r="AA358">
        <f t="shared" si="53"/>
        <v>645</v>
      </c>
    </row>
    <row r="359" spans="1:27" x14ac:dyDescent="0.3">
      <c r="A359" t="s">
        <v>444</v>
      </c>
      <c r="B359" t="s">
        <v>25</v>
      </c>
      <c r="C359" t="s">
        <v>26</v>
      </c>
      <c r="D359" t="s">
        <v>27</v>
      </c>
      <c r="E359" t="s">
        <v>21</v>
      </c>
      <c r="F359" t="s">
        <v>50</v>
      </c>
      <c r="G359">
        <v>37.549999999999997</v>
      </c>
      <c r="H359">
        <v>10</v>
      </c>
      <c r="I359">
        <v>18.774999999999999</v>
      </c>
      <c r="J359">
        <v>394.27499999999998</v>
      </c>
      <c r="K359" s="6">
        <v>43680</v>
      </c>
      <c r="L359">
        <v>0.8340277777777777</v>
      </c>
      <c r="M359" t="s">
        <v>32</v>
      </c>
      <c r="N359">
        <v>375.5</v>
      </c>
      <c r="O359">
        <v>4.7619047620000003</v>
      </c>
      <c r="P359">
        <v>18.774999999999999</v>
      </c>
      <c r="Q359">
        <v>9.3000000000000007</v>
      </c>
      <c r="R359">
        <f t="shared" si="45"/>
        <v>394.28</v>
      </c>
      <c r="S359" t="str">
        <f t="shared" si="46"/>
        <v>check</v>
      </c>
      <c r="T359" s="5" t="str">
        <f t="shared" si="47"/>
        <v>Fashion Accessories</v>
      </c>
      <c r="U359" t="str">
        <f t="shared" si="48"/>
        <v>Credit card</v>
      </c>
      <c r="V359">
        <f>SUM(J359:J359:J1358)</f>
        <v>201160.51200000016</v>
      </c>
      <c r="W359">
        <f t="shared" si="49"/>
        <v>3452</v>
      </c>
      <c r="X359">
        <f t="shared" si="50"/>
        <v>312.36104347826114</v>
      </c>
      <c r="Y359">
        <f t="shared" si="51"/>
        <v>1034.46</v>
      </c>
      <c r="Z359">
        <f t="shared" si="52"/>
        <v>10.6785</v>
      </c>
      <c r="AA359">
        <f t="shared" si="53"/>
        <v>644</v>
      </c>
    </row>
    <row r="360" spans="1:27" x14ac:dyDescent="0.3">
      <c r="A360" t="s">
        <v>445</v>
      </c>
      <c r="B360" t="s">
        <v>25</v>
      </c>
      <c r="C360" t="s">
        <v>26</v>
      </c>
      <c r="D360" t="s">
        <v>27</v>
      </c>
      <c r="E360" t="s">
        <v>21</v>
      </c>
      <c r="F360" t="s">
        <v>36</v>
      </c>
      <c r="G360">
        <v>95.44</v>
      </c>
      <c r="H360">
        <v>10</v>
      </c>
      <c r="I360">
        <v>47.72</v>
      </c>
      <c r="J360">
        <v>1002.12</v>
      </c>
      <c r="K360" s="6">
        <v>43709</v>
      </c>
      <c r="L360">
        <v>0.57291666666666663</v>
      </c>
      <c r="M360" t="s">
        <v>29</v>
      </c>
      <c r="N360">
        <v>954.4</v>
      </c>
      <c r="O360">
        <v>4.7619047620000003</v>
      </c>
      <c r="P360">
        <v>47.72</v>
      </c>
      <c r="Q360">
        <v>5.2</v>
      </c>
      <c r="R360">
        <f t="shared" si="45"/>
        <v>1002.12</v>
      </c>
      <c r="S360" t="str">
        <f t="shared" si="46"/>
        <v>correct</v>
      </c>
      <c r="T360" s="5" t="str">
        <f t="shared" si="47"/>
        <v>Sports And Travel</v>
      </c>
      <c r="U360" t="str">
        <f t="shared" si="48"/>
        <v>Cash</v>
      </c>
      <c r="V360">
        <f>SUM(J360:J360:J1359)</f>
        <v>200766.23700000017</v>
      </c>
      <c r="W360">
        <f t="shared" si="49"/>
        <v>3442</v>
      </c>
      <c r="X360">
        <f t="shared" si="50"/>
        <v>312.23365007776079</v>
      </c>
      <c r="Y360">
        <f t="shared" si="51"/>
        <v>1034.46</v>
      </c>
      <c r="Z360">
        <f t="shared" si="52"/>
        <v>10.6785</v>
      </c>
      <c r="AA360">
        <f t="shared" si="53"/>
        <v>643</v>
      </c>
    </row>
    <row r="361" spans="1:27" x14ac:dyDescent="0.3">
      <c r="A361" t="s">
        <v>446</v>
      </c>
      <c r="B361" t="s">
        <v>45</v>
      </c>
      <c r="C361" t="s">
        <v>46</v>
      </c>
      <c r="D361" t="s">
        <v>27</v>
      </c>
      <c r="E361" t="s">
        <v>215</v>
      </c>
      <c r="F361" t="s">
        <v>28</v>
      </c>
      <c r="G361">
        <v>27.5</v>
      </c>
      <c r="H361">
        <v>3</v>
      </c>
      <c r="I361">
        <v>4.125</v>
      </c>
      <c r="J361">
        <v>86.625</v>
      </c>
      <c r="K361" s="6">
        <v>43468</v>
      </c>
      <c r="L361">
        <v>0.65277777777777779</v>
      </c>
      <c r="M361" t="s">
        <v>23</v>
      </c>
      <c r="N361">
        <v>82.5</v>
      </c>
      <c r="O361">
        <v>4.7619047620000003</v>
      </c>
      <c r="P361">
        <v>4.125</v>
      </c>
      <c r="Q361">
        <v>6.5</v>
      </c>
      <c r="R361">
        <f t="shared" si="45"/>
        <v>86.63</v>
      </c>
      <c r="S361" t="str">
        <f t="shared" si="46"/>
        <v>check</v>
      </c>
      <c r="T361" s="5" t="str">
        <f t="shared" si="47"/>
        <v>Electronic Accessories</v>
      </c>
      <c r="U361" t="str">
        <f t="shared" si="48"/>
        <v>Ewallet</v>
      </c>
      <c r="V361">
        <f>SUM(J361:J361:J1360)</f>
        <v>199764.11700000017</v>
      </c>
      <c r="W361">
        <f t="shared" si="49"/>
        <v>3432</v>
      </c>
      <c r="X361">
        <f t="shared" si="50"/>
        <v>311.15906074766383</v>
      </c>
      <c r="Y361">
        <f t="shared" si="51"/>
        <v>1034.46</v>
      </c>
      <c r="Z361">
        <f t="shared" si="52"/>
        <v>10.6785</v>
      </c>
      <c r="AA361">
        <f t="shared" si="53"/>
        <v>642</v>
      </c>
    </row>
    <row r="362" spans="1:27" x14ac:dyDescent="0.3">
      <c r="A362" t="s">
        <v>447</v>
      </c>
      <c r="B362" t="s">
        <v>45</v>
      </c>
      <c r="C362" t="s">
        <v>46</v>
      </c>
      <c r="D362" t="s">
        <v>27</v>
      </c>
      <c r="E362" t="s">
        <v>215</v>
      </c>
      <c r="F362" t="s">
        <v>36</v>
      </c>
      <c r="G362">
        <v>74.97</v>
      </c>
      <c r="H362">
        <v>1</v>
      </c>
      <c r="I362">
        <v>3.7484999999999999</v>
      </c>
      <c r="J362">
        <v>78.718500000000006</v>
      </c>
      <c r="K362" s="6" t="s">
        <v>95</v>
      </c>
      <c r="L362">
        <v>0.70694444444444438</v>
      </c>
      <c r="M362" t="s">
        <v>29</v>
      </c>
      <c r="N362">
        <v>74.97</v>
      </c>
      <c r="O362">
        <v>4.7619047620000003</v>
      </c>
      <c r="P362">
        <v>3.7484999999999999</v>
      </c>
      <c r="Q362">
        <v>5.6</v>
      </c>
      <c r="R362">
        <f t="shared" si="45"/>
        <v>78.72</v>
      </c>
      <c r="S362" t="str">
        <f t="shared" si="46"/>
        <v>check</v>
      </c>
      <c r="T362" s="5" t="str">
        <f t="shared" si="47"/>
        <v>Sports And Travel</v>
      </c>
      <c r="U362" t="str">
        <f t="shared" si="48"/>
        <v>Cash</v>
      </c>
      <c r="V362">
        <f>SUM(J362:J362:J1361)</f>
        <v>199677.49200000017</v>
      </c>
      <c r="W362">
        <f t="shared" si="49"/>
        <v>3429</v>
      </c>
      <c r="X362">
        <f t="shared" si="50"/>
        <v>311.50934789391601</v>
      </c>
      <c r="Y362">
        <f t="shared" si="51"/>
        <v>1034.46</v>
      </c>
      <c r="Z362">
        <f t="shared" si="52"/>
        <v>10.6785</v>
      </c>
      <c r="AA362">
        <f t="shared" si="53"/>
        <v>641</v>
      </c>
    </row>
    <row r="363" spans="1:27" x14ac:dyDescent="0.3">
      <c r="A363" t="s">
        <v>448</v>
      </c>
      <c r="B363" t="s">
        <v>18</v>
      </c>
      <c r="C363" t="s">
        <v>19</v>
      </c>
      <c r="D363" t="s">
        <v>20</v>
      </c>
      <c r="E363" t="s">
        <v>215</v>
      </c>
      <c r="F363" t="s">
        <v>47</v>
      </c>
      <c r="G363">
        <v>80.959999999999994</v>
      </c>
      <c r="H363">
        <v>8</v>
      </c>
      <c r="I363">
        <v>32.384</v>
      </c>
      <c r="J363">
        <v>680.06399999999996</v>
      </c>
      <c r="K363" s="6" t="s">
        <v>68</v>
      </c>
      <c r="L363">
        <v>0.46666666666666662</v>
      </c>
      <c r="M363" t="s">
        <v>32</v>
      </c>
      <c r="N363">
        <v>647.67999999999995</v>
      </c>
      <c r="O363">
        <v>4.7619047620000003</v>
      </c>
      <c r="P363">
        <v>32.384</v>
      </c>
      <c r="Q363">
        <v>7.4</v>
      </c>
      <c r="R363">
        <f t="shared" si="45"/>
        <v>680.06</v>
      </c>
      <c r="S363" t="str">
        <f t="shared" si="46"/>
        <v>check</v>
      </c>
      <c r="T363" s="5" t="str">
        <f t="shared" si="47"/>
        <v>Food And Beverages</v>
      </c>
      <c r="U363" t="str">
        <f t="shared" si="48"/>
        <v>Credit card</v>
      </c>
      <c r="V363">
        <f>SUM(J363:J363:J1362)</f>
        <v>199598.77350000016</v>
      </c>
      <c r="W363">
        <f t="shared" si="49"/>
        <v>3428</v>
      </c>
      <c r="X363">
        <f t="shared" si="50"/>
        <v>311.87308359375027</v>
      </c>
      <c r="Y363">
        <f t="shared" si="51"/>
        <v>1034.46</v>
      </c>
      <c r="Z363">
        <f t="shared" si="52"/>
        <v>10.6785</v>
      </c>
      <c r="AA363">
        <f t="shared" si="53"/>
        <v>640</v>
      </c>
    </row>
    <row r="364" spans="1:27" x14ac:dyDescent="0.3">
      <c r="A364" t="s">
        <v>449</v>
      </c>
      <c r="B364" t="s">
        <v>25</v>
      </c>
      <c r="C364" t="s">
        <v>26</v>
      </c>
      <c r="D364" t="s">
        <v>27</v>
      </c>
      <c r="E364" t="s">
        <v>21</v>
      </c>
      <c r="F364" t="s">
        <v>47</v>
      </c>
      <c r="G364">
        <v>94.47</v>
      </c>
      <c r="H364">
        <v>8</v>
      </c>
      <c r="I364">
        <v>37.787999999999997</v>
      </c>
      <c r="J364">
        <v>793.548</v>
      </c>
      <c r="K364" s="6" t="s">
        <v>98</v>
      </c>
      <c r="L364">
        <v>0.6333333333333333</v>
      </c>
      <c r="M364" t="s">
        <v>29</v>
      </c>
      <c r="N364">
        <v>755.76</v>
      </c>
      <c r="O364">
        <v>4.7619047620000003</v>
      </c>
      <c r="P364">
        <v>37.787999999999997</v>
      </c>
      <c r="Q364">
        <v>9.1</v>
      </c>
      <c r="R364">
        <f t="shared" si="45"/>
        <v>793.55</v>
      </c>
      <c r="S364" t="str">
        <f t="shared" si="46"/>
        <v>check</v>
      </c>
      <c r="T364" s="5" t="str">
        <f t="shared" si="47"/>
        <v>Food And Beverages</v>
      </c>
      <c r="U364" t="str">
        <f t="shared" si="48"/>
        <v>Cash</v>
      </c>
      <c r="V364">
        <f>SUM(J364:J364:J1363)</f>
        <v>198918.70950000014</v>
      </c>
      <c r="W364">
        <f t="shared" si="49"/>
        <v>3420</v>
      </c>
      <c r="X364">
        <f t="shared" si="50"/>
        <v>311.29688497652603</v>
      </c>
      <c r="Y364">
        <f t="shared" si="51"/>
        <v>1034.46</v>
      </c>
      <c r="Z364">
        <f t="shared" si="52"/>
        <v>10.6785</v>
      </c>
      <c r="AA364">
        <f t="shared" si="53"/>
        <v>639</v>
      </c>
    </row>
    <row r="365" spans="1:27" x14ac:dyDescent="0.3">
      <c r="A365" t="s">
        <v>450</v>
      </c>
      <c r="B365" t="s">
        <v>25</v>
      </c>
      <c r="C365" t="s">
        <v>26</v>
      </c>
      <c r="D365" t="s">
        <v>27</v>
      </c>
      <c r="E365" t="s">
        <v>215</v>
      </c>
      <c r="F365" t="s">
        <v>47</v>
      </c>
      <c r="G365">
        <v>99.79</v>
      </c>
      <c r="H365">
        <v>2</v>
      </c>
      <c r="I365">
        <v>9.9789999999999992</v>
      </c>
      <c r="J365">
        <v>209.559</v>
      </c>
      <c r="K365" s="6">
        <v>43649</v>
      </c>
      <c r="L365">
        <v>0.85902777777777783</v>
      </c>
      <c r="M365" t="s">
        <v>23</v>
      </c>
      <c r="N365">
        <v>199.58</v>
      </c>
      <c r="O365">
        <v>4.7619047620000003</v>
      </c>
      <c r="P365">
        <v>9.9789999999999992</v>
      </c>
      <c r="Q365">
        <v>8</v>
      </c>
      <c r="R365">
        <f t="shared" si="45"/>
        <v>209.56</v>
      </c>
      <c r="S365" t="str">
        <f t="shared" si="46"/>
        <v>check</v>
      </c>
      <c r="T365" s="5" t="str">
        <f t="shared" si="47"/>
        <v>Food And Beverages</v>
      </c>
      <c r="U365" t="str">
        <f t="shared" si="48"/>
        <v>Ewallet</v>
      </c>
      <c r="V365">
        <f>SUM(J365:J365:J1364)</f>
        <v>198125.1615000001</v>
      </c>
      <c r="W365">
        <f t="shared" si="49"/>
        <v>3412</v>
      </c>
      <c r="X365">
        <f t="shared" si="50"/>
        <v>310.54100548589361</v>
      </c>
      <c r="Y365">
        <f t="shared" si="51"/>
        <v>1034.46</v>
      </c>
      <c r="Z365">
        <f t="shared" si="52"/>
        <v>10.6785</v>
      </c>
      <c r="AA365">
        <f t="shared" si="53"/>
        <v>638</v>
      </c>
    </row>
    <row r="366" spans="1:27" x14ac:dyDescent="0.3">
      <c r="A366" t="s">
        <v>451</v>
      </c>
      <c r="B366" t="s">
        <v>18</v>
      </c>
      <c r="C366" t="s">
        <v>19</v>
      </c>
      <c r="D366" t="s">
        <v>27</v>
      </c>
      <c r="E366" t="s">
        <v>215</v>
      </c>
      <c r="F366" t="s">
        <v>31</v>
      </c>
      <c r="G366">
        <v>73.22</v>
      </c>
      <c r="H366">
        <v>6</v>
      </c>
      <c r="I366">
        <v>21.966000000000001</v>
      </c>
      <c r="J366">
        <v>461.286</v>
      </c>
      <c r="K366" s="6" t="s">
        <v>61</v>
      </c>
      <c r="L366">
        <v>0.73888888888888893</v>
      </c>
      <c r="M366" t="s">
        <v>29</v>
      </c>
      <c r="N366">
        <v>439.32</v>
      </c>
      <c r="O366">
        <v>4.7619047620000003</v>
      </c>
      <c r="P366">
        <v>21.966000000000001</v>
      </c>
      <c r="Q366">
        <v>7.2</v>
      </c>
      <c r="R366">
        <f t="shared" si="45"/>
        <v>461.29</v>
      </c>
      <c r="S366" t="str">
        <f t="shared" si="46"/>
        <v>check</v>
      </c>
      <c r="T366" s="5" t="str">
        <f t="shared" si="47"/>
        <v>Home And Lifestyle</v>
      </c>
      <c r="U366" t="str">
        <f t="shared" si="48"/>
        <v>Cash</v>
      </c>
      <c r="V366">
        <f>SUM(J366:J366:J1365)</f>
        <v>197915.60250000012</v>
      </c>
      <c r="W366">
        <f t="shared" si="49"/>
        <v>3410</v>
      </c>
      <c r="X366">
        <f t="shared" si="50"/>
        <v>310.69953296703318</v>
      </c>
      <c r="Y366">
        <f t="shared" si="51"/>
        <v>1034.46</v>
      </c>
      <c r="Z366">
        <f t="shared" si="52"/>
        <v>10.6785</v>
      </c>
      <c r="AA366">
        <f t="shared" si="53"/>
        <v>637</v>
      </c>
    </row>
    <row r="367" spans="1:27" x14ac:dyDescent="0.3">
      <c r="A367" t="s">
        <v>452</v>
      </c>
      <c r="B367" t="s">
        <v>25</v>
      </c>
      <c r="C367" t="s">
        <v>26</v>
      </c>
      <c r="D367" t="s">
        <v>27</v>
      </c>
      <c r="E367" t="s">
        <v>21</v>
      </c>
      <c r="F367" t="s">
        <v>47</v>
      </c>
      <c r="G367">
        <v>41.24</v>
      </c>
      <c r="H367">
        <v>4</v>
      </c>
      <c r="I367">
        <v>8.2479999999999993</v>
      </c>
      <c r="J367">
        <v>173.208</v>
      </c>
      <c r="K367" s="6" t="s">
        <v>453</v>
      </c>
      <c r="L367">
        <v>0.68263888888888891</v>
      </c>
      <c r="M367" t="s">
        <v>29</v>
      </c>
      <c r="N367">
        <v>164.96</v>
      </c>
      <c r="O367">
        <v>4.7619047620000003</v>
      </c>
      <c r="P367">
        <v>8.2479999999999993</v>
      </c>
      <c r="Q367">
        <v>7.1</v>
      </c>
      <c r="R367">
        <f t="shared" si="45"/>
        <v>173.21</v>
      </c>
      <c r="S367" t="str">
        <f t="shared" si="46"/>
        <v>check</v>
      </c>
      <c r="T367" s="5" t="str">
        <f t="shared" si="47"/>
        <v>Food And Beverages</v>
      </c>
      <c r="U367" t="str">
        <f t="shared" si="48"/>
        <v>Cash</v>
      </c>
      <c r="V367">
        <f>SUM(J367:J367:J1366)</f>
        <v>197454.31650000013</v>
      </c>
      <c r="W367">
        <f t="shared" si="49"/>
        <v>3404</v>
      </c>
      <c r="X367">
        <f t="shared" si="50"/>
        <v>310.46276179245302</v>
      </c>
      <c r="Y367">
        <f t="shared" si="51"/>
        <v>1034.46</v>
      </c>
      <c r="Z367">
        <f t="shared" si="52"/>
        <v>10.6785</v>
      </c>
      <c r="AA367">
        <f t="shared" si="53"/>
        <v>636</v>
      </c>
    </row>
    <row r="368" spans="1:27" x14ac:dyDescent="0.3">
      <c r="A368" t="s">
        <v>454</v>
      </c>
      <c r="B368" t="s">
        <v>25</v>
      </c>
      <c r="C368" t="s">
        <v>26</v>
      </c>
      <c r="D368" t="s">
        <v>27</v>
      </c>
      <c r="E368" t="s">
        <v>21</v>
      </c>
      <c r="F368" t="s">
        <v>50</v>
      </c>
      <c r="G368">
        <v>81.680000000000007</v>
      </c>
      <c r="H368">
        <v>4</v>
      </c>
      <c r="I368">
        <v>16.335999999999999</v>
      </c>
      <c r="J368">
        <v>343.05599999999998</v>
      </c>
      <c r="K368" s="6">
        <v>43617</v>
      </c>
      <c r="L368">
        <v>0.5083333333333333</v>
      </c>
      <c r="M368" t="s">
        <v>29</v>
      </c>
      <c r="N368">
        <v>326.72000000000003</v>
      </c>
      <c r="O368">
        <v>4.7619047620000003</v>
      </c>
      <c r="P368">
        <v>16.335999999999999</v>
      </c>
      <c r="Q368">
        <v>9.1</v>
      </c>
      <c r="R368">
        <f t="shared" si="45"/>
        <v>343.06</v>
      </c>
      <c r="S368" t="str">
        <f t="shared" si="46"/>
        <v>check</v>
      </c>
      <c r="T368" s="5" t="str">
        <f t="shared" si="47"/>
        <v>Fashion Accessories</v>
      </c>
      <c r="U368" t="str">
        <f t="shared" si="48"/>
        <v>Cash</v>
      </c>
      <c r="V368">
        <f>SUM(J368:J368:J1367)</f>
        <v>197281.10850000015</v>
      </c>
      <c r="W368">
        <f t="shared" si="49"/>
        <v>3400</v>
      </c>
      <c r="X368">
        <f t="shared" si="50"/>
        <v>310.67891102362228</v>
      </c>
      <c r="Y368">
        <f t="shared" si="51"/>
        <v>1034.46</v>
      </c>
      <c r="Z368">
        <f t="shared" si="52"/>
        <v>10.6785</v>
      </c>
      <c r="AA368">
        <f t="shared" si="53"/>
        <v>635</v>
      </c>
    </row>
    <row r="369" spans="1:27" x14ac:dyDescent="0.3">
      <c r="A369" t="s">
        <v>455</v>
      </c>
      <c r="B369" t="s">
        <v>25</v>
      </c>
      <c r="C369" t="s">
        <v>26</v>
      </c>
      <c r="D369" t="s">
        <v>27</v>
      </c>
      <c r="E369" t="s">
        <v>21</v>
      </c>
      <c r="F369" t="s">
        <v>28</v>
      </c>
      <c r="G369">
        <v>51.32</v>
      </c>
      <c r="H369">
        <v>9</v>
      </c>
      <c r="I369">
        <v>23.094000000000001</v>
      </c>
      <c r="J369">
        <v>484.97399999999999</v>
      </c>
      <c r="K369" s="6" t="s">
        <v>354</v>
      </c>
      <c r="L369">
        <v>0.81458333333333333</v>
      </c>
      <c r="M369" t="s">
        <v>29</v>
      </c>
      <c r="N369">
        <v>461.88</v>
      </c>
      <c r="O369">
        <v>4.7619047620000003</v>
      </c>
      <c r="P369">
        <v>23.094000000000001</v>
      </c>
      <c r="Q369">
        <v>5.6</v>
      </c>
      <c r="R369">
        <f t="shared" si="45"/>
        <v>484.97</v>
      </c>
      <c r="S369" t="str">
        <f t="shared" si="46"/>
        <v>check</v>
      </c>
      <c r="T369" s="5" t="str">
        <f t="shared" si="47"/>
        <v>Electronic Accessories</v>
      </c>
      <c r="U369" t="str">
        <f t="shared" si="48"/>
        <v>Cash</v>
      </c>
      <c r="V369">
        <f>SUM(J369:J369:J1368)</f>
        <v>196938.05250000014</v>
      </c>
      <c r="W369">
        <f t="shared" si="49"/>
        <v>3396</v>
      </c>
      <c r="X369">
        <f t="shared" si="50"/>
        <v>310.62784305993711</v>
      </c>
      <c r="Y369">
        <f t="shared" si="51"/>
        <v>1034.46</v>
      </c>
      <c r="Z369">
        <f t="shared" si="52"/>
        <v>10.6785</v>
      </c>
      <c r="AA369">
        <f t="shared" si="53"/>
        <v>634</v>
      </c>
    </row>
    <row r="370" spans="1:27" x14ac:dyDescent="0.3">
      <c r="A370" t="s">
        <v>456</v>
      </c>
      <c r="B370" t="s">
        <v>18</v>
      </c>
      <c r="C370" t="s">
        <v>19</v>
      </c>
      <c r="D370" t="s">
        <v>20</v>
      </c>
      <c r="E370" t="s">
        <v>215</v>
      </c>
      <c r="F370" t="s">
        <v>31</v>
      </c>
      <c r="G370">
        <v>65.94</v>
      </c>
      <c r="H370">
        <v>4</v>
      </c>
      <c r="I370">
        <v>13.188000000000001</v>
      </c>
      <c r="J370">
        <v>276.94799999999998</v>
      </c>
      <c r="K370" s="6" t="s">
        <v>176</v>
      </c>
      <c r="L370">
        <v>0.4368055555555555</v>
      </c>
      <c r="M370" t="s">
        <v>29</v>
      </c>
      <c r="N370">
        <v>263.76</v>
      </c>
      <c r="O370">
        <v>4.7619047620000003</v>
      </c>
      <c r="P370">
        <v>13.188000000000001</v>
      </c>
      <c r="Q370">
        <v>6</v>
      </c>
      <c r="R370">
        <f t="shared" si="45"/>
        <v>276.95</v>
      </c>
      <c r="S370" t="str">
        <f t="shared" si="46"/>
        <v>check</v>
      </c>
      <c r="T370" s="5" t="str">
        <f t="shared" si="47"/>
        <v>Home And Lifestyle</v>
      </c>
      <c r="U370" t="str">
        <f t="shared" si="48"/>
        <v>Cash</v>
      </c>
      <c r="V370">
        <f>SUM(J370:J370:J1369)</f>
        <v>196453.07850000012</v>
      </c>
      <c r="W370">
        <f t="shared" si="49"/>
        <v>3387</v>
      </c>
      <c r="X370">
        <f t="shared" si="50"/>
        <v>310.3524146919433</v>
      </c>
      <c r="Y370">
        <f t="shared" si="51"/>
        <v>1034.46</v>
      </c>
      <c r="Z370">
        <f t="shared" si="52"/>
        <v>10.6785</v>
      </c>
      <c r="AA370">
        <f t="shared" si="53"/>
        <v>633</v>
      </c>
    </row>
    <row r="371" spans="1:27" x14ac:dyDescent="0.3">
      <c r="A371" t="s">
        <v>457</v>
      </c>
      <c r="B371" t="s">
        <v>25</v>
      </c>
      <c r="C371" t="s">
        <v>26</v>
      </c>
      <c r="D371" t="s">
        <v>27</v>
      </c>
      <c r="E371" t="s">
        <v>21</v>
      </c>
      <c r="F371" t="s">
        <v>36</v>
      </c>
      <c r="G371">
        <v>14.36</v>
      </c>
      <c r="H371">
        <v>10</v>
      </c>
      <c r="I371">
        <v>7.18</v>
      </c>
      <c r="J371">
        <v>150.78</v>
      </c>
      <c r="K371" s="6" t="s">
        <v>34</v>
      </c>
      <c r="L371">
        <v>0.60277777777777775</v>
      </c>
      <c r="M371" t="s">
        <v>29</v>
      </c>
      <c r="N371">
        <v>143.6</v>
      </c>
      <c r="O371">
        <v>4.7619047620000003</v>
      </c>
      <c r="P371">
        <v>7.18</v>
      </c>
      <c r="Q371">
        <v>5.4</v>
      </c>
      <c r="R371">
        <f t="shared" si="45"/>
        <v>150.78</v>
      </c>
      <c r="S371" t="str">
        <f t="shared" si="46"/>
        <v>correct</v>
      </c>
      <c r="T371" s="5" t="str">
        <f t="shared" si="47"/>
        <v>Sports And Travel</v>
      </c>
      <c r="U371" t="str">
        <f t="shared" si="48"/>
        <v>Cash</v>
      </c>
      <c r="V371">
        <f>SUM(J371:J371:J1370)</f>
        <v>196176.13050000014</v>
      </c>
      <c r="W371">
        <f t="shared" si="49"/>
        <v>3383</v>
      </c>
      <c r="X371">
        <f t="shared" si="50"/>
        <v>310.40526977848123</v>
      </c>
      <c r="Y371">
        <f t="shared" si="51"/>
        <v>1034.46</v>
      </c>
      <c r="Z371">
        <f t="shared" si="52"/>
        <v>10.6785</v>
      </c>
      <c r="AA371">
        <f t="shared" si="53"/>
        <v>632</v>
      </c>
    </row>
    <row r="372" spans="1:27" x14ac:dyDescent="0.3">
      <c r="A372" t="s">
        <v>458</v>
      </c>
      <c r="B372" t="s">
        <v>18</v>
      </c>
      <c r="C372" t="s">
        <v>19</v>
      </c>
      <c r="D372" t="s">
        <v>20</v>
      </c>
      <c r="E372" t="s">
        <v>215</v>
      </c>
      <c r="F372" t="s">
        <v>28</v>
      </c>
      <c r="G372">
        <v>21.5</v>
      </c>
      <c r="H372">
        <v>9</v>
      </c>
      <c r="I372">
        <v>9.6750000000000007</v>
      </c>
      <c r="J372">
        <v>203.17500000000001</v>
      </c>
      <c r="K372" s="6">
        <v>43619</v>
      </c>
      <c r="L372">
        <v>0.53194444444444444</v>
      </c>
      <c r="M372" t="s">
        <v>32</v>
      </c>
      <c r="N372">
        <v>193.5</v>
      </c>
      <c r="O372">
        <v>4.7619047620000003</v>
      </c>
      <c r="P372">
        <v>9.6750000000000007</v>
      </c>
      <c r="Q372">
        <v>7.8</v>
      </c>
      <c r="R372">
        <f t="shared" si="45"/>
        <v>203.18</v>
      </c>
      <c r="S372" t="str">
        <f t="shared" si="46"/>
        <v>check</v>
      </c>
      <c r="T372" s="5" t="str">
        <f t="shared" si="47"/>
        <v>Electronic Accessories</v>
      </c>
      <c r="U372" t="str">
        <f t="shared" si="48"/>
        <v>Credit card</v>
      </c>
      <c r="V372">
        <f>SUM(J372:J372:J1371)</f>
        <v>196025.35050000012</v>
      </c>
      <c r="W372">
        <f t="shared" si="49"/>
        <v>3373</v>
      </c>
      <c r="X372">
        <f t="shared" si="50"/>
        <v>310.65824167987341</v>
      </c>
      <c r="Y372">
        <f t="shared" si="51"/>
        <v>1034.46</v>
      </c>
      <c r="Z372">
        <f t="shared" si="52"/>
        <v>10.6785</v>
      </c>
      <c r="AA372">
        <f t="shared" si="53"/>
        <v>631</v>
      </c>
    </row>
    <row r="373" spans="1:27" x14ac:dyDescent="0.3">
      <c r="A373" t="s">
        <v>459</v>
      </c>
      <c r="B373" t="s">
        <v>45</v>
      </c>
      <c r="C373" t="s">
        <v>46</v>
      </c>
      <c r="D373" t="s">
        <v>20</v>
      </c>
      <c r="E373" t="s">
        <v>21</v>
      </c>
      <c r="F373" t="s">
        <v>28</v>
      </c>
      <c r="G373">
        <v>26.26</v>
      </c>
      <c r="H373">
        <v>7</v>
      </c>
      <c r="I373">
        <v>9.1910000000000007</v>
      </c>
      <c r="J373">
        <v>193.011</v>
      </c>
      <c r="K373" s="6">
        <v>43498</v>
      </c>
      <c r="L373">
        <v>0.81944444444444453</v>
      </c>
      <c r="M373" t="s">
        <v>29</v>
      </c>
      <c r="N373">
        <v>183.82</v>
      </c>
      <c r="O373">
        <v>4.7619047620000003</v>
      </c>
      <c r="P373">
        <v>9.1910000000000007</v>
      </c>
      <c r="Q373">
        <v>9.9</v>
      </c>
      <c r="R373">
        <f t="shared" si="45"/>
        <v>193.01</v>
      </c>
      <c r="S373" t="str">
        <f t="shared" si="46"/>
        <v>check</v>
      </c>
      <c r="T373" s="5" t="str">
        <f t="shared" si="47"/>
        <v>Electronic Accessories</v>
      </c>
      <c r="U373" t="str">
        <f t="shared" si="48"/>
        <v>Cash</v>
      </c>
      <c r="V373">
        <f>SUM(J373:J373:J1372)</f>
        <v>195822.17550000013</v>
      </c>
      <c r="W373">
        <f t="shared" si="49"/>
        <v>3364</v>
      </c>
      <c r="X373">
        <f t="shared" si="50"/>
        <v>310.82885000000022</v>
      </c>
      <c r="Y373">
        <f t="shared" si="51"/>
        <v>1034.46</v>
      </c>
      <c r="Z373">
        <f t="shared" si="52"/>
        <v>10.6785</v>
      </c>
      <c r="AA373">
        <f t="shared" si="53"/>
        <v>630</v>
      </c>
    </row>
    <row r="374" spans="1:27" x14ac:dyDescent="0.3">
      <c r="A374" t="s">
        <v>460</v>
      </c>
      <c r="B374" t="s">
        <v>45</v>
      </c>
      <c r="C374" t="s">
        <v>46</v>
      </c>
      <c r="D374" t="s">
        <v>27</v>
      </c>
      <c r="E374" t="s">
        <v>21</v>
      </c>
      <c r="F374" t="s">
        <v>50</v>
      </c>
      <c r="G374">
        <v>60.96</v>
      </c>
      <c r="H374">
        <v>2</v>
      </c>
      <c r="I374">
        <v>6.0960000000000001</v>
      </c>
      <c r="J374">
        <v>128.01599999999999</v>
      </c>
      <c r="K374" s="6" t="s">
        <v>75</v>
      </c>
      <c r="L374">
        <v>0.81874999999999998</v>
      </c>
      <c r="M374" t="s">
        <v>32</v>
      </c>
      <c r="N374">
        <v>121.92</v>
      </c>
      <c r="O374">
        <v>4.7619047620000003</v>
      </c>
      <c r="P374">
        <v>6.0960000000000001</v>
      </c>
      <c r="Q374">
        <v>4.9000000000000004</v>
      </c>
      <c r="R374">
        <f t="shared" si="45"/>
        <v>128.02000000000001</v>
      </c>
      <c r="S374" t="str">
        <f t="shared" si="46"/>
        <v>check</v>
      </c>
      <c r="T374" s="5" t="str">
        <f t="shared" si="47"/>
        <v>Fashion Accessories</v>
      </c>
      <c r="U374" t="str">
        <f t="shared" si="48"/>
        <v>Credit card</v>
      </c>
      <c r="V374">
        <f>SUM(J374:J374:J1373)</f>
        <v>195629.16450000013</v>
      </c>
      <c r="W374">
        <f t="shared" si="49"/>
        <v>3357</v>
      </c>
      <c r="X374">
        <f t="shared" si="50"/>
        <v>311.01615977742466</v>
      </c>
      <c r="Y374">
        <f t="shared" si="51"/>
        <v>1034.46</v>
      </c>
      <c r="Z374">
        <f t="shared" si="52"/>
        <v>10.6785</v>
      </c>
      <c r="AA374">
        <f t="shared" si="53"/>
        <v>629</v>
      </c>
    </row>
    <row r="375" spans="1:27" x14ac:dyDescent="0.3">
      <c r="A375" t="s">
        <v>461</v>
      </c>
      <c r="B375" t="s">
        <v>25</v>
      </c>
      <c r="C375" t="s">
        <v>26</v>
      </c>
      <c r="D375" t="s">
        <v>27</v>
      </c>
      <c r="E375" t="s">
        <v>21</v>
      </c>
      <c r="F375" t="s">
        <v>31</v>
      </c>
      <c r="G375">
        <v>70.11</v>
      </c>
      <c r="H375">
        <v>6</v>
      </c>
      <c r="I375">
        <v>21.033000000000001</v>
      </c>
      <c r="J375">
        <v>441.69299999999998</v>
      </c>
      <c r="K375" s="6" t="s">
        <v>354</v>
      </c>
      <c r="L375">
        <v>0.74583333333333324</v>
      </c>
      <c r="M375" t="s">
        <v>23</v>
      </c>
      <c r="N375">
        <v>420.66</v>
      </c>
      <c r="O375">
        <v>4.7619047620000003</v>
      </c>
      <c r="P375">
        <v>21.033000000000001</v>
      </c>
      <c r="Q375">
        <v>5.2</v>
      </c>
      <c r="R375">
        <f t="shared" si="45"/>
        <v>441.69</v>
      </c>
      <c r="S375" t="str">
        <f t="shared" si="46"/>
        <v>check</v>
      </c>
      <c r="T375" s="5" t="str">
        <f t="shared" si="47"/>
        <v>Home And Lifestyle</v>
      </c>
      <c r="U375" t="str">
        <f t="shared" si="48"/>
        <v>Ewallet</v>
      </c>
      <c r="V375">
        <f>SUM(J375:J375:J1374)</f>
        <v>195501.14850000013</v>
      </c>
      <c r="W375">
        <f t="shared" si="49"/>
        <v>3355</v>
      </c>
      <c r="X375">
        <f t="shared" si="50"/>
        <v>311.30756130573269</v>
      </c>
      <c r="Y375">
        <f t="shared" si="51"/>
        <v>1034.46</v>
      </c>
      <c r="Z375">
        <f t="shared" si="52"/>
        <v>10.6785</v>
      </c>
      <c r="AA375">
        <f t="shared" si="53"/>
        <v>628</v>
      </c>
    </row>
    <row r="376" spans="1:27" x14ac:dyDescent="0.3">
      <c r="A376" t="s">
        <v>462</v>
      </c>
      <c r="B376" t="s">
        <v>25</v>
      </c>
      <c r="C376" t="s">
        <v>26</v>
      </c>
      <c r="D376" t="s">
        <v>27</v>
      </c>
      <c r="E376" t="s">
        <v>215</v>
      </c>
      <c r="F376" t="s">
        <v>50</v>
      </c>
      <c r="G376">
        <v>42.08</v>
      </c>
      <c r="H376">
        <v>6</v>
      </c>
      <c r="I376">
        <v>12.624000000000001</v>
      </c>
      <c r="J376">
        <v>265.10399999999998</v>
      </c>
      <c r="K376" s="6" t="s">
        <v>228</v>
      </c>
      <c r="L376">
        <v>0.51736111111111105</v>
      </c>
      <c r="M376" t="s">
        <v>29</v>
      </c>
      <c r="N376">
        <v>252.48</v>
      </c>
      <c r="O376">
        <v>4.7619047620000003</v>
      </c>
      <c r="P376">
        <v>12.624000000000001</v>
      </c>
      <c r="Q376">
        <v>8.9</v>
      </c>
      <c r="R376">
        <f t="shared" si="45"/>
        <v>265.10000000000002</v>
      </c>
      <c r="S376" t="str">
        <f t="shared" si="46"/>
        <v>check</v>
      </c>
      <c r="T376" s="5" t="str">
        <f t="shared" si="47"/>
        <v>Fashion Accessories</v>
      </c>
      <c r="U376" t="str">
        <f t="shared" si="48"/>
        <v>Cash</v>
      </c>
      <c r="V376">
        <f>SUM(J376:J376:J1375)</f>
        <v>195059.45550000013</v>
      </c>
      <c r="W376">
        <f t="shared" si="49"/>
        <v>3349</v>
      </c>
      <c r="X376">
        <f t="shared" si="50"/>
        <v>311.09961004784708</v>
      </c>
      <c r="Y376">
        <f t="shared" si="51"/>
        <v>1034.46</v>
      </c>
      <c r="Z376">
        <f t="shared" si="52"/>
        <v>10.6785</v>
      </c>
      <c r="AA376">
        <f t="shared" si="53"/>
        <v>627</v>
      </c>
    </row>
    <row r="377" spans="1:27" x14ac:dyDescent="0.3">
      <c r="A377" t="s">
        <v>463</v>
      </c>
      <c r="B377" t="s">
        <v>18</v>
      </c>
      <c r="C377" t="s">
        <v>19</v>
      </c>
      <c r="D377" t="s">
        <v>27</v>
      </c>
      <c r="E377" t="s">
        <v>21</v>
      </c>
      <c r="F377" t="s">
        <v>31</v>
      </c>
      <c r="G377">
        <v>67.09</v>
      </c>
      <c r="H377">
        <v>5</v>
      </c>
      <c r="I377">
        <v>16.772500000000001</v>
      </c>
      <c r="J377">
        <v>352.22250000000003</v>
      </c>
      <c r="K377" s="6">
        <v>43525</v>
      </c>
      <c r="L377">
        <v>0.69930555555555562</v>
      </c>
      <c r="M377" t="s">
        <v>32</v>
      </c>
      <c r="N377">
        <v>335.45</v>
      </c>
      <c r="O377">
        <v>4.7619047620000003</v>
      </c>
      <c r="P377">
        <v>16.772500000000001</v>
      </c>
      <c r="Q377">
        <v>9.1</v>
      </c>
      <c r="R377">
        <f t="shared" si="45"/>
        <v>352.22</v>
      </c>
      <c r="S377" t="str">
        <f t="shared" si="46"/>
        <v>check</v>
      </c>
      <c r="T377" s="5" t="str">
        <f t="shared" si="47"/>
        <v>Home And Lifestyle</v>
      </c>
      <c r="U377" t="str">
        <f t="shared" si="48"/>
        <v>Credit card</v>
      </c>
      <c r="V377">
        <f>SUM(J377:J377:J1376)</f>
        <v>194794.35150000011</v>
      </c>
      <c r="W377">
        <f t="shared" si="49"/>
        <v>3343</v>
      </c>
      <c r="X377">
        <f t="shared" si="50"/>
        <v>311.17308546325893</v>
      </c>
      <c r="Y377">
        <f t="shared" si="51"/>
        <v>1034.46</v>
      </c>
      <c r="Z377">
        <f t="shared" si="52"/>
        <v>10.6785</v>
      </c>
      <c r="AA377">
        <f t="shared" si="53"/>
        <v>626</v>
      </c>
    </row>
    <row r="378" spans="1:27" x14ac:dyDescent="0.3">
      <c r="A378" t="s">
        <v>464</v>
      </c>
      <c r="B378" t="s">
        <v>18</v>
      </c>
      <c r="C378" t="s">
        <v>19</v>
      </c>
      <c r="D378" t="s">
        <v>20</v>
      </c>
      <c r="E378" t="s">
        <v>21</v>
      </c>
      <c r="F378" t="s">
        <v>50</v>
      </c>
      <c r="G378">
        <v>96.7</v>
      </c>
      <c r="H378">
        <v>5</v>
      </c>
      <c r="I378">
        <v>24.175000000000001</v>
      </c>
      <c r="J378">
        <v>507.67500000000001</v>
      </c>
      <c r="K378" s="6" t="s">
        <v>283</v>
      </c>
      <c r="L378">
        <v>0.53611111111111109</v>
      </c>
      <c r="M378" t="s">
        <v>23</v>
      </c>
      <c r="N378">
        <v>483.5</v>
      </c>
      <c r="O378">
        <v>4.7619047620000003</v>
      </c>
      <c r="P378">
        <v>24.175000000000001</v>
      </c>
      <c r="Q378">
        <v>7</v>
      </c>
      <c r="R378">
        <f t="shared" si="45"/>
        <v>507.68</v>
      </c>
      <c r="S378" t="str">
        <f t="shared" si="46"/>
        <v>check</v>
      </c>
      <c r="T378" s="5" t="str">
        <f t="shared" si="47"/>
        <v>Fashion Accessories</v>
      </c>
      <c r="U378" t="str">
        <f t="shared" si="48"/>
        <v>Ewallet</v>
      </c>
      <c r="V378">
        <f>SUM(J378:J378:J1377)</f>
        <v>194442.12900000013</v>
      </c>
      <c r="W378">
        <f t="shared" si="49"/>
        <v>3338</v>
      </c>
      <c r="X378">
        <f t="shared" si="50"/>
        <v>311.10740640000023</v>
      </c>
      <c r="Y378">
        <f t="shared" si="51"/>
        <v>1034.46</v>
      </c>
      <c r="Z378">
        <f t="shared" si="52"/>
        <v>10.6785</v>
      </c>
      <c r="AA378">
        <f t="shared" si="53"/>
        <v>625</v>
      </c>
    </row>
    <row r="379" spans="1:27" x14ac:dyDescent="0.3">
      <c r="A379" t="s">
        <v>465</v>
      </c>
      <c r="B379" t="s">
        <v>45</v>
      </c>
      <c r="C379" t="s">
        <v>46</v>
      </c>
      <c r="D379" t="s">
        <v>20</v>
      </c>
      <c r="E379" t="s">
        <v>21</v>
      </c>
      <c r="F379" t="s">
        <v>31</v>
      </c>
      <c r="G379">
        <v>35.380000000000003</v>
      </c>
      <c r="H379">
        <v>9</v>
      </c>
      <c r="I379">
        <v>15.920999999999999</v>
      </c>
      <c r="J379">
        <v>334.34100000000001</v>
      </c>
      <c r="K379" s="6">
        <v>43586</v>
      </c>
      <c r="L379">
        <v>0.82638888888888884</v>
      </c>
      <c r="M379" t="s">
        <v>32</v>
      </c>
      <c r="N379">
        <v>318.42</v>
      </c>
      <c r="O379">
        <v>4.7619047620000003</v>
      </c>
      <c r="P379">
        <v>15.920999999999999</v>
      </c>
      <c r="Q379">
        <v>9.6</v>
      </c>
      <c r="R379">
        <f t="shared" si="45"/>
        <v>334.34</v>
      </c>
      <c r="S379" t="str">
        <f t="shared" si="46"/>
        <v>check</v>
      </c>
      <c r="T379" s="5" t="str">
        <f t="shared" si="47"/>
        <v>Home And Lifestyle</v>
      </c>
      <c r="U379" t="str">
        <f t="shared" si="48"/>
        <v>Credit card</v>
      </c>
      <c r="V379">
        <f>SUM(J379:J379:J1378)</f>
        <v>193934.45400000014</v>
      </c>
      <c r="W379">
        <f t="shared" si="49"/>
        <v>3333</v>
      </c>
      <c r="X379">
        <f t="shared" si="50"/>
        <v>310.79239423076945</v>
      </c>
      <c r="Y379">
        <f t="shared" si="51"/>
        <v>1034.46</v>
      </c>
      <c r="Z379">
        <f t="shared" si="52"/>
        <v>10.6785</v>
      </c>
      <c r="AA379">
        <f t="shared" si="53"/>
        <v>624</v>
      </c>
    </row>
    <row r="380" spans="1:27" x14ac:dyDescent="0.3">
      <c r="A380" t="s">
        <v>466</v>
      </c>
      <c r="B380" t="s">
        <v>25</v>
      </c>
      <c r="C380" t="s">
        <v>26</v>
      </c>
      <c r="D380" t="s">
        <v>27</v>
      </c>
      <c r="E380" t="s">
        <v>215</v>
      </c>
      <c r="F380" t="s">
        <v>36</v>
      </c>
      <c r="G380">
        <v>95.49</v>
      </c>
      <c r="H380">
        <v>7</v>
      </c>
      <c r="I380">
        <v>33.421500000000002</v>
      </c>
      <c r="J380">
        <v>701.85149999999999</v>
      </c>
      <c r="K380" s="6" t="s">
        <v>218</v>
      </c>
      <c r="L380">
        <v>0.76180555555555562</v>
      </c>
      <c r="M380" t="s">
        <v>23</v>
      </c>
      <c r="N380">
        <v>668.43</v>
      </c>
      <c r="O380">
        <v>4.7619047620000003</v>
      </c>
      <c r="P380">
        <v>33.421500000000002</v>
      </c>
      <c r="Q380">
        <v>8.6999999999999993</v>
      </c>
      <c r="R380">
        <f t="shared" si="45"/>
        <v>701.85</v>
      </c>
      <c r="S380" t="str">
        <f t="shared" si="46"/>
        <v>check</v>
      </c>
      <c r="T380" s="5" t="str">
        <f t="shared" si="47"/>
        <v>Sports And Travel</v>
      </c>
      <c r="U380" t="str">
        <f t="shared" si="48"/>
        <v>Ewallet</v>
      </c>
      <c r="V380">
        <f>SUM(J380:J380:J1379)</f>
        <v>193600.11300000013</v>
      </c>
      <c r="W380">
        <f t="shared" si="49"/>
        <v>3324</v>
      </c>
      <c r="X380">
        <f t="shared" si="50"/>
        <v>310.75459550561817</v>
      </c>
      <c r="Y380">
        <f t="shared" si="51"/>
        <v>1034.46</v>
      </c>
      <c r="Z380">
        <f t="shared" si="52"/>
        <v>10.6785</v>
      </c>
      <c r="AA380">
        <f t="shared" si="53"/>
        <v>623</v>
      </c>
    </row>
    <row r="381" spans="1:27" x14ac:dyDescent="0.3">
      <c r="A381" t="s">
        <v>467</v>
      </c>
      <c r="B381" t="s">
        <v>25</v>
      </c>
      <c r="C381" t="s">
        <v>26</v>
      </c>
      <c r="D381" t="s">
        <v>20</v>
      </c>
      <c r="E381" t="s">
        <v>215</v>
      </c>
      <c r="F381" t="s">
        <v>50</v>
      </c>
      <c r="G381">
        <v>96.98</v>
      </c>
      <c r="H381">
        <v>4</v>
      </c>
      <c r="I381">
        <v>19.396000000000001</v>
      </c>
      <c r="J381">
        <v>407.31599999999997</v>
      </c>
      <c r="K381" s="6">
        <v>43618</v>
      </c>
      <c r="L381">
        <v>0.72222222222222221</v>
      </c>
      <c r="M381" t="s">
        <v>23</v>
      </c>
      <c r="N381">
        <v>387.92</v>
      </c>
      <c r="O381">
        <v>4.7619047620000003</v>
      </c>
      <c r="P381">
        <v>19.396000000000001</v>
      </c>
      <c r="Q381">
        <v>9.4</v>
      </c>
      <c r="R381">
        <f t="shared" si="45"/>
        <v>407.32</v>
      </c>
      <c r="S381" t="str">
        <f t="shared" si="46"/>
        <v>check</v>
      </c>
      <c r="T381" s="5" t="str">
        <f t="shared" si="47"/>
        <v>Fashion Accessories</v>
      </c>
      <c r="U381" t="str">
        <f t="shared" si="48"/>
        <v>Ewallet</v>
      </c>
      <c r="V381">
        <f>SUM(J381:J381:J1380)</f>
        <v>192898.26150000014</v>
      </c>
      <c r="W381">
        <f t="shared" si="49"/>
        <v>3317</v>
      </c>
      <c r="X381">
        <f t="shared" si="50"/>
        <v>310.1258223472671</v>
      </c>
      <c r="Y381">
        <f t="shared" si="51"/>
        <v>1034.46</v>
      </c>
      <c r="Z381">
        <f t="shared" si="52"/>
        <v>10.6785</v>
      </c>
      <c r="AA381">
        <f t="shared" si="53"/>
        <v>622</v>
      </c>
    </row>
    <row r="382" spans="1:27" x14ac:dyDescent="0.3">
      <c r="A382" t="s">
        <v>468</v>
      </c>
      <c r="B382" t="s">
        <v>45</v>
      </c>
      <c r="C382" t="s">
        <v>46</v>
      </c>
      <c r="D382" t="s">
        <v>27</v>
      </c>
      <c r="E382" t="s">
        <v>21</v>
      </c>
      <c r="F382" t="s">
        <v>28</v>
      </c>
      <c r="G382">
        <v>23.65</v>
      </c>
      <c r="H382">
        <v>4</v>
      </c>
      <c r="I382">
        <v>4.7300000000000004</v>
      </c>
      <c r="J382">
        <v>99.33</v>
      </c>
      <c r="K382" s="6" t="s">
        <v>241</v>
      </c>
      <c r="L382">
        <v>0.56388888888888888</v>
      </c>
      <c r="M382" t="s">
        <v>32</v>
      </c>
      <c r="N382">
        <v>94.6</v>
      </c>
      <c r="O382">
        <v>4.7619047620000003</v>
      </c>
      <c r="P382">
        <v>4.7300000000000004</v>
      </c>
      <c r="Q382">
        <v>4</v>
      </c>
      <c r="R382">
        <f t="shared" si="45"/>
        <v>99.33</v>
      </c>
      <c r="S382" t="str">
        <f t="shared" si="46"/>
        <v>correct</v>
      </c>
      <c r="T382" s="5" t="str">
        <f t="shared" si="47"/>
        <v>Electronic Accessories</v>
      </c>
      <c r="U382" t="str">
        <f t="shared" si="48"/>
        <v>Credit card</v>
      </c>
      <c r="V382">
        <f>SUM(J382:J382:J1381)</f>
        <v>192490.94550000015</v>
      </c>
      <c r="W382">
        <f t="shared" si="49"/>
        <v>3313</v>
      </c>
      <c r="X382">
        <f t="shared" si="50"/>
        <v>309.96931642512101</v>
      </c>
      <c r="Y382">
        <f t="shared" si="51"/>
        <v>1034.46</v>
      </c>
      <c r="Z382">
        <f t="shared" si="52"/>
        <v>10.6785</v>
      </c>
      <c r="AA382">
        <f t="shared" si="53"/>
        <v>621</v>
      </c>
    </row>
    <row r="383" spans="1:27" x14ac:dyDescent="0.3">
      <c r="A383" t="s">
        <v>469</v>
      </c>
      <c r="B383" t="s">
        <v>18</v>
      </c>
      <c r="C383" t="s">
        <v>19</v>
      </c>
      <c r="D383" t="s">
        <v>20</v>
      </c>
      <c r="E383" t="s">
        <v>215</v>
      </c>
      <c r="F383" t="s">
        <v>36</v>
      </c>
      <c r="G383">
        <v>82.33</v>
      </c>
      <c r="H383">
        <v>4</v>
      </c>
      <c r="I383">
        <v>16.466000000000001</v>
      </c>
      <c r="J383">
        <v>345.786</v>
      </c>
      <c r="K383" s="6">
        <v>43770</v>
      </c>
      <c r="L383">
        <v>0.44236111111111115</v>
      </c>
      <c r="M383" t="s">
        <v>32</v>
      </c>
      <c r="N383">
        <v>329.32</v>
      </c>
      <c r="O383">
        <v>4.7619047620000003</v>
      </c>
      <c r="P383">
        <v>16.466000000000001</v>
      </c>
      <c r="Q383">
        <v>7.5</v>
      </c>
      <c r="R383">
        <f t="shared" si="45"/>
        <v>345.79</v>
      </c>
      <c r="S383" t="str">
        <f t="shared" si="46"/>
        <v>check</v>
      </c>
      <c r="T383" s="5" t="str">
        <f t="shared" si="47"/>
        <v>Sports And Travel</v>
      </c>
      <c r="U383" t="str">
        <f t="shared" si="48"/>
        <v>Credit card</v>
      </c>
      <c r="V383">
        <f>SUM(J383:J383:J1382)</f>
        <v>192391.61550000016</v>
      </c>
      <c r="W383">
        <f t="shared" si="49"/>
        <v>3309</v>
      </c>
      <c r="X383">
        <f t="shared" si="50"/>
        <v>310.3090572580648</v>
      </c>
      <c r="Y383">
        <f t="shared" si="51"/>
        <v>1034.46</v>
      </c>
      <c r="Z383">
        <f t="shared" si="52"/>
        <v>10.6785</v>
      </c>
      <c r="AA383">
        <f t="shared" si="53"/>
        <v>620</v>
      </c>
    </row>
    <row r="384" spans="1:27" x14ac:dyDescent="0.3">
      <c r="A384" t="s">
        <v>470</v>
      </c>
      <c r="B384" t="s">
        <v>25</v>
      </c>
      <c r="C384" t="s">
        <v>26</v>
      </c>
      <c r="D384" t="s">
        <v>27</v>
      </c>
      <c r="E384" t="s">
        <v>21</v>
      </c>
      <c r="F384" t="s">
        <v>28</v>
      </c>
      <c r="G384">
        <v>26.61</v>
      </c>
      <c r="H384">
        <v>2</v>
      </c>
      <c r="I384">
        <v>2.661</v>
      </c>
      <c r="J384">
        <v>55.881</v>
      </c>
      <c r="K384" s="6" t="s">
        <v>102</v>
      </c>
      <c r="L384">
        <v>0.60763888888888895</v>
      </c>
      <c r="M384" t="s">
        <v>29</v>
      </c>
      <c r="N384">
        <v>53.22</v>
      </c>
      <c r="O384">
        <v>4.7619047620000003</v>
      </c>
      <c r="P384">
        <v>2.661</v>
      </c>
      <c r="Q384">
        <v>4.2</v>
      </c>
      <c r="R384">
        <f t="shared" si="45"/>
        <v>55.88</v>
      </c>
      <c r="S384" t="str">
        <f t="shared" si="46"/>
        <v>check</v>
      </c>
      <c r="T384" s="5" t="str">
        <f t="shared" si="47"/>
        <v>Electronic Accessories</v>
      </c>
      <c r="U384" t="str">
        <f t="shared" si="48"/>
        <v>Cash</v>
      </c>
      <c r="V384">
        <f>SUM(J384:J384:J1383)</f>
        <v>192045.82950000014</v>
      </c>
      <c r="W384">
        <f t="shared" si="49"/>
        <v>3305</v>
      </c>
      <c r="X384">
        <f t="shared" si="50"/>
        <v>310.25174394184188</v>
      </c>
      <c r="Y384">
        <f t="shared" si="51"/>
        <v>1034.46</v>
      </c>
      <c r="Z384">
        <f t="shared" si="52"/>
        <v>10.6785</v>
      </c>
      <c r="AA384">
        <f t="shared" si="53"/>
        <v>619</v>
      </c>
    </row>
    <row r="385" spans="1:27" x14ac:dyDescent="0.3">
      <c r="A385" t="s">
        <v>471</v>
      </c>
      <c r="B385" t="s">
        <v>45</v>
      </c>
      <c r="C385" t="s">
        <v>46</v>
      </c>
      <c r="D385" t="s">
        <v>27</v>
      </c>
      <c r="E385" t="s">
        <v>21</v>
      </c>
      <c r="F385" t="s">
        <v>47</v>
      </c>
      <c r="G385">
        <v>99.69</v>
      </c>
      <c r="H385">
        <v>5</v>
      </c>
      <c r="I385">
        <v>24.922499999999999</v>
      </c>
      <c r="J385">
        <v>523.37249999999995</v>
      </c>
      <c r="K385" s="6" t="s">
        <v>283</v>
      </c>
      <c r="L385">
        <v>0.50624999999999998</v>
      </c>
      <c r="M385" t="s">
        <v>29</v>
      </c>
      <c r="N385">
        <v>498.45</v>
      </c>
      <c r="O385">
        <v>4.7619047620000003</v>
      </c>
      <c r="P385">
        <v>24.922499999999999</v>
      </c>
      <c r="Q385">
        <v>9.9</v>
      </c>
      <c r="R385">
        <f t="shared" si="45"/>
        <v>523.37</v>
      </c>
      <c r="S385" t="str">
        <f t="shared" si="46"/>
        <v>check</v>
      </c>
      <c r="T385" s="5" t="str">
        <f t="shared" si="47"/>
        <v>Food And Beverages</v>
      </c>
      <c r="U385" t="str">
        <f t="shared" si="48"/>
        <v>Cash</v>
      </c>
      <c r="V385">
        <f>SUM(J385:J385:J1384)</f>
        <v>191989.94850000014</v>
      </c>
      <c r="W385">
        <f t="shared" si="49"/>
        <v>3303</v>
      </c>
      <c r="X385">
        <f t="shared" si="50"/>
        <v>310.6633470873789</v>
      </c>
      <c r="Y385">
        <f t="shared" si="51"/>
        <v>1034.46</v>
      </c>
      <c r="Z385">
        <f t="shared" si="52"/>
        <v>10.6785</v>
      </c>
      <c r="AA385">
        <f t="shared" si="53"/>
        <v>618</v>
      </c>
    </row>
    <row r="386" spans="1:27" x14ac:dyDescent="0.3">
      <c r="A386" t="s">
        <v>472</v>
      </c>
      <c r="B386" t="s">
        <v>25</v>
      </c>
      <c r="C386" t="s">
        <v>26</v>
      </c>
      <c r="D386" t="s">
        <v>20</v>
      </c>
      <c r="E386" t="s">
        <v>21</v>
      </c>
      <c r="F386" t="s">
        <v>47</v>
      </c>
      <c r="G386">
        <v>74.89</v>
      </c>
      <c r="H386">
        <v>4</v>
      </c>
      <c r="I386">
        <v>14.978</v>
      </c>
      <c r="J386">
        <v>314.53800000000001</v>
      </c>
      <c r="K386" s="6">
        <v>43468</v>
      </c>
      <c r="L386">
        <v>0.64722222222222225</v>
      </c>
      <c r="M386" t="s">
        <v>23</v>
      </c>
      <c r="N386">
        <v>299.56</v>
      </c>
      <c r="O386">
        <v>4.7619047620000003</v>
      </c>
      <c r="P386">
        <v>14.978</v>
      </c>
      <c r="Q386">
        <v>4.2</v>
      </c>
      <c r="R386">
        <f t="shared" si="45"/>
        <v>314.54000000000002</v>
      </c>
      <c r="S386" t="str">
        <f t="shared" si="46"/>
        <v>check</v>
      </c>
      <c r="T386" s="5" t="str">
        <f t="shared" si="47"/>
        <v>Food And Beverages</v>
      </c>
      <c r="U386" t="str">
        <f t="shared" si="48"/>
        <v>Ewallet</v>
      </c>
      <c r="V386">
        <f>SUM(J386:J386:J1385)</f>
        <v>191466.57600000015</v>
      </c>
      <c r="W386">
        <f t="shared" si="49"/>
        <v>3298</v>
      </c>
      <c r="X386">
        <f t="shared" si="50"/>
        <v>310.31859967585115</v>
      </c>
      <c r="Y386">
        <f t="shared" si="51"/>
        <v>1034.46</v>
      </c>
      <c r="Z386">
        <f t="shared" si="52"/>
        <v>10.6785</v>
      </c>
      <c r="AA386">
        <f t="shared" si="53"/>
        <v>617</v>
      </c>
    </row>
    <row r="387" spans="1:27" x14ac:dyDescent="0.3">
      <c r="A387" t="s">
        <v>473</v>
      </c>
      <c r="B387" t="s">
        <v>18</v>
      </c>
      <c r="C387" t="s">
        <v>19</v>
      </c>
      <c r="D387" t="s">
        <v>27</v>
      </c>
      <c r="E387" t="s">
        <v>21</v>
      </c>
      <c r="F387" t="s">
        <v>47</v>
      </c>
      <c r="G387">
        <v>40.94</v>
      </c>
      <c r="H387">
        <v>5</v>
      </c>
      <c r="I387">
        <v>10.234999999999999</v>
      </c>
      <c r="J387">
        <v>214.935</v>
      </c>
      <c r="K387" s="6">
        <v>43617</v>
      </c>
      <c r="L387">
        <v>0.58194444444444449</v>
      </c>
      <c r="M387" t="s">
        <v>23</v>
      </c>
      <c r="N387">
        <v>204.7</v>
      </c>
      <c r="O387">
        <v>4.7619047620000003</v>
      </c>
      <c r="P387">
        <v>10.234999999999999</v>
      </c>
      <c r="Q387">
        <v>9.9</v>
      </c>
      <c r="R387">
        <f t="shared" ref="R387:R450" si="54">ROUND((G387*H387)+I387,2)</f>
        <v>214.94</v>
      </c>
      <c r="S387" t="str">
        <f t="shared" ref="S387:S450" si="55">IF(J387=ROUND((G387*H387)+I387,2),"correct","check")</f>
        <v>check</v>
      </c>
      <c r="T387" s="5" t="str">
        <f t="shared" ref="T387:T450" si="56">PROPER(F387)</f>
        <v>Food And Beverages</v>
      </c>
      <c r="U387" t="str">
        <f t="shared" ref="U387:U450" si="57">TRIM(M387)</f>
        <v>Ewallet</v>
      </c>
      <c r="V387">
        <f>SUM(J387:J387:J1386)</f>
        <v>191152.03800000012</v>
      </c>
      <c r="W387">
        <f t="shared" ref="W387:W450" si="58">SUM(H387:H1386)</f>
        <v>3294</v>
      </c>
      <c r="X387">
        <f t="shared" ref="X387:X450" si="59">AVERAGE(J387:J1386)</f>
        <v>310.31175000000019</v>
      </c>
      <c r="Y387">
        <f t="shared" ref="Y387:Y450" si="60">MAX(J387:J1386)</f>
        <v>1034.46</v>
      </c>
      <c r="Z387">
        <f t="shared" ref="Z387:Z450" si="61">MIN(J387:J1386)</f>
        <v>10.6785</v>
      </c>
      <c r="AA387">
        <f t="shared" ref="AA387:AA450" si="62">COUNTA(A387:A1386)</f>
        <v>616</v>
      </c>
    </row>
    <row r="388" spans="1:27" x14ac:dyDescent="0.3">
      <c r="A388" t="s">
        <v>474</v>
      </c>
      <c r="B388" t="s">
        <v>45</v>
      </c>
      <c r="C388" t="s">
        <v>46</v>
      </c>
      <c r="D388" t="s">
        <v>20</v>
      </c>
      <c r="E388" t="s">
        <v>215</v>
      </c>
      <c r="F388" t="s">
        <v>36</v>
      </c>
      <c r="G388">
        <v>75.819999999999993</v>
      </c>
      <c r="H388">
        <v>1</v>
      </c>
      <c r="I388">
        <v>3.7909999999999999</v>
      </c>
      <c r="J388">
        <v>79.611000000000004</v>
      </c>
      <c r="K388" s="6" t="s">
        <v>305</v>
      </c>
      <c r="L388">
        <v>0.55486111111111114</v>
      </c>
      <c r="M388" t="s">
        <v>29</v>
      </c>
      <c r="N388">
        <v>75.819999999999993</v>
      </c>
      <c r="O388">
        <v>4.7619047620000003</v>
      </c>
      <c r="P388">
        <v>3.7909999999999999</v>
      </c>
      <c r="Q388">
        <v>5.8</v>
      </c>
      <c r="R388">
        <f t="shared" si="54"/>
        <v>79.61</v>
      </c>
      <c r="S388" t="str">
        <f t="shared" si="55"/>
        <v>check</v>
      </c>
      <c r="T388" s="5" t="str">
        <f t="shared" si="56"/>
        <v>Sports And Travel</v>
      </c>
      <c r="U388" t="str">
        <f t="shared" si="57"/>
        <v>Cash</v>
      </c>
      <c r="V388">
        <f>SUM(J388:J388:J1387)</f>
        <v>190937.10300000012</v>
      </c>
      <c r="W388">
        <f t="shared" si="58"/>
        <v>3289</v>
      </c>
      <c r="X388">
        <f t="shared" si="59"/>
        <v>310.46683414634168</v>
      </c>
      <c r="Y388">
        <f t="shared" si="60"/>
        <v>1034.46</v>
      </c>
      <c r="Z388">
        <f t="shared" si="61"/>
        <v>10.6785</v>
      </c>
      <c r="AA388">
        <f t="shared" si="62"/>
        <v>615</v>
      </c>
    </row>
    <row r="389" spans="1:27" x14ac:dyDescent="0.3">
      <c r="A389" t="s">
        <v>475</v>
      </c>
      <c r="B389" t="s">
        <v>25</v>
      </c>
      <c r="C389" t="s">
        <v>26</v>
      </c>
      <c r="D389" t="s">
        <v>27</v>
      </c>
      <c r="E389" t="s">
        <v>215</v>
      </c>
      <c r="F389" t="s">
        <v>47</v>
      </c>
      <c r="G389">
        <v>46.77</v>
      </c>
      <c r="H389">
        <v>6</v>
      </c>
      <c r="I389">
        <v>14.031000000000001</v>
      </c>
      <c r="J389">
        <v>294.65100000000001</v>
      </c>
      <c r="K389" s="6">
        <v>43772</v>
      </c>
      <c r="L389">
        <v>0.56736111111111109</v>
      </c>
      <c r="M389" t="s">
        <v>29</v>
      </c>
      <c r="N389">
        <v>280.62</v>
      </c>
      <c r="O389">
        <v>4.7619047620000003</v>
      </c>
      <c r="P389">
        <v>14.031000000000001</v>
      </c>
      <c r="Q389">
        <v>6</v>
      </c>
      <c r="R389">
        <f t="shared" si="54"/>
        <v>294.64999999999998</v>
      </c>
      <c r="S389" t="str">
        <f t="shared" si="55"/>
        <v>check</v>
      </c>
      <c r="T389" s="5" t="str">
        <f t="shared" si="56"/>
        <v>Food And Beverages</v>
      </c>
      <c r="U389" t="str">
        <f t="shared" si="57"/>
        <v>Cash</v>
      </c>
      <c r="V389">
        <f>SUM(J389:J389:J1388)</f>
        <v>190857.49200000014</v>
      </c>
      <c r="W389">
        <f t="shared" si="58"/>
        <v>3288</v>
      </c>
      <c r="X389">
        <f t="shared" si="59"/>
        <v>310.84282084690579</v>
      </c>
      <c r="Y389">
        <f t="shared" si="60"/>
        <v>1034.46</v>
      </c>
      <c r="Z389">
        <f t="shared" si="61"/>
        <v>10.6785</v>
      </c>
      <c r="AA389">
        <f t="shared" si="62"/>
        <v>614</v>
      </c>
    </row>
    <row r="390" spans="1:27" x14ac:dyDescent="0.3">
      <c r="A390" t="s">
        <v>476</v>
      </c>
      <c r="B390" t="s">
        <v>18</v>
      </c>
      <c r="C390" t="s">
        <v>19</v>
      </c>
      <c r="D390" t="s">
        <v>27</v>
      </c>
      <c r="E390" t="s">
        <v>21</v>
      </c>
      <c r="F390" t="s">
        <v>22</v>
      </c>
      <c r="G390">
        <v>32.32</v>
      </c>
      <c r="H390">
        <v>10</v>
      </c>
      <c r="I390">
        <v>16.16</v>
      </c>
      <c r="J390">
        <v>339.36</v>
      </c>
      <c r="K390" s="6" t="s">
        <v>48</v>
      </c>
      <c r="L390">
        <v>0.7006944444444444</v>
      </c>
      <c r="M390" t="s">
        <v>32</v>
      </c>
      <c r="N390">
        <v>323.2</v>
      </c>
      <c r="O390">
        <v>4.7619047620000003</v>
      </c>
      <c r="P390">
        <v>16.16</v>
      </c>
      <c r="Q390">
        <v>10</v>
      </c>
      <c r="R390">
        <f t="shared" si="54"/>
        <v>339.36</v>
      </c>
      <c r="S390" t="str">
        <f t="shared" si="55"/>
        <v>correct</v>
      </c>
      <c r="T390" s="5" t="str">
        <f t="shared" si="56"/>
        <v>Health And Beauty</v>
      </c>
      <c r="U390" t="str">
        <f t="shared" si="57"/>
        <v>Credit card</v>
      </c>
      <c r="V390">
        <f>SUM(J390:J390:J1389)</f>
        <v>190562.84100000013</v>
      </c>
      <c r="W390">
        <f t="shared" si="58"/>
        <v>3282</v>
      </c>
      <c r="X390">
        <f t="shared" si="59"/>
        <v>310.86923491027756</v>
      </c>
      <c r="Y390">
        <f t="shared" si="60"/>
        <v>1034.46</v>
      </c>
      <c r="Z390">
        <f t="shared" si="61"/>
        <v>10.6785</v>
      </c>
      <c r="AA390">
        <f t="shared" si="62"/>
        <v>613</v>
      </c>
    </row>
    <row r="391" spans="1:27" x14ac:dyDescent="0.3">
      <c r="A391" t="s">
        <v>477</v>
      </c>
      <c r="B391" t="s">
        <v>25</v>
      </c>
      <c r="C391" t="s">
        <v>26</v>
      </c>
      <c r="D391" t="s">
        <v>20</v>
      </c>
      <c r="E391" t="s">
        <v>21</v>
      </c>
      <c r="F391" t="s">
        <v>50</v>
      </c>
      <c r="G391">
        <v>54.07</v>
      </c>
      <c r="H391">
        <v>9</v>
      </c>
      <c r="I391">
        <v>24.331499999999998</v>
      </c>
      <c r="J391">
        <v>510.9615</v>
      </c>
      <c r="K391" s="6" t="s">
        <v>34</v>
      </c>
      <c r="L391">
        <v>0.62152777777777779</v>
      </c>
      <c r="M391" t="s">
        <v>23</v>
      </c>
      <c r="N391">
        <v>486.63</v>
      </c>
      <c r="O391">
        <v>4.7619047620000003</v>
      </c>
      <c r="P391">
        <v>24.331499999999998</v>
      </c>
      <c r="Q391">
        <v>9.5</v>
      </c>
      <c r="R391">
        <f t="shared" si="54"/>
        <v>510.96</v>
      </c>
      <c r="S391" t="str">
        <f t="shared" si="55"/>
        <v>check</v>
      </c>
      <c r="T391" s="5" t="str">
        <f t="shared" si="56"/>
        <v>Fashion Accessories</v>
      </c>
      <c r="U391" t="str">
        <f t="shared" si="57"/>
        <v>Ewallet</v>
      </c>
      <c r="V391">
        <f>SUM(J391:J391:J1390)</f>
        <v>190223.48100000012</v>
      </c>
      <c r="W391">
        <f t="shared" si="58"/>
        <v>3272</v>
      </c>
      <c r="X391">
        <f t="shared" si="59"/>
        <v>310.8226813725492</v>
      </c>
      <c r="Y391">
        <f t="shared" si="60"/>
        <v>1034.46</v>
      </c>
      <c r="Z391">
        <f t="shared" si="61"/>
        <v>10.6785</v>
      </c>
      <c r="AA391">
        <f t="shared" si="62"/>
        <v>612</v>
      </c>
    </row>
    <row r="392" spans="1:27" x14ac:dyDescent="0.3">
      <c r="A392" t="s">
        <v>478</v>
      </c>
      <c r="B392" t="s">
        <v>45</v>
      </c>
      <c r="C392" t="s">
        <v>46</v>
      </c>
      <c r="D392" t="s">
        <v>27</v>
      </c>
      <c r="E392" t="s">
        <v>215</v>
      </c>
      <c r="F392" t="s">
        <v>47</v>
      </c>
      <c r="G392">
        <v>18.22</v>
      </c>
      <c r="H392">
        <v>7</v>
      </c>
      <c r="I392">
        <v>6.3769999999999998</v>
      </c>
      <c r="J392">
        <v>133.917</v>
      </c>
      <c r="K392" s="6">
        <v>43741</v>
      </c>
      <c r="L392">
        <v>0.58611111111111114</v>
      </c>
      <c r="M392" t="s">
        <v>32</v>
      </c>
      <c r="N392">
        <v>127.54</v>
      </c>
      <c r="O392">
        <v>4.7619047620000003</v>
      </c>
      <c r="P392">
        <v>6.3769999999999998</v>
      </c>
      <c r="Q392">
        <v>6.6</v>
      </c>
      <c r="R392">
        <f t="shared" si="54"/>
        <v>133.91999999999999</v>
      </c>
      <c r="S392" t="str">
        <f t="shared" si="55"/>
        <v>check</v>
      </c>
      <c r="T392" s="5" t="str">
        <f t="shared" si="56"/>
        <v>Food And Beverages</v>
      </c>
      <c r="U392" t="str">
        <f t="shared" si="57"/>
        <v>Credit card</v>
      </c>
      <c r="V392">
        <f>SUM(J392:J392:J1391)</f>
        <v>189712.51950000011</v>
      </c>
      <c r="W392">
        <f t="shared" si="58"/>
        <v>3263</v>
      </c>
      <c r="X392">
        <f t="shared" si="59"/>
        <v>310.49512193126043</v>
      </c>
      <c r="Y392">
        <f t="shared" si="60"/>
        <v>1034.46</v>
      </c>
      <c r="Z392">
        <f t="shared" si="61"/>
        <v>10.6785</v>
      </c>
      <c r="AA392">
        <f t="shared" si="62"/>
        <v>611</v>
      </c>
    </row>
    <row r="393" spans="1:27" x14ac:dyDescent="0.3">
      <c r="A393" t="s">
        <v>479</v>
      </c>
      <c r="B393" t="s">
        <v>25</v>
      </c>
      <c r="C393" t="s">
        <v>26</v>
      </c>
      <c r="D393" t="s">
        <v>20</v>
      </c>
      <c r="E393" t="s">
        <v>21</v>
      </c>
      <c r="F393" t="s">
        <v>50</v>
      </c>
      <c r="G393">
        <v>80.48</v>
      </c>
      <c r="H393">
        <v>3</v>
      </c>
      <c r="I393">
        <v>12.071999999999999</v>
      </c>
      <c r="J393">
        <v>253.512</v>
      </c>
      <c r="K393" s="6" t="s">
        <v>117</v>
      </c>
      <c r="L393">
        <v>0.52152777777777781</v>
      </c>
      <c r="M393" t="s">
        <v>29</v>
      </c>
      <c r="N393">
        <v>241.44</v>
      </c>
      <c r="O393">
        <v>4.7619047620000003</v>
      </c>
      <c r="P393">
        <v>12.071999999999999</v>
      </c>
      <c r="Q393">
        <v>8.1</v>
      </c>
      <c r="R393">
        <f t="shared" si="54"/>
        <v>253.51</v>
      </c>
      <c r="S393" t="str">
        <f t="shared" si="55"/>
        <v>check</v>
      </c>
      <c r="T393" s="5" t="str">
        <f t="shared" si="56"/>
        <v>Fashion Accessories</v>
      </c>
      <c r="U393" t="str">
        <f t="shared" si="57"/>
        <v>Cash</v>
      </c>
      <c r="V393">
        <f>SUM(J393:J393:J1392)</f>
        <v>189578.60250000012</v>
      </c>
      <c r="W393">
        <f t="shared" si="58"/>
        <v>3256</v>
      </c>
      <c r="X393">
        <f t="shared" si="59"/>
        <v>310.78459426229529</v>
      </c>
      <c r="Y393">
        <f t="shared" si="60"/>
        <v>1034.46</v>
      </c>
      <c r="Z393">
        <f t="shared" si="61"/>
        <v>10.6785</v>
      </c>
      <c r="AA393">
        <f t="shared" si="62"/>
        <v>610</v>
      </c>
    </row>
    <row r="394" spans="1:27" x14ac:dyDescent="0.3">
      <c r="A394" t="s">
        <v>480</v>
      </c>
      <c r="B394" t="s">
        <v>45</v>
      </c>
      <c r="C394" t="s">
        <v>46</v>
      </c>
      <c r="D394" t="s">
        <v>27</v>
      </c>
      <c r="E394" t="s">
        <v>21</v>
      </c>
      <c r="F394" t="s">
        <v>50</v>
      </c>
      <c r="G394">
        <v>37.950000000000003</v>
      </c>
      <c r="H394">
        <v>10</v>
      </c>
      <c r="I394">
        <v>18.975000000000001</v>
      </c>
      <c r="J394">
        <v>398.47500000000002</v>
      </c>
      <c r="K394" s="6" t="s">
        <v>144</v>
      </c>
      <c r="L394">
        <v>0.61875000000000002</v>
      </c>
      <c r="M394" t="s">
        <v>29</v>
      </c>
      <c r="N394">
        <v>379.5</v>
      </c>
      <c r="O394">
        <v>4.7619047620000003</v>
      </c>
      <c r="P394">
        <v>18.975000000000001</v>
      </c>
      <c r="Q394">
        <v>9.6999999999999993</v>
      </c>
      <c r="R394">
        <f t="shared" si="54"/>
        <v>398.48</v>
      </c>
      <c r="S394" t="str">
        <f t="shared" si="55"/>
        <v>check</v>
      </c>
      <c r="T394" s="5" t="str">
        <f t="shared" si="56"/>
        <v>Fashion Accessories</v>
      </c>
      <c r="U394" t="str">
        <f t="shared" si="57"/>
        <v>Cash</v>
      </c>
      <c r="V394">
        <f>SUM(J394:J394:J1393)</f>
        <v>189325.09050000011</v>
      </c>
      <c r="W394">
        <f t="shared" si="58"/>
        <v>3253</v>
      </c>
      <c r="X394">
        <f t="shared" si="59"/>
        <v>310.87863793103463</v>
      </c>
      <c r="Y394">
        <f t="shared" si="60"/>
        <v>1034.46</v>
      </c>
      <c r="Z394">
        <f t="shared" si="61"/>
        <v>10.6785</v>
      </c>
      <c r="AA394">
        <f t="shared" si="62"/>
        <v>609</v>
      </c>
    </row>
    <row r="395" spans="1:27" x14ac:dyDescent="0.3">
      <c r="A395" t="s">
        <v>481</v>
      </c>
      <c r="B395" t="s">
        <v>18</v>
      </c>
      <c r="C395" t="s">
        <v>19</v>
      </c>
      <c r="D395" t="s">
        <v>20</v>
      </c>
      <c r="E395" t="s">
        <v>215</v>
      </c>
      <c r="F395" t="s">
        <v>28</v>
      </c>
      <c r="G395">
        <v>76.819999999999993</v>
      </c>
      <c r="H395">
        <v>1</v>
      </c>
      <c r="I395">
        <v>3.8410000000000002</v>
      </c>
      <c r="J395">
        <v>80.661000000000001</v>
      </c>
      <c r="K395" s="6" t="s">
        <v>257</v>
      </c>
      <c r="L395">
        <v>0.76874999999999993</v>
      </c>
      <c r="M395" t="s">
        <v>23</v>
      </c>
      <c r="N395">
        <v>76.819999999999993</v>
      </c>
      <c r="O395">
        <v>4.7619047620000003</v>
      </c>
      <c r="P395">
        <v>3.8410000000000002</v>
      </c>
      <c r="Q395">
        <v>7.2</v>
      </c>
      <c r="R395">
        <f t="shared" si="54"/>
        <v>80.66</v>
      </c>
      <c r="S395" t="str">
        <f t="shared" si="55"/>
        <v>check</v>
      </c>
      <c r="T395" s="5" t="str">
        <f t="shared" si="56"/>
        <v>Electronic Accessories</v>
      </c>
      <c r="U395" t="str">
        <f t="shared" si="57"/>
        <v>Ewallet</v>
      </c>
      <c r="V395">
        <f>SUM(J395:J395:J1394)</f>
        <v>188926.6155000001</v>
      </c>
      <c r="W395">
        <f t="shared" si="58"/>
        <v>3243</v>
      </c>
      <c r="X395">
        <f t="shared" si="59"/>
        <v>310.73456496710543</v>
      </c>
      <c r="Y395">
        <f t="shared" si="60"/>
        <v>1034.46</v>
      </c>
      <c r="Z395">
        <f t="shared" si="61"/>
        <v>10.6785</v>
      </c>
      <c r="AA395">
        <f t="shared" si="62"/>
        <v>608</v>
      </c>
    </row>
    <row r="396" spans="1:27" x14ac:dyDescent="0.3">
      <c r="A396" t="s">
        <v>482</v>
      </c>
      <c r="B396" t="s">
        <v>18</v>
      </c>
      <c r="C396" t="s">
        <v>19</v>
      </c>
      <c r="D396" t="s">
        <v>20</v>
      </c>
      <c r="E396" t="s">
        <v>21</v>
      </c>
      <c r="F396" t="s">
        <v>36</v>
      </c>
      <c r="G396">
        <v>52.26</v>
      </c>
      <c r="H396">
        <v>10</v>
      </c>
      <c r="I396">
        <v>26.13</v>
      </c>
      <c r="J396">
        <v>548.73</v>
      </c>
      <c r="K396" s="6">
        <v>43711</v>
      </c>
      <c r="L396">
        <v>0.53125</v>
      </c>
      <c r="M396" t="s">
        <v>32</v>
      </c>
      <c r="N396">
        <v>522.6</v>
      </c>
      <c r="O396">
        <v>4.7619047620000003</v>
      </c>
      <c r="P396">
        <v>26.13</v>
      </c>
      <c r="Q396">
        <v>6.2</v>
      </c>
      <c r="R396">
        <f t="shared" si="54"/>
        <v>548.73</v>
      </c>
      <c r="S396" t="str">
        <f t="shared" si="55"/>
        <v>correct</v>
      </c>
      <c r="T396" s="5" t="str">
        <f t="shared" si="56"/>
        <v>Sports And Travel</v>
      </c>
      <c r="U396" t="str">
        <f t="shared" si="57"/>
        <v>Credit card</v>
      </c>
      <c r="V396">
        <f>SUM(J396:J396:J1395)</f>
        <v>188845.95450000011</v>
      </c>
      <c r="W396">
        <f t="shared" si="58"/>
        <v>3242</v>
      </c>
      <c r="X396">
        <f t="shared" si="59"/>
        <v>311.11359884678768</v>
      </c>
      <c r="Y396">
        <f t="shared" si="60"/>
        <v>1034.46</v>
      </c>
      <c r="Z396">
        <f t="shared" si="61"/>
        <v>10.6785</v>
      </c>
      <c r="AA396">
        <f t="shared" si="62"/>
        <v>607</v>
      </c>
    </row>
    <row r="397" spans="1:27" x14ac:dyDescent="0.3">
      <c r="A397" t="s">
        <v>483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79.739999999999995</v>
      </c>
      <c r="H397">
        <v>1</v>
      </c>
      <c r="I397">
        <v>3.9870000000000001</v>
      </c>
      <c r="J397">
        <v>83.727000000000004</v>
      </c>
      <c r="K397" s="6">
        <v>43619</v>
      </c>
      <c r="L397">
        <v>0.44166666666666665</v>
      </c>
      <c r="M397" t="s">
        <v>23</v>
      </c>
      <c r="N397">
        <v>79.739999999999995</v>
      </c>
      <c r="O397">
        <v>4.7619047620000003</v>
      </c>
      <c r="P397">
        <v>3.9870000000000001</v>
      </c>
      <c r="Q397">
        <v>7.3</v>
      </c>
      <c r="R397">
        <f t="shared" si="54"/>
        <v>83.73</v>
      </c>
      <c r="S397" t="str">
        <f t="shared" si="55"/>
        <v>check</v>
      </c>
      <c r="T397" s="5" t="str">
        <f t="shared" si="56"/>
        <v>Health And Beauty</v>
      </c>
      <c r="U397" t="str">
        <f t="shared" si="57"/>
        <v>Ewallet</v>
      </c>
      <c r="V397">
        <f>SUM(J397:J397:J1396)</f>
        <v>188297.2245000001</v>
      </c>
      <c r="W397">
        <f t="shared" si="58"/>
        <v>3232</v>
      </c>
      <c r="X397">
        <f t="shared" si="59"/>
        <v>310.72149257425758</v>
      </c>
      <c r="Y397">
        <f t="shared" si="60"/>
        <v>1034.46</v>
      </c>
      <c r="Z397">
        <f t="shared" si="61"/>
        <v>10.6785</v>
      </c>
      <c r="AA397">
        <f t="shared" si="62"/>
        <v>606</v>
      </c>
    </row>
    <row r="398" spans="1:27" x14ac:dyDescent="0.3">
      <c r="A398" t="s">
        <v>484</v>
      </c>
      <c r="B398" t="s">
        <v>18</v>
      </c>
      <c r="C398" t="s">
        <v>19</v>
      </c>
      <c r="D398" t="s">
        <v>27</v>
      </c>
      <c r="E398" t="s">
        <v>21</v>
      </c>
      <c r="F398" t="s">
        <v>22</v>
      </c>
      <c r="G398">
        <v>77.5</v>
      </c>
      <c r="H398">
        <v>5</v>
      </c>
      <c r="I398">
        <v>19.375</v>
      </c>
      <c r="J398">
        <v>406.875</v>
      </c>
      <c r="K398" s="6" t="s">
        <v>128</v>
      </c>
      <c r="L398">
        <v>0.85833333333333339</v>
      </c>
      <c r="M398" t="s">
        <v>23</v>
      </c>
      <c r="N398">
        <v>387.5</v>
      </c>
      <c r="O398">
        <v>4.7619047620000003</v>
      </c>
      <c r="P398">
        <v>19.375</v>
      </c>
      <c r="Q398">
        <v>4.3</v>
      </c>
      <c r="R398">
        <f t="shared" si="54"/>
        <v>406.88</v>
      </c>
      <c r="S398" t="str">
        <f t="shared" si="55"/>
        <v>check</v>
      </c>
      <c r="T398" s="5" t="str">
        <f t="shared" si="56"/>
        <v>Health And Beauty</v>
      </c>
      <c r="U398" t="str">
        <f t="shared" si="57"/>
        <v>Ewallet</v>
      </c>
      <c r="V398">
        <f>SUM(J398:J398:J1397)</f>
        <v>188213.49750000011</v>
      </c>
      <c r="W398">
        <f t="shared" si="58"/>
        <v>3231</v>
      </c>
      <c r="X398">
        <f t="shared" si="59"/>
        <v>311.09669008264484</v>
      </c>
      <c r="Y398">
        <f t="shared" si="60"/>
        <v>1034.46</v>
      </c>
      <c r="Z398">
        <f t="shared" si="61"/>
        <v>10.6785</v>
      </c>
      <c r="AA398">
        <f t="shared" si="62"/>
        <v>605</v>
      </c>
    </row>
    <row r="399" spans="1:27" x14ac:dyDescent="0.3">
      <c r="A399" t="s">
        <v>485</v>
      </c>
      <c r="B399" t="s">
        <v>18</v>
      </c>
      <c r="C399" t="s">
        <v>19</v>
      </c>
      <c r="D399" t="s">
        <v>27</v>
      </c>
      <c r="E399" t="s">
        <v>21</v>
      </c>
      <c r="F399" t="s">
        <v>47</v>
      </c>
      <c r="G399">
        <v>54.27</v>
      </c>
      <c r="H399">
        <v>5</v>
      </c>
      <c r="I399">
        <v>13.567500000000001</v>
      </c>
      <c r="J399">
        <v>284.91750000000002</v>
      </c>
      <c r="K399" s="6" t="s">
        <v>124</v>
      </c>
      <c r="L399">
        <v>0.59444444444444444</v>
      </c>
      <c r="M399" t="s">
        <v>23</v>
      </c>
      <c r="N399">
        <v>271.35000000000002</v>
      </c>
      <c r="O399">
        <v>4.7619047620000003</v>
      </c>
      <c r="P399">
        <v>13.567500000000001</v>
      </c>
      <c r="Q399">
        <v>4.5999999999999996</v>
      </c>
      <c r="R399">
        <f t="shared" si="54"/>
        <v>284.92</v>
      </c>
      <c r="S399" t="str">
        <f t="shared" si="55"/>
        <v>check</v>
      </c>
      <c r="T399" s="5" t="str">
        <f t="shared" si="56"/>
        <v>Food And Beverages</v>
      </c>
      <c r="U399" t="str">
        <f t="shared" si="57"/>
        <v>Ewallet</v>
      </c>
      <c r="V399">
        <f>SUM(J399:J399:J1398)</f>
        <v>187806.62250000008</v>
      </c>
      <c r="W399">
        <f t="shared" si="58"/>
        <v>3226</v>
      </c>
      <c r="X399">
        <f t="shared" si="59"/>
        <v>310.93811672185444</v>
      </c>
      <c r="Y399">
        <f t="shared" si="60"/>
        <v>1034.46</v>
      </c>
      <c r="Z399">
        <f t="shared" si="61"/>
        <v>10.6785</v>
      </c>
      <c r="AA399">
        <f t="shared" si="62"/>
        <v>604</v>
      </c>
    </row>
    <row r="400" spans="1:27" x14ac:dyDescent="0.3">
      <c r="A400" t="s">
        <v>486</v>
      </c>
      <c r="B400" t="s">
        <v>45</v>
      </c>
      <c r="C400" t="s">
        <v>46</v>
      </c>
      <c r="D400" t="s">
        <v>27</v>
      </c>
      <c r="E400" t="s">
        <v>215</v>
      </c>
      <c r="F400" t="s">
        <v>31</v>
      </c>
      <c r="G400">
        <v>13.59</v>
      </c>
      <c r="H400">
        <v>9</v>
      </c>
      <c r="I400">
        <v>6.1154999999999999</v>
      </c>
      <c r="J400">
        <v>128.4255</v>
      </c>
      <c r="K400" s="6" t="s">
        <v>66</v>
      </c>
      <c r="L400">
        <v>0.43472222222222223</v>
      </c>
      <c r="M400" t="s">
        <v>29</v>
      </c>
      <c r="N400">
        <v>122.31</v>
      </c>
      <c r="O400">
        <v>4.7619047620000003</v>
      </c>
      <c r="P400">
        <v>6.1154999999999999</v>
      </c>
      <c r="Q400">
        <v>5.8</v>
      </c>
      <c r="R400">
        <f t="shared" si="54"/>
        <v>128.43</v>
      </c>
      <c r="S400" t="str">
        <f t="shared" si="55"/>
        <v>check</v>
      </c>
      <c r="T400" s="5" t="str">
        <f t="shared" si="56"/>
        <v>Home And Lifestyle</v>
      </c>
      <c r="U400" t="str">
        <f t="shared" si="57"/>
        <v>Cash</v>
      </c>
      <c r="V400">
        <f>SUM(J400:J400:J1399)</f>
        <v>187521.7050000001</v>
      </c>
      <c r="W400">
        <f t="shared" si="58"/>
        <v>3221</v>
      </c>
      <c r="X400">
        <f t="shared" si="59"/>
        <v>310.98126865671657</v>
      </c>
      <c r="Y400">
        <f t="shared" si="60"/>
        <v>1034.46</v>
      </c>
      <c r="Z400">
        <f t="shared" si="61"/>
        <v>10.6785</v>
      </c>
      <c r="AA400">
        <f t="shared" si="62"/>
        <v>603</v>
      </c>
    </row>
    <row r="401" spans="1:27" x14ac:dyDescent="0.3">
      <c r="A401" t="s">
        <v>487</v>
      </c>
      <c r="B401" t="s">
        <v>45</v>
      </c>
      <c r="C401" t="s">
        <v>46</v>
      </c>
      <c r="D401" t="s">
        <v>20</v>
      </c>
      <c r="E401" t="s">
        <v>21</v>
      </c>
      <c r="F401" t="s">
        <v>22</v>
      </c>
      <c r="G401">
        <v>41.06</v>
      </c>
      <c r="H401">
        <v>6</v>
      </c>
      <c r="I401">
        <v>12.318</v>
      </c>
      <c r="J401">
        <v>258.678</v>
      </c>
      <c r="K401" s="6">
        <v>43588</v>
      </c>
      <c r="L401">
        <v>0.5625</v>
      </c>
      <c r="M401" t="s">
        <v>32</v>
      </c>
      <c r="N401">
        <v>246.36</v>
      </c>
      <c r="O401">
        <v>4.7619047620000003</v>
      </c>
      <c r="P401">
        <v>12.318</v>
      </c>
      <c r="Q401">
        <v>8.3000000000000007</v>
      </c>
      <c r="R401">
        <f t="shared" si="54"/>
        <v>258.68</v>
      </c>
      <c r="S401" t="str">
        <f t="shared" si="55"/>
        <v>check</v>
      </c>
      <c r="T401" s="5" t="str">
        <f t="shared" si="56"/>
        <v>Health And Beauty</v>
      </c>
      <c r="U401" t="str">
        <f t="shared" si="57"/>
        <v>Credit card</v>
      </c>
      <c r="V401">
        <f>SUM(J401:J401:J1400)</f>
        <v>187393.27950000009</v>
      </c>
      <c r="W401">
        <f t="shared" si="58"/>
        <v>3212</v>
      </c>
      <c r="X401">
        <f t="shared" si="59"/>
        <v>311.2845174418606</v>
      </c>
      <c r="Y401">
        <f t="shared" si="60"/>
        <v>1034.46</v>
      </c>
      <c r="Z401">
        <f t="shared" si="61"/>
        <v>10.6785</v>
      </c>
      <c r="AA401">
        <f t="shared" si="62"/>
        <v>602</v>
      </c>
    </row>
    <row r="402" spans="1:27" x14ac:dyDescent="0.3">
      <c r="A402" t="s">
        <v>488</v>
      </c>
      <c r="B402" t="s">
        <v>45</v>
      </c>
      <c r="C402" t="s">
        <v>46</v>
      </c>
      <c r="D402" t="s">
        <v>20</v>
      </c>
      <c r="E402" t="s">
        <v>215</v>
      </c>
      <c r="F402" t="s">
        <v>28</v>
      </c>
      <c r="G402">
        <v>19.239999999999998</v>
      </c>
      <c r="H402">
        <v>9</v>
      </c>
      <c r="I402">
        <v>8.6579999999999995</v>
      </c>
      <c r="J402">
        <v>181.81800000000001</v>
      </c>
      <c r="K402" s="6">
        <v>43558</v>
      </c>
      <c r="L402">
        <v>0.68611111111111101</v>
      </c>
      <c r="M402" t="s">
        <v>29</v>
      </c>
      <c r="N402">
        <v>173.16</v>
      </c>
      <c r="O402">
        <v>4.7619047620000003</v>
      </c>
      <c r="P402">
        <v>8.6579999999999995</v>
      </c>
      <c r="Q402">
        <v>8</v>
      </c>
      <c r="R402">
        <f t="shared" si="54"/>
        <v>181.82</v>
      </c>
      <c r="S402" t="str">
        <f t="shared" si="55"/>
        <v>check</v>
      </c>
      <c r="T402" s="5" t="str">
        <f t="shared" si="56"/>
        <v>Electronic Accessories</v>
      </c>
      <c r="U402" t="str">
        <f t="shared" si="57"/>
        <v>Cash</v>
      </c>
      <c r="V402">
        <f>SUM(J402:J402:J1401)</f>
        <v>187134.60150000011</v>
      </c>
      <c r="W402">
        <f t="shared" si="58"/>
        <v>3206</v>
      </c>
      <c r="X402">
        <f t="shared" si="59"/>
        <v>311.37204908485876</v>
      </c>
      <c r="Y402">
        <f t="shared" si="60"/>
        <v>1034.46</v>
      </c>
      <c r="Z402">
        <f t="shared" si="61"/>
        <v>10.6785</v>
      </c>
      <c r="AA402">
        <f t="shared" si="62"/>
        <v>601</v>
      </c>
    </row>
    <row r="403" spans="1:27" x14ac:dyDescent="0.3">
      <c r="A403" t="s">
        <v>489</v>
      </c>
      <c r="B403" t="s">
        <v>25</v>
      </c>
      <c r="C403" t="s">
        <v>26</v>
      </c>
      <c r="D403" t="s">
        <v>27</v>
      </c>
      <c r="E403" t="s">
        <v>21</v>
      </c>
      <c r="F403" t="s">
        <v>47</v>
      </c>
      <c r="G403">
        <v>39.43</v>
      </c>
      <c r="H403">
        <v>6</v>
      </c>
      <c r="I403">
        <v>11.829000000000001</v>
      </c>
      <c r="J403">
        <v>248.40899999999999</v>
      </c>
      <c r="K403" s="6" t="s">
        <v>38</v>
      </c>
      <c r="L403">
        <v>0.84583333333333333</v>
      </c>
      <c r="M403" t="s">
        <v>32</v>
      </c>
      <c r="N403">
        <v>236.58</v>
      </c>
      <c r="O403">
        <v>4.7619047620000003</v>
      </c>
      <c r="P403">
        <v>11.829000000000001</v>
      </c>
      <c r="Q403">
        <v>9.4</v>
      </c>
      <c r="R403">
        <f t="shared" si="54"/>
        <v>248.41</v>
      </c>
      <c r="S403" t="str">
        <f t="shared" si="55"/>
        <v>check</v>
      </c>
      <c r="T403" s="5" t="str">
        <f t="shared" si="56"/>
        <v>Food And Beverages</v>
      </c>
      <c r="U403" t="str">
        <f t="shared" si="57"/>
        <v>Credit card</v>
      </c>
      <c r="V403">
        <f>SUM(J403:J403:J1402)</f>
        <v>186952.78350000011</v>
      </c>
      <c r="W403">
        <f t="shared" si="58"/>
        <v>3197</v>
      </c>
      <c r="X403">
        <f t="shared" si="59"/>
        <v>311.58797250000021</v>
      </c>
      <c r="Y403">
        <f t="shared" si="60"/>
        <v>1034.46</v>
      </c>
      <c r="Z403">
        <f t="shared" si="61"/>
        <v>10.6785</v>
      </c>
      <c r="AA403">
        <f t="shared" si="62"/>
        <v>600</v>
      </c>
    </row>
    <row r="404" spans="1:27" x14ac:dyDescent="0.3">
      <c r="A404" t="s">
        <v>490</v>
      </c>
      <c r="B404" t="s">
        <v>25</v>
      </c>
      <c r="C404" t="s">
        <v>26</v>
      </c>
      <c r="D404" t="s">
        <v>27</v>
      </c>
      <c r="E404" t="s">
        <v>215</v>
      </c>
      <c r="F404" t="s">
        <v>31</v>
      </c>
      <c r="G404">
        <v>46.22</v>
      </c>
      <c r="H404">
        <v>4</v>
      </c>
      <c r="I404">
        <v>9.2439999999999998</v>
      </c>
      <c r="J404">
        <v>194.124</v>
      </c>
      <c r="K404" s="6">
        <v>43802</v>
      </c>
      <c r="L404">
        <v>0.83611111111111114</v>
      </c>
      <c r="M404" t="s">
        <v>32</v>
      </c>
      <c r="N404">
        <v>184.88</v>
      </c>
      <c r="O404">
        <v>4.7619047620000003</v>
      </c>
      <c r="P404">
        <v>9.2439999999999998</v>
      </c>
      <c r="Q404">
        <v>6.2</v>
      </c>
      <c r="R404">
        <f t="shared" si="54"/>
        <v>194.12</v>
      </c>
      <c r="S404" t="str">
        <f t="shared" si="55"/>
        <v>check</v>
      </c>
      <c r="T404" s="5" t="str">
        <f t="shared" si="56"/>
        <v>Home And Lifestyle</v>
      </c>
      <c r="U404" t="str">
        <f t="shared" si="57"/>
        <v>Credit card</v>
      </c>
      <c r="V404">
        <f>SUM(J404:J404:J1403)</f>
        <v>186704.37450000012</v>
      </c>
      <c r="W404">
        <f t="shared" si="58"/>
        <v>3191</v>
      </c>
      <c r="X404">
        <f t="shared" si="59"/>
        <v>311.69344657762957</v>
      </c>
      <c r="Y404">
        <f t="shared" si="60"/>
        <v>1034.46</v>
      </c>
      <c r="Z404">
        <f t="shared" si="61"/>
        <v>10.6785</v>
      </c>
      <c r="AA404">
        <f t="shared" si="62"/>
        <v>599</v>
      </c>
    </row>
    <row r="405" spans="1:27" x14ac:dyDescent="0.3">
      <c r="A405" t="s">
        <v>491</v>
      </c>
      <c r="B405" t="s">
        <v>25</v>
      </c>
      <c r="C405" t="s">
        <v>26</v>
      </c>
      <c r="D405" t="s">
        <v>20</v>
      </c>
      <c r="E405" t="s">
        <v>215</v>
      </c>
      <c r="F405" t="s">
        <v>31</v>
      </c>
      <c r="G405">
        <v>13.98</v>
      </c>
      <c r="H405">
        <v>1</v>
      </c>
      <c r="I405">
        <v>0.69899999999999995</v>
      </c>
      <c r="J405">
        <v>14.679</v>
      </c>
      <c r="K405" s="6">
        <v>43557</v>
      </c>
      <c r="L405">
        <v>0.56805555555555554</v>
      </c>
      <c r="M405" t="s">
        <v>23</v>
      </c>
      <c r="N405">
        <v>13.98</v>
      </c>
      <c r="O405">
        <v>4.7619047620000003</v>
      </c>
      <c r="P405">
        <v>0.69899999999999995</v>
      </c>
      <c r="Q405">
        <v>9.8000000000000007</v>
      </c>
      <c r="R405">
        <f t="shared" si="54"/>
        <v>14.68</v>
      </c>
      <c r="S405" t="str">
        <f t="shared" si="55"/>
        <v>check</v>
      </c>
      <c r="T405" s="5" t="str">
        <f t="shared" si="56"/>
        <v>Home And Lifestyle</v>
      </c>
      <c r="U405" t="str">
        <f t="shared" si="57"/>
        <v>Ewallet</v>
      </c>
      <c r="V405">
        <f>SUM(J405:J405:J1404)</f>
        <v>186510.25050000011</v>
      </c>
      <c r="W405">
        <f t="shared" si="58"/>
        <v>3187</v>
      </c>
      <c r="X405">
        <f t="shared" si="59"/>
        <v>311.89005100334469</v>
      </c>
      <c r="Y405">
        <f t="shared" si="60"/>
        <v>1034.46</v>
      </c>
      <c r="Z405">
        <f t="shared" si="61"/>
        <v>10.6785</v>
      </c>
      <c r="AA405">
        <f t="shared" si="62"/>
        <v>598</v>
      </c>
    </row>
    <row r="406" spans="1:27" x14ac:dyDescent="0.3">
      <c r="A406" t="s">
        <v>492</v>
      </c>
      <c r="B406" t="s">
        <v>45</v>
      </c>
      <c r="C406" t="s">
        <v>46</v>
      </c>
      <c r="D406" t="s">
        <v>27</v>
      </c>
      <c r="E406" t="s">
        <v>21</v>
      </c>
      <c r="F406" t="s">
        <v>50</v>
      </c>
      <c r="G406">
        <v>39.75</v>
      </c>
      <c r="H406">
        <v>5</v>
      </c>
      <c r="I406">
        <v>9.9375</v>
      </c>
      <c r="J406">
        <v>208.6875</v>
      </c>
      <c r="K406" s="6" t="s">
        <v>218</v>
      </c>
      <c r="L406">
        <v>0.4465277777777778</v>
      </c>
      <c r="M406" t="s">
        <v>23</v>
      </c>
      <c r="N406">
        <v>198.75</v>
      </c>
      <c r="O406">
        <v>4.7619047620000003</v>
      </c>
      <c r="P406">
        <v>9.9375</v>
      </c>
      <c r="Q406">
        <v>9.6</v>
      </c>
      <c r="R406">
        <f t="shared" si="54"/>
        <v>208.69</v>
      </c>
      <c r="S406" t="str">
        <f t="shared" si="55"/>
        <v>check</v>
      </c>
      <c r="T406" s="5" t="str">
        <f t="shared" si="56"/>
        <v>Fashion Accessories</v>
      </c>
      <c r="U406" t="str">
        <f t="shared" si="57"/>
        <v>Ewallet</v>
      </c>
      <c r="V406">
        <f>SUM(J406:J406:J1405)</f>
        <v>186495.57150000011</v>
      </c>
      <c r="W406">
        <f t="shared" si="58"/>
        <v>3186</v>
      </c>
      <c r="X406">
        <f t="shared" si="59"/>
        <v>312.38789195979916</v>
      </c>
      <c r="Y406">
        <f t="shared" si="60"/>
        <v>1034.46</v>
      </c>
      <c r="Z406">
        <f t="shared" si="61"/>
        <v>10.6785</v>
      </c>
      <c r="AA406">
        <f t="shared" si="62"/>
        <v>597</v>
      </c>
    </row>
    <row r="407" spans="1:27" x14ac:dyDescent="0.3">
      <c r="A407" t="s">
        <v>493</v>
      </c>
      <c r="B407" t="s">
        <v>25</v>
      </c>
      <c r="C407" t="s">
        <v>26</v>
      </c>
      <c r="D407" t="s">
        <v>20</v>
      </c>
      <c r="E407" t="s">
        <v>21</v>
      </c>
      <c r="F407" t="s">
        <v>50</v>
      </c>
      <c r="G407">
        <v>97.79</v>
      </c>
      <c r="H407">
        <v>7</v>
      </c>
      <c r="I407">
        <v>34.226500000000001</v>
      </c>
      <c r="J407">
        <v>718.75649999999996</v>
      </c>
      <c r="K407" s="6" t="s">
        <v>211</v>
      </c>
      <c r="L407">
        <v>0.72916666666666663</v>
      </c>
      <c r="M407" t="s">
        <v>23</v>
      </c>
      <c r="N407">
        <v>684.53</v>
      </c>
      <c r="O407">
        <v>4.7619047620000003</v>
      </c>
      <c r="P407">
        <v>34.226500000000001</v>
      </c>
      <c r="Q407">
        <v>4.9000000000000004</v>
      </c>
      <c r="R407">
        <f t="shared" si="54"/>
        <v>718.76</v>
      </c>
      <c r="S407" t="str">
        <f t="shared" si="55"/>
        <v>check</v>
      </c>
      <c r="T407" s="5" t="str">
        <f t="shared" si="56"/>
        <v>Fashion Accessories</v>
      </c>
      <c r="U407" t="str">
        <f t="shared" si="57"/>
        <v>Ewallet</v>
      </c>
      <c r="V407">
        <f>SUM(J407:J407:J1406)</f>
        <v>186286.88400000011</v>
      </c>
      <c r="W407">
        <f t="shared" si="58"/>
        <v>3181</v>
      </c>
      <c r="X407">
        <f t="shared" si="59"/>
        <v>312.56188590604046</v>
      </c>
      <c r="Y407">
        <f t="shared" si="60"/>
        <v>1034.46</v>
      </c>
      <c r="Z407">
        <f t="shared" si="61"/>
        <v>10.6785</v>
      </c>
      <c r="AA407">
        <f t="shared" si="62"/>
        <v>596</v>
      </c>
    </row>
    <row r="408" spans="1:27" x14ac:dyDescent="0.3">
      <c r="A408" t="s">
        <v>494</v>
      </c>
      <c r="B408" t="s">
        <v>18</v>
      </c>
      <c r="C408" t="s">
        <v>19</v>
      </c>
      <c r="D408" t="s">
        <v>20</v>
      </c>
      <c r="E408" t="s">
        <v>215</v>
      </c>
      <c r="F408" t="s">
        <v>36</v>
      </c>
      <c r="G408">
        <v>67.260000000000005</v>
      </c>
      <c r="H408">
        <v>4</v>
      </c>
      <c r="I408">
        <v>13.452</v>
      </c>
      <c r="J408">
        <v>282.49200000000002</v>
      </c>
      <c r="K408" s="6" t="s">
        <v>182</v>
      </c>
      <c r="L408">
        <v>0.64444444444444449</v>
      </c>
      <c r="M408" t="s">
        <v>32</v>
      </c>
      <c r="N408">
        <v>269.04000000000002</v>
      </c>
      <c r="O408">
        <v>4.7619047620000003</v>
      </c>
      <c r="P408">
        <v>13.452</v>
      </c>
      <c r="Q408">
        <v>8</v>
      </c>
      <c r="R408">
        <f t="shared" si="54"/>
        <v>282.49</v>
      </c>
      <c r="S408" t="str">
        <f t="shared" si="55"/>
        <v>check</v>
      </c>
      <c r="T408" s="5" t="str">
        <f t="shared" si="56"/>
        <v>Sports And Travel</v>
      </c>
      <c r="U408" t="str">
        <f t="shared" si="57"/>
        <v>Credit card</v>
      </c>
      <c r="V408">
        <f>SUM(J408:J408:J1407)</f>
        <v>185568.12750000009</v>
      </c>
      <c r="W408">
        <f t="shared" si="58"/>
        <v>3174</v>
      </c>
      <c r="X408">
        <f t="shared" si="59"/>
        <v>311.87920588235312</v>
      </c>
      <c r="Y408">
        <f t="shared" si="60"/>
        <v>1034.46</v>
      </c>
      <c r="Z408">
        <f t="shared" si="61"/>
        <v>10.6785</v>
      </c>
      <c r="AA408">
        <f t="shared" si="62"/>
        <v>595</v>
      </c>
    </row>
    <row r="409" spans="1:27" x14ac:dyDescent="0.3">
      <c r="A409" t="s">
        <v>495</v>
      </c>
      <c r="B409" t="s">
        <v>18</v>
      </c>
      <c r="C409" t="s">
        <v>19</v>
      </c>
      <c r="D409" t="s">
        <v>27</v>
      </c>
      <c r="E409" t="s">
        <v>215</v>
      </c>
      <c r="F409" t="s">
        <v>47</v>
      </c>
      <c r="G409">
        <v>13.79</v>
      </c>
      <c r="H409">
        <v>5</v>
      </c>
      <c r="I409">
        <v>3.4474999999999998</v>
      </c>
      <c r="J409">
        <v>72.397499999999994</v>
      </c>
      <c r="K409" s="6">
        <v>43770</v>
      </c>
      <c r="L409">
        <v>0.79652777777777783</v>
      </c>
      <c r="M409" t="s">
        <v>32</v>
      </c>
      <c r="N409">
        <v>68.95</v>
      </c>
      <c r="O409">
        <v>4.7619047620000003</v>
      </c>
      <c r="P409">
        <v>3.4474999999999998</v>
      </c>
      <c r="Q409">
        <v>7.8</v>
      </c>
      <c r="R409">
        <f t="shared" si="54"/>
        <v>72.400000000000006</v>
      </c>
      <c r="S409" t="str">
        <f t="shared" si="55"/>
        <v>check</v>
      </c>
      <c r="T409" s="5" t="str">
        <f t="shared" si="56"/>
        <v>Food And Beverages</v>
      </c>
      <c r="U409" t="str">
        <f t="shared" si="57"/>
        <v>Credit card</v>
      </c>
      <c r="V409">
        <f>SUM(J409:J409:J1408)</f>
        <v>185285.63550000009</v>
      </c>
      <c r="W409">
        <f t="shared" si="58"/>
        <v>3170</v>
      </c>
      <c r="X409">
        <f t="shared" si="59"/>
        <v>311.92867929292947</v>
      </c>
      <c r="Y409">
        <f t="shared" si="60"/>
        <v>1034.46</v>
      </c>
      <c r="Z409">
        <f t="shared" si="61"/>
        <v>10.6785</v>
      </c>
      <c r="AA409">
        <f t="shared" si="62"/>
        <v>594</v>
      </c>
    </row>
    <row r="410" spans="1:27" x14ac:dyDescent="0.3">
      <c r="A410" t="s">
        <v>496</v>
      </c>
      <c r="B410" t="s">
        <v>45</v>
      </c>
      <c r="C410" t="s">
        <v>46</v>
      </c>
      <c r="D410" t="s">
        <v>20</v>
      </c>
      <c r="E410" t="s">
        <v>21</v>
      </c>
      <c r="F410" t="s">
        <v>50</v>
      </c>
      <c r="G410">
        <v>68.709999999999994</v>
      </c>
      <c r="H410">
        <v>4</v>
      </c>
      <c r="I410">
        <v>13.742000000000001</v>
      </c>
      <c r="J410">
        <v>288.58199999999999</v>
      </c>
      <c r="K410" s="6">
        <v>43556</v>
      </c>
      <c r="L410">
        <v>0.79236111111111107</v>
      </c>
      <c r="M410" t="s">
        <v>29</v>
      </c>
      <c r="N410">
        <v>274.83999999999997</v>
      </c>
      <c r="O410">
        <v>4.7619047620000003</v>
      </c>
      <c r="P410">
        <v>13.742000000000001</v>
      </c>
      <c r="Q410">
        <v>4.0999999999999996</v>
      </c>
      <c r="R410">
        <f t="shared" si="54"/>
        <v>288.58</v>
      </c>
      <c r="S410" t="str">
        <f t="shared" si="55"/>
        <v>check</v>
      </c>
      <c r="T410" s="5" t="str">
        <f t="shared" si="56"/>
        <v>Fashion Accessories</v>
      </c>
      <c r="U410" t="str">
        <f t="shared" si="57"/>
        <v>Cash</v>
      </c>
      <c r="V410">
        <f>SUM(J410:J410:J1409)</f>
        <v>185213.23800000007</v>
      </c>
      <c r="W410">
        <f t="shared" si="58"/>
        <v>3165</v>
      </c>
      <c r="X410">
        <f t="shared" si="59"/>
        <v>312.33261045531208</v>
      </c>
      <c r="Y410">
        <f t="shared" si="60"/>
        <v>1034.46</v>
      </c>
      <c r="Z410">
        <f t="shared" si="61"/>
        <v>10.6785</v>
      </c>
      <c r="AA410">
        <f t="shared" si="62"/>
        <v>593</v>
      </c>
    </row>
    <row r="411" spans="1:27" x14ac:dyDescent="0.3">
      <c r="A411" t="s">
        <v>497</v>
      </c>
      <c r="B411" t="s">
        <v>18</v>
      </c>
      <c r="C411" t="s">
        <v>19</v>
      </c>
      <c r="D411" t="s">
        <v>27</v>
      </c>
      <c r="E411" t="s">
        <v>21</v>
      </c>
      <c r="F411" t="s">
        <v>31</v>
      </c>
      <c r="G411">
        <v>56.53</v>
      </c>
      <c r="H411">
        <v>4</v>
      </c>
      <c r="I411">
        <v>11.305999999999999</v>
      </c>
      <c r="J411">
        <v>237.42599999999999</v>
      </c>
      <c r="K411" s="6">
        <v>43558</v>
      </c>
      <c r="L411">
        <v>0.82500000000000007</v>
      </c>
      <c r="M411" t="s">
        <v>23</v>
      </c>
      <c r="N411">
        <v>226.12</v>
      </c>
      <c r="O411">
        <v>4.7619047620000003</v>
      </c>
      <c r="P411">
        <v>11.305999999999999</v>
      </c>
      <c r="Q411">
        <v>5.5</v>
      </c>
      <c r="R411">
        <f t="shared" si="54"/>
        <v>237.43</v>
      </c>
      <c r="S411" t="str">
        <f t="shared" si="55"/>
        <v>check</v>
      </c>
      <c r="T411" s="5" t="str">
        <f t="shared" si="56"/>
        <v>Home And Lifestyle</v>
      </c>
      <c r="U411" t="str">
        <f t="shared" si="57"/>
        <v>Ewallet</v>
      </c>
      <c r="V411">
        <f>SUM(J411:J411:J1410)</f>
        <v>184924.65600000008</v>
      </c>
      <c r="W411">
        <f t="shared" si="58"/>
        <v>3161</v>
      </c>
      <c r="X411">
        <f t="shared" si="59"/>
        <v>312.37272972972988</v>
      </c>
      <c r="Y411">
        <f t="shared" si="60"/>
        <v>1034.46</v>
      </c>
      <c r="Z411">
        <f t="shared" si="61"/>
        <v>10.6785</v>
      </c>
      <c r="AA411">
        <f t="shared" si="62"/>
        <v>592</v>
      </c>
    </row>
    <row r="412" spans="1:27" x14ac:dyDescent="0.3">
      <c r="A412" t="s">
        <v>498</v>
      </c>
      <c r="B412" t="s">
        <v>25</v>
      </c>
      <c r="C412" t="s">
        <v>26</v>
      </c>
      <c r="D412" t="s">
        <v>27</v>
      </c>
      <c r="E412" t="s">
        <v>21</v>
      </c>
      <c r="F412" t="s">
        <v>50</v>
      </c>
      <c r="G412">
        <v>23.82</v>
      </c>
      <c r="H412">
        <v>5</v>
      </c>
      <c r="I412">
        <v>5.9550000000000001</v>
      </c>
      <c r="J412">
        <v>125.05500000000001</v>
      </c>
      <c r="K412" s="6" t="s">
        <v>79</v>
      </c>
      <c r="L412">
        <v>0.80833333333333324</v>
      </c>
      <c r="M412" t="s">
        <v>23</v>
      </c>
      <c r="N412">
        <v>119.1</v>
      </c>
      <c r="O412">
        <v>4.7619047620000003</v>
      </c>
      <c r="P412">
        <v>5.9550000000000001</v>
      </c>
      <c r="Q412">
        <v>5.4</v>
      </c>
      <c r="R412">
        <f t="shared" si="54"/>
        <v>125.06</v>
      </c>
      <c r="S412" t="str">
        <f t="shared" si="55"/>
        <v>check</v>
      </c>
      <c r="T412" s="5" t="str">
        <f t="shared" si="56"/>
        <v>Fashion Accessories</v>
      </c>
      <c r="U412" t="str">
        <f t="shared" si="57"/>
        <v>Ewallet</v>
      </c>
      <c r="V412">
        <f>SUM(J412:J412:J1411)</f>
        <v>184687.23000000007</v>
      </c>
      <c r="W412">
        <f t="shared" si="58"/>
        <v>3157</v>
      </c>
      <c r="X412">
        <f t="shared" si="59"/>
        <v>312.49954314720821</v>
      </c>
      <c r="Y412">
        <f t="shared" si="60"/>
        <v>1034.46</v>
      </c>
      <c r="Z412">
        <f t="shared" si="61"/>
        <v>10.6785</v>
      </c>
      <c r="AA412">
        <f t="shared" si="62"/>
        <v>591</v>
      </c>
    </row>
    <row r="413" spans="1:27" x14ac:dyDescent="0.3">
      <c r="A413" t="s">
        <v>499</v>
      </c>
      <c r="B413" t="s">
        <v>45</v>
      </c>
      <c r="C413" t="s">
        <v>46</v>
      </c>
      <c r="D413" t="s">
        <v>27</v>
      </c>
      <c r="E413" t="s">
        <v>21</v>
      </c>
      <c r="F413" t="s">
        <v>22</v>
      </c>
      <c r="G413">
        <v>34.21</v>
      </c>
      <c r="H413">
        <v>10</v>
      </c>
      <c r="I413">
        <v>17.105</v>
      </c>
      <c r="J413">
        <v>359.20499999999998</v>
      </c>
      <c r="K413" s="6">
        <v>43497</v>
      </c>
      <c r="L413">
        <v>0.54166666666666663</v>
      </c>
      <c r="M413" t="s">
        <v>29</v>
      </c>
      <c r="N413">
        <v>342.1</v>
      </c>
      <c r="O413">
        <v>4.7619047620000003</v>
      </c>
      <c r="P413">
        <v>17.105</v>
      </c>
      <c r="Q413">
        <v>5.0999999999999996</v>
      </c>
      <c r="R413">
        <f t="shared" si="54"/>
        <v>359.21</v>
      </c>
      <c r="S413" t="str">
        <f t="shared" si="55"/>
        <v>check</v>
      </c>
      <c r="T413" s="5" t="str">
        <f t="shared" si="56"/>
        <v>Health And Beauty</v>
      </c>
      <c r="U413" t="str">
        <f t="shared" si="57"/>
        <v>Cash</v>
      </c>
      <c r="V413">
        <f>SUM(J413:J413:J1412)</f>
        <v>184562.17500000008</v>
      </c>
      <c r="W413">
        <f t="shared" si="58"/>
        <v>3152</v>
      </c>
      <c r="X413">
        <f t="shared" si="59"/>
        <v>312.81724576271199</v>
      </c>
      <c r="Y413">
        <f t="shared" si="60"/>
        <v>1034.46</v>
      </c>
      <c r="Z413">
        <f t="shared" si="61"/>
        <v>10.6785</v>
      </c>
      <c r="AA413">
        <f t="shared" si="62"/>
        <v>590</v>
      </c>
    </row>
    <row r="414" spans="1:27" x14ac:dyDescent="0.3">
      <c r="A414" t="s">
        <v>500</v>
      </c>
      <c r="B414" t="s">
        <v>45</v>
      </c>
      <c r="C414" t="s">
        <v>46</v>
      </c>
      <c r="D414" t="s">
        <v>27</v>
      </c>
      <c r="E414" t="s">
        <v>215</v>
      </c>
      <c r="F414" t="s">
        <v>36</v>
      </c>
      <c r="G414">
        <v>21.87</v>
      </c>
      <c r="H414">
        <v>2</v>
      </c>
      <c r="I414">
        <v>2.1869999999999998</v>
      </c>
      <c r="J414">
        <v>45.927</v>
      </c>
      <c r="K414" s="6" t="s">
        <v>75</v>
      </c>
      <c r="L414">
        <v>0.60347222222222219</v>
      </c>
      <c r="M414" t="s">
        <v>23</v>
      </c>
      <c r="N414">
        <v>43.74</v>
      </c>
      <c r="O414">
        <v>4.7619047620000003</v>
      </c>
      <c r="P414">
        <v>2.1869999999999998</v>
      </c>
      <c r="Q414">
        <v>6.9</v>
      </c>
      <c r="R414">
        <f t="shared" si="54"/>
        <v>45.93</v>
      </c>
      <c r="S414" t="str">
        <f t="shared" si="55"/>
        <v>check</v>
      </c>
      <c r="T414" s="5" t="str">
        <f t="shared" si="56"/>
        <v>Sports And Travel</v>
      </c>
      <c r="U414" t="str">
        <f t="shared" si="57"/>
        <v>Ewallet</v>
      </c>
      <c r="V414">
        <f>SUM(J414:J414:J1413)</f>
        <v>184202.97000000009</v>
      </c>
      <c r="W414">
        <f t="shared" si="58"/>
        <v>3142</v>
      </c>
      <c r="X414">
        <f t="shared" si="59"/>
        <v>312.73848896434652</v>
      </c>
      <c r="Y414">
        <f t="shared" si="60"/>
        <v>1034.46</v>
      </c>
      <c r="Z414">
        <f t="shared" si="61"/>
        <v>10.6785</v>
      </c>
      <c r="AA414">
        <f t="shared" si="62"/>
        <v>589</v>
      </c>
    </row>
    <row r="415" spans="1:27" x14ac:dyDescent="0.3">
      <c r="A415" t="s">
        <v>501</v>
      </c>
      <c r="B415" t="s">
        <v>18</v>
      </c>
      <c r="C415" t="s">
        <v>19</v>
      </c>
      <c r="D415" t="s">
        <v>20</v>
      </c>
      <c r="E415" t="s">
        <v>215</v>
      </c>
      <c r="F415" t="s">
        <v>22</v>
      </c>
      <c r="G415">
        <v>20.97</v>
      </c>
      <c r="H415">
        <v>5</v>
      </c>
      <c r="I415">
        <v>5.2424999999999997</v>
      </c>
      <c r="J415">
        <v>110.0925</v>
      </c>
      <c r="K415" s="6">
        <v>43556</v>
      </c>
      <c r="L415">
        <v>0.55625000000000002</v>
      </c>
      <c r="M415" t="s">
        <v>29</v>
      </c>
      <c r="N415">
        <v>104.85</v>
      </c>
      <c r="O415">
        <v>4.7619047620000003</v>
      </c>
      <c r="P415">
        <v>5.2424999999999997</v>
      </c>
      <c r="Q415">
        <v>7.8</v>
      </c>
      <c r="R415">
        <f t="shared" si="54"/>
        <v>110.09</v>
      </c>
      <c r="S415" t="str">
        <f t="shared" si="55"/>
        <v>check</v>
      </c>
      <c r="T415" s="5" t="str">
        <f t="shared" si="56"/>
        <v>Health And Beauty</v>
      </c>
      <c r="U415" t="str">
        <f t="shared" si="57"/>
        <v>Cash</v>
      </c>
      <c r="V415">
        <f>SUM(J415:J415:J1414)</f>
        <v>184157.04300000006</v>
      </c>
      <c r="W415">
        <f t="shared" si="58"/>
        <v>3140</v>
      </c>
      <c r="X415">
        <f t="shared" si="59"/>
        <v>313.19225000000012</v>
      </c>
      <c r="Y415">
        <f t="shared" si="60"/>
        <v>1034.46</v>
      </c>
      <c r="Z415">
        <f t="shared" si="61"/>
        <v>10.6785</v>
      </c>
      <c r="AA415">
        <f t="shared" si="62"/>
        <v>588</v>
      </c>
    </row>
    <row r="416" spans="1:27" x14ac:dyDescent="0.3">
      <c r="A416" t="s">
        <v>502</v>
      </c>
      <c r="B416" t="s">
        <v>18</v>
      </c>
      <c r="C416" t="s">
        <v>19</v>
      </c>
      <c r="D416" t="s">
        <v>27</v>
      </c>
      <c r="E416" t="s">
        <v>215</v>
      </c>
      <c r="F416" t="s">
        <v>36</v>
      </c>
      <c r="G416">
        <v>25.84</v>
      </c>
      <c r="H416">
        <v>3</v>
      </c>
      <c r="I416">
        <v>3.8759999999999999</v>
      </c>
      <c r="J416">
        <v>81.396000000000001</v>
      </c>
      <c r="K416" s="6">
        <v>43741</v>
      </c>
      <c r="L416">
        <v>0.78819444444444453</v>
      </c>
      <c r="M416" t="s">
        <v>23</v>
      </c>
      <c r="N416">
        <v>77.52</v>
      </c>
      <c r="O416">
        <v>4.7619047620000003</v>
      </c>
      <c r="P416">
        <v>3.8759999999999999</v>
      </c>
      <c r="Q416">
        <v>6.6</v>
      </c>
      <c r="R416">
        <f t="shared" si="54"/>
        <v>81.400000000000006</v>
      </c>
      <c r="S416" t="str">
        <f t="shared" si="55"/>
        <v>check</v>
      </c>
      <c r="T416" s="5" t="str">
        <f t="shared" si="56"/>
        <v>Sports And Travel</v>
      </c>
      <c r="U416" t="str">
        <f t="shared" si="57"/>
        <v>Ewallet</v>
      </c>
      <c r="V416">
        <f>SUM(J416:J416:J1415)</f>
        <v>184046.95050000009</v>
      </c>
      <c r="W416">
        <f t="shared" si="58"/>
        <v>3135</v>
      </c>
      <c r="X416">
        <f t="shared" si="59"/>
        <v>313.53824616695073</v>
      </c>
      <c r="Y416">
        <f t="shared" si="60"/>
        <v>1034.46</v>
      </c>
      <c r="Z416">
        <f t="shared" si="61"/>
        <v>10.6785</v>
      </c>
      <c r="AA416">
        <f t="shared" si="62"/>
        <v>587</v>
      </c>
    </row>
    <row r="417" spans="1:27" x14ac:dyDescent="0.3">
      <c r="A417" t="s">
        <v>503</v>
      </c>
      <c r="B417" t="s">
        <v>18</v>
      </c>
      <c r="C417" t="s">
        <v>19</v>
      </c>
      <c r="D417" t="s">
        <v>27</v>
      </c>
      <c r="E417" t="s">
        <v>215</v>
      </c>
      <c r="F417" t="s">
        <v>31</v>
      </c>
      <c r="G417">
        <v>50.93</v>
      </c>
      <c r="H417">
        <v>8</v>
      </c>
      <c r="I417">
        <v>20.372</v>
      </c>
      <c r="J417">
        <v>427.81200000000001</v>
      </c>
      <c r="K417" s="6" t="s">
        <v>71</v>
      </c>
      <c r="L417">
        <v>0.81666666666666676</v>
      </c>
      <c r="M417" t="s">
        <v>23</v>
      </c>
      <c r="N417">
        <v>407.44</v>
      </c>
      <c r="O417">
        <v>4.7619047620000003</v>
      </c>
      <c r="P417">
        <v>20.372</v>
      </c>
      <c r="Q417">
        <v>9.1999999999999993</v>
      </c>
      <c r="R417">
        <f t="shared" si="54"/>
        <v>427.81</v>
      </c>
      <c r="S417" t="str">
        <f t="shared" si="55"/>
        <v>check</v>
      </c>
      <c r="T417" s="5" t="str">
        <f t="shared" si="56"/>
        <v>Home And Lifestyle</v>
      </c>
      <c r="U417" t="str">
        <f t="shared" si="57"/>
        <v>Ewallet</v>
      </c>
      <c r="V417">
        <f>SUM(J417:J417:J1416)</f>
        <v>183965.55450000009</v>
      </c>
      <c r="W417">
        <f t="shared" si="58"/>
        <v>3132</v>
      </c>
      <c r="X417">
        <f t="shared" si="59"/>
        <v>313.93439334471003</v>
      </c>
      <c r="Y417">
        <f t="shared" si="60"/>
        <v>1034.46</v>
      </c>
      <c r="Z417">
        <f t="shared" si="61"/>
        <v>10.6785</v>
      </c>
      <c r="AA417">
        <f t="shared" si="62"/>
        <v>586</v>
      </c>
    </row>
    <row r="418" spans="1:27" x14ac:dyDescent="0.3">
      <c r="A418" t="s">
        <v>504</v>
      </c>
      <c r="B418" t="s">
        <v>45</v>
      </c>
      <c r="C418" t="s">
        <v>46</v>
      </c>
      <c r="D418" t="s">
        <v>27</v>
      </c>
      <c r="E418" t="s">
        <v>215</v>
      </c>
      <c r="F418" t="s">
        <v>22</v>
      </c>
      <c r="G418">
        <v>96.11</v>
      </c>
      <c r="H418">
        <v>1</v>
      </c>
      <c r="I418">
        <v>4.8055000000000003</v>
      </c>
      <c r="J418">
        <v>100.91549999999999</v>
      </c>
      <c r="K418" s="6" t="s">
        <v>75</v>
      </c>
      <c r="L418">
        <v>0.68611111111111101</v>
      </c>
      <c r="M418" t="s">
        <v>23</v>
      </c>
      <c r="N418">
        <v>96.11</v>
      </c>
      <c r="O418">
        <v>4.7619047620000003</v>
      </c>
      <c r="P418">
        <v>4.8055000000000003</v>
      </c>
      <c r="Q418">
        <v>7.8</v>
      </c>
      <c r="R418">
        <f t="shared" si="54"/>
        <v>100.92</v>
      </c>
      <c r="S418" t="str">
        <f t="shared" si="55"/>
        <v>check</v>
      </c>
      <c r="T418" s="5" t="str">
        <f t="shared" si="56"/>
        <v>Health And Beauty</v>
      </c>
      <c r="U418" t="str">
        <f t="shared" si="57"/>
        <v>Ewallet</v>
      </c>
      <c r="V418">
        <f>SUM(J418:J418:J1417)</f>
        <v>183537.74250000008</v>
      </c>
      <c r="W418">
        <f t="shared" si="58"/>
        <v>3124</v>
      </c>
      <c r="X418">
        <f t="shared" si="59"/>
        <v>313.7397307692309</v>
      </c>
      <c r="Y418">
        <f t="shared" si="60"/>
        <v>1034.46</v>
      </c>
      <c r="Z418">
        <f t="shared" si="61"/>
        <v>10.6785</v>
      </c>
      <c r="AA418">
        <f t="shared" si="62"/>
        <v>585</v>
      </c>
    </row>
    <row r="419" spans="1:27" x14ac:dyDescent="0.3">
      <c r="A419" t="s">
        <v>505</v>
      </c>
      <c r="B419" t="s">
        <v>25</v>
      </c>
      <c r="C419" t="s">
        <v>26</v>
      </c>
      <c r="D419" t="s">
        <v>27</v>
      </c>
      <c r="E419" t="s">
        <v>21</v>
      </c>
      <c r="F419" t="s">
        <v>31</v>
      </c>
      <c r="G419">
        <v>45.38</v>
      </c>
      <c r="H419">
        <v>4</v>
      </c>
      <c r="I419">
        <v>9.0760000000000005</v>
      </c>
      <c r="J419">
        <v>190.596</v>
      </c>
      <c r="K419" s="6">
        <v>43678</v>
      </c>
      <c r="L419">
        <v>0.57500000000000007</v>
      </c>
      <c r="M419" t="s">
        <v>32</v>
      </c>
      <c r="N419">
        <v>181.52</v>
      </c>
      <c r="O419">
        <v>4.7619047620000003</v>
      </c>
      <c r="P419">
        <v>9.0760000000000005</v>
      </c>
      <c r="Q419">
        <v>8.6999999999999993</v>
      </c>
      <c r="R419">
        <f t="shared" si="54"/>
        <v>190.6</v>
      </c>
      <c r="S419" t="str">
        <f t="shared" si="55"/>
        <v>check</v>
      </c>
      <c r="T419" s="5" t="str">
        <f t="shared" si="56"/>
        <v>Home And Lifestyle</v>
      </c>
      <c r="U419" t="str">
        <f t="shared" si="57"/>
        <v>Credit card</v>
      </c>
      <c r="V419">
        <f>SUM(J419:J419:J1418)</f>
        <v>183436.82700000008</v>
      </c>
      <c r="W419">
        <f t="shared" si="58"/>
        <v>3123</v>
      </c>
      <c r="X419">
        <f t="shared" si="59"/>
        <v>314.10415582191791</v>
      </c>
      <c r="Y419">
        <f t="shared" si="60"/>
        <v>1034.46</v>
      </c>
      <c r="Z419">
        <f t="shared" si="61"/>
        <v>10.6785</v>
      </c>
      <c r="AA419">
        <f t="shared" si="62"/>
        <v>584</v>
      </c>
    </row>
    <row r="420" spans="1:27" x14ac:dyDescent="0.3">
      <c r="A420" t="s">
        <v>506</v>
      </c>
      <c r="B420" t="s">
        <v>25</v>
      </c>
      <c r="C420" t="s">
        <v>26</v>
      </c>
      <c r="D420" t="s">
        <v>20</v>
      </c>
      <c r="E420" t="s">
        <v>21</v>
      </c>
      <c r="F420" t="s">
        <v>22</v>
      </c>
      <c r="G420">
        <v>81.510000000000005</v>
      </c>
      <c r="H420">
        <v>1</v>
      </c>
      <c r="I420">
        <v>4.0754999999999999</v>
      </c>
      <c r="J420">
        <v>85.585499999999996</v>
      </c>
      <c r="K420" s="6" t="s">
        <v>135</v>
      </c>
      <c r="L420">
        <v>0.45624999999999999</v>
      </c>
      <c r="M420" t="s">
        <v>23</v>
      </c>
      <c r="N420">
        <v>81.510000000000005</v>
      </c>
      <c r="O420">
        <v>4.7619047620000003</v>
      </c>
      <c r="P420">
        <v>4.0754999999999999</v>
      </c>
      <c r="Q420">
        <v>9.1999999999999993</v>
      </c>
      <c r="R420">
        <f t="shared" si="54"/>
        <v>85.59</v>
      </c>
      <c r="S420" t="str">
        <f t="shared" si="55"/>
        <v>check</v>
      </c>
      <c r="T420" s="5" t="str">
        <f t="shared" si="56"/>
        <v>Health And Beauty</v>
      </c>
      <c r="U420" t="str">
        <f t="shared" si="57"/>
        <v>Ewallet</v>
      </c>
      <c r="V420">
        <f>SUM(J420:J420:J1419)</f>
        <v>183246.23100000006</v>
      </c>
      <c r="W420">
        <f t="shared" si="58"/>
        <v>3119</v>
      </c>
      <c r="X420">
        <f t="shared" si="59"/>
        <v>314.3160051457977</v>
      </c>
      <c r="Y420">
        <f t="shared" si="60"/>
        <v>1034.46</v>
      </c>
      <c r="Z420">
        <f t="shared" si="61"/>
        <v>10.6785</v>
      </c>
      <c r="AA420">
        <f t="shared" si="62"/>
        <v>583</v>
      </c>
    </row>
    <row r="421" spans="1:27" x14ac:dyDescent="0.3">
      <c r="A421" t="s">
        <v>507</v>
      </c>
      <c r="B421" t="s">
        <v>45</v>
      </c>
      <c r="C421" t="s">
        <v>46</v>
      </c>
      <c r="D421" t="s">
        <v>27</v>
      </c>
      <c r="E421" t="s">
        <v>21</v>
      </c>
      <c r="F421" t="s">
        <v>22</v>
      </c>
      <c r="G421">
        <v>57.22</v>
      </c>
      <c r="H421">
        <v>2</v>
      </c>
      <c r="I421">
        <v>5.7220000000000004</v>
      </c>
      <c r="J421">
        <v>120.16200000000001</v>
      </c>
      <c r="K421" s="6">
        <v>43800</v>
      </c>
      <c r="L421">
        <v>0.71736111111111101</v>
      </c>
      <c r="M421" t="s">
        <v>23</v>
      </c>
      <c r="N421">
        <v>114.44</v>
      </c>
      <c r="O421">
        <v>4.7619047620000003</v>
      </c>
      <c r="P421">
        <v>5.7220000000000004</v>
      </c>
      <c r="Q421">
        <v>8.3000000000000007</v>
      </c>
      <c r="R421">
        <f t="shared" si="54"/>
        <v>120.16</v>
      </c>
      <c r="S421" t="str">
        <f t="shared" si="55"/>
        <v>check</v>
      </c>
      <c r="T421" s="5" t="str">
        <f t="shared" si="56"/>
        <v>Health And Beauty</v>
      </c>
      <c r="U421" t="str">
        <f t="shared" si="57"/>
        <v>Ewallet</v>
      </c>
      <c r="V421">
        <f>SUM(J421:J421:J1420)</f>
        <v>183160.64550000007</v>
      </c>
      <c r="W421">
        <f t="shared" si="58"/>
        <v>3118</v>
      </c>
      <c r="X421">
        <f t="shared" si="59"/>
        <v>314.70901288659809</v>
      </c>
      <c r="Y421">
        <f t="shared" si="60"/>
        <v>1034.46</v>
      </c>
      <c r="Z421">
        <f t="shared" si="61"/>
        <v>10.6785</v>
      </c>
      <c r="AA421">
        <f t="shared" si="62"/>
        <v>582</v>
      </c>
    </row>
    <row r="422" spans="1:27" x14ac:dyDescent="0.3">
      <c r="A422" t="s">
        <v>508</v>
      </c>
      <c r="B422" t="s">
        <v>18</v>
      </c>
      <c r="C422" t="s">
        <v>19</v>
      </c>
      <c r="D422" t="s">
        <v>20</v>
      </c>
      <c r="E422" t="s">
        <v>21</v>
      </c>
      <c r="F422" t="s">
        <v>28</v>
      </c>
      <c r="G422">
        <v>25.22</v>
      </c>
      <c r="H422">
        <v>7</v>
      </c>
      <c r="I422">
        <v>8.827</v>
      </c>
      <c r="J422">
        <v>185.36699999999999</v>
      </c>
      <c r="K422" s="6">
        <v>43557</v>
      </c>
      <c r="L422">
        <v>0.43263888888888885</v>
      </c>
      <c r="M422" t="s">
        <v>29</v>
      </c>
      <c r="N422">
        <v>176.54</v>
      </c>
      <c r="O422">
        <v>4.7619047620000003</v>
      </c>
      <c r="P422">
        <v>8.827</v>
      </c>
      <c r="Q422">
        <v>8.1999999999999993</v>
      </c>
      <c r="R422">
        <f t="shared" si="54"/>
        <v>185.37</v>
      </c>
      <c r="S422" t="str">
        <f t="shared" si="55"/>
        <v>check</v>
      </c>
      <c r="T422" s="5" t="str">
        <f t="shared" si="56"/>
        <v>Electronic Accessories</v>
      </c>
      <c r="U422" t="str">
        <f t="shared" si="57"/>
        <v>Cash</v>
      </c>
      <c r="V422">
        <f>SUM(J422:J422:J1421)</f>
        <v>183040.48350000006</v>
      </c>
      <c r="W422">
        <f t="shared" si="58"/>
        <v>3116</v>
      </c>
      <c r="X422">
        <f t="shared" si="59"/>
        <v>315.04386144578325</v>
      </c>
      <c r="Y422">
        <f t="shared" si="60"/>
        <v>1034.46</v>
      </c>
      <c r="Z422">
        <f t="shared" si="61"/>
        <v>10.6785</v>
      </c>
      <c r="AA422">
        <f t="shared" si="62"/>
        <v>581</v>
      </c>
    </row>
    <row r="423" spans="1:27" x14ac:dyDescent="0.3">
      <c r="A423" t="s">
        <v>509</v>
      </c>
      <c r="B423" t="s">
        <v>25</v>
      </c>
      <c r="C423" t="s">
        <v>26</v>
      </c>
      <c r="D423" t="s">
        <v>20</v>
      </c>
      <c r="E423" t="s">
        <v>21</v>
      </c>
      <c r="F423" t="s">
        <v>47</v>
      </c>
      <c r="G423">
        <v>38.6</v>
      </c>
      <c r="H423">
        <v>3</v>
      </c>
      <c r="I423">
        <v>5.79</v>
      </c>
      <c r="J423">
        <v>121.59</v>
      </c>
      <c r="K423" s="6" t="s">
        <v>170</v>
      </c>
      <c r="L423">
        <v>0.58124999999999993</v>
      </c>
      <c r="M423" t="s">
        <v>23</v>
      </c>
      <c r="N423">
        <v>115.8</v>
      </c>
      <c r="O423">
        <v>4.7619047620000003</v>
      </c>
      <c r="P423">
        <v>5.79</v>
      </c>
      <c r="Q423">
        <v>7.5</v>
      </c>
      <c r="R423">
        <f t="shared" si="54"/>
        <v>121.59</v>
      </c>
      <c r="S423" t="str">
        <f t="shared" si="55"/>
        <v>correct</v>
      </c>
      <c r="T423" s="5" t="str">
        <f t="shared" si="56"/>
        <v>Food And Beverages</v>
      </c>
      <c r="U423" t="str">
        <f t="shared" si="57"/>
        <v>Ewallet</v>
      </c>
      <c r="V423">
        <f>SUM(J423:J423:J1422)</f>
        <v>182855.11650000006</v>
      </c>
      <c r="W423">
        <f t="shared" si="58"/>
        <v>3109</v>
      </c>
      <c r="X423">
        <f t="shared" si="59"/>
        <v>315.2674422413794</v>
      </c>
      <c r="Y423">
        <f t="shared" si="60"/>
        <v>1034.46</v>
      </c>
      <c r="Z423">
        <f t="shared" si="61"/>
        <v>10.6785</v>
      </c>
      <c r="AA423">
        <f t="shared" si="62"/>
        <v>580</v>
      </c>
    </row>
    <row r="424" spans="1:27" x14ac:dyDescent="0.3">
      <c r="A424" t="s">
        <v>510</v>
      </c>
      <c r="B424" t="s">
        <v>25</v>
      </c>
      <c r="C424" t="s">
        <v>26</v>
      </c>
      <c r="D424" t="s">
        <v>27</v>
      </c>
      <c r="E424" t="s">
        <v>21</v>
      </c>
      <c r="F424" t="s">
        <v>28</v>
      </c>
      <c r="G424">
        <v>84.05</v>
      </c>
      <c r="H424">
        <v>3</v>
      </c>
      <c r="I424">
        <v>12.6075</v>
      </c>
      <c r="J424">
        <v>264.75749999999999</v>
      </c>
      <c r="K424" s="6" t="s">
        <v>146</v>
      </c>
      <c r="L424">
        <v>0.56180555555555556</v>
      </c>
      <c r="M424" t="s">
        <v>29</v>
      </c>
      <c r="N424">
        <v>252.15</v>
      </c>
      <c r="O424">
        <v>4.7619047620000003</v>
      </c>
      <c r="P424">
        <v>12.6075</v>
      </c>
      <c r="Q424">
        <v>9.8000000000000007</v>
      </c>
      <c r="R424">
        <f t="shared" si="54"/>
        <v>264.76</v>
      </c>
      <c r="S424" t="str">
        <f t="shared" si="55"/>
        <v>check</v>
      </c>
      <c r="T424" s="5" t="str">
        <f t="shared" si="56"/>
        <v>Electronic Accessories</v>
      </c>
      <c r="U424" t="str">
        <f t="shared" si="57"/>
        <v>Cash</v>
      </c>
      <c r="V424">
        <f>SUM(J424:J424:J1423)</f>
        <v>182733.52650000004</v>
      </c>
      <c r="W424">
        <f t="shared" si="58"/>
        <v>3106</v>
      </c>
      <c r="X424">
        <f t="shared" si="59"/>
        <v>315.601945595855</v>
      </c>
      <c r="Y424">
        <f t="shared" si="60"/>
        <v>1034.46</v>
      </c>
      <c r="Z424">
        <f t="shared" si="61"/>
        <v>10.6785</v>
      </c>
      <c r="AA424">
        <f t="shared" si="62"/>
        <v>579</v>
      </c>
    </row>
    <row r="425" spans="1:27" x14ac:dyDescent="0.3">
      <c r="A425" t="s">
        <v>511</v>
      </c>
      <c r="B425" t="s">
        <v>25</v>
      </c>
      <c r="C425" t="s">
        <v>26</v>
      </c>
      <c r="D425" t="s">
        <v>20</v>
      </c>
      <c r="E425" t="s">
        <v>21</v>
      </c>
      <c r="F425" t="s">
        <v>50</v>
      </c>
      <c r="G425">
        <v>97.21</v>
      </c>
      <c r="H425">
        <v>10</v>
      </c>
      <c r="I425">
        <v>48.604999999999997</v>
      </c>
      <c r="J425">
        <v>1020.705</v>
      </c>
      <c r="K425" s="6">
        <v>43679</v>
      </c>
      <c r="L425">
        <v>0.54166666666666663</v>
      </c>
      <c r="M425" t="s">
        <v>32</v>
      </c>
      <c r="N425">
        <v>972.1</v>
      </c>
      <c r="O425">
        <v>4.7619047620000003</v>
      </c>
      <c r="P425">
        <v>48.604999999999997</v>
      </c>
      <c r="Q425">
        <v>8.6999999999999993</v>
      </c>
      <c r="R425">
        <f t="shared" si="54"/>
        <v>1020.71</v>
      </c>
      <c r="S425" t="str">
        <f t="shared" si="55"/>
        <v>check</v>
      </c>
      <c r="T425" s="5" t="str">
        <f t="shared" si="56"/>
        <v>Fashion Accessories</v>
      </c>
      <c r="U425" t="str">
        <f t="shared" si="57"/>
        <v>Credit card</v>
      </c>
      <c r="V425">
        <f>SUM(J425:J425:J1424)</f>
        <v>182468.76900000006</v>
      </c>
      <c r="W425">
        <f t="shared" si="58"/>
        <v>3103</v>
      </c>
      <c r="X425">
        <f t="shared" si="59"/>
        <v>315.68991176470598</v>
      </c>
      <c r="Y425">
        <f t="shared" si="60"/>
        <v>1034.46</v>
      </c>
      <c r="Z425">
        <f t="shared" si="61"/>
        <v>10.6785</v>
      </c>
      <c r="AA425">
        <f t="shared" si="62"/>
        <v>578</v>
      </c>
    </row>
    <row r="426" spans="1:27" x14ac:dyDescent="0.3">
      <c r="A426" t="s">
        <v>512</v>
      </c>
      <c r="B426" t="s">
        <v>45</v>
      </c>
      <c r="C426" t="s">
        <v>46</v>
      </c>
      <c r="D426" t="s">
        <v>20</v>
      </c>
      <c r="E426" t="s">
        <v>215</v>
      </c>
      <c r="F426" t="s">
        <v>50</v>
      </c>
      <c r="G426">
        <v>25.42</v>
      </c>
      <c r="H426">
        <v>8</v>
      </c>
      <c r="I426">
        <v>10.167999999999999</v>
      </c>
      <c r="J426">
        <v>213.52799999999999</v>
      </c>
      <c r="K426" s="6" t="s">
        <v>102</v>
      </c>
      <c r="L426">
        <v>0.8208333333333333</v>
      </c>
      <c r="M426" t="s">
        <v>32</v>
      </c>
      <c r="N426">
        <v>203.36</v>
      </c>
      <c r="O426">
        <v>4.7619047620000003</v>
      </c>
      <c r="P426">
        <v>10.167999999999999</v>
      </c>
      <c r="Q426">
        <v>6.7</v>
      </c>
      <c r="R426">
        <f t="shared" si="54"/>
        <v>213.53</v>
      </c>
      <c r="S426" t="str">
        <f t="shared" si="55"/>
        <v>check</v>
      </c>
      <c r="T426" s="5" t="str">
        <f t="shared" si="56"/>
        <v>Fashion Accessories</v>
      </c>
      <c r="U426" t="str">
        <f t="shared" si="57"/>
        <v>Credit card</v>
      </c>
      <c r="V426">
        <f>SUM(J426:J426:J1425)</f>
        <v>181448.06400000004</v>
      </c>
      <c r="W426">
        <f t="shared" si="58"/>
        <v>3093</v>
      </c>
      <c r="X426">
        <f t="shared" si="59"/>
        <v>314.46804852686319</v>
      </c>
      <c r="Y426">
        <f t="shared" si="60"/>
        <v>1034.46</v>
      </c>
      <c r="Z426">
        <f t="shared" si="61"/>
        <v>10.6785</v>
      </c>
      <c r="AA426">
        <f t="shared" si="62"/>
        <v>577</v>
      </c>
    </row>
    <row r="427" spans="1:27" x14ac:dyDescent="0.3">
      <c r="A427" t="s">
        <v>513</v>
      </c>
      <c r="B427" t="s">
        <v>25</v>
      </c>
      <c r="C427" t="s">
        <v>26</v>
      </c>
      <c r="D427" t="s">
        <v>27</v>
      </c>
      <c r="E427" t="s">
        <v>215</v>
      </c>
      <c r="F427" t="s">
        <v>50</v>
      </c>
      <c r="G427">
        <v>16.28</v>
      </c>
      <c r="H427">
        <v>1</v>
      </c>
      <c r="I427">
        <v>0.81399999999999995</v>
      </c>
      <c r="J427">
        <v>17.094000000000001</v>
      </c>
      <c r="K427" s="6">
        <v>43711</v>
      </c>
      <c r="L427">
        <v>0.65</v>
      </c>
      <c r="M427" t="s">
        <v>29</v>
      </c>
      <c r="N427">
        <v>16.28</v>
      </c>
      <c r="O427">
        <v>4.7619047620000003</v>
      </c>
      <c r="P427">
        <v>0.81399999999999995</v>
      </c>
      <c r="Q427">
        <v>5</v>
      </c>
      <c r="R427">
        <f t="shared" si="54"/>
        <v>17.09</v>
      </c>
      <c r="S427" t="str">
        <f t="shared" si="55"/>
        <v>check</v>
      </c>
      <c r="T427" s="5" t="str">
        <f t="shared" si="56"/>
        <v>Fashion Accessories</v>
      </c>
      <c r="U427" t="str">
        <f t="shared" si="57"/>
        <v>Cash</v>
      </c>
      <c r="V427">
        <f>SUM(J427:J427:J1426)</f>
        <v>181234.53600000002</v>
      </c>
      <c r="W427">
        <f t="shared" si="58"/>
        <v>3085</v>
      </c>
      <c r="X427">
        <f t="shared" si="59"/>
        <v>314.6432916666667</v>
      </c>
      <c r="Y427">
        <f t="shared" si="60"/>
        <v>1034.46</v>
      </c>
      <c r="Z427">
        <f t="shared" si="61"/>
        <v>10.6785</v>
      </c>
      <c r="AA427">
        <f t="shared" si="62"/>
        <v>576</v>
      </c>
    </row>
    <row r="428" spans="1:27" x14ac:dyDescent="0.3">
      <c r="A428" t="s">
        <v>514</v>
      </c>
      <c r="B428" t="s">
        <v>45</v>
      </c>
      <c r="C428" t="s">
        <v>46</v>
      </c>
      <c r="D428" t="s">
        <v>20</v>
      </c>
      <c r="E428" t="s">
        <v>215</v>
      </c>
      <c r="F428" t="s">
        <v>50</v>
      </c>
      <c r="G428">
        <v>40.61</v>
      </c>
      <c r="H428">
        <v>9</v>
      </c>
      <c r="I428">
        <v>18.2745</v>
      </c>
      <c r="J428">
        <v>383.7645</v>
      </c>
      <c r="K428" s="6">
        <v>43497</v>
      </c>
      <c r="L428">
        <v>0.56944444444444442</v>
      </c>
      <c r="M428" t="s">
        <v>29</v>
      </c>
      <c r="N428">
        <v>365.49</v>
      </c>
      <c r="O428">
        <v>4.7619047620000003</v>
      </c>
      <c r="P428">
        <v>18.2745</v>
      </c>
      <c r="Q428">
        <v>7</v>
      </c>
      <c r="R428">
        <f t="shared" si="54"/>
        <v>383.76</v>
      </c>
      <c r="S428" t="str">
        <f t="shared" si="55"/>
        <v>check</v>
      </c>
      <c r="T428" s="5" t="str">
        <f t="shared" si="56"/>
        <v>Fashion Accessories</v>
      </c>
      <c r="U428" t="str">
        <f t="shared" si="57"/>
        <v>Cash</v>
      </c>
      <c r="V428">
        <f>SUM(J428:J428:J1427)</f>
        <v>181217.44200000004</v>
      </c>
      <c r="W428">
        <f t="shared" si="58"/>
        <v>3084</v>
      </c>
      <c r="X428">
        <f t="shared" si="59"/>
        <v>315.16076869565222</v>
      </c>
      <c r="Y428">
        <f t="shared" si="60"/>
        <v>1034.46</v>
      </c>
      <c r="Z428">
        <f t="shared" si="61"/>
        <v>10.6785</v>
      </c>
      <c r="AA428">
        <f t="shared" si="62"/>
        <v>575</v>
      </c>
    </row>
    <row r="429" spans="1:27" x14ac:dyDescent="0.3">
      <c r="A429" t="s">
        <v>515</v>
      </c>
      <c r="B429" t="s">
        <v>18</v>
      </c>
      <c r="C429" t="s">
        <v>19</v>
      </c>
      <c r="D429" t="s">
        <v>20</v>
      </c>
      <c r="E429" t="s">
        <v>215</v>
      </c>
      <c r="F429" t="s">
        <v>22</v>
      </c>
      <c r="G429">
        <v>53.17</v>
      </c>
      <c r="H429">
        <v>7</v>
      </c>
      <c r="I429">
        <v>18.609500000000001</v>
      </c>
      <c r="J429">
        <v>390.79950000000002</v>
      </c>
      <c r="K429" s="6" t="s">
        <v>61</v>
      </c>
      <c r="L429">
        <v>0.75069444444444444</v>
      </c>
      <c r="M429" t="s">
        <v>29</v>
      </c>
      <c r="N429">
        <v>372.19</v>
      </c>
      <c r="O429">
        <v>4.7619047620000003</v>
      </c>
      <c r="P429">
        <v>18.609500000000001</v>
      </c>
      <c r="Q429">
        <v>8.9</v>
      </c>
      <c r="R429">
        <f t="shared" si="54"/>
        <v>390.8</v>
      </c>
      <c r="S429" t="str">
        <f t="shared" si="55"/>
        <v>check</v>
      </c>
      <c r="T429" s="5" t="str">
        <f t="shared" si="56"/>
        <v>Health And Beauty</v>
      </c>
      <c r="U429" t="str">
        <f t="shared" si="57"/>
        <v>Cash</v>
      </c>
      <c r="V429">
        <f>SUM(J429:J429:J1428)</f>
        <v>180833.67750000002</v>
      </c>
      <c r="W429">
        <f t="shared" si="58"/>
        <v>3075</v>
      </c>
      <c r="X429">
        <f t="shared" si="59"/>
        <v>315.04125000000005</v>
      </c>
      <c r="Y429">
        <f t="shared" si="60"/>
        <v>1034.46</v>
      </c>
      <c r="Z429">
        <f t="shared" si="61"/>
        <v>10.6785</v>
      </c>
      <c r="AA429">
        <f t="shared" si="62"/>
        <v>574</v>
      </c>
    </row>
    <row r="430" spans="1:27" x14ac:dyDescent="0.3">
      <c r="A430" t="s">
        <v>516</v>
      </c>
      <c r="B430" t="s">
        <v>45</v>
      </c>
      <c r="C430" t="s">
        <v>46</v>
      </c>
      <c r="D430" t="s">
        <v>20</v>
      </c>
      <c r="E430" t="s">
        <v>21</v>
      </c>
      <c r="F430" t="s">
        <v>47</v>
      </c>
      <c r="G430">
        <v>20.87</v>
      </c>
      <c r="H430">
        <v>3</v>
      </c>
      <c r="I430">
        <v>3.1305000000000001</v>
      </c>
      <c r="J430">
        <v>65.740499999999997</v>
      </c>
      <c r="K430" s="6" t="s">
        <v>295</v>
      </c>
      <c r="L430">
        <v>0.57847222222222217</v>
      </c>
      <c r="M430" t="s">
        <v>32</v>
      </c>
      <c r="N430">
        <v>62.61</v>
      </c>
      <c r="O430">
        <v>4.7619047620000003</v>
      </c>
      <c r="P430">
        <v>3.1305000000000001</v>
      </c>
      <c r="Q430">
        <v>8</v>
      </c>
      <c r="R430">
        <f t="shared" si="54"/>
        <v>65.739999999999995</v>
      </c>
      <c r="S430" t="str">
        <f t="shared" si="55"/>
        <v>check</v>
      </c>
      <c r="T430" s="5" t="str">
        <f t="shared" si="56"/>
        <v>Food And Beverages</v>
      </c>
      <c r="U430" t="str">
        <f t="shared" si="57"/>
        <v>Credit card</v>
      </c>
      <c r="V430">
        <f>SUM(J430:J430:J1429)</f>
        <v>180442.878</v>
      </c>
      <c r="W430">
        <f t="shared" si="58"/>
        <v>3068</v>
      </c>
      <c r="X430">
        <f t="shared" si="59"/>
        <v>314.90903664921467</v>
      </c>
      <c r="Y430">
        <f t="shared" si="60"/>
        <v>1034.46</v>
      </c>
      <c r="Z430">
        <f t="shared" si="61"/>
        <v>10.6785</v>
      </c>
      <c r="AA430">
        <f t="shared" si="62"/>
        <v>573</v>
      </c>
    </row>
    <row r="431" spans="1:27" x14ac:dyDescent="0.3">
      <c r="A431" t="s">
        <v>517</v>
      </c>
      <c r="B431" t="s">
        <v>45</v>
      </c>
      <c r="C431" t="s">
        <v>46</v>
      </c>
      <c r="D431" t="s">
        <v>27</v>
      </c>
      <c r="E431" t="s">
        <v>215</v>
      </c>
      <c r="F431" t="s">
        <v>36</v>
      </c>
      <c r="G431">
        <v>67.27</v>
      </c>
      <c r="H431">
        <v>5</v>
      </c>
      <c r="I431">
        <v>16.817499999999999</v>
      </c>
      <c r="J431">
        <v>353.16750000000002</v>
      </c>
      <c r="K431" s="6" t="s">
        <v>98</v>
      </c>
      <c r="L431">
        <v>0.7270833333333333</v>
      </c>
      <c r="M431" t="s">
        <v>29</v>
      </c>
      <c r="N431">
        <v>336.35</v>
      </c>
      <c r="O431">
        <v>4.7619047620000003</v>
      </c>
      <c r="P431">
        <v>16.817499999999999</v>
      </c>
      <c r="Q431">
        <v>6.9</v>
      </c>
      <c r="R431">
        <f t="shared" si="54"/>
        <v>353.17</v>
      </c>
      <c r="S431" t="str">
        <f t="shared" si="55"/>
        <v>check</v>
      </c>
      <c r="T431" s="5" t="str">
        <f t="shared" si="56"/>
        <v>Sports And Travel</v>
      </c>
      <c r="U431" t="str">
        <f t="shared" si="57"/>
        <v>Cash</v>
      </c>
      <c r="V431">
        <f>SUM(J431:J431:J1430)</f>
        <v>180377.13750000001</v>
      </c>
      <c r="W431">
        <f t="shared" si="58"/>
        <v>3065</v>
      </c>
      <c r="X431">
        <f t="shared" si="59"/>
        <v>315.34464597902098</v>
      </c>
      <c r="Y431">
        <f t="shared" si="60"/>
        <v>1034.46</v>
      </c>
      <c r="Z431">
        <f t="shared" si="61"/>
        <v>10.6785</v>
      </c>
      <c r="AA431">
        <f t="shared" si="62"/>
        <v>572</v>
      </c>
    </row>
    <row r="432" spans="1:27" x14ac:dyDescent="0.3">
      <c r="A432" t="s">
        <v>518</v>
      </c>
      <c r="B432" t="s">
        <v>18</v>
      </c>
      <c r="C432" t="s">
        <v>19</v>
      </c>
      <c r="D432" t="s">
        <v>20</v>
      </c>
      <c r="E432" t="s">
        <v>21</v>
      </c>
      <c r="F432" t="s">
        <v>31</v>
      </c>
      <c r="G432">
        <v>90.65</v>
      </c>
      <c r="H432">
        <v>10</v>
      </c>
      <c r="I432">
        <v>45.325000000000003</v>
      </c>
      <c r="J432">
        <v>951.82500000000005</v>
      </c>
      <c r="K432" s="6">
        <v>43680</v>
      </c>
      <c r="L432">
        <v>0.45347222222222222</v>
      </c>
      <c r="M432" t="s">
        <v>23</v>
      </c>
      <c r="N432">
        <v>906.5</v>
      </c>
      <c r="O432">
        <v>4.7619047620000003</v>
      </c>
      <c r="P432">
        <v>45.325000000000003</v>
      </c>
      <c r="Q432">
        <v>7.3</v>
      </c>
      <c r="R432">
        <f t="shared" si="54"/>
        <v>951.83</v>
      </c>
      <c r="S432" t="str">
        <f t="shared" si="55"/>
        <v>check</v>
      </c>
      <c r="T432" s="5" t="str">
        <f t="shared" si="56"/>
        <v>Home And Lifestyle</v>
      </c>
      <c r="U432" t="str">
        <f t="shared" si="57"/>
        <v>Ewallet</v>
      </c>
      <c r="V432">
        <f>SUM(J432:J432:J1431)</f>
        <v>180023.97000000003</v>
      </c>
      <c r="W432">
        <f t="shared" si="58"/>
        <v>3060</v>
      </c>
      <c r="X432">
        <f t="shared" si="59"/>
        <v>315.27840630472861</v>
      </c>
      <c r="Y432">
        <f t="shared" si="60"/>
        <v>1034.46</v>
      </c>
      <c r="Z432">
        <f t="shared" si="61"/>
        <v>10.6785</v>
      </c>
      <c r="AA432">
        <f t="shared" si="62"/>
        <v>571</v>
      </c>
    </row>
    <row r="433" spans="1:27" x14ac:dyDescent="0.3">
      <c r="A433" t="s">
        <v>519</v>
      </c>
      <c r="B433" t="s">
        <v>45</v>
      </c>
      <c r="C433" t="s">
        <v>46</v>
      </c>
      <c r="D433" t="s">
        <v>27</v>
      </c>
      <c r="E433" t="s">
        <v>215</v>
      </c>
      <c r="F433" t="s">
        <v>50</v>
      </c>
      <c r="G433">
        <v>69.08</v>
      </c>
      <c r="H433">
        <v>2</v>
      </c>
      <c r="I433">
        <v>6.9080000000000004</v>
      </c>
      <c r="J433">
        <v>145.06800000000001</v>
      </c>
      <c r="K433" s="6" t="s">
        <v>305</v>
      </c>
      <c r="L433">
        <v>0.82500000000000007</v>
      </c>
      <c r="M433" t="s">
        <v>32</v>
      </c>
      <c r="N433">
        <v>138.16</v>
      </c>
      <c r="O433">
        <v>4.7619047620000003</v>
      </c>
      <c r="P433">
        <v>6.9080000000000004</v>
      </c>
      <c r="Q433">
        <v>6.9</v>
      </c>
      <c r="R433">
        <f t="shared" si="54"/>
        <v>145.07</v>
      </c>
      <c r="S433" t="str">
        <f t="shared" si="55"/>
        <v>check</v>
      </c>
      <c r="T433" s="5" t="str">
        <f t="shared" si="56"/>
        <v>Fashion Accessories</v>
      </c>
      <c r="U433" t="str">
        <f t="shared" si="57"/>
        <v>Credit card</v>
      </c>
      <c r="V433">
        <f>SUM(J433:J433:J1432)</f>
        <v>179072.14500000002</v>
      </c>
      <c r="W433">
        <f t="shared" si="58"/>
        <v>3050</v>
      </c>
      <c r="X433">
        <f t="shared" si="59"/>
        <v>314.16165789473689</v>
      </c>
      <c r="Y433">
        <f t="shared" si="60"/>
        <v>1034.46</v>
      </c>
      <c r="Z433">
        <f t="shared" si="61"/>
        <v>10.6785</v>
      </c>
      <c r="AA433">
        <f t="shared" si="62"/>
        <v>570</v>
      </c>
    </row>
    <row r="434" spans="1:27" x14ac:dyDescent="0.3">
      <c r="A434" t="s">
        <v>520</v>
      </c>
      <c r="B434" t="s">
        <v>25</v>
      </c>
      <c r="C434" t="s">
        <v>26</v>
      </c>
      <c r="D434" t="s">
        <v>27</v>
      </c>
      <c r="E434" t="s">
        <v>215</v>
      </c>
      <c r="F434" t="s">
        <v>47</v>
      </c>
      <c r="G434">
        <v>43.27</v>
      </c>
      <c r="H434">
        <v>2</v>
      </c>
      <c r="I434">
        <v>4.327</v>
      </c>
      <c r="J434">
        <v>90.867000000000004</v>
      </c>
      <c r="K434" s="6">
        <v>43680</v>
      </c>
      <c r="L434">
        <v>0.70347222222222217</v>
      </c>
      <c r="M434" t="s">
        <v>23</v>
      </c>
      <c r="N434">
        <v>86.54</v>
      </c>
      <c r="O434">
        <v>4.7619047620000003</v>
      </c>
      <c r="P434">
        <v>4.327</v>
      </c>
      <c r="Q434">
        <v>5.7</v>
      </c>
      <c r="R434">
        <f t="shared" si="54"/>
        <v>90.87</v>
      </c>
      <c r="S434" t="str">
        <f t="shared" si="55"/>
        <v>check</v>
      </c>
      <c r="T434" s="5" t="str">
        <f t="shared" si="56"/>
        <v>Food And Beverages</v>
      </c>
      <c r="U434" t="str">
        <f t="shared" si="57"/>
        <v>Ewallet</v>
      </c>
      <c r="V434">
        <f>SUM(J434:J434:J1433)</f>
        <v>178927.07700000002</v>
      </c>
      <c r="W434">
        <f t="shared" si="58"/>
        <v>3048</v>
      </c>
      <c r="X434">
        <f t="shared" si="59"/>
        <v>314.45883479789109</v>
      </c>
      <c r="Y434">
        <f t="shared" si="60"/>
        <v>1034.46</v>
      </c>
      <c r="Z434">
        <f t="shared" si="61"/>
        <v>10.6785</v>
      </c>
      <c r="AA434">
        <f t="shared" si="62"/>
        <v>569</v>
      </c>
    </row>
    <row r="435" spans="1:27" x14ac:dyDescent="0.3">
      <c r="A435" t="s">
        <v>521</v>
      </c>
      <c r="B435" t="s">
        <v>18</v>
      </c>
      <c r="C435" t="s">
        <v>19</v>
      </c>
      <c r="D435" t="s">
        <v>27</v>
      </c>
      <c r="E435" t="s">
        <v>21</v>
      </c>
      <c r="F435" t="s">
        <v>28</v>
      </c>
      <c r="G435">
        <v>23.46</v>
      </c>
      <c r="H435">
        <v>6</v>
      </c>
      <c r="I435">
        <v>7.0380000000000003</v>
      </c>
      <c r="J435">
        <v>147.798</v>
      </c>
      <c r="K435" s="6" t="s">
        <v>137</v>
      </c>
      <c r="L435">
        <v>0.80138888888888893</v>
      </c>
      <c r="M435" t="s">
        <v>23</v>
      </c>
      <c r="N435">
        <v>140.76</v>
      </c>
      <c r="O435">
        <v>4.7619047620000003</v>
      </c>
      <c r="P435">
        <v>7.0380000000000003</v>
      </c>
      <c r="Q435">
        <v>6.4</v>
      </c>
      <c r="R435">
        <f t="shared" si="54"/>
        <v>147.80000000000001</v>
      </c>
      <c r="S435" t="str">
        <f t="shared" si="55"/>
        <v>check</v>
      </c>
      <c r="T435" s="5" t="str">
        <f t="shared" si="56"/>
        <v>Electronic Accessories</v>
      </c>
      <c r="U435" t="str">
        <f t="shared" si="57"/>
        <v>Ewallet</v>
      </c>
      <c r="V435">
        <f>SUM(J435:J435:J1434)</f>
        <v>178836.21000000002</v>
      </c>
      <c r="W435">
        <f t="shared" si="58"/>
        <v>3046</v>
      </c>
      <c r="X435">
        <f t="shared" si="59"/>
        <v>314.85248239436623</v>
      </c>
      <c r="Y435">
        <f t="shared" si="60"/>
        <v>1034.46</v>
      </c>
      <c r="Z435">
        <f t="shared" si="61"/>
        <v>10.6785</v>
      </c>
      <c r="AA435">
        <f t="shared" si="62"/>
        <v>568</v>
      </c>
    </row>
    <row r="436" spans="1:27" x14ac:dyDescent="0.3">
      <c r="A436" t="s">
        <v>522</v>
      </c>
      <c r="B436" t="s">
        <v>45</v>
      </c>
      <c r="C436" t="s">
        <v>46</v>
      </c>
      <c r="D436" t="s">
        <v>27</v>
      </c>
      <c r="E436" t="s">
        <v>215</v>
      </c>
      <c r="F436" t="s">
        <v>50</v>
      </c>
      <c r="G436">
        <v>95.54</v>
      </c>
      <c r="H436">
        <v>7</v>
      </c>
      <c r="I436">
        <v>33.439</v>
      </c>
      <c r="J436">
        <v>702.21900000000005</v>
      </c>
      <c r="K436" s="6">
        <v>43711</v>
      </c>
      <c r="L436">
        <v>0.60833333333333328</v>
      </c>
      <c r="M436" t="s">
        <v>32</v>
      </c>
      <c r="N436">
        <v>668.78</v>
      </c>
      <c r="O436">
        <v>4.7619047620000003</v>
      </c>
      <c r="P436">
        <v>33.439</v>
      </c>
      <c r="Q436">
        <v>9.6</v>
      </c>
      <c r="R436">
        <f t="shared" si="54"/>
        <v>702.22</v>
      </c>
      <c r="S436" t="str">
        <f t="shared" si="55"/>
        <v>check</v>
      </c>
      <c r="T436" s="5" t="str">
        <f t="shared" si="56"/>
        <v>Fashion Accessories</v>
      </c>
      <c r="U436" t="str">
        <f t="shared" si="57"/>
        <v>Credit card</v>
      </c>
      <c r="V436">
        <f>SUM(J436:J436:J1435)</f>
        <v>178688.41200000001</v>
      </c>
      <c r="W436">
        <f t="shared" si="58"/>
        <v>3040</v>
      </c>
      <c r="X436">
        <f t="shared" si="59"/>
        <v>315.14711111111114</v>
      </c>
      <c r="Y436">
        <f t="shared" si="60"/>
        <v>1034.46</v>
      </c>
      <c r="Z436">
        <f t="shared" si="61"/>
        <v>10.6785</v>
      </c>
      <c r="AA436">
        <f t="shared" si="62"/>
        <v>567</v>
      </c>
    </row>
    <row r="437" spans="1:27" x14ac:dyDescent="0.3">
      <c r="A437" t="s">
        <v>523</v>
      </c>
      <c r="B437" t="s">
        <v>45</v>
      </c>
      <c r="C437" t="s">
        <v>46</v>
      </c>
      <c r="D437" t="s">
        <v>27</v>
      </c>
      <c r="E437" t="s">
        <v>21</v>
      </c>
      <c r="F437" t="s">
        <v>50</v>
      </c>
      <c r="G437">
        <v>47.44</v>
      </c>
      <c r="H437">
        <v>1</v>
      </c>
      <c r="I437">
        <v>2.3719999999999999</v>
      </c>
      <c r="J437">
        <v>49.811999999999998</v>
      </c>
      <c r="K437" s="6" t="s">
        <v>218</v>
      </c>
      <c r="L437">
        <v>0.7631944444444444</v>
      </c>
      <c r="M437" t="s">
        <v>32</v>
      </c>
      <c r="N437">
        <v>47.44</v>
      </c>
      <c r="O437">
        <v>4.7619047620000003</v>
      </c>
      <c r="P437">
        <v>2.3719999999999999</v>
      </c>
      <c r="Q437">
        <v>6.8</v>
      </c>
      <c r="R437">
        <f t="shared" si="54"/>
        <v>49.81</v>
      </c>
      <c r="S437" t="str">
        <f t="shared" si="55"/>
        <v>check</v>
      </c>
      <c r="T437" s="5" t="str">
        <f t="shared" si="56"/>
        <v>Fashion Accessories</v>
      </c>
      <c r="U437" t="str">
        <f t="shared" si="57"/>
        <v>Credit card</v>
      </c>
      <c r="V437">
        <f>SUM(J437:J437:J1436)</f>
        <v>177986.19300000003</v>
      </c>
      <c r="W437">
        <f t="shared" si="58"/>
        <v>3033</v>
      </c>
      <c r="X437">
        <f t="shared" si="59"/>
        <v>314.46323851590108</v>
      </c>
      <c r="Y437">
        <f t="shared" si="60"/>
        <v>1034.46</v>
      </c>
      <c r="Z437">
        <f t="shared" si="61"/>
        <v>10.6785</v>
      </c>
      <c r="AA437">
        <f t="shared" si="62"/>
        <v>566</v>
      </c>
    </row>
    <row r="438" spans="1:27" x14ac:dyDescent="0.3">
      <c r="A438" t="s">
        <v>524</v>
      </c>
      <c r="B438" t="s">
        <v>25</v>
      </c>
      <c r="C438" t="s">
        <v>26</v>
      </c>
      <c r="D438" t="s">
        <v>27</v>
      </c>
      <c r="E438" t="s">
        <v>215</v>
      </c>
      <c r="F438" t="s">
        <v>36</v>
      </c>
      <c r="G438">
        <v>99.24</v>
      </c>
      <c r="H438">
        <v>9</v>
      </c>
      <c r="I438">
        <v>44.658000000000001</v>
      </c>
      <c r="J438">
        <v>937.81799999999998</v>
      </c>
      <c r="K438" s="6" t="s">
        <v>102</v>
      </c>
      <c r="L438">
        <v>0.79791666666666661</v>
      </c>
      <c r="M438" t="s">
        <v>23</v>
      </c>
      <c r="N438">
        <v>893.16</v>
      </c>
      <c r="O438">
        <v>4.7619047620000003</v>
      </c>
      <c r="P438">
        <v>44.658000000000001</v>
      </c>
      <c r="Q438">
        <v>9</v>
      </c>
      <c r="R438">
        <f t="shared" si="54"/>
        <v>937.82</v>
      </c>
      <c r="S438" t="str">
        <f t="shared" si="55"/>
        <v>check</v>
      </c>
      <c r="T438" s="5" t="str">
        <f t="shared" si="56"/>
        <v>Sports And Travel</v>
      </c>
      <c r="U438" t="str">
        <f t="shared" si="57"/>
        <v>Ewallet</v>
      </c>
      <c r="V438">
        <f>SUM(J438:J438:J1437)</f>
        <v>177936.38100000002</v>
      </c>
      <c r="W438">
        <f t="shared" si="58"/>
        <v>3032</v>
      </c>
      <c r="X438">
        <f t="shared" si="59"/>
        <v>314.93164778761064</v>
      </c>
      <c r="Y438">
        <f t="shared" si="60"/>
        <v>1034.46</v>
      </c>
      <c r="Z438">
        <f t="shared" si="61"/>
        <v>10.6785</v>
      </c>
      <c r="AA438">
        <f t="shared" si="62"/>
        <v>565</v>
      </c>
    </row>
    <row r="439" spans="1:27" x14ac:dyDescent="0.3">
      <c r="A439" t="s">
        <v>525</v>
      </c>
      <c r="B439" t="s">
        <v>25</v>
      </c>
      <c r="C439" t="s">
        <v>26</v>
      </c>
      <c r="D439" t="s">
        <v>20</v>
      </c>
      <c r="E439" t="s">
        <v>215</v>
      </c>
      <c r="F439" t="s">
        <v>36</v>
      </c>
      <c r="G439">
        <v>82.93</v>
      </c>
      <c r="H439">
        <v>4</v>
      </c>
      <c r="I439">
        <v>16.585999999999999</v>
      </c>
      <c r="J439">
        <v>348.30599999999998</v>
      </c>
      <c r="K439" s="6" t="s">
        <v>114</v>
      </c>
      <c r="L439">
        <v>0.70208333333333339</v>
      </c>
      <c r="M439" t="s">
        <v>23</v>
      </c>
      <c r="N439">
        <v>331.72</v>
      </c>
      <c r="O439">
        <v>4.7619047620000003</v>
      </c>
      <c r="P439">
        <v>16.585999999999999</v>
      </c>
      <c r="Q439">
        <v>9.6</v>
      </c>
      <c r="R439">
        <f t="shared" si="54"/>
        <v>348.31</v>
      </c>
      <c r="S439" t="str">
        <f t="shared" si="55"/>
        <v>check</v>
      </c>
      <c r="T439" s="5" t="str">
        <f t="shared" si="56"/>
        <v>Sports And Travel</v>
      </c>
      <c r="U439" t="str">
        <f t="shared" si="57"/>
        <v>Ewallet</v>
      </c>
      <c r="V439">
        <f>SUM(J439:J439:J1438)</f>
        <v>176998.56300000002</v>
      </c>
      <c r="W439">
        <f t="shared" si="58"/>
        <v>3023</v>
      </c>
      <c r="X439">
        <f t="shared" si="59"/>
        <v>313.8272393617022</v>
      </c>
      <c r="Y439">
        <f t="shared" si="60"/>
        <v>1034.46</v>
      </c>
      <c r="Z439">
        <f t="shared" si="61"/>
        <v>10.6785</v>
      </c>
      <c r="AA439">
        <f t="shared" si="62"/>
        <v>564</v>
      </c>
    </row>
    <row r="440" spans="1:27" x14ac:dyDescent="0.3">
      <c r="A440" t="s">
        <v>526</v>
      </c>
      <c r="B440" t="s">
        <v>18</v>
      </c>
      <c r="C440" t="s">
        <v>19</v>
      </c>
      <c r="D440" t="s">
        <v>27</v>
      </c>
      <c r="E440" t="s">
        <v>215</v>
      </c>
      <c r="F440" t="s">
        <v>31</v>
      </c>
      <c r="G440">
        <v>33.99</v>
      </c>
      <c r="H440">
        <v>6</v>
      </c>
      <c r="I440">
        <v>10.196999999999999</v>
      </c>
      <c r="J440">
        <v>214.137</v>
      </c>
      <c r="K440" s="6">
        <v>43680</v>
      </c>
      <c r="L440">
        <v>0.65069444444444446</v>
      </c>
      <c r="M440" t="s">
        <v>32</v>
      </c>
      <c r="N440">
        <v>203.94</v>
      </c>
      <c r="O440">
        <v>4.7619047620000003</v>
      </c>
      <c r="P440">
        <v>10.196999999999999</v>
      </c>
      <c r="Q440">
        <v>7.7</v>
      </c>
      <c r="R440">
        <f t="shared" si="54"/>
        <v>214.14</v>
      </c>
      <c r="S440" t="str">
        <f t="shared" si="55"/>
        <v>check</v>
      </c>
      <c r="T440" s="5" t="str">
        <f t="shared" si="56"/>
        <v>Home And Lifestyle</v>
      </c>
      <c r="U440" t="str">
        <f t="shared" si="57"/>
        <v>Credit card</v>
      </c>
      <c r="V440">
        <f>SUM(J440:J440:J1439)</f>
        <v>176650.25700000001</v>
      </c>
      <c r="W440">
        <f t="shared" si="58"/>
        <v>3019</v>
      </c>
      <c r="X440">
        <f t="shared" si="59"/>
        <v>313.76599822380109</v>
      </c>
      <c r="Y440">
        <f t="shared" si="60"/>
        <v>1034.46</v>
      </c>
      <c r="Z440">
        <f t="shared" si="61"/>
        <v>10.6785</v>
      </c>
      <c r="AA440">
        <f t="shared" si="62"/>
        <v>563</v>
      </c>
    </row>
    <row r="441" spans="1:27" x14ac:dyDescent="0.3">
      <c r="A441" t="s">
        <v>527</v>
      </c>
      <c r="B441" t="s">
        <v>25</v>
      </c>
      <c r="C441" t="s">
        <v>26</v>
      </c>
      <c r="D441" t="s">
        <v>20</v>
      </c>
      <c r="E441" t="s">
        <v>215</v>
      </c>
      <c r="F441" t="s">
        <v>47</v>
      </c>
      <c r="G441">
        <v>17.04</v>
      </c>
      <c r="H441">
        <v>4</v>
      </c>
      <c r="I441">
        <v>3.4079999999999999</v>
      </c>
      <c r="J441">
        <v>71.567999999999998</v>
      </c>
      <c r="K441" s="6">
        <v>43680</v>
      </c>
      <c r="L441">
        <v>0.84375</v>
      </c>
      <c r="M441" t="s">
        <v>23</v>
      </c>
      <c r="N441">
        <v>68.16</v>
      </c>
      <c r="O441">
        <v>4.7619047620000003</v>
      </c>
      <c r="P441">
        <v>3.4079999999999999</v>
      </c>
      <c r="Q441">
        <v>7</v>
      </c>
      <c r="R441">
        <f t="shared" si="54"/>
        <v>71.569999999999993</v>
      </c>
      <c r="S441" t="str">
        <f t="shared" si="55"/>
        <v>check</v>
      </c>
      <c r="T441" s="5" t="str">
        <f t="shared" si="56"/>
        <v>Food And Beverages</v>
      </c>
      <c r="U441" t="str">
        <f t="shared" si="57"/>
        <v>Ewallet</v>
      </c>
      <c r="V441">
        <f>SUM(J441:J441:J1440)</f>
        <v>176436.12000000002</v>
      </c>
      <c r="W441">
        <f t="shared" si="58"/>
        <v>3013</v>
      </c>
      <c r="X441">
        <f t="shared" si="59"/>
        <v>313.94327402135235</v>
      </c>
      <c r="Y441">
        <f t="shared" si="60"/>
        <v>1034.46</v>
      </c>
      <c r="Z441">
        <f t="shared" si="61"/>
        <v>10.6785</v>
      </c>
      <c r="AA441">
        <f t="shared" si="62"/>
        <v>562</v>
      </c>
    </row>
    <row r="442" spans="1:27" x14ac:dyDescent="0.3">
      <c r="A442" t="s">
        <v>528</v>
      </c>
      <c r="B442" t="s">
        <v>25</v>
      </c>
      <c r="C442" t="s">
        <v>26</v>
      </c>
      <c r="D442" t="s">
        <v>27</v>
      </c>
      <c r="E442" t="s">
        <v>21</v>
      </c>
      <c r="F442" t="s">
        <v>28</v>
      </c>
      <c r="G442">
        <v>40.86</v>
      </c>
      <c r="H442">
        <v>8</v>
      </c>
      <c r="I442">
        <v>16.344000000000001</v>
      </c>
      <c r="J442">
        <v>343.22399999999999</v>
      </c>
      <c r="K442" s="6">
        <v>43648</v>
      </c>
      <c r="L442">
        <v>0.60972222222222217</v>
      </c>
      <c r="M442" t="s">
        <v>32</v>
      </c>
      <c r="N442">
        <v>326.88</v>
      </c>
      <c r="O442">
        <v>4.7619047620000003</v>
      </c>
      <c r="P442">
        <v>16.344000000000001</v>
      </c>
      <c r="Q442">
        <v>6.5</v>
      </c>
      <c r="R442">
        <f t="shared" si="54"/>
        <v>343.22</v>
      </c>
      <c r="S442" t="str">
        <f t="shared" si="55"/>
        <v>check</v>
      </c>
      <c r="T442" s="5" t="str">
        <f t="shared" si="56"/>
        <v>Electronic Accessories</v>
      </c>
      <c r="U442" t="str">
        <f t="shared" si="57"/>
        <v>Credit card</v>
      </c>
      <c r="V442">
        <f>SUM(J442:J442:J1441)</f>
        <v>176364.55200000003</v>
      </c>
      <c r="W442">
        <f t="shared" si="58"/>
        <v>3009</v>
      </c>
      <c r="X442">
        <f t="shared" si="59"/>
        <v>314.37531550802146</v>
      </c>
      <c r="Y442">
        <f t="shared" si="60"/>
        <v>1034.46</v>
      </c>
      <c r="Z442">
        <f t="shared" si="61"/>
        <v>10.6785</v>
      </c>
      <c r="AA442">
        <f t="shared" si="62"/>
        <v>561</v>
      </c>
    </row>
    <row r="443" spans="1:27" x14ac:dyDescent="0.3">
      <c r="A443" t="s">
        <v>529</v>
      </c>
      <c r="B443" t="s">
        <v>25</v>
      </c>
      <c r="C443" t="s">
        <v>26</v>
      </c>
      <c r="D443" t="s">
        <v>20</v>
      </c>
      <c r="E443" t="s">
        <v>215</v>
      </c>
      <c r="F443" t="s">
        <v>47</v>
      </c>
      <c r="G443">
        <v>17.440000000000001</v>
      </c>
      <c r="H443">
        <v>5</v>
      </c>
      <c r="I443">
        <v>4.3600000000000003</v>
      </c>
      <c r="J443">
        <v>91.56</v>
      </c>
      <c r="K443" s="6" t="s">
        <v>57</v>
      </c>
      <c r="L443">
        <v>0.80902777777777779</v>
      </c>
      <c r="M443" t="s">
        <v>29</v>
      </c>
      <c r="N443">
        <v>87.2</v>
      </c>
      <c r="O443">
        <v>4.7619047620000003</v>
      </c>
      <c r="P443">
        <v>4.3600000000000003</v>
      </c>
      <c r="Q443">
        <v>8.1</v>
      </c>
      <c r="R443">
        <f t="shared" si="54"/>
        <v>91.56</v>
      </c>
      <c r="S443" t="str">
        <f t="shared" si="55"/>
        <v>correct</v>
      </c>
      <c r="T443" s="5" t="str">
        <f t="shared" si="56"/>
        <v>Food And Beverages</v>
      </c>
      <c r="U443" t="str">
        <f t="shared" si="57"/>
        <v>Cash</v>
      </c>
      <c r="V443">
        <f>SUM(J443:J443:J1442)</f>
        <v>176021.32800000001</v>
      </c>
      <c r="W443">
        <f t="shared" si="58"/>
        <v>3001</v>
      </c>
      <c r="X443">
        <f t="shared" si="59"/>
        <v>314.32380000000001</v>
      </c>
      <c r="Y443">
        <f t="shared" si="60"/>
        <v>1034.46</v>
      </c>
      <c r="Z443">
        <f t="shared" si="61"/>
        <v>10.6785</v>
      </c>
      <c r="AA443">
        <f t="shared" si="62"/>
        <v>560</v>
      </c>
    </row>
    <row r="444" spans="1:27" x14ac:dyDescent="0.3">
      <c r="A444" t="s">
        <v>530</v>
      </c>
      <c r="B444" t="s">
        <v>45</v>
      </c>
      <c r="C444" t="s">
        <v>46</v>
      </c>
      <c r="D444" t="s">
        <v>20</v>
      </c>
      <c r="E444" t="s">
        <v>21</v>
      </c>
      <c r="F444" t="s">
        <v>36</v>
      </c>
      <c r="G444">
        <v>88.43</v>
      </c>
      <c r="H444">
        <v>8</v>
      </c>
      <c r="I444">
        <v>35.372</v>
      </c>
      <c r="J444">
        <v>742.81200000000001</v>
      </c>
      <c r="K444" s="6" t="s">
        <v>71</v>
      </c>
      <c r="L444">
        <v>0.81597222222222221</v>
      </c>
      <c r="M444" t="s">
        <v>32</v>
      </c>
      <c r="N444">
        <v>707.44</v>
      </c>
      <c r="O444">
        <v>4.7619047620000003</v>
      </c>
      <c r="P444">
        <v>35.372</v>
      </c>
      <c r="Q444">
        <v>4.3</v>
      </c>
      <c r="R444">
        <f t="shared" si="54"/>
        <v>742.81</v>
      </c>
      <c r="S444" t="str">
        <f t="shared" si="55"/>
        <v>check</v>
      </c>
      <c r="T444" s="5" t="str">
        <f t="shared" si="56"/>
        <v>Sports And Travel</v>
      </c>
      <c r="U444" t="str">
        <f t="shared" si="57"/>
        <v>Credit card</v>
      </c>
      <c r="V444">
        <f>SUM(J444:J444:J1443)</f>
        <v>175929.76800000001</v>
      </c>
      <c r="W444">
        <f t="shared" si="58"/>
        <v>2996</v>
      </c>
      <c r="X444">
        <f t="shared" si="59"/>
        <v>314.72230411449016</v>
      </c>
      <c r="Y444">
        <f t="shared" si="60"/>
        <v>1034.46</v>
      </c>
      <c r="Z444">
        <f t="shared" si="61"/>
        <v>10.6785</v>
      </c>
      <c r="AA444">
        <f t="shared" si="62"/>
        <v>559</v>
      </c>
    </row>
    <row r="445" spans="1:27" x14ac:dyDescent="0.3">
      <c r="A445" t="s">
        <v>531</v>
      </c>
      <c r="B445" t="s">
        <v>18</v>
      </c>
      <c r="C445" t="s">
        <v>19</v>
      </c>
      <c r="D445" t="s">
        <v>20</v>
      </c>
      <c r="E445" t="s">
        <v>21</v>
      </c>
      <c r="F445" t="s">
        <v>31</v>
      </c>
      <c r="G445">
        <v>89.21</v>
      </c>
      <c r="H445">
        <v>9</v>
      </c>
      <c r="I445">
        <v>40.144500000000001</v>
      </c>
      <c r="J445">
        <v>843.03449999999998</v>
      </c>
      <c r="K445" s="6" t="s">
        <v>57</v>
      </c>
      <c r="L445">
        <v>0.65416666666666667</v>
      </c>
      <c r="M445" t="s">
        <v>32</v>
      </c>
      <c r="N445">
        <v>802.89</v>
      </c>
      <c r="O445">
        <v>4.7619047620000003</v>
      </c>
      <c r="P445">
        <v>40.144500000000001</v>
      </c>
      <c r="Q445">
        <v>6.5</v>
      </c>
      <c r="R445">
        <f t="shared" si="54"/>
        <v>843.03</v>
      </c>
      <c r="S445" t="str">
        <f t="shared" si="55"/>
        <v>check</v>
      </c>
      <c r="T445" s="5" t="str">
        <f t="shared" si="56"/>
        <v>Home And Lifestyle</v>
      </c>
      <c r="U445" t="str">
        <f t="shared" si="57"/>
        <v>Credit card</v>
      </c>
      <c r="V445">
        <f>SUM(J445:J445:J1444)</f>
        <v>175186.95599999998</v>
      </c>
      <c r="W445">
        <f t="shared" si="58"/>
        <v>2988</v>
      </c>
      <c r="X445">
        <f t="shared" si="59"/>
        <v>313.95511827956983</v>
      </c>
      <c r="Y445">
        <f t="shared" si="60"/>
        <v>1034.46</v>
      </c>
      <c r="Z445">
        <f t="shared" si="61"/>
        <v>10.6785</v>
      </c>
      <c r="AA445">
        <f t="shared" si="62"/>
        <v>558</v>
      </c>
    </row>
    <row r="446" spans="1:27" x14ac:dyDescent="0.3">
      <c r="A446" t="s">
        <v>532</v>
      </c>
      <c r="B446" t="s">
        <v>25</v>
      </c>
      <c r="C446" t="s">
        <v>26</v>
      </c>
      <c r="D446" t="s">
        <v>27</v>
      </c>
      <c r="E446" t="s">
        <v>215</v>
      </c>
      <c r="F446" t="s">
        <v>50</v>
      </c>
      <c r="G446">
        <v>12.78</v>
      </c>
      <c r="H446">
        <v>1</v>
      </c>
      <c r="I446">
        <v>0.63900000000000001</v>
      </c>
      <c r="J446">
        <v>13.419</v>
      </c>
      <c r="K446" s="6">
        <v>43678</v>
      </c>
      <c r="L446">
        <v>0.59097222222222223</v>
      </c>
      <c r="M446" t="s">
        <v>23</v>
      </c>
      <c r="N446">
        <v>12.78</v>
      </c>
      <c r="O446">
        <v>4.7619047620000003</v>
      </c>
      <c r="P446">
        <v>0.63900000000000001</v>
      </c>
      <c r="Q446">
        <v>9.5</v>
      </c>
      <c r="R446">
        <f t="shared" si="54"/>
        <v>13.42</v>
      </c>
      <c r="S446" t="str">
        <f t="shared" si="55"/>
        <v>check</v>
      </c>
      <c r="T446" s="5" t="str">
        <f t="shared" si="56"/>
        <v>Fashion Accessories</v>
      </c>
      <c r="U446" t="str">
        <f t="shared" si="57"/>
        <v>Ewallet</v>
      </c>
      <c r="V446">
        <f>SUM(J446:J446:J1445)</f>
        <v>174343.9215</v>
      </c>
      <c r="W446">
        <f t="shared" si="58"/>
        <v>2979</v>
      </c>
      <c r="X446">
        <f t="shared" si="59"/>
        <v>313.00524506283659</v>
      </c>
      <c r="Y446">
        <f t="shared" si="60"/>
        <v>1034.46</v>
      </c>
      <c r="Z446">
        <f t="shared" si="61"/>
        <v>10.6785</v>
      </c>
      <c r="AA446">
        <f t="shared" si="62"/>
        <v>557</v>
      </c>
    </row>
    <row r="447" spans="1:27" x14ac:dyDescent="0.3">
      <c r="A447" t="s">
        <v>533</v>
      </c>
      <c r="B447" t="s">
        <v>18</v>
      </c>
      <c r="C447" t="s">
        <v>19</v>
      </c>
      <c r="D447" t="s">
        <v>27</v>
      </c>
      <c r="E447" t="s">
        <v>21</v>
      </c>
      <c r="F447" t="s">
        <v>36</v>
      </c>
      <c r="G447">
        <v>19.100000000000001</v>
      </c>
      <c r="H447">
        <v>7</v>
      </c>
      <c r="I447">
        <v>6.6849999999999996</v>
      </c>
      <c r="J447">
        <v>140.38499999999999</v>
      </c>
      <c r="K447" s="6" t="s">
        <v>57</v>
      </c>
      <c r="L447">
        <v>0.4465277777777778</v>
      </c>
      <c r="M447" t="s">
        <v>29</v>
      </c>
      <c r="N447">
        <v>133.69999999999999</v>
      </c>
      <c r="O447">
        <v>4.7619047620000003</v>
      </c>
      <c r="P447">
        <v>6.6849999999999996</v>
      </c>
      <c r="Q447">
        <v>9.6999999999999993</v>
      </c>
      <c r="R447">
        <f t="shared" si="54"/>
        <v>140.38999999999999</v>
      </c>
      <c r="S447" t="str">
        <f t="shared" si="55"/>
        <v>check</v>
      </c>
      <c r="T447" s="5" t="str">
        <f t="shared" si="56"/>
        <v>Sports And Travel</v>
      </c>
      <c r="U447" t="str">
        <f t="shared" si="57"/>
        <v>Cash</v>
      </c>
      <c r="V447">
        <f>SUM(J447:J447:J1446)</f>
        <v>174330.5025</v>
      </c>
      <c r="W447">
        <f t="shared" si="58"/>
        <v>2978</v>
      </c>
      <c r="X447">
        <f t="shared" si="59"/>
        <v>313.54406924460432</v>
      </c>
      <c r="Y447">
        <f t="shared" si="60"/>
        <v>1034.46</v>
      </c>
      <c r="Z447">
        <f t="shared" si="61"/>
        <v>10.6785</v>
      </c>
      <c r="AA447">
        <f t="shared" si="62"/>
        <v>556</v>
      </c>
    </row>
    <row r="448" spans="1:27" x14ac:dyDescent="0.3">
      <c r="A448" t="s">
        <v>534</v>
      </c>
      <c r="B448" t="s">
        <v>45</v>
      </c>
      <c r="C448" t="s">
        <v>46</v>
      </c>
      <c r="D448" t="s">
        <v>20</v>
      </c>
      <c r="E448" t="s">
        <v>21</v>
      </c>
      <c r="F448" t="s">
        <v>22</v>
      </c>
      <c r="G448">
        <v>19.149999999999999</v>
      </c>
      <c r="H448">
        <v>1</v>
      </c>
      <c r="I448">
        <v>0.95750000000000002</v>
      </c>
      <c r="J448">
        <v>20.107500000000002</v>
      </c>
      <c r="K448" s="6" t="s">
        <v>79</v>
      </c>
      <c r="L448">
        <v>0.74861111111111101</v>
      </c>
      <c r="M448" t="s">
        <v>32</v>
      </c>
      <c r="N448">
        <v>19.149999999999999</v>
      </c>
      <c r="O448">
        <v>4.7619047620000003</v>
      </c>
      <c r="P448">
        <v>0.95750000000000002</v>
      </c>
      <c r="Q448">
        <v>9.5</v>
      </c>
      <c r="R448">
        <f t="shared" si="54"/>
        <v>20.11</v>
      </c>
      <c r="S448" t="str">
        <f t="shared" si="55"/>
        <v>check</v>
      </c>
      <c r="T448" s="5" t="str">
        <f t="shared" si="56"/>
        <v>Health And Beauty</v>
      </c>
      <c r="U448" t="str">
        <f t="shared" si="57"/>
        <v>Credit card</v>
      </c>
      <c r="V448">
        <f>SUM(J448:J448:J1447)</f>
        <v>174190.11749999999</v>
      </c>
      <c r="W448">
        <f t="shared" si="58"/>
        <v>2971</v>
      </c>
      <c r="X448">
        <f t="shared" si="59"/>
        <v>313.85606756756755</v>
      </c>
      <c r="Y448">
        <f t="shared" si="60"/>
        <v>1034.46</v>
      </c>
      <c r="Z448">
        <f t="shared" si="61"/>
        <v>10.6785</v>
      </c>
      <c r="AA448">
        <f t="shared" si="62"/>
        <v>555</v>
      </c>
    </row>
    <row r="449" spans="1:27" x14ac:dyDescent="0.3">
      <c r="A449" t="s">
        <v>535</v>
      </c>
      <c r="B449" t="s">
        <v>25</v>
      </c>
      <c r="C449" t="s">
        <v>26</v>
      </c>
      <c r="D449" t="s">
        <v>20</v>
      </c>
      <c r="E449" t="s">
        <v>215</v>
      </c>
      <c r="F449" t="s">
        <v>47</v>
      </c>
      <c r="G449">
        <v>27.66</v>
      </c>
      <c r="H449">
        <v>10</v>
      </c>
      <c r="I449">
        <v>13.83</v>
      </c>
      <c r="J449">
        <v>290.43</v>
      </c>
      <c r="K449" s="6" t="s">
        <v>122</v>
      </c>
      <c r="L449">
        <v>0.47638888888888892</v>
      </c>
      <c r="M449" t="s">
        <v>32</v>
      </c>
      <c r="N449">
        <v>276.60000000000002</v>
      </c>
      <c r="O449">
        <v>4.7619047620000003</v>
      </c>
      <c r="P449">
        <v>13.83</v>
      </c>
      <c r="Q449">
        <v>8.9</v>
      </c>
      <c r="R449">
        <f t="shared" si="54"/>
        <v>290.43</v>
      </c>
      <c r="S449" t="str">
        <f t="shared" si="55"/>
        <v>correct</v>
      </c>
      <c r="T449" s="5" t="str">
        <f t="shared" si="56"/>
        <v>Food And Beverages</v>
      </c>
      <c r="U449" t="str">
        <f t="shared" si="57"/>
        <v>Credit card</v>
      </c>
      <c r="V449">
        <f>SUM(J449:J449:J1448)</f>
        <v>174170.01</v>
      </c>
      <c r="W449">
        <f t="shared" si="58"/>
        <v>2970</v>
      </c>
      <c r="X449">
        <f t="shared" si="59"/>
        <v>314.38629963898921</v>
      </c>
      <c r="Y449">
        <f t="shared" si="60"/>
        <v>1034.46</v>
      </c>
      <c r="Z449">
        <f t="shared" si="61"/>
        <v>10.6785</v>
      </c>
      <c r="AA449">
        <f t="shared" si="62"/>
        <v>554</v>
      </c>
    </row>
    <row r="450" spans="1:27" x14ac:dyDescent="0.3">
      <c r="A450" t="s">
        <v>536</v>
      </c>
      <c r="B450" t="s">
        <v>25</v>
      </c>
      <c r="C450" t="s">
        <v>26</v>
      </c>
      <c r="D450" t="s">
        <v>27</v>
      </c>
      <c r="E450" t="s">
        <v>215</v>
      </c>
      <c r="F450" t="s">
        <v>50</v>
      </c>
      <c r="G450">
        <v>45.74</v>
      </c>
      <c r="H450">
        <v>3</v>
      </c>
      <c r="I450">
        <v>6.8609999999999998</v>
      </c>
      <c r="J450">
        <v>144.08099999999999</v>
      </c>
      <c r="K450" s="6">
        <v>43741</v>
      </c>
      <c r="L450">
        <v>0.73472222222222217</v>
      </c>
      <c r="M450" t="s">
        <v>32</v>
      </c>
      <c r="N450">
        <v>137.22</v>
      </c>
      <c r="O450">
        <v>4.7619047620000003</v>
      </c>
      <c r="P450">
        <v>6.8609999999999998</v>
      </c>
      <c r="Q450">
        <v>6.5</v>
      </c>
      <c r="R450">
        <f t="shared" si="54"/>
        <v>144.08000000000001</v>
      </c>
      <c r="S450" t="str">
        <f t="shared" si="55"/>
        <v>check</v>
      </c>
      <c r="T450" s="5" t="str">
        <f t="shared" si="56"/>
        <v>Fashion Accessories</v>
      </c>
      <c r="U450" t="str">
        <f t="shared" si="57"/>
        <v>Credit card</v>
      </c>
      <c r="V450">
        <f>SUM(J450:J450:J1449)</f>
        <v>173879.58000000002</v>
      </c>
      <c r="W450">
        <f t="shared" si="58"/>
        <v>2960</v>
      </c>
      <c r="X450">
        <f t="shared" si="59"/>
        <v>314.42962025316461</v>
      </c>
      <c r="Y450">
        <f t="shared" si="60"/>
        <v>1034.46</v>
      </c>
      <c r="Z450">
        <f t="shared" si="61"/>
        <v>10.6785</v>
      </c>
      <c r="AA450">
        <f t="shared" si="62"/>
        <v>553</v>
      </c>
    </row>
    <row r="451" spans="1:27" x14ac:dyDescent="0.3">
      <c r="A451" t="s">
        <v>537</v>
      </c>
      <c r="B451" t="s">
        <v>45</v>
      </c>
      <c r="C451" t="s">
        <v>46</v>
      </c>
      <c r="D451" t="s">
        <v>20</v>
      </c>
      <c r="E451" t="s">
        <v>21</v>
      </c>
      <c r="F451" t="s">
        <v>22</v>
      </c>
      <c r="G451">
        <v>27.07</v>
      </c>
      <c r="H451">
        <v>1</v>
      </c>
      <c r="I451">
        <v>1.3534999999999999</v>
      </c>
      <c r="J451">
        <v>28.423500000000001</v>
      </c>
      <c r="K451" s="6">
        <v>43800</v>
      </c>
      <c r="L451">
        <v>0.83819444444444446</v>
      </c>
      <c r="M451" t="s">
        <v>32</v>
      </c>
      <c r="N451">
        <v>27.07</v>
      </c>
      <c r="O451">
        <v>4.7619047620000003</v>
      </c>
      <c r="P451">
        <v>1.3534999999999999</v>
      </c>
      <c r="Q451">
        <v>5.3</v>
      </c>
      <c r="R451">
        <f t="shared" ref="R451:R514" si="63">ROUND((G451*H451)+I451,2)</f>
        <v>28.42</v>
      </c>
      <c r="S451" t="str">
        <f t="shared" ref="S451:S514" si="64">IF(J451=ROUND((G451*H451)+I451,2),"correct","check")</f>
        <v>check</v>
      </c>
      <c r="T451" s="5" t="str">
        <f t="shared" ref="T451:T514" si="65">PROPER(F451)</f>
        <v>Health And Beauty</v>
      </c>
      <c r="U451" t="str">
        <f t="shared" ref="U451:U514" si="66">TRIM(M451)</f>
        <v>Credit card</v>
      </c>
      <c r="V451">
        <f>SUM(J451:J451:J1450)</f>
        <v>173735.49899999998</v>
      </c>
      <c r="W451">
        <f t="shared" ref="W451:W514" si="67">SUM(H451:H1450)</f>
        <v>2957</v>
      </c>
      <c r="X451">
        <f t="shared" ref="X451:X514" si="68">AVERAGE(J451:J1450)</f>
        <v>314.73822282608694</v>
      </c>
      <c r="Y451">
        <f t="shared" ref="Y451:Y514" si="69">MAX(J451:J1450)</f>
        <v>1034.46</v>
      </c>
      <c r="Z451">
        <f t="shared" ref="Z451:Z514" si="70">MIN(J451:J1450)</f>
        <v>10.6785</v>
      </c>
      <c r="AA451">
        <f t="shared" ref="AA451:AA514" si="71">COUNTA(A451:A1450)</f>
        <v>552</v>
      </c>
    </row>
    <row r="452" spans="1:27" x14ac:dyDescent="0.3">
      <c r="A452" t="s">
        <v>538</v>
      </c>
      <c r="B452" t="s">
        <v>45</v>
      </c>
      <c r="C452" t="s">
        <v>46</v>
      </c>
      <c r="D452" t="s">
        <v>20</v>
      </c>
      <c r="E452" t="s">
        <v>21</v>
      </c>
      <c r="F452" t="s">
        <v>36</v>
      </c>
      <c r="G452">
        <v>39.119999999999997</v>
      </c>
      <c r="H452">
        <v>1</v>
      </c>
      <c r="I452">
        <v>1.956</v>
      </c>
      <c r="J452">
        <v>41.076000000000001</v>
      </c>
      <c r="K452" s="6" t="s">
        <v>166</v>
      </c>
      <c r="L452">
        <v>0.4597222222222222</v>
      </c>
      <c r="M452" t="s">
        <v>32</v>
      </c>
      <c r="N452">
        <v>39.119999999999997</v>
      </c>
      <c r="O452">
        <v>4.7619047620000003</v>
      </c>
      <c r="P452">
        <v>1.956</v>
      </c>
      <c r="Q452">
        <v>9.6</v>
      </c>
      <c r="R452">
        <f t="shared" si="63"/>
        <v>41.08</v>
      </c>
      <c r="S452" t="str">
        <f t="shared" si="64"/>
        <v>check</v>
      </c>
      <c r="T452" s="5" t="str">
        <f t="shared" si="65"/>
        <v>Sports And Travel</v>
      </c>
      <c r="U452" t="str">
        <f t="shared" si="66"/>
        <v>Credit card</v>
      </c>
      <c r="V452">
        <f>SUM(J452:J452:J1451)</f>
        <v>173707.07550000001</v>
      </c>
      <c r="W452">
        <f t="shared" si="67"/>
        <v>2956</v>
      </c>
      <c r="X452">
        <f t="shared" si="68"/>
        <v>315.2578502722323</v>
      </c>
      <c r="Y452">
        <f t="shared" si="69"/>
        <v>1034.46</v>
      </c>
      <c r="Z452">
        <f t="shared" si="70"/>
        <v>10.6785</v>
      </c>
      <c r="AA452">
        <f t="shared" si="71"/>
        <v>551</v>
      </c>
    </row>
    <row r="453" spans="1:27" x14ac:dyDescent="0.3">
      <c r="A453" t="s">
        <v>539</v>
      </c>
      <c r="B453" t="s">
        <v>45</v>
      </c>
      <c r="C453" t="s">
        <v>46</v>
      </c>
      <c r="D453" t="s">
        <v>27</v>
      </c>
      <c r="E453" t="s">
        <v>21</v>
      </c>
      <c r="F453" t="s">
        <v>28</v>
      </c>
      <c r="G453">
        <v>74.709999999999994</v>
      </c>
      <c r="H453">
        <v>6</v>
      </c>
      <c r="I453">
        <v>22.413</v>
      </c>
      <c r="J453">
        <v>470.673</v>
      </c>
      <c r="K453" s="6">
        <v>43466</v>
      </c>
      <c r="L453">
        <v>0.79652777777777783</v>
      </c>
      <c r="M453" t="s">
        <v>29</v>
      </c>
      <c r="N453">
        <v>448.26</v>
      </c>
      <c r="O453">
        <v>4.7619047620000003</v>
      </c>
      <c r="P453">
        <v>22.413</v>
      </c>
      <c r="Q453">
        <v>6.7</v>
      </c>
      <c r="R453">
        <f t="shared" si="63"/>
        <v>470.67</v>
      </c>
      <c r="S453" t="str">
        <f t="shared" si="64"/>
        <v>check</v>
      </c>
      <c r="T453" s="5" t="str">
        <f t="shared" si="65"/>
        <v>Electronic Accessories</v>
      </c>
      <c r="U453" t="str">
        <f t="shared" si="66"/>
        <v>Cash</v>
      </c>
      <c r="V453">
        <f>SUM(J453:J453:J1452)</f>
        <v>173665.99950000001</v>
      </c>
      <c r="W453">
        <f t="shared" si="67"/>
        <v>2955</v>
      </c>
      <c r="X453">
        <f t="shared" si="68"/>
        <v>315.75636272727274</v>
      </c>
      <c r="Y453">
        <f t="shared" si="69"/>
        <v>1034.46</v>
      </c>
      <c r="Z453">
        <f t="shared" si="70"/>
        <v>10.6785</v>
      </c>
      <c r="AA453">
        <f t="shared" si="71"/>
        <v>550</v>
      </c>
    </row>
    <row r="454" spans="1:27" x14ac:dyDescent="0.3">
      <c r="A454" t="s">
        <v>540</v>
      </c>
      <c r="B454" t="s">
        <v>45</v>
      </c>
      <c r="C454" t="s">
        <v>46</v>
      </c>
      <c r="D454" t="s">
        <v>27</v>
      </c>
      <c r="E454" t="s">
        <v>215</v>
      </c>
      <c r="F454" t="s">
        <v>28</v>
      </c>
      <c r="G454">
        <v>22.01</v>
      </c>
      <c r="H454">
        <v>6</v>
      </c>
      <c r="I454">
        <v>6.6029999999999998</v>
      </c>
      <c r="J454">
        <v>138.66300000000001</v>
      </c>
      <c r="K454" s="6">
        <v>43497</v>
      </c>
      <c r="L454">
        <v>0.78472222222222221</v>
      </c>
      <c r="M454" t="s">
        <v>29</v>
      </c>
      <c r="N454">
        <v>132.06</v>
      </c>
      <c r="O454">
        <v>4.7619047620000003</v>
      </c>
      <c r="P454">
        <v>6.6029999999999998</v>
      </c>
      <c r="Q454">
        <v>7.6</v>
      </c>
      <c r="R454">
        <f t="shared" si="63"/>
        <v>138.66</v>
      </c>
      <c r="S454" t="str">
        <f t="shared" si="64"/>
        <v>check</v>
      </c>
      <c r="T454" s="5" t="str">
        <f t="shared" si="65"/>
        <v>Electronic Accessories</v>
      </c>
      <c r="U454" t="str">
        <f t="shared" si="66"/>
        <v>Cash</v>
      </c>
      <c r="V454">
        <f>SUM(J454:J454:J1453)</f>
        <v>173195.3265</v>
      </c>
      <c r="W454">
        <f t="shared" si="67"/>
        <v>2949</v>
      </c>
      <c r="X454">
        <f t="shared" si="68"/>
        <v>315.47418306010928</v>
      </c>
      <c r="Y454">
        <f t="shared" si="69"/>
        <v>1034.46</v>
      </c>
      <c r="Z454">
        <f t="shared" si="70"/>
        <v>10.6785</v>
      </c>
      <c r="AA454">
        <f t="shared" si="71"/>
        <v>549</v>
      </c>
    </row>
    <row r="455" spans="1:27" x14ac:dyDescent="0.3">
      <c r="A455" t="s">
        <v>541</v>
      </c>
      <c r="B455" t="s">
        <v>18</v>
      </c>
      <c r="C455" t="s">
        <v>19</v>
      </c>
      <c r="D455" t="s">
        <v>27</v>
      </c>
      <c r="E455" t="s">
        <v>21</v>
      </c>
      <c r="F455" t="s">
        <v>47</v>
      </c>
      <c r="G455">
        <v>63.61</v>
      </c>
      <c r="H455">
        <v>5</v>
      </c>
      <c r="I455">
        <v>15.9025</v>
      </c>
      <c r="J455">
        <v>333.95249999999999</v>
      </c>
      <c r="K455" s="6" t="s">
        <v>95</v>
      </c>
      <c r="L455">
        <v>0.52986111111111112</v>
      </c>
      <c r="M455" t="s">
        <v>23</v>
      </c>
      <c r="N455">
        <v>318.05</v>
      </c>
      <c r="O455">
        <v>4.7619047620000003</v>
      </c>
      <c r="P455">
        <v>15.9025</v>
      </c>
      <c r="Q455">
        <v>4.8</v>
      </c>
      <c r="R455">
        <f t="shared" si="63"/>
        <v>333.95</v>
      </c>
      <c r="S455" t="str">
        <f t="shared" si="64"/>
        <v>check</v>
      </c>
      <c r="T455" s="5" t="str">
        <f t="shared" si="65"/>
        <v>Food And Beverages</v>
      </c>
      <c r="U455" t="str">
        <f t="shared" si="66"/>
        <v>Ewallet</v>
      </c>
      <c r="V455">
        <f>SUM(J455:J455:J1454)</f>
        <v>173056.6635</v>
      </c>
      <c r="W455">
        <f t="shared" si="67"/>
        <v>2943</v>
      </c>
      <c r="X455">
        <f t="shared" si="68"/>
        <v>315.79683120437954</v>
      </c>
      <c r="Y455">
        <f t="shared" si="69"/>
        <v>1034.46</v>
      </c>
      <c r="Z455">
        <f t="shared" si="70"/>
        <v>10.6785</v>
      </c>
      <c r="AA455">
        <f t="shared" si="71"/>
        <v>548</v>
      </c>
    </row>
    <row r="456" spans="1:27" x14ac:dyDescent="0.3">
      <c r="A456" t="s">
        <v>542</v>
      </c>
      <c r="B456" t="s">
        <v>18</v>
      </c>
      <c r="C456" t="s">
        <v>19</v>
      </c>
      <c r="D456" t="s">
        <v>27</v>
      </c>
      <c r="E456" t="s">
        <v>215</v>
      </c>
      <c r="F456" t="s">
        <v>22</v>
      </c>
      <c r="G456">
        <v>25</v>
      </c>
      <c r="H456">
        <v>1</v>
      </c>
      <c r="I456">
        <v>1.25</v>
      </c>
      <c r="J456">
        <v>26.25</v>
      </c>
      <c r="K456" s="6">
        <v>43527</v>
      </c>
      <c r="L456">
        <v>0.63124999999999998</v>
      </c>
      <c r="M456" t="s">
        <v>23</v>
      </c>
      <c r="N456">
        <v>25</v>
      </c>
      <c r="O456">
        <v>4.7619047620000003</v>
      </c>
      <c r="P456">
        <v>1.25</v>
      </c>
      <c r="Q456">
        <v>5.5</v>
      </c>
      <c r="R456">
        <f t="shared" si="63"/>
        <v>26.25</v>
      </c>
      <c r="S456" t="str">
        <f t="shared" si="64"/>
        <v>correct</v>
      </c>
      <c r="T456" s="5" t="str">
        <f t="shared" si="65"/>
        <v>Health And Beauty</v>
      </c>
      <c r="U456" t="str">
        <f t="shared" si="66"/>
        <v>Ewallet</v>
      </c>
      <c r="V456">
        <f>SUM(J456:J456:J1455)</f>
        <v>172722.71099999998</v>
      </c>
      <c r="W456">
        <f t="shared" si="67"/>
        <v>2938</v>
      </c>
      <c r="X456">
        <f t="shared" si="68"/>
        <v>315.76363985374769</v>
      </c>
      <c r="Y456">
        <f t="shared" si="69"/>
        <v>1034.46</v>
      </c>
      <c r="Z456">
        <f t="shared" si="70"/>
        <v>10.6785</v>
      </c>
      <c r="AA456">
        <f t="shared" si="71"/>
        <v>547</v>
      </c>
    </row>
    <row r="457" spans="1:27" x14ac:dyDescent="0.3">
      <c r="A457" t="s">
        <v>543</v>
      </c>
      <c r="B457" t="s">
        <v>18</v>
      </c>
      <c r="C457" t="s">
        <v>19</v>
      </c>
      <c r="D457" t="s">
        <v>20</v>
      </c>
      <c r="E457" t="s">
        <v>215</v>
      </c>
      <c r="F457" t="s">
        <v>28</v>
      </c>
      <c r="G457">
        <v>20.77</v>
      </c>
      <c r="H457">
        <v>4</v>
      </c>
      <c r="I457">
        <v>4.1539999999999999</v>
      </c>
      <c r="J457">
        <v>87.233999999999995</v>
      </c>
      <c r="K457" s="6" t="s">
        <v>305</v>
      </c>
      <c r="L457">
        <v>0.57430555555555551</v>
      </c>
      <c r="M457" t="s">
        <v>29</v>
      </c>
      <c r="N457">
        <v>83.08</v>
      </c>
      <c r="O457">
        <v>4.7619047620000003</v>
      </c>
      <c r="P457">
        <v>4.1539999999999999</v>
      </c>
      <c r="Q457">
        <v>4.7</v>
      </c>
      <c r="R457">
        <f t="shared" si="63"/>
        <v>87.23</v>
      </c>
      <c r="S457" t="str">
        <f t="shared" si="64"/>
        <v>check</v>
      </c>
      <c r="T457" s="5" t="str">
        <f t="shared" si="65"/>
        <v>Electronic Accessories</v>
      </c>
      <c r="U457" t="str">
        <f t="shared" si="66"/>
        <v>Cash</v>
      </c>
      <c r="V457">
        <f>SUM(J457:J457:J1456)</f>
        <v>172696.46099999998</v>
      </c>
      <c r="W457">
        <f t="shared" si="67"/>
        <v>2937</v>
      </c>
      <c r="X457">
        <f t="shared" si="68"/>
        <v>316.29388461538457</v>
      </c>
      <c r="Y457">
        <f t="shared" si="69"/>
        <v>1034.46</v>
      </c>
      <c r="Z457">
        <f t="shared" si="70"/>
        <v>10.6785</v>
      </c>
      <c r="AA457">
        <f t="shared" si="71"/>
        <v>546</v>
      </c>
    </row>
    <row r="458" spans="1:27" x14ac:dyDescent="0.3">
      <c r="A458" t="s">
        <v>544</v>
      </c>
      <c r="B458" t="s">
        <v>45</v>
      </c>
      <c r="C458" t="s">
        <v>46</v>
      </c>
      <c r="D458" t="s">
        <v>20</v>
      </c>
      <c r="E458" t="s">
        <v>21</v>
      </c>
      <c r="F458" t="s">
        <v>50</v>
      </c>
      <c r="G458">
        <v>29.56</v>
      </c>
      <c r="H458">
        <v>5</v>
      </c>
      <c r="I458">
        <v>7.39</v>
      </c>
      <c r="J458">
        <v>155.19</v>
      </c>
      <c r="K458" s="6" t="s">
        <v>257</v>
      </c>
      <c r="L458">
        <v>0.70763888888888893</v>
      </c>
      <c r="M458" t="s">
        <v>29</v>
      </c>
      <c r="N458">
        <v>147.80000000000001</v>
      </c>
      <c r="O458">
        <v>4.7619047620000003</v>
      </c>
      <c r="P458">
        <v>7.39</v>
      </c>
      <c r="Q458">
        <v>6.9</v>
      </c>
      <c r="R458">
        <f t="shared" si="63"/>
        <v>155.19</v>
      </c>
      <c r="S458" t="str">
        <f t="shared" si="64"/>
        <v>correct</v>
      </c>
      <c r="T458" s="5" t="str">
        <f t="shared" si="65"/>
        <v>Fashion Accessories</v>
      </c>
      <c r="U458" t="str">
        <f t="shared" si="66"/>
        <v>Cash</v>
      </c>
      <c r="V458">
        <f>SUM(J458:J458:J1457)</f>
        <v>172609.22699999998</v>
      </c>
      <c r="W458">
        <f t="shared" si="67"/>
        <v>2933</v>
      </c>
      <c r="X458">
        <f t="shared" si="68"/>
        <v>316.71417798165135</v>
      </c>
      <c r="Y458">
        <f t="shared" si="69"/>
        <v>1034.46</v>
      </c>
      <c r="Z458">
        <f t="shared" si="70"/>
        <v>10.6785</v>
      </c>
      <c r="AA458">
        <f t="shared" si="71"/>
        <v>545</v>
      </c>
    </row>
    <row r="459" spans="1:27" x14ac:dyDescent="0.3">
      <c r="A459" t="s">
        <v>545</v>
      </c>
      <c r="B459" t="s">
        <v>45</v>
      </c>
      <c r="C459" t="s">
        <v>46</v>
      </c>
      <c r="D459" t="s">
        <v>20</v>
      </c>
      <c r="E459" t="s">
        <v>21</v>
      </c>
      <c r="F459" t="s">
        <v>47</v>
      </c>
      <c r="G459">
        <v>77.400000000000006</v>
      </c>
      <c r="H459">
        <v>9</v>
      </c>
      <c r="I459">
        <v>34.83</v>
      </c>
      <c r="J459">
        <v>731.43</v>
      </c>
      <c r="K459" s="6" t="s">
        <v>117</v>
      </c>
      <c r="L459">
        <v>0.59375</v>
      </c>
      <c r="M459" t="s">
        <v>32</v>
      </c>
      <c r="N459">
        <v>696.6</v>
      </c>
      <c r="O459">
        <v>4.7619047620000003</v>
      </c>
      <c r="P459">
        <v>34.83</v>
      </c>
      <c r="Q459">
        <v>4.5</v>
      </c>
      <c r="R459">
        <f t="shared" si="63"/>
        <v>731.43</v>
      </c>
      <c r="S459" t="str">
        <f t="shared" si="64"/>
        <v>correct</v>
      </c>
      <c r="T459" s="5" t="str">
        <f t="shared" si="65"/>
        <v>Food And Beverages</v>
      </c>
      <c r="U459" t="str">
        <f t="shared" si="66"/>
        <v>Credit card</v>
      </c>
      <c r="V459">
        <f>SUM(J459:J459:J1458)</f>
        <v>172454.03699999998</v>
      </c>
      <c r="W459">
        <f t="shared" si="67"/>
        <v>2928</v>
      </c>
      <c r="X459">
        <f t="shared" si="68"/>
        <v>317.01109742647054</v>
      </c>
      <c r="Y459">
        <f t="shared" si="69"/>
        <v>1034.46</v>
      </c>
      <c r="Z459">
        <f t="shared" si="70"/>
        <v>10.6785</v>
      </c>
      <c r="AA459">
        <f t="shared" si="71"/>
        <v>544</v>
      </c>
    </row>
    <row r="460" spans="1:27" x14ac:dyDescent="0.3">
      <c r="A460" t="s">
        <v>546</v>
      </c>
      <c r="B460" t="s">
        <v>45</v>
      </c>
      <c r="C460" t="s">
        <v>46</v>
      </c>
      <c r="D460" t="s">
        <v>27</v>
      </c>
      <c r="E460" t="s">
        <v>215</v>
      </c>
      <c r="F460" t="s">
        <v>28</v>
      </c>
      <c r="G460">
        <v>79.39</v>
      </c>
      <c r="H460">
        <v>10</v>
      </c>
      <c r="I460">
        <v>39.695</v>
      </c>
      <c r="J460">
        <v>833.59500000000003</v>
      </c>
      <c r="K460" s="6">
        <v>43648</v>
      </c>
      <c r="L460">
        <v>0.85</v>
      </c>
      <c r="M460" t="s">
        <v>29</v>
      </c>
      <c r="N460">
        <v>793.9</v>
      </c>
      <c r="O460">
        <v>4.7619047620000003</v>
      </c>
      <c r="P460">
        <v>39.695</v>
      </c>
      <c r="Q460">
        <v>6.2</v>
      </c>
      <c r="R460">
        <f t="shared" si="63"/>
        <v>833.6</v>
      </c>
      <c r="S460" t="str">
        <f t="shared" si="64"/>
        <v>check</v>
      </c>
      <c r="T460" s="5" t="str">
        <f t="shared" si="65"/>
        <v>Electronic Accessories</v>
      </c>
      <c r="U460" t="str">
        <f t="shared" si="66"/>
        <v>Cash</v>
      </c>
      <c r="V460">
        <f>SUM(J460:J460:J1459)</f>
        <v>171722.60699999996</v>
      </c>
      <c r="W460">
        <f t="shared" si="67"/>
        <v>2919</v>
      </c>
      <c r="X460">
        <f t="shared" si="68"/>
        <v>316.24789502762422</v>
      </c>
      <c r="Y460">
        <f t="shared" si="69"/>
        <v>1034.46</v>
      </c>
      <c r="Z460">
        <f t="shared" si="70"/>
        <v>10.6785</v>
      </c>
      <c r="AA460">
        <f t="shared" si="71"/>
        <v>543</v>
      </c>
    </row>
    <row r="461" spans="1:27" x14ac:dyDescent="0.3">
      <c r="A461" t="s">
        <v>547</v>
      </c>
      <c r="B461" t="s">
        <v>25</v>
      </c>
      <c r="C461" t="s">
        <v>26</v>
      </c>
      <c r="D461" t="s">
        <v>20</v>
      </c>
      <c r="E461" t="s">
        <v>21</v>
      </c>
      <c r="F461" t="s">
        <v>28</v>
      </c>
      <c r="G461">
        <v>46.57</v>
      </c>
      <c r="H461">
        <v>10</v>
      </c>
      <c r="I461">
        <v>23.285</v>
      </c>
      <c r="J461">
        <v>488.98500000000001</v>
      </c>
      <c r="K461" s="6" t="s">
        <v>34</v>
      </c>
      <c r="L461">
        <v>0.58194444444444449</v>
      </c>
      <c r="M461" t="s">
        <v>29</v>
      </c>
      <c r="N461">
        <v>465.7</v>
      </c>
      <c r="O461">
        <v>4.7619047620000003</v>
      </c>
      <c r="P461">
        <v>23.285</v>
      </c>
      <c r="Q461">
        <v>7.6</v>
      </c>
      <c r="R461">
        <f t="shared" si="63"/>
        <v>488.99</v>
      </c>
      <c r="S461" t="str">
        <f t="shared" si="64"/>
        <v>check</v>
      </c>
      <c r="T461" s="5" t="str">
        <f t="shared" si="65"/>
        <v>Electronic Accessories</v>
      </c>
      <c r="U461" t="str">
        <f t="shared" si="66"/>
        <v>Cash</v>
      </c>
      <c r="V461">
        <f>SUM(J461:J461:J1460)</f>
        <v>170889.01199999999</v>
      </c>
      <c r="W461">
        <f t="shared" si="67"/>
        <v>2909</v>
      </c>
      <c r="X461">
        <f t="shared" si="68"/>
        <v>315.29338007380073</v>
      </c>
      <c r="Y461">
        <f t="shared" si="69"/>
        <v>1034.46</v>
      </c>
      <c r="Z461">
        <f t="shared" si="70"/>
        <v>10.6785</v>
      </c>
      <c r="AA461">
        <f t="shared" si="71"/>
        <v>542</v>
      </c>
    </row>
    <row r="462" spans="1:27" x14ac:dyDescent="0.3">
      <c r="A462" t="s">
        <v>548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35.89</v>
      </c>
      <c r="H462">
        <v>1</v>
      </c>
      <c r="I462">
        <v>1.7945</v>
      </c>
      <c r="J462">
        <v>37.6845</v>
      </c>
      <c r="K462" s="6" t="s">
        <v>148</v>
      </c>
      <c r="L462">
        <v>0.70277777777777783</v>
      </c>
      <c r="M462" t="s">
        <v>32</v>
      </c>
      <c r="N462">
        <v>35.89</v>
      </c>
      <c r="O462">
        <v>4.7619047620000003</v>
      </c>
      <c r="P462">
        <v>1.7945</v>
      </c>
      <c r="Q462">
        <v>7.9</v>
      </c>
      <c r="R462">
        <f t="shared" si="63"/>
        <v>37.68</v>
      </c>
      <c r="S462" t="str">
        <f t="shared" si="64"/>
        <v>check</v>
      </c>
      <c r="T462" s="5" t="str">
        <f t="shared" si="65"/>
        <v>Food And Beverages</v>
      </c>
      <c r="U462" t="str">
        <f t="shared" si="66"/>
        <v>Credit card</v>
      </c>
      <c r="V462">
        <f>SUM(J462:J462:J1461)</f>
        <v>170400.02700000003</v>
      </c>
      <c r="W462">
        <f t="shared" si="67"/>
        <v>2899</v>
      </c>
      <c r="X462">
        <f t="shared" si="68"/>
        <v>314.97232347504627</v>
      </c>
      <c r="Y462">
        <f t="shared" si="69"/>
        <v>1034.46</v>
      </c>
      <c r="Z462">
        <f t="shared" si="70"/>
        <v>10.6785</v>
      </c>
      <c r="AA462">
        <f t="shared" si="71"/>
        <v>541</v>
      </c>
    </row>
    <row r="463" spans="1:27" x14ac:dyDescent="0.3">
      <c r="A463" t="s">
        <v>549</v>
      </c>
      <c r="B463" t="s">
        <v>25</v>
      </c>
      <c r="C463" t="s">
        <v>26</v>
      </c>
      <c r="D463" t="s">
        <v>27</v>
      </c>
      <c r="E463" t="s">
        <v>215</v>
      </c>
      <c r="F463" t="s">
        <v>47</v>
      </c>
      <c r="G463">
        <v>40.520000000000003</v>
      </c>
      <c r="H463">
        <v>5</v>
      </c>
      <c r="I463">
        <v>10.130000000000001</v>
      </c>
      <c r="J463">
        <v>212.73</v>
      </c>
      <c r="K463" s="6">
        <v>43526</v>
      </c>
      <c r="L463">
        <v>0.6381944444444444</v>
      </c>
      <c r="M463" t="s">
        <v>29</v>
      </c>
      <c r="N463">
        <v>202.6</v>
      </c>
      <c r="O463">
        <v>4.7619047620000003</v>
      </c>
      <c r="P463">
        <v>10.130000000000001</v>
      </c>
      <c r="Q463">
        <v>4.5</v>
      </c>
      <c r="R463">
        <f t="shared" si="63"/>
        <v>212.73</v>
      </c>
      <c r="S463" t="str">
        <f t="shared" si="64"/>
        <v>correct</v>
      </c>
      <c r="T463" s="5" t="str">
        <f t="shared" si="65"/>
        <v>Food And Beverages</v>
      </c>
      <c r="U463" t="str">
        <f t="shared" si="66"/>
        <v>Cash</v>
      </c>
      <c r="V463">
        <f>SUM(J463:J463:J1462)</f>
        <v>170362.34250000003</v>
      </c>
      <c r="W463">
        <f t="shared" si="67"/>
        <v>2898</v>
      </c>
      <c r="X463">
        <f t="shared" si="68"/>
        <v>315.48581944444447</v>
      </c>
      <c r="Y463">
        <f t="shared" si="69"/>
        <v>1034.46</v>
      </c>
      <c r="Z463">
        <f t="shared" si="70"/>
        <v>10.6785</v>
      </c>
      <c r="AA463">
        <f t="shared" si="71"/>
        <v>540</v>
      </c>
    </row>
    <row r="464" spans="1:27" x14ac:dyDescent="0.3">
      <c r="A464" t="s">
        <v>550</v>
      </c>
      <c r="B464" t="s">
        <v>45</v>
      </c>
      <c r="C464" t="s">
        <v>46</v>
      </c>
      <c r="D464" t="s">
        <v>20</v>
      </c>
      <c r="E464" t="s">
        <v>21</v>
      </c>
      <c r="F464" t="s">
        <v>47</v>
      </c>
      <c r="G464">
        <v>73.05</v>
      </c>
      <c r="H464">
        <v>10</v>
      </c>
      <c r="I464">
        <v>36.524999999999999</v>
      </c>
      <c r="J464">
        <v>767.02499999999998</v>
      </c>
      <c r="K464" s="6">
        <v>43527</v>
      </c>
      <c r="L464">
        <v>0.51736111111111105</v>
      </c>
      <c r="M464" t="s">
        <v>32</v>
      </c>
      <c r="N464">
        <v>730.5</v>
      </c>
      <c r="O464">
        <v>4.7619047620000003</v>
      </c>
      <c r="P464">
        <v>36.524999999999999</v>
      </c>
      <c r="Q464">
        <v>8.6999999999999993</v>
      </c>
      <c r="R464">
        <f t="shared" si="63"/>
        <v>767.03</v>
      </c>
      <c r="S464" t="str">
        <f t="shared" si="64"/>
        <v>check</v>
      </c>
      <c r="T464" s="5" t="str">
        <f t="shared" si="65"/>
        <v>Food And Beverages</v>
      </c>
      <c r="U464" t="str">
        <f t="shared" si="66"/>
        <v>Credit card</v>
      </c>
      <c r="V464">
        <f>SUM(J464:J464:J1463)</f>
        <v>170149.61250000002</v>
      </c>
      <c r="W464">
        <f t="shared" si="67"/>
        <v>2893</v>
      </c>
      <c r="X464">
        <f t="shared" si="68"/>
        <v>315.67646103896107</v>
      </c>
      <c r="Y464">
        <f t="shared" si="69"/>
        <v>1034.46</v>
      </c>
      <c r="Z464">
        <f t="shared" si="70"/>
        <v>10.6785</v>
      </c>
      <c r="AA464">
        <f t="shared" si="71"/>
        <v>539</v>
      </c>
    </row>
    <row r="465" spans="1:27" x14ac:dyDescent="0.3">
      <c r="A465" t="s">
        <v>551</v>
      </c>
      <c r="B465" t="s">
        <v>25</v>
      </c>
      <c r="C465" t="s">
        <v>26</v>
      </c>
      <c r="D465" t="s">
        <v>27</v>
      </c>
      <c r="E465" t="s">
        <v>21</v>
      </c>
      <c r="F465" t="s">
        <v>36</v>
      </c>
      <c r="G465">
        <v>73.95</v>
      </c>
      <c r="H465">
        <v>4</v>
      </c>
      <c r="I465">
        <v>14.79</v>
      </c>
      <c r="J465">
        <v>310.58999999999997</v>
      </c>
      <c r="K465" s="6">
        <v>43526</v>
      </c>
      <c r="L465">
        <v>0.41805555555555557</v>
      </c>
      <c r="M465" t="s">
        <v>29</v>
      </c>
      <c r="N465">
        <v>295.8</v>
      </c>
      <c r="O465">
        <v>4.7619047620000003</v>
      </c>
      <c r="P465">
        <v>14.79</v>
      </c>
      <c r="Q465">
        <v>6.1</v>
      </c>
      <c r="R465">
        <f t="shared" si="63"/>
        <v>310.58999999999997</v>
      </c>
      <c r="S465" t="str">
        <f t="shared" si="64"/>
        <v>correct</v>
      </c>
      <c r="T465" s="5" t="str">
        <f t="shared" si="65"/>
        <v>Sports And Travel</v>
      </c>
      <c r="U465" t="str">
        <f t="shared" si="66"/>
        <v>Cash</v>
      </c>
      <c r="V465">
        <f>SUM(J465:J465:J1464)</f>
        <v>169382.58750000002</v>
      </c>
      <c r="W465">
        <f t="shared" si="67"/>
        <v>2883</v>
      </c>
      <c r="X465">
        <f t="shared" si="68"/>
        <v>314.83752323420077</v>
      </c>
      <c r="Y465">
        <f t="shared" si="69"/>
        <v>1034.46</v>
      </c>
      <c r="Z465">
        <f t="shared" si="70"/>
        <v>10.6785</v>
      </c>
      <c r="AA465">
        <f t="shared" si="71"/>
        <v>538</v>
      </c>
    </row>
    <row r="466" spans="1:27" x14ac:dyDescent="0.3">
      <c r="A466" t="s">
        <v>552</v>
      </c>
      <c r="B466" t="s">
        <v>25</v>
      </c>
      <c r="C466" t="s">
        <v>26</v>
      </c>
      <c r="D466" t="s">
        <v>20</v>
      </c>
      <c r="E466" t="s">
        <v>21</v>
      </c>
      <c r="F466" t="s">
        <v>47</v>
      </c>
      <c r="G466">
        <v>22.62</v>
      </c>
      <c r="H466">
        <v>1</v>
      </c>
      <c r="I466">
        <v>1.131</v>
      </c>
      <c r="J466">
        <v>23.751000000000001</v>
      </c>
      <c r="K466" s="6" t="s">
        <v>338</v>
      </c>
      <c r="L466">
        <v>0.79027777777777775</v>
      </c>
      <c r="M466" t="s">
        <v>29</v>
      </c>
      <c r="N466">
        <v>22.62</v>
      </c>
      <c r="O466">
        <v>4.7619047620000003</v>
      </c>
      <c r="P466">
        <v>1.131</v>
      </c>
      <c r="Q466">
        <v>6.4</v>
      </c>
      <c r="R466">
        <f t="shared" si="63"/>
        <v>23.75</v>
      </c>
      <c r="S466" t="str">
        <f t="shared" si="64"/>
        <v>check</v>
      </c>
      <c r="T466" s="5" t="str">
        <f t="shared" si="65"/>
        <v>Food And Beverages</v>
      </c>
      <c r="U466" t="str">
        <f t="shared" si="66"/>
        <v>Cash</v>
      </c>
      <c r="V466">
        <f>SUM(J466:J466:J1465)</f>
        <v>169071.99750000003</v>
      </c>
      <c r="W466">
        <f t="shared" si="67"/>
        <v>2879</v>
      </c>
      <c r="X466">
        <f t="shared" si="68"/>
        <v>314.8454329608939</v>
      </c>
      <c r="Y466">
        <f t="shared" si="69"/>
        <v>1034.46</v>
      </c>
      <c r="Z466">
        <f t="shared" si="70"/>
        <v>10.6785</v>
      </c>
      <c r="AA466">
        <f t="shared" si="71"/>
        <v>537</v>
      </c>
    </row>
    <row r="467" spans="1:27" x14ac:dyDescent="0.3">
      <c r="A467" t="s">
        <v>553</v>
      </c>
      <c r="B467" t="s">
        <v>18</v>
      </c>
      <c r="C467" t="s">
        <v>19</v>
      </c>
      <c r="D467" t="s">
        <v>20</v>
      </c>
      <c r="E467" t="s">
        <v>215</v>
      </c>
      <c r="F467" t="s">
        <v>47</v>
      </c>
      <c r="G467">
        <v>51.34</v>
      </c>
      <c r="H467">
        <v>5</v>
      </c>
      <c r="I467">
        <v>12.835000000000001</v>
      </c>
      <c r="J467">
        <v>269.53500000000003</v>
      </c>
      <c r="K467" s="6" t="s">
        <v>170</v>
      </c>
      <c r="L467">
        <v>0.64652777777777781</v>
      </c>
      <c r="M467" t="s">
        <v>32</v>
      </c>
      <c r="N467">
        <v>256.7</v>
      </c>
      <c r="O467">
        <v>4.7619047620000003</v>
      </c>
      <c r="P467">
        <v>12.835000000000001</v>
      </c>
      <c r="Q467">
        <v>9.1</v>
      </c>
      <c r="R467">
        <f t="shared" si="63"/>
        <v>269.54000000000002</v>
      </c>
      <c r="S467" t="str">
        <f t="shared" si="64"/>
        <v>check</v>
      </c>
      <c r="T467" s="5" t="str">
        <f t="shared" si="65"/>
        <v>Food And Beverages</v>
      </c>
      <c r="U467" t="str">
        <f t="shared" si="66"/>
        <v>Credit card</v>
      </c>
      <c r="V467">
        <f>SUM(J467:J467:J1466)</f>
        <v>169048.24650000001</v>
      </c>
      <c r="W467">
        <f t="shared" si="67"/>
        <v>2878</v>
      </c>
      <c r="X467">
        <f t="shared" si="68"/>
        <v>315.38851958955223</v>
      </c>
      <c r="Y467">
        <f t="shared" si="69"/>
        <v>1034.46</v>
      </c>
      <c r="Z467">
        <f t="shared" si="70"/>
        <v>10.6785</v>
      </c>
      <c r="AA467">
        <f t="shared" si="71"/>
        <v>536</v>
      </c>
    </row>
    <row r="468" spans="1:27" x14ac:dyDescent="0.3">
      <c r="A468" t="s">
        <v>554</v>
      </c>
      <c r="B468" t="s">
        <v>25</v>
      </c>
      <c r="C468" t="s">
        <v>26</v>
      </c>
      <c r="D468" t="s">
        <v>20</v>
      </c>
      <c r="E468" t="s">
        <v>21</v>
      </c>
      <c r="F468" t="s">
        <v>36</v>
      </c>
      <c r="G468">
        <v>54.55</v>
      </c>
      <c r="H468">
        <v>10</v>
      </c>
      <c r="I468">
        <v>27.274999999999999</v>
      </c>
      <c r="J468">
        <v>572.77499999999998</v>
      </c>
      <c r="K468" s="6">
        <v>43499</v>
      </c>
      <c r="L468">
        <v>0.47361111111111115</v>
      </c>
      <c r="M468" t="s">
        <v>32</v>
      </c>
      <c r="N468">
        <v>545.5</v>
      </c>
      <c r="O468">
        <v>4.7619047620000003</v>
      </c>
      <c r="P468">
        <v>27.274999999999999</v>
      </c>
      <c r="Q468">
        <v>7.1</v>
      </c>
      <c r="R468">
        <f t="shared" si="63"/>
        <v>572.78</v>
      </c>
      <c r="S468" t="str">
        <f t="shared" si="64"/>
        <v>check</v>
      </c>
      <c r="T468" s="5" t="str">
        <f t="shared" si="65"/>
        <v>Sports And Travel</v>
      </c>
      <c r="U468" t="str">
        <f t="shared" si="66"/>
        <v>Credit card</v>
      </c>
      <c r="V468">
        <f>SUM(J468:J468:J1467)</f>
        <v>168778.71149999998</v>
      </c>
      <c r="W468">
        <f t="shared" si="67"/>
        <v>2873</v>
      </c>
      <c r="X468">
        <f t="shared" si="68"/>
        <v>315.4742271028037</v>
      </c>
      <c r="Y468">
        <f t="shared" si="69"/>
        <v>1034.46</v>
      </c>
      <c r="Z468">
        <f t="shared" si="70"/>
        <v>10.6785</v>
      </c>
      <c r="AA468">
        <f t="shared" si="71"/>
        <v>535</v>
      </c>
    </row>
    <row r="469" spans="1:27" x14ac:dyDescent="0.3">
      <c r="A469" t="s">
        <v>555</v>
      </c>
      <c r="B469" t="s">
        <v>25</v>
      </c>
      <c r="C469" t="s">
        <v>26</v>
      </c>
      <c r="D469" t="s">
        <v>20</v>
      </c>
      <c r="E469" t="s">
        <v>21</v>
      </c>
      <c r="F469" t="s">
        <v>22</v>
      </c>
      <c r="G469">
        <v>37.15</v>
      </c>
      <c r="H469">
        <v>7</v>
      </c>
      <c r="I469">
        <v>13.0025</v>
      </c>
      <c r="J469">
        <v>273.05250000000001</v>
      </c>
      <c r="K469" s="6">
        <v>43679</v>
      </c>
      <c r="L469">
        <v>0.54999999999999993</v>
      </c>
      <c r="M469" t="s">
        <v>32</v>
      </c>
      <c r="N469">
        <v>260.05</v>
      </c>
      <c r="O469">
        <v>4.7619047620000003</v>
      </c>
      <c r="P469">
        <v>13.0025</v>
      </c>
      <c r="Q469">
        <v>7.7</v>
      </c>
      <c r="R469">
        <f t="shared" si="63"/>
        <v>273.05</v>
      </c>
      <c r="S469" t="str">
        <f t="shared" si="64"/>
        <v>check</v>
      </c>
      <c r="T469" s="5" t="str">
        <f t="shared" si="65"/>
        <v>Health And Beauty</v>
      </c>
      <c r="U469" t="str">
        <f t="shared" si="66"/>
        <v>Credit card</v>
      </c>
      <c r="V469">
        <f>SUM(J469:J469:J1468)</f>
        <v>168205.93650000001</v>
      </c>
      <c r="W469">
        <f t="shared" si="67"/>
        <v>2863</v>
      </c>
      <c r="X469">
        <f t="shared" si="68"/>
        <v>314.99239044943823</v>
      </c>
      <c r="Y469">
        <f t="shared" si="69"/>
        <v>1034.46</v>
      </c>
      <c r="Z469">
        <f t="shared" si="70"/>
        <v>10.6785</v>
      </c>
      <c r="AA469">
        <f t="shared" si="71"/>
        <v>534</v>
      </c>
    </row>
    <row r="470" spans="1:27" x14ac:dyDescent="0.3">
      <c r="A470" t="s">
        <v>556</v>
      </c>
      <c r="B470" t="s">
        <v>45</v>
      </c>
      <c r="C470" t="s">
        <v>46</v>
      </c>
      <c r="D470" t="s">
        <v>27</v>
      </c>
      <c r="E470" t="s">
        <v>215</v>
      </c>
      <c r="F470" t="s">
        <v>36</v>
      </c>
      <c r="G470">
        <v>37.020000000000003</v>
      </c>
      <c r="H470">
        <v>6</v>
      </c>
      <c r="I470">
        <v>11.106</v>
      </c>
      <c r="J470">
        <v>233.226</v>
      </c>
      <c r="K470" s="6" t="s">
        <v>71</v>
      </c>
      <c r="L470">
        <v>0.7729166666666667</v>
      </c>
      <c r="M470" t="s">
        <v>29</v>
      </c>
      <c r="N470">
        <v>222.12</v>
      </c>
      <c r="O470">
        <v>4.7619047620000003</v>
      </c>
      <c r="P470">
        <v>11.106</v>
      </c>
      <c r="Q470">
        <v>4.5</v>
      </c>
      <c r="R470">
        <f t="shared" si="63"/>
        <v>233.23</v>
      </c>
      <c r="S470" t="str">
        <f t="shared" si="64"/>
        <v>check</v>
      </c>
      <c r="T470" s="5" t="str">
        <f t="shared" si="65"/>
        <v>Sports And Travel</v>
      </c>
      <c r="U470" t="str">
        <f t="shared" si="66"/>
        <v>Cash</v>
      </c>
      <c r="V470">
        <f>SUM(J470:J470:J1469)</f>
        <v>167932.88400000002</v>
      </c>
      <c r="W470">
        <f t="shared" si="67"/>
        <v>2856</v>
      </c>
      <c r="X470">
        <f t="shared" si="68"/>
        <v>315.07107692307699</v>
      </c>
      <c r="Y470">
        <f t="shared" si="69"/>
        <v>1034.46</v>
      </c>
      <c r="Z470">
        <f t="shared" si="70"/>
        <v>10.6785</v>
      </c>
      <c r="AA470">
        <f t="shared" si="71"/>
        <v>533</v>
      </c>
    </row>
    <row r="471" spans="1:27" x14ac:dyDescent="0.3">
      <c r="A471" t="s">
        <v>557</v>
      </c>
      <c r="B471" t="s">
        <v>25</v>
      </c>
      <c r="C471" t="s">
        <v>26</v>
      </c>
      <c r="D471" t="s">
        <v>27</v>
      </c>
      <c r="E471" t="s">
        <v>215</v>
      </c>
      <c r="F471" t="s">
        <v>47</v>
      </c>
      <c r="G471">
        <v>21.58</v>
      </c>
      <c r="H471">
        <v>1</v>
      </c>
      <c r="I471">
        <v>1.079</v>
      </c>
      <c r="J471">
        <v>22.658999999999999</v>
      </c>
      <c r="K471" s="6">
        <v>43710</v>
      </c>
      <c r="L471">
        <v>0.41805555555555557</v>
      </c>
      <c r="M471" t="s">
        <v>23</v>
      </c>
      <c r="N471">
        <v>21.58</v>
      </c>
      <c r="O471">
        <v>4.7619047620000003</v>
      </c>
      <c r="P471">
        <v>1.079</v>
      </c>
      <c r="Q471">
        <v>7.2</v>
      </c>
      <c r="R471">
        <f t="shared" si="63"/>
        <v>22.66</v>
      </c>
      <c r="S471" t="str">
        <f t="shared" si="64"/>
        <v>check</v>
      </c>
      <c r="T471" s="5" t="str">
        <f t="shared" si="65"/>
        <v>Food And Beverages</v>
      </c>
      <c r="U471" t="str">
        <f t="shared" si="66"/>
        <v>Ewallet</v>
      </c>
      <c r="V471">
        <f>SUM(J471:J471:J1470)</f>
        <v>167699.65800000002</v>
      </c>
      <c r="W471">
        <f t="shared" si="67"/>
        <v>2850</v>
      </c>
      <c r="X471">
        <f t="shared" si="68"/>
        <v>315.2249210526316</v>
      </c>
      <c r="Y471">
        <f t="shared" si="69"/>
        <v>1034.46</v>
      </c>
      <c r="Z471">
        <f t="shared" si="70"/>
        <v>10.6785</v>
      </c>
      <c r="AA471">
        <f t="shared" si="71"/>
        <v>532</v>
      </c>
    </row>
    <row r="472" spans="1:27" x14ac:dyDescent="0.3">
      <c r="A472" t="s">
        <v>558</v>
      </c>
      <c r="B472" t="s">
        <v>25</v>
      </c>
      <c r="C472" t="s">
        <v>26</v>
      </c>
      <c r="D472" t="s">
        <v>20</v>
      </c>
      <c r="E472" t="s">
        <v>21</v>
      </c>
      <c r="F472" t="s">
        <v>28</v>
      </c>
      <c r="G472">
        <v>98.84</v>
      </c>
      <c r="H472">
        <v>1</v>
      </c>
      <c r="I472">
        <v>4.9420000000000002</v>
      </c>
      <c r="J472">
        <v>103.782</v>
      </c>
      <c r="K472" s="6" t="s">
        <v>117</v>
      </c>
      <c r="L472">
        <v>0.47291666666666665</v>
      </c>
      <c r="M472" t="s">
        <v>29</v>
      </c>
      <c r="N472">
        <v>98.84</v>
      </c>
      <c r="O472">
        <v>4.7619047620000003</v>
      </c>
      <c r="P472">
        <v>4.9420000000000002</v>
      </c>
      <c r="Q472">
        <v>8.4</v>
      </c>
      <c r="R472">
        <f t="shared" si="63"/>
        <v>103.78</v>
      </c>
      <c r="S472" t="str">
        <f t="shared" si="64"/>
        <v>check</v>
      </c>
      <c r="T472" s="5" t="str">
        <f t="shared" si="65"/>
        <v>Electronic Accessories</v>
      </c>
      <c r="U472" t="str">
        <f t="shared" si="66"/>
        <v>Cash</v>
      </c>
      <c r="V472">
        <f>SUM(J472:J472:J1471)</f>
        <v>167676.99900000001</v>
      </c>
      <c r="W472">
        <f t="shared" si="67"/>
        <v>2849</v>
      </c>
      <c r="X472">
        <f t="shared" si="68"/>
        <v>315.77589265536727</v>
      </c>
      <c r="Y472">
        <f t="shared" si="69"/>
        <v>1034.46</v>
      </c>
      <c r="Z472">
        <f t="shared" si="70"/>
        <v>10.6785</v>
      </c>
      <c r="AA472">
        <f t="shared" si="71"/>
        <v>531</v>
      </c>
    </row>
    <row r="473" spans="1:27" x14ac:dyDescent="0.3">
      <c r="A473" t="s">
        <v>559</v>
      </c>
      <c r="B473" t="s">
        <v>25</v>
      </c>
      <c r="C473" t="s">
        <v>26</v>
      </c>
      <c r="D473" t="s">
        <v>20</v>
      </c>
      <c r="E473" t="s">
        <v>21</v>
      </c>
      <c r="F473" t="s">
        <v>31</v>
      </c>
      <c r="G473">
        <v>83.77</v>
      </c>
      <c r="H473">
        <v>6</v>
      </c>
      <c r="I473">
        <v>25.131</v>
      </c>
      <c r="J473">
        <v>527.75099999999998</v>
      </c>
      <c r="K473" s="6" t="s">
        <v>146</v>
      </c>
      <c r="L473">
        <v>0.50694444444444442</v>
      </c>
      <c r="M473" t="s">
        <v>23</v>
      </c>
      <c r="N473">
        <v>502.62</v>
      </c>
      <c r="O473">
        <v>4.7619047620000003</v>
      </c>
      <c r="P473">
        <v>25.131</v>
      </c>
      <c r="Q473">
        <v>5.4</v>
      </c>
      <c r="R473">
        <f t="shared" si="63"/>
        <v>527.75</v>
      </c>
      <c r="S473" t="str">
        <f t="shared" si="64"/>
        <v>check</v>
      </c>
      <c r="T473" s="5" t="str">
        <f t="shared" si="65"/>
        <v>Home And Lifestyle</v>
      </c>
      <c r="U473" t="str">
        <f t="shared" si="66"/>
        <v>Ewallet</v>
      </c>
      <c r="V473">
        <f>SUM(J473:J473:J1472)</f>
        <v>167573.217</v>
      </c>
      <c r="W473">
        <f t="shared" si="67"/>
        <v>2848</v>
      </c>
      <c r="X473">
        <f t="shared" si="68"/>
        <v>316.17588113207546</v>
      </c>
      <c r="Y473">
        <f t="shared" si="69"/>
        <v>1034.46</v>
      </c>
      <c r="Z473">
        <f t="shared" si="70"/>
        <v>10.6785</v>
      </c>
      <c r="AA473">
        <f t="shared" si="71"/>
        <v>530</v>
      </c>
    </row>
    <row r="474" spans="1:27" x14ac:dyDescent="0.3">
      <c r="A474" t="s">
        <v>560</v>
      </c>
      <c r="B474" t="s">
        <v>18</v>
      </c>
      <c r="C474" t="s">
        <v>19</v>
      </c>
      <c r="D474" t="s">
        <v>20</v>
      </c>
      <c r="E474" t="s">
        <v>21</v>
      </c>
      <c r="F474" t="s">
        <v>36</v>
      </c>
      <c r="G474">
        <v>40.049999999999997</v>
      </c>
      <c r="H474">
        <v>4</v>
      </c>
      <c r="I474">
        <v>8.01</v>
      </c>
      <c r="J474">
        <v>168.21</v>
      </c>
      <c r="K474" s="6" t="s">
        <v>75</v>
      </c>
      <c r="L474">
        <v>0.4861111111111111</v>
      </c>
      <c r="M474" t="s">
        <v>29</v>
      </c>
      <c r="N474">
        <v>160.19999999999999</v>
      </c>
      <c r="O474">
        <v>4.7619047620000003</v>
      </c>
      <c r="P474">
        <v>8.01</v>
      </c>
      <c r="Q474">
        <v>9.6999999999999993</v>
      </c>
      <c r="R474">
        <f t="shared" si="63"/>
        <v>168.21</v>
      </c>
      <c r="S474" t="str">
        <f t="shared" si="64"/>
        <v>correct</v>
      </c>
      <c r="T474" s="5" t="str">
        <f t="shared" si="65"/>
        <v>Sports And Travel</v>
      </c>
      <c r="U474" t="str">
        <f t="shared" si="66"/>
        <v>Cash</v>
      </c>
      <c r="V474">
        <f>SUM(J474:J474:J1473)</f>
        <v>167045.46600000001</v>
      </c>
      <c r="W474">
        <f t="shared" si="67"/>
        <v>2842</v>
      </c>
      <c r="X474">
        <f t="shared" si="68"/>
        <v>315.77592816635166</v>
      </c>
      <c r="Y474">
        <f t="shared" si="69"/>
        <v>1034.46</v>
      </c>
      <c r="Z474">
        <f t="shared" si="70"/>
        <v>10.6785</v>
      </c>
      <c r="AA474">
        <f t="shared" si="71"/>
        <v>529</v>
      </c>
    </row>
    <row r="475" spans="1:27" x14ac:dyDescent="0.3">
      <c r="A475" t="s">
        <v>561</v>
      </c>
      <c r="B475" t="s">
        <v>18</v>
      </c>
      <c r="C475" t="s">
        <v>19</v>
      </c>
      <c r="D475" t="s">
        <v>20</v>
      </c>
      <c r="E475" t="s">
        <v>215</v>
      </c>
      <c r="F475" t="s">
        <v>50</v>
      </c>
      <c r="G475">
        <v>43.13</v>
      </c>
      <c r="H475">
        <v>10</v>
      </c>
      <c r="I475">
        <v>21.565000000000001</v>
      </c>
      <c r="J475">
        <v>452.86500000000001</v>
      </c>
      <c r="K475" s="6">
        <v>43498</v>
      </c>
      <c r="L475">
        <v>0.7715277777777777</v>
      </c>
      <c r="M475" t="s">
        <v>32</v>
      </c>
      <c r="N475">
        <v>431.3</v>
      </c>
      <c r="O475">
        <v>4.7619047620000003</v>
      </c>
      <c r="P475">
        <v>21.565000000000001</v>
      </c>
      <c r="Q475">
        <v>5.5</v>
      </c>
      <c r="R475">
        <f t="shared" si="63"/>
        <v>452.87</v>
      </c>
      <c r="S475" t="str">
        <f t="shared" si="64"/>
        <v>check</v>
      </c>
      <c r="T475" s="5" t="str">
        <f t="shared" si="65"/>
        <v>Fashion Accessories</v>
      </c>
      <c r="U475" t="str">
        <f t="shared" si="66"/>
        <v>Credit card</v>
      </c>
      <c r="V475">
        <f>SUM(J475:J475:J1474)</f>
        <v>166877.25600000002</v>
      </c>
      <c r="W475">
        <f t="shared" si="67"/>
        <v>2838</v>
      </c>
      <c r="X475">
        <f t="shared" si="68"/>
        <v>316.05540909090911</v>
      </c>
      <c r="Y475">
        <f t="shared" si="69"/>
        <v>1034.46</v>
      </c>
      <c r="Z475">
        <f t="shared" si="70"/>
        <v>10.6785</v>
      </c>
      <c r="AA475">
        <f t="shared" si="71"/>
        <v>528</v>
      </c>
    </row>
    <row r="476" spans="1:27" x14ac:dyDescent="0.3">
      <c r="A476" t="s">
        <v>562</v>
      </c>
      <c r="B476" t="s">
        <v>45</v>
      </c>
      <c r="C476" t="s">
        <v>46</v>
      </c>
      <c r="D476" t="s">
        <v>20</v>
      </c>
      <c r="E476" t="s">
        <v>215</v>
      </c>
      <c r="F476" t="s">
        <v>22</v>
      </c>
      <c r="G476">
        <v>72.569999999999993</v>
      </c>
      <c r="H476">
        <v>8</v>
      </c>
      <c r="I476">
        <v>29.027999999999999</v>
      </c>
      <c r="J476">
        <v>609.58799999999997</v>
      </c>
      <c r="K476" s="6" t="s">
        <v>235</v>
      </c>
      <c r="L476">
        <v>0.74861111111111101</v>
      </c>
      <c r="M476" t="s">
        <v>29</v>
      </c>
      <c r="N476">
        <v>580.55999999999995</v>
      </c>
      <c r="O476">
        <v>4.7619047620000003</v>
      </c>
      <c r="P476">
        <v>29.027999999999999</v>
      </c>
      <c r="Q476">
        <v>4.5999999999999996</v>
      </c>
      <c r="R476">
        <f t="shared" si="63"/>
        <v>609.59</v>
      </c>
      <c r="S476" t="str">
        <f t="shared" si="64"/>
        <v>check</v>
      </c>
      <c r="T476" s="5" t="str">
        <f t="shared" si="65"/>
        <v>Health And Beauty</v>
      </c>
      <c r="U476" t="str">
        <f t="shared" si="66"/>
        <v>Cash</v>
      </c>
      <c r="V476">
        <f>SUM(J476:J476:J1475)</f>
        <v>166424.39100000003</v>
      </c>
      <c r="W476">
        <f t="shared" si="67"/>
        <v>2828</v>
      </c>
      <c r="X476">
        <f t="shared" si="68"/>
        <v>315.79580834914617</v>
      </c>
      <c r="Y476">
        <f t="shared" si="69"/>
        <v>1034.46</v>
      </c>
      <c r="Z476">
        <f t="shared" si="70"/>
        <v>10.6785</v>
      </c>
      <c r="AA476">
        <f t="shared" si="71"/>
        <v>527</v>
      </c>
    </row>
    <row r="477" spans="1:27" x14ac:dyDescent="0.3">
      <c r="A477" t="s">
        <v>563</v>
      </c>
      <c r="B477" t="s">
        <v>18</v>
      </c>
      <c r="C477" t="s">
        <v>19</v>
      </c>
      <c r="D477" t="s">
        <v>20</v>
      </c>
      <c r="E477" t="s">
        <v>21</v>
      </c>
      <c r="F477" t="s">
        <v>28</v>
      </c>
      <c r="G477">
        <v>64.44</v>
      </c>
      <c r="H477">
        <v>5</v>
      </c>
      <c r="I477">
        <v>16.11</v>
      </c>
      <c r="J477">
        <v>338.31</v>
      </c>
      <c r="K477" s="6" t="s">
        <v>235</v>
      </c>
      <c r="L477">
        <v>0.71111111111111114</v>
      </c>
      <c r="M477" t="s">
        <v>29</v>
      </c>
      <c r="N477">
        <v>322.2</v>
      </c>
      <c r="O477">
        <v>4.7619047620000003</v>
      </c>
      <c r="P477">
        <v>16.11</v>
      </c>
      <c r="Q477">
        <v>6.6</v>
      </c>
      <c r="R477">
        <f t="shared" si="63"/>
        <v>338.31</v>
      </c>
      <c r="S477" t="str">
        <f t="shared" si="64"/>
        <v>correct</v>
      </c>
      <c r="T477" s="5" t="str">
        <f t="shared" si="65"/>
        <v>Electronic Accessories</v>
      </c>
      <c r="U477" t="str">
        <f t="shared" si="66"/>
        <v>Cash</v>
      </c>
      <c r="V477">
        <f>SUM(J477:J477:J1476)</f>
        <v>165814.80300000004</v>
      </c>
      <c r="W477">
        <f t="shared" si="67"/>
        <v>2820</v>
      </c>
      <c r="X477">
        <f t="shared" si="68"/>
        <v>315.23726806083658</v>
      </c>
      <c r="Y477">
        <f t="shared" si="69"/>
        <v>1034.46</v>
      </c>
      <c r="Z477">
        <f t="shared" si="70"/>
        <v>10.6785</v>
      </c>
      <c r="AA477">
        <f t="shared" si="71"/>
        <v>526</v>
      </c>
    </row>
    <row r="478" spans="1:27" x14ac:dyDescent="0.3">
      <c r="A478" t="s">
        <v>564</v>
      </c>
      <c r="B478" t="s">
        <v>18</v>
      </c>
      <c r="C478" t="s">
        <v>19</v>
      </c>
      <c r="D478" t="s">
        <v>27</v>
      </c>
      <c r="E478" t="s">
        <v>215</v>
      </c>
      <c r="F478" t="s">
        <v>22</v>
      </c>
      <c r="G478">
        <v>65.180000000000007</v>
      </c>
      <c r="H478">
        <v>3</v>
      </c>
      <c r="I478">
        <v>9.7769999999999992</v>
      </c>
      <c r="J478">
        <v>205.31700000000001</v>
      </c>
      <c r="K478" s="6" t="s">
        <v>40</v>
      </c>
      <c r="L478">
        <v>0.85763888888888884</v>
      </c>
      <c r="M478" t="s">
        <v>32</v>
      </c>
      <c r="N478">
        <v>195.54</v>
      </c>
      <c r="O478">
        <v>4.7619047620000003</v>
      </c>
      <c r="P478">
        <v>9.7769999999999992</v>
      </c>
      <c r="Q478">
        <v>6.3</v>
      </c>
      <c r="R478">
        <f t="shared" si="63"/>
        <v>205.32</v>
      </c>
      <c r="S478" t="str">
        <f t="shared" si="64"/>
        <v>check</v>
      </c>
      <c r="T478" s="5" t="str">
        <f t="shared" si="65"/>
        <v>Health And Beauty</v>
      </c>
      <c r="U478" t="str">
        <f t="shared" si="66"/>
        <v>Credit card</v>
      </c>
      <c r="V478">
        <f>SUM(J478:J478:J1477)</f>
        <v>165476.49300000005</v>
      </c>
      <c r="W478">
        <f t="shared" si="67"/>
        <v>2815</v>
      </c>
      <c r="X478">
        <f t="shared" si="68"/>
        <v>315.19332000000009</v>
      </c>
      <c r="Y478">
        <f t="shared" si="69"/>
        <v>1034.46</v>
      </c>
      <c r="Z478">
        <f t="shared" si="70"/>
        <v>10.6785</v>
      </c>
      <c r="AA478">
        <f t="shared" si="71"/>
        <v>525</v>
      </c>
    </row>
    <row r="479" spans="1:27" x14ac:dyDescent="0.3">
      <c r="A479" t="s">
        <v>565</v>
      </c>
      <c r="B479" t="s">
        <v>18</v>
      </c>
      <c r="C479" t="s">
        <v>19</v>
      </c>
      <c r="D479" t="s">
        <v>27</v>
      </c>
      <c r="E479" t="s">
        <v>21</v>
      </c>
      <c r="F479" t="s">
        <v>36</v>
      </c>
      <c r="G479">
        <v>33.26</v>
      </c>
      <c r="H479">
        <v>5</v>
      </c>
      <c r="I479">
        <v>8.3149999999999995</v>
      </c>
      <c r="J479">
        <v>174.61500000000001</v>
      </c>
      <c r="K479" s="6" t="s">
        <v>289</v>
      </c>
      <c r="L479">
        <v>0.67361111111111116</v>
      </c>
      <c r="M479" t="s">
        <v>32</v>
      </c>
      <c r="N479">
        <v>166.3</v>
      </c>
      <c r="O479">
        <v>4.7619047620000003</v>
      </c>
      <c r="P479">
        <v>8.3149999999999995</v>
      </c>
      <c r="Q479">
        <v>4.2</v>
      </c>
      <c r="R479">
        <f t="shared" si="63"/>
        <v>174.62</v>
      </c>
      <c r="S479" t="str">
        <f t="shared" si="64"/>
        <v>check</v>
      </c>
      <c r="T479" s="5" t="str">
        <f t="shared" si="65"/>
        <v>Sports And Travel</v>
      </c>
      <c r="U479" t="str">
        <f t="shared" si="66"/>
        <v>Credit card</v>
      </c>
      <c r="V479">
        <f>SUM(J479:J479:J1478)</f>
        <v>165271.17600000004</v>
      </c>
      <c r="W479">
        <f t="shared" si="67"/>
        <v>2812</v>
      </c>
      <c r="X479">
        <f t="shared" si="68"/>
        <v>315.40300763358783</v>
      </c>
      <c r="Y479">
        <f t="shared" si="69"/>
        <v>1034.46</v>
      </c>
      <c r="Z479">
        <f t="shared" si="70"/>
        <v>10.6785</v>
      </c>
      <c r="AA479">
        <f t="shared" si="71"/>
        <v>524</v>
      </c>
    </row>
    <row r="480" spans="1:27" x14ac:dyDescent="0.3">
      <c r="A480" t="s">
        <v>566</v>
      </c>
      <c r="B480" t="s">
        <v>25</v>
      </c>
      <c r="C480" t="s">
        <v>26</v>
      </c>
      <c r="D480" t="s">
        <v>27</v>
      </c>
      <c r="E480" t="s">
        <v>215</v>
      </c>
      <c r="F480" t="s">
        <v>28</v>
      </c>
      <c r="G480">
        <v>84.07</v>
      </c>
      <c r="H480">
        <v>4</v>
      </c>
      <c r="I480">
        <v>16.814</v>
      </c>
      <c r="J480">
        <v>353.09399999999999</v>
      </c>
      <c r="K480" s="6">
        <v>43649</v>
      </c>
      <c r="L480">
        <v>0.70416666666666661</v>
      </c>
      <c r="M480" t="s">
        <v>23</v>
      </c>
      <c r="N480">
        <v>336.28</v>
      </c>
      <c r="O480">
        <v>4.7619047620000003</v>
      </c>
      <c r="P480">
        <v>16.814</v>
      </c>
      <c r="Q480">
        <v>4.4000000000000004</v>
      </c>
      <c r="R480">
        <f t="shared" si="63"/>
        <v>353.09</v>
      </c>
      <c r="S480" t="str">
        <f t="shared" si="64"/>
        <v>check</v>
      </c>
      <c r="T480" s="5" t="str">
        <f t="shared" si="65"/>
        <v>Electronic Accessories</v>
      </c>
      <c r="U480" t="str">
        <f t="shared" si="66"/>
        <v>Ewallet</v>
      </c>
      <c r="V480">
        <f>SUM(J480:J480:J1479)</f>
        <v>165096.56100000005</v>
      </c>
      <c r="W480">
        <f t="shared" si="67"/>
        <v>2807</v>
      </c>
      <c r="X480">
        <f t="shared" si="68"/>
        <v>315.67220076481846</v>
      </c>
      <c r="Y480">
        <f t="shared" si="69"/>
        <v>1034.46</v>
      </c>
      <c r="Z480">
        <f t="shared" si="70"/>
        <v>10.6785</v>
      </c>
      <c r="AA480">
        <f t="shared" si="71"/>
        <v>523</v>
      </c>
    </row>
    <row r="481" spans="1:27" x14ac:dyDescent="0.3">
      <c r="A481" t="s">
        <v>567</v>
      </c>
      <c r="B481" t="s">
        <v>45</v>
      </c>
      <c r="C481" t="s">
        <v>46</v>
      </c>
      <c r="D481" t="s">
        <v>27</v>
      </c>
      <c r="E481" t="s">
        <v>215</v>
      </c>
      <c r="F481" t="s">
        <v>36</v>
      </c>
      <c r="G481">
        <v>34.369999999999997</v>
      </c>
      <c r="H481">
        <v>10</v>
      </c>
      <c r="I481">
        <v>17.184999999999999</v>
      </c>
      <c r="J481">
        <v>360.88499999999999</v>
      </c>
      <c r="K481" s="6" t="s">
        <v>95</v>
      </c>
      <c r="L481">
        <v>0.42430555555555555</v>
      </c>
      <c r="M481" t="s">
        <v>23</v>
      </c>
      <c r="N481">
        <v>343.7</v>
      </c>
      <c r="O481">
        <v>4.7619047620000003</v>
      </c>
      <c r="P481">
        <v>17.184999999999999</v>
      </c>
      <c r="Q481">
        <v>6.7</v>
      </c>
      <c r="R481">
        <f t="shared" si="63"/>
        <v>360.89</v>
      </c>
      <c r="S481" t="str">
        <f t="shared" si="64"/>
        <v>check</v>
      </c>
      <c r="T481" s="5" t="str">
        <f t="shared" si="65"/>
        <v>Sports And Travel</v>
      </c>
      <c r="U481" t="str">
        <f t="shared" si="66"/>
        <v>Ewallet</v>
      </c>
      <c r="V481">
        <f>SUM(J481:J481:J1480)</f>
        <v>164743.46700000003</v>
      </c>
      <c r="W481">
        <f t="shared" si="67"/>
        <v>2803</v>
      </c>
      <c r="X481">
        <f t="shared" si="68"/>
        <v>315.60051149425294</v>
      </c>
      <c r="Y481">
        <f t="shared" si="69"/>
        <v>1034.46</v>
      </c>
      <c r="Z481">
        <f t="shared" si="70"/>
        <v>10.6785</v>
      </c>
      <c r="AA481">
        <f t="shared" si="71"/>
        <v>522</v>
      </c>
    </row>
    <row r="482" spans="1:27" x14ac:dyDescent="0.3">
      <c r="A482" t="s">
        <v>568</v>
      </c>
      <c r="B482" t="s">
        <v>18</v>
      </c>
      <c r="C482" t="s">
        <v>19</v>
      </c>
      <c r="D482" t="s">
        <v>27</v>
      </c>
      <c r="E482" t="s">
        <v>215</v>
      </c>
      <c r="F482" t="s">
        <v>28</v>
      </c>
      <c r="G482">
        <v>38.6</v>
      </c>
      <c r="H482">
        <v>1</v>
      </c>
      <c r="I482">
        <v>1.93</v>
      </c>
      <c r="J482">
        <v>40.53</v>
      </c>
      <c r="K482" s="6" t="s">
        <v>228</v>
      </c>
      <c r="L482">
        <v>0.47638888888888892</v>
      </c>
      <c r="M482" t="s">
        <v>23</v>
      </c>
      <c r="N482">
        <v>38.6</v>
      </c>
      <c r="O482">
        <v>4.7619047620000003</v>
      </c>
      <c r="P482">
        <v>1.93</v>
      </c>
      <c r="Q482">
        <v>6.7</v>
      </c>
      <c r="R482">
        <f t="shared" si="63"/>
        <v>40.53</v>
      </c>
      <c r="S482" t="str">
        <f t="shared" si="64"/>
        <v>correct</v>
      </c>
      <c r="T482" s="5" t="str">
        <f t="shared" si="65"/>
        <v>Electronic Accessories</v>
      </c>
      <c r="U482" t="str">
        <f t="shared" si="66"/>
        <v>Ewallet</v>
      </c>
      <c r="V482">
        <f>SUM(J482:J482:J1481)</f>
        <v>164382.58200000002</v>
      </c>
      <c r="W482">
        <f t="shared" si="67"/>
        <v>2793</v>
      </c>
      <c r="X482">
        <f t="shared" si="68"/>
        <v>315.5135930902112</v>
      </c>
      <c r="Y482">
        <f t="shared" si="69"/>
        <v>1034.46</v>
      </c>
      <c r="Z482">
        <f t="shared" si="70"/>
        <v>10.6785</v>
      </c>
      <c r="AA482">
        <f t="shared" si="71"/>
        <v>521</v>
      </c>
    </row>
    <row r="483" spans="1:27" x14ac:dyDescent="0.3">
      <c r="A483" t="s">
        <v>569</v>
      </c>
      <c r="B483" t="s">
        <v>25</v>
      </c>
      <c r="C483" t="s">
        <v>26</v>
      </c>
      <c r="D483" t="s">
        <v>27</v>
      </c>
      <c r="E483" t="s">
        <v>215</v>
      </c>
      <c r="F483" t="s">
        <v>47</v>
      </c>
      <c r="G483">
        <v>65.97</v>
      </c>
      <c r="H483">
        <v>8</v>
      </c>
      <c r="I483">
        <v>26.388000000000002</v>
      </c>
      <c r="J483">
        <v>554.14800000000002</v>
      </c>
      <c r="K483" s="6">
        <v>43498</v>
      </c>
      <c r="L483">
        <v>0.8534722222222223</v>
      </c>
      <c r="M483" t="s">
        <v>29</v>
      </c>
      <c r="N483">
        <v>527.76</v>
      </c>
      <c r="O483">
        <v>4.7619047620000003</v>
      </c>
      <c r="P483">
        <v>26.388000000000002</v>
      </c>
      <c r="Q483">
        <v>8.4</v>
      </c>
      <c r="R483">
        <f t="shared" si="63"/>
        <v>554.15</v>
      </c>
      <c r="S483" t="str">
        <f t="shared" si="64"/>
        <v>check</v>
      </c>
      <c r="T483" s="5" t="str">
        <f t="shared" si="65"/>
        <v>Food And Beverages</v>
      </c>
      <c r="U483" t="str">
        <f t="shared" si="66"/>
        <v>Cash</v>
      </c>
      <c r="V483">
        <f>SUM(J483:J483:J1482)</f>
        <v>164342.05200000003</v>
      </c>
      <c r="W483">
        <f t="shared" si="67"/>
        <v>2792</v>
      </c>
      <c r="X483">
        <f t="shared" si="68"/>
        <v>316.04240769230773</v>
      </c>
      <c r="Y483">
        <f t="shared" si="69"/>
        <v>1034.46</v>
      </c>
      <c r="Z483">
        <f t="shared" si="70"/>
        <v>10.6785</v>
      </c>
      <c r="AA483">
        <f t="shared" si="71"/>
        <v>520</v>
      </c>
    </row>
    <row r="484" spans="1:27" x14ac:dyDescent="0.3">
      <c r="A484" t="s">
        <v>570</v>
      </c>
      <c r="B484" t="s">
        <v>25</v>
      </c>
      <c r="C484" t="s">
        <v>26</v>
      </c>
      <c r="D484" t="s">
        <v>27</v>
      </c>
      <c r="E484" t="s">
        <v>21</v>
      </c>
      <c r="F484" t="s">
        <v>28</v>
      </c>
      <c r="G484">
        <v>32.799999999999997</v>
      </c>
      <c r="H484">
        <v>10</v>
      </c>
      <c r="I484">
        <v>16.399999999999999</v>
      </c>
      <c r="J484">
        <v>344.4</v>
      </c>
      <c r="K484" s="6" t="s">
        <v>117</v>
      </c>
      <c r="L484">
        <v>0.5083333333333333</v>
      </c>
      <c r="M484" t="s">
        <v>29</v>
      </c>
      <c r="N484">
        <v>328</v>
      </c>
      <c r="O484">
        <v>4.7619047620000003</v>
      </c>
      <c r="P484">
        <v>16.399999999999999</v>
      </c>
      <c r="Q484">
        <v>6.2</v>
      </c>
      <c r="R484">
        <f t="shared" si="63"/>
        <v>344.4</v>
      </c>
      <c r="S484" t="str">
        <f t="shared" si="64"/>
        <v>correct</v>
      </c>
      <c r="T484" s="5" t="str">
        <f t="shared" si="65"/>
        <v>Electronic Accessories</v>
      </c>
      <c r="U484" t="str">
        <f t="shared" si="66"/>
        <v>Cash</v>
      </c>
      <c r="V484">
        <f>SUM(J484:J484:J1483)</f>
        <v>163787.90400000001</v>
      </c>
      <c r="W484">
        <f t="shared" si="67"/>
        <v>2784</v>
      </c>
      <c r="X484">
        <f t="shared" si="68"/>
        <v>315.58363005780348</v>
      </c>
      <c r="Y484">
        <f t="shared" si="69"/>
        <v>1034.46</v>
      </c>
      <c r="Z484">
        <f t="shared" si="70"/>
        <v>10.6785</v>
      </c>
      <c r="AA484">
        <f t="shared" si="71"/>
        <v>519</v>
      </c>
    </row>
    <row r="485" spans="1:27" x14ac:dyDescent="0.3">
      <c r="A485" t="s">
        <v>571</v>
      </c>
      <c r="B485" t="s">
        <v>18</v>
      </c>
      <c r="C485" t="s">
        <v>19</v>
      </c>
      <c r="D485" t="s">
        <v>27</v>
      </c>
      <c r="E485" t="s">
        <v>215</v>
      </c>
      <c r="F485" t="s">
        <v>36</v>
      </c>
      <c r="G485">
        <v>37.14</v>
      </c>
      <c r="H485">
        <v>5</v>
      </c>
      <c r="I485">
        <v>9.2850000000000001</v>
      </c>
      <c r="J485">
        <v>194.98500000000001</v>
      </c>
      <c r="K485" s="6">
        <v>43678</v>
      </c>
      <c r="L485">
        <v>0.54513888888888895</v>
      </c>
      <c r="M485" t="s">
        <v>23</v>
      </c>
      <c r="N485">
        <v>185.7</v>
      </c>
      <c r="O485">
        <v>4.7619047620000003</v>
      </c>
      <c r="P485">
        <v>9.2850000000000001</v>
      </c>
      <c r="Q485">
        <v>5</v>
      </c>
      <c r="R485">
        <f t="shared" si="63"/>
        <v>194.99</v>
      </c>
      <c r="S485" t="str">
        <f t="shared" si="64"/>
        <v>check</v>
      </c>
      <c r="T485" s="5" t="str">
        <f t="shared" si="65"/>
        <v>Sports And Travel</v>
      </c>
      <c r="U485" t="str">
        <f t="shared" si="66"/>
        <v>Ewallet</v>
      </c>
      <c r="V485">
        <f>SUM(J485:J485:J1484)</f>
        <v>163443.50400000002</v>
      </c>
      <c r="W485">
        <f t="shared" si="67"/>
        <v>2774</v>
      </c>
      <c r="X485">
        <f t="shared" si="68"/>
        <v>315.52800000000002</v>
      </c>
      <c r="Y485">
        <f t="shared" si="69"/>
        <v>1034.46</v>
      </c>
      <c r="Z485">
        <f t="shared" si="70"/>
        <v>10.6785</v>
      </c>
      <c r="AA485">
        <f t="shared" si="71"/>
        <v>518</v>
      </c>
    </row>
    <row r="486" spans="1:27" x14ac:dyDescent="0.3">
      <c r="A486" t="s">
        <v>572</v>
      </c>
      <c r="B486" t="s">
        <v>45</v>
      </c>
      <c r="C486" t="s">
        <v>46</v>
      </c>
      <c r="D486" t="s">
        <v>20</v>
      </c>
      <c r="E486" t="s">
        <v>215</v>
      </c>
      <c r="F486" t="s">
        <v>31</v>
      </c>
      <c r="G486">
        <v>60.38</v>
      </c>
      <c r="H486">
        <v>10</v>
      </c>
      <c r="I486">
        <v>30.19</v>
      </c>
      <c r="J486">
        <v>633.99</v>
      </c>
      <c r="K486" s="6">
        <v>43801</v>
      </c>
      <c r="L486">
        <v>0.67986111111111114</v>
      </c>
      <c r="M486" t="s">
        <v>29</v>
      </c>
      <c r="N486">
        <v>603.79999999999995</v>
      </c>
      <c r="O486">
        <v>4.7619047620000003</v>
      </c>
      <c r="P486">
        <v>30.19</v>
      </c>
      <c r="Q486">
        <v>6</v>
      </c>
      <c r="R486">
        <f t="shared" si="63"/>
        <v>633.99</v>
      </c>
      <c r="S486" t="str">
        <f t="shared" si="64"/>
        <v>correct</v>
      </c>
      <c r="T486" s="5" t="str">
        <f t="shared" si="65"/>
        <v>Home And Lifestyle</v>
      </c>
      <c r="U486" t="str">
        <f t="shared" si="66"/>
        <v>Cash</v>
      </c>
      <c r="V486">
        <f>SUM(J486:J486:J1485)</f>
        <v>163248.519</v>
      </c>
      <c r="W486">
        <f t="shared" si="67"/>
        <v>2769</v>
      </c>
      <c r="X486">
        <f t="shared" si="68"/>
        <v>315.76115860735007</v>
      </c>
      <c r="Y486">
        <f t="shared" si="69"/>
        <v>1034.46</v>
      </c>
      <c r="Z486">
        <f t="shared" si="70"/>
        <v>10.6785</v>
      </c>
      <c r="AA486">
        <f t="shared" si="71"/>
        <v>517</v>
      </c>
    </row>
    <row r="487" spans="1:27" x14ac:dyDescent="0.3">
      <c r="A487" t="s">
        <v>573</v>
      </c>
      <c r="B487" t="s">
        <v>25</v>
      </c>
      <c r="C487" t="s">
        <v>26</v>
      </c>
      <c r="D487" t="s">
        <v>20</v>
      </c>
      <c r="E487" t="s">
        <v>21</v>
      </c>
      <c r="F487" t="s">
        <v>36</v>
      </c>
      <c r="G487">
        <v>36.979999999999997</v>
      </c>
      <c r="H487">
        <v>10</v>
      </c>
      <c r="I487">
        <v>18.489999999999998</v>
      </c>
      <c r="J487">
        <v>388.29</v>
      </c>
      <c r="K487" s="6">
        <v>43466</v>
      </c>
      <c r="L487">
        <v>0.82500000000000007</v>
      </c>
      <c r="M487" t="s">
        <v>32</v>
      </c>
      <c r="N487">
        <v>369.8</v>
      </c>
      <c r="O487">
        <v>4.7619047620000003</v>
      </c>
      <c r="P487">
        <v>18.489999999999998</v>
      </c>
      <c r="Q487">
        <v>7</v>
      </c>
      <c r="R487">
        <f t="shared" si="63"/>
        <v>388.29</v>
      </c>
      <c r="S487" t="str">
        <f t="shared" si="64"/>
        <v>correct</v>
      </c>
      <c r="T487" s="5" t="str">
        <f t="shared" si="65"/>
        <v>Sports And Travel</v>
      </c>
      <c r="U487" t="str">
        <f t="shared" si="66"/>
        <v>Credit card</v>
      </c>
      <c r="V487">
        <f>SUM(J487:J487:J1486)</f>
        <v>162614.52900000004</v>
      </c>
      <c r="W487">
        <f t="shared" si="67"/>
        <v>2759</v>
      </c>
      <c r="X487">
        <f t="shared" si="68"/>
        <v>315.14443604651171</v>
      </c>
      <c r="Y487">
        <f t="shared" si="69"/>
        <v>1034.46</v>
      </c>
      <c r="Z487">
        <f t="shared" si="70"/>
        <v>10.6785</v>
      </c>
      <c r="AA487">
        <f t="shared" si="71"/>
        <v>516</v>
      </c>
    </row>
    <row r="488" spans="1:27" x14ac:dyDescent="0.3">
      <c r="A488" t="s">
        <v>574</v>
      </c>
      <c r="B488" t="s">
        <v>45</v>
      </c>
      <c r="C488" t="s">
        <v>46</v>
      </c>
      <c r="D488" t="s">
        <v>20</v>
      </c>
      <c r="E488" t="s">
        <v>21</v>
      </c>
      <c r="F488" t="s">
        <v>36</v>
      </c>
      <c r="G488">
        <v>49.49</v>
      </c>
      <c r="H488">
        <v>4</v>
      </c>
      <c r="I488">
        <v>9.8979999999999997</v>
      </c>
      <c r="J488">
        <v>207.858</v>
      </c>
      <c r="K488" s="6" t="s">
        <v>254</v>
      </c>
      <c r="L488">
        <v>0.64236111111111105</v>
      </c>
      <c r="M488" t="s">
        <v>23</v>
      </c>
      <c r="N488">
        <v>197.96</v>
      </c>
      <c r="O488">
        <v>4.7619047620000003</v>
      </c>
      <c r="P488">
        <v>9.8979999999999997</v>
      </c>
      <c r="Q488">
        <v>6.6</v>
      </c>
      <c r="R488">
        <f t="shared" si="63"/>
        <v>207.86</v>
      </c>
      <c r="S488" t="str">
        <f t="shared" si="64"/>
        <v>check</v>
      </c>
      <c r="T488" s="5" t="str">
        <f t="shared" si="65"/>
        <v>Sports And Travel</v>
      </c>
      <c r="U488" t="str">
        <f t="shared" si="66"/>
        <v>Ewallet</v>
      </c>
      <c r="V488">
        <f>SUM(J488:J488:J1487)</f>
        <v>162226.23900000003</v>
      </c>
      <c r="W488">
        <f t="shared" si="67"/>
        <v>2749</v>
      </c>
      <c r="X488">
        <f t="shared" si="68"/>
        <v>315.00240582524276</v>
      </c>
      <c r="Y488">
        <f t="shared" si="69"/>
        <v>1034.46</v>
      </c>
      <c r="Z488">
        <f t="shared" si="70"/>
        <v>10.6785</v>
      </c>
      <c r="AA488">
        <f t="shared" si="71"/>
        <v>515</v>
      </c>
    </row>
    <row r="489" spans="1:27" x14ac:dyDescent="0.3">
      <c r="A489" t="s">
        <v>575</v>
      </c>
      <c r="B489" t="s">
        <v>45</v>
      </c>
      <c r="C489" t="s">
        <v>46</v>
      </c>
      <c r="D489" t="s">
        <v>27</v>
      </c>
      <c r="E489" t="s">
        <v>21</v>
      </c>
      <c r="F489" t="s">
        <v>50</v>
      </c>
      <c r="G489">
        <v>41.09</v>
      </c>
      <c r="H489">
        <v>10</v>
      </c>
      <c r="I489">
        <v>20.545000000000002</v>
      </c>
      <c r="J489">
        <v>431.44499999999999</v>
      </c>
      <c r="K489" s="6" t="s">
        <v>109</v>
      </c>
      <c r="L489">
        <v>0.61249999999999993</v>
      </c>
      <c r="M489" t="s">
        <v>29</v>
      </c>
      <c r="N489">
        <v>410.9</v>
      </c>
      <c r="O489">
        <v>4.7619047620000003</v>
      </c>
      <c r="P489">
        <v>20.545000000000002</v>
      </c>
      <c r="Q489">
        <v>7.3</v>
      </c>
      <c r="R489">
        <f t="shared" si="63"/>
        <v>431.45</v>
      </c>
      <c r="S489" t="str">
        <f t="shared" si="64"/>
        <v>check</v>
      </c>
      <c r="T489" s="5" t="str">
        <f t="shared" si="65"/>
        <v>Fashion Accessories</v>
      </c>
      <c r="U489" t="str">
        <f t="shared" si="66"/>
        <v>Cash</v>
      </c>
      <c r="V489">
        <f>SUM(J489:J489:J1488)</f>
        <v>162018.38100000002</v>
      </c>
      <c r="W489">
        <f t="shared" si="67"/>
        <v>2745</v>
      </c>
      <c r="X489">
        <f t="shared" si="68"/>
        <v>315.21085797665376</v>
      </c>
      <c r="Y489">
        <f t="shared" si="69"/>
        <v>1034.46</v>
      </c>
      <c r="Z489">
        <f t="shared" si="70"/>
        <v>10.6785</v>
      </c>
      <c r="AA489">
        <f t="shared" si="71"/>
        <v>514</v>
      </c>
    </row>
    <row r="490" spans="1:27" x14ac:dyDescent="0.3">
      <c r="A490" t="s">
        <v>576</v>
      </c>
      <c r="B490" t="s">
        <v>18</v>
      </c>
      <c r="C490" t="s">
        <v>19</v>
      </c>
      <c r="D490" t="s">
        <v>27</v>
      </c>
      <c r="E490" t="s">
        <v>215</v>
      </c>
      <c r="F490" t="s">
        <v>50</v>
      </c>
      <c r="G490">
        <v>37.15</v>
      </c>
      <c r="H490">
        <v>4</v>
      </c>
      <c r="I490">
        <v>7.43</v>
      </c>
      <c r="J490">
        <v>156.03</v>
      </c>
      <c r="K490" s="6" t="s">
        <v>87</v>
      </c>
      <c r="L490">
        <v>0.7909722222222223</v>
      </c>
      <c r="M490" t="s">
        <v>23</v>
      </c>
      <c r="N490">
        <v>148.6</v>
      </c>
      <c r="O490">
        <v>4.7619047620000003</v>
      </c>
      <c r="P490">
        <v>7.43</v>
      </c>
      <c r="Q490">
        <v>8.3000000000000007</v>
      </c>
      <c r="R490">
        <f t="shared" si="63"/>
        <v>156.03</v>
      </c>
      <c r="S490" t="str">
        <f t="shared" si="64"/>
        <v>correct</v>
      </c>
      <c r="T490" s="5" t="str">
        <f t="shared" si="65"/>
        <v>Fashion Accessories</v>
      </c>
      <c r="U490" t="str">
        <f t="shared" si="66"/>
        <v>Ewallet</v>
      </c>
      <c r="V490">
        <f>SUM(J490:J490:J1489)</f>
        <v>161586.93600000005</v>
      </c>
      <c r="W490">
        <f t="shared" si="67"/>
        <v>2735</v>
      </c>
      <c r="X490">
        <f t="shared" si="68"/>
        <v>314.98428070175447</v>
      </c>
      <c r="Y490">
        <f t="shared" si="69"/>
        <v>1034.46</v>
      </c>
      <c r="Z490">
        <f t="shared" si="70"/>
        <v>10.6785</v>
      </c>
      <c r="AA490">
        <f t="shared" si="71"/>
        <v>513</v>
      </c>
    </row>
    <row r="491" spans="1:27" x14ac:dyDescent="0.3">
      <c r="A491" t="s">
        <v>577</v>
      </c>
      <c r="B491" t="s">
        <v>25</v>
      </c>
      <c r="C491" t="s">
        <v>26</v>
      </c>
      <c r="D491" t="s">
        <v>27</v>
      </c>
      <c r="E491" t="s">
        <v>215</v>
      </c>
      <c r="F491" t="s">
        <v>31</v>
      </c>
      <c r="G491">
        <v>22.96</v>
      </c>
      <c r="H491">
        <v>1</v>
      </c>
      <c r="I491">
        <v>1.1479999999999999</v>
      </c>
      <c r="J491">
        <v>24.108000000000001</v>
      </c>
      <c r="K491" s="6" t="s">
        <v>241</v>
      </c>
      <c r="L491">
        <v>0.86597222222222225</v>
      </c>
      <c r="M491" t="s">
        <v>29</v>
      </c>
      <c r="N491">
        <v>22.96</v>
      </c>
      <c r="O491">
        <v>4.7619047620000003</v>
      </c>
      <c r="P491">
        <v>1.1479999999999999</v>
      </c>
      <c r="Q491">
        <v>4.3</v>
      </c>
      <c r="R491">
        <f t="shared" si="63"/>
        <v>24.11</v>
      </c>
      <c r="S491" t="str">
        <f t="shared" si="64"/>
        <v>check</v>
      </c>
      <c r="T491" s="5" t="str">
        <f t="shared" si="65"/>
        <v>Home And Lifestyle</v>
      </c>
      <c r="U491" t="str">
        <f t="shared" si="66"/>
        <v>Cash</v>
      </c>
      <c r="V491">
        <f>SUM(J491:J491:J1490)</f>
        <v>161430.90600000002</v>
      </c>
      <c r="W491">
        <f t="shared" si="67"/>
        <v>2731</v>
      </c>
      <c r="X491">
        <f t="shared" si="68"/>
        <v>315.29473828125003</v>
      </c>
      <c r="Y491">
        <f t="shared" si="69"/>
        <v>1034.46</v>
      </c>
      <c r="Z491">
        <f t="shared" si="70"/>
        <v>10.6785</v>
      </c>
      <c r="AA491">
        <f t="shared" si="71"/>
        <v>512</v>
      </c>
    </row>
    <row r="492" spans="1:27" x14ac:dyDescent="0.3">
      <c r="A492" t="s">
        <v>578</v>
      </c>
      <c r="B492" t="s">
        <v>45</v>
      </c>
      <c r="C492" t="s">
        <v>46</v>
      </c>
      <c r="D492" t="s">
        <v>20</v>
      </c>
      <c r="E492" t="s">
        <v>21</v>
      </c>
      <c r="F492" t="s">
        <v>31</v>
      </c>
      <c r="G492">
        <v>77.680000000000007</v>
      </c>
      <c r="H492">
        <v>9</v>
      </c>
      <c r="I492">
        <v>34.956000000000003</v>
      </c>
      <c r="J492">
        <v>734.07600000000002</v>
      </c>
      <c r="K492" s="6">
        <v>43557</v>
      </c>
      <c r="L492">
        <v>0.55625000000000002</v>
      </c>
      <c r="M492" t="s">
        <v>23</v>
      </c>
      <c r="N492">
        <v>699.12</v>
      </c>
      <c r="O492">
        <v>4.7619047620000003</v>
      </c>
      <c r="P492">
        <v>34.956000000000003</v>
      </c>
      <c r="Q492">
        <v>9.8000000000000007</v>
      </c>
      <c r="R492">
        <f t="shared" si="63"/>
        <v>734.08</v>
      </c>
      <c r="S492" t="str">
        <f t="shared" si="64"/>
        <v>check</v>
      </c>
      <c r="T492" s="5" t="str">
        <f t="shared" si="65"/>
        <v>Home And Lifestyle</v>
      </c>
      <c r="U492" t="str">
        <f t="shared" si="66"/>
        <v>Ewallet</v>
      </c>
      <c r="V492">
        <f>SUM(J492:J492:J1491)</f>
        <v>161406.79800000004</v>
      </c>
      <c r="W492">
        <f t="shared" si="67"/>
        <v>2730</v>
      </c>
      <c r="X492">
        <f t="shared" si="68"/>
        <v>315.86457534246586</v>
      </c>
      <c r="Y492">
        <f t="shared" si="69"/>
        <v>1034.46</v>
      </c>
      <c r="Z492">
        <f t="shared" si="70"/>
        <v>10.6785</v>
      </c>
      <c r="AA492">
        <f t="shared" si="71"/>
        <v>511</v>
      </c>
    </row>
    <row r="493" spans="1:27" x14ac:dyDescent="0.3">
      <c r="A493" t="s">
        <v>579</v>
      </c>
      <c r="B493" t="s">
        <v>45</v>
      </c>
      <c r="C493" t="s">
        <v>46</v>
      </c>
      <c r="D493" t="s">
        <v>27</v>
      </c>
      <c r="E493" t="s">
        <v>21</v>
      </c>
      <c r="F493" t="s">
        <v>50</v>
      </c>
      <c r="G493">
        <v>34.700000000000003</v>
      </c>
      <c r="H493">
        <v>2</v>
      </c>
      <c r="I493">
        <v>3.47</v>
      </c>
      <c r="J493">
        <v>72.87</v>
      </c>
      <c r="K493" s="6" t="s">
        <v>124</v>
      </c>
      <c r="L493">
        <v>0.82500000000000007</v>
      </c>
      <c r="M493" t="s">
        <v>23</v>
      </c>
      <c r="N493">
        <v>69.400000000000006</v>
      </c>
      <c r="O493">
        <v>4.7619047620000003</v>
      </c>
      <c r="P493">
        <v>3.47</v>
      </c>
      <c r="Q493">
        <v>8.1999999999999993</v>
      </c>
      <c r="R493">
        <f t="shared" si="63"/>
        <v>72.87</v>
      </c>
      <c r="S493" t="str">
        <f t="shared" si="64"/>
        <v>correct</v>
      </c>
      <c r="T493" s="5" t="str">
        <f t="shared" si="65"/>
        <v>Fashion Accessories</v>
      </c>
      <c r="U493" t="str">
        <f t="shared" si="66"/>
        <v>Ewallet</v>
      </c>
      <c r="V493">
        <f>SUM(J493:J493:J1492)</f>
        <v>160672.72199999998</v>
      </c>
      <c r="W493">
        <f t="shared" si="67"/>
        <v>2721</v>
      </c>
      <c r="X493">
        <f t="shared" si="68"/>
        <v>315.04455294117645</v>
      </c>
      <c r="Y493">
        <f t="shared" si="69"/>
        <v>1034.46</v>
      </c>
      <c r="Z493">
        <f t="shared" si="70"/>
        <v>10.6785</v>
      </c>
      <c r="AA493">
        <f t="shared" si="71"/>
        <v>510</v>
      </c>
    </row>
    <row r="494" spans="1:27" x14ac:dyDescent="0.3">
      <c r="A494" t="s">
        <v>580</v>
      </c>
      <c r="B494" t="s">
        <v>18</v>
      </c>
      <c r="C494" t="s">
        <v>19</v>
      </c>
      <c r="D494" t="s">
        <v>20</v>
      </c>
      <c r="E494" t="s">
        <v>21</v>
      </c>
      <c r="F494" t="s">
        <v>50</v>
      </c>
      <c r="G494">
        <v>19.66</v>
      </c>
      <c r="H494">
        <v>10</v>
      </c>
      <c r="I494">
        <v>9.83</v>
      </c>
      <c r="J494">
        <v>206.43</v>
      </c>
      <c r="K494" s="6" t="s">
        <v>66</v>
      </c>
      <c r="L494">
        <v>0.76388888888888884</v>
      </c>
      <c r="M494" t="s">
        <v>32</v>
      </c>
      <c r="N494">
        <v>196.6</v>
      </c>
      <c r="O494">
        <v>4.7619047620000003</v>
      </c>
      <c r="P494">
        <v>9.83</v>
      </c>
      <c r="Q494">
        <v>7.2</v>
      </c>
      <c r="R494">
        <f t="shared" si="63"/>
        <v>206.43</v>
      </c>
      <c r="S494" t="str">
        <f t="shared" si="64"/>
        <v>correct</v>
      </c>
      <c r="T494" s="5" t="str">
        <f t="shared" si="65"/>
        <v>Fashion Accessories</v>
      </c>
      <c r="U494" t="str">
        <f t="shared" si="66"/>
        <v>Credit card</v>
      </c>
      <c r="V494">
        <f>SUM(J494:J494:J1493)</f>
        <v>160599.85199999998</v>
      </c>
      <c r="W494">
        <f t="shared" si="67"/>
        <v>2719</v>
      </c>
      <c r="X494">
        <f t="shared" si="68"/>
        <v>315.52033791748522</v>
      </c>
      <c r="Y494">
        <f t="shared" si="69"/>
        <v>1034.46</v>
      </c>
      <c r="Z494">
        <f t="shared" si="70"/>
        <v>10.6785</v>
      </c>
      <c r="AA494">
        <f t="shared" si="71"/>
        <v>509</v>
      </c>
    </row>
    <row r="495" spans="1:27" x14ac:dyDescent="0.3">
      <c r="A495" t="s">
        <v>581</v>
      </c>
      <c r="B495" t="s">
        <v>45</v>
      </c>
      <c r="C495" t="s">
        <v>46</v>
      </c>
      <c r="D495" t="s">
        <v>20</v>
      </c>
      <c r="E495" t="s">
        <v>21</v>
      </c>
      <c r="F495" t="s">
        <v>22</v>
      </c>
      <c r="G495">
        <v>25.32</v>
      </c>
      <c r="H495">
        <v>8</v>
      </c>
      <c r="I495">
        <v>10.128</v>
      </c>
      <c r="J495">
        <v>212.68799999999999</v>
      </c>
      <c r="K495" s="6">
        <v>43588</v>
      </c>
      <c r="L495">
        <v>0.85</v>
      </c>
      <c r="M495" t="s">
        <v>23</v>
      </c>
      <c r="N495">
        <v>202.56</v>
      </c>
      <c r="O495">
        <v>4.7619047620000003</v>
      </c>
      <c r="P495">
        <v>10.128</v>
      </c>
      <c r="Q495">
        <v>8.6999999999999993</v>
      </c>
      <c r="R495">
        <f t="shared" si="63"/>
        <v>212.69</v>
      </c>
      <c r="S495" t="str">
        <f t="shared" si="64"/>
        <v>check</v>
      </c>
      <c r="T495" s="5" t="str">
        <f t="shared" si="65"/>
        <v>Health And Beauty</v>
      </c>
      <c r="U495" t="str">
        <f t="shared" si="66"/>
        <v>Ewallet</v>
      </c>
      <c r="V495">
        <f>SUM(J495:J495:J1494)</f>
        <v>160393.42199999999</v>
      </c>
      <c r="W495">
        <f t="shared" si="67"/>
        <v>2709</v>
      </c>
      <c r="X495">
        <f t="shared" si="68"/>
        <v>315.73508267716534</v>
      </c>
      <c r="Y495">
        <f t="shared" si="69"/>
        <v>1034.46</v>
      </c>
      <c r="Z495">
        <f t="shared" si="70"/>
        <v>10.6785</v>
      </c>
      <c r="AA495">
        <f t="shared" si="71"/>
        <v>508</v>
      </c>
    </row>
    <row r="496" spans="1:27" x14ac:dyDescent="0.3">
      <c r="A496" t="s">
        <v>582</v>
      </c>
      <c r="B496" t="s">
        <v>25</v>
      </c>
      <c r="C496" t="s">
        <v>26</v>
      </c>
      <c r="D496" t="s">
        <v>20</v>
      </c>
      <c r="E496" t="s">
        <v>21</v>
      </c>
      <c r="F496" t="s">
        <v>31</v>
      </c>
      <c r="G496">
        <v>12.12</v>
      </c>
      <c r="H496">
        <v>10</v>
      </c>
      <c r="I496">
        <v>6.06</v>
      </c>
      <c r="J496">
        <v>127.26</v>
      </c>
      <c r="K496" s="6">
        <v>43588</v>
      </c>
      <c r="L496">
        <v>0.57222222222222219</v>
      </c>
      <c r="M496" t="s">
        <v>32</v>
      </c>
      <c r="N496">
        <v>121.2</v>
      </c>
      <c r="O496">
        <v>4.7619047620000003</v>
      </c>
      <c r="P496">
        <v>6.06</v>
      </c>
      <c r="Q496">
        <v>8.4</v>
      </c>
      <c r="R496">
        <f t="shared" si="63"/>
        <v>127.26</v>
      </c>
      <c r="S496" t="str">
        <f t="shared" si="64"/>
        <v>correct</v>
      </c>
      <c r="T496" s="5" t="str">
        <f t="shared" si="65"/>
        <v>Home And Lifestyle</v>
      </c>
      <c r="U496" t="str">
        <f t="shared" si="66"/>
        <v>Credit card</v>
      </c>
      <c r="V496">
        <f>SUM(J496:J496:J1495)</f>
        <v>160180.73399999997</v>
      </c>
      <c r="W496">
        <f t="shared" si="67"/>
        <v>2701</v>
      </c>
      <c r="X496">
        <f t="shared" si="68"/>
        <v>315.93833136094668</v>
      </c>
      <c r="Y496">
        <f t="shared" si="69"/>
        <v>1034.46</v>
      </c>
      <c r="Z496">
        <f t="shared" si="70"/>
        <v>10.6785</v>
      </c>
      <c r="AA496">
        <f t="shared" si="71"/>
        <v>507</v>
      </c>
    </row>
    <row r="497" spans="1:27" x14ac:dyDescent="0.3">
      <c r="A497" t="s">
        <v>583</v>
      </c>
      <c r="B497" t="s">
        <v>45</v>
      </c>
      <c r="C497" t="s">
        <v>46</v>
      </c>
      <c r="D497" t="s">
        <v>27</v>
      </c>
      <c r="E497" t="s">
        <v>215</v>
      </c>
      <c r="F497" t="s">
        <v>50</v>
      </c>
      <c r="G497">
        <v>99.89</v>
      </c>
      <c r="H497">
        <v>2</v>
      </c>
      <c r="I497">
        <v>9.9890000000000008</v>
      </c>
      <c r="J497">
        <v>209.76900000000001</v>
      </c>
      <c r="K497" s="6" t="s">
        <v>314</v>
      </c>
      <c r="L497">
        <v>0.4916666666666667</v>
      </c>
      <c r="M497" t="s">
        <v>23</v>
      </c>
      <c r="N497">
        <v>199.78</v>
      </c>
      <c r="O497">
        <v>4.7619047620000003</v>
      </c>
      <c r="P497">
        <v>9.9890000000000008</v>
      </c>
      <c r="Q497">
        <v>7.1</v>
      </c>
      <c r="R497">
        <f t="shared" si="63"/>
        <v>209.77</v>
      </c>
      <c r="S497" t="str">
        <f t="shared" si="64"/>
        <v>check</v>
      </c>
      <c r="T497" s="5" t="str">
        <f t="shared" si="65"/>
        <v>Fashion Accessories</v>
      </c>
      <c r="U497" t="str">
        <f t="shared" si="66"/>
        <v>Ewallet</v>
      </c>
      <c r="V497">
        <f>SUM(J497:J497:J1496)</f>
        <v>160053.47399999996</v>
      </c>
      <c r="W497">
        <f t="shared" si="67"/>
        <v>2691</v>
      </c>
      <c r="X497">
        <f t="shared" si="68"/>
        <v>316.31121343873508</v>
      </c>
      <c r="Y497">
        <f t="shared" si="69"/>
        <v>1034.46</v>
      </c>
      <c r="Z497">
        <f t="shared" si="70"/>
        <v>10.6785</v>
      </c>
      <c r="AA497">
        <f t="shared" si="71"/>
        <v>506</v>
      </c>
    </row>
    <row r="498" spans="1:27" x14ac:dyDescent="0.3">
      <c r="A498" t="s">
        <v>584</v>
      </c>
      <c r="B498" t="s">
        <v>45</v>
      </c>
      <c r="C498" t="s">
        <v>46</v>
      </c>
      <c r="D498" t="s">
        <v>27</v>
      </c>
      <c r="E498" t="s">
        <v>215</v>
      </c>
      <c r="F498" t="s">
        <v>36</v>
      </c>
      <c r="G498">
        <v>75.92</v>
      </c>
      <c r="H498">
        <v>8</v>
      </c>
      <c r="I498">
        <v>30.367999999999999</v>
      </c>
      <c r="J498">
        <v>637.72799999999995</v>
      </c>
      <c r="K498" s="6" t="s">
        <v>295</v>
      </c>
      <c r="L498">
        <v>0.59305555555555556</v>
      </c>
      <c r="M498" t="s">
        <v>29</v>
      </c>
      <c r="N498">
        <v>607.36</v>
      </c>
      <c r="O498">
        <v>4.7619047620000003</v>
      </c>
      <c r="P498">
        <v>30.367999999999999</v>
      </c>
      <c r="Q498">
        <v>5.5</v>
      </c>
      <c r="R498">
        <f t="shared" si="63"/>
        <v>637.73</v>
      </c>
      <c r="S498" t="str">
        <f t="shared" si="64"/>
        <v>check</v>
      </c>
      <c r="T498" s="5" t="str">
        <f t="shared" si="65"/>
        <v>Sports And Travel</v>
      </c>
      <c r="U498" t="str">
        <f t="shared" si="66"/>
        <v>Cash</v>
      </c>
      <c r="V498">
        <f>SUM(J498:J498:J1497)</f>
        <v>159843.70499999996</v>
      </c>
      <c r="W498">
        <f t="shared" si="67"/>
        <v>2689</v>
      </c>
      <c r="X498">
        <f t="shared" si="68"/>
        <v>316.52218811881181</v>
      </c>
      <c r="Y498">
        <f t="shared" si="69"/>
        <v>1034.46</v>
      </c>
      <c r="Z498">
        <f t="shared" si="70"/>
        <v>10.6785</v>
      </c>
      <c r="AA498">
        <f t="shared" si="71"/>
        <v>505</v>
      </c>
    </row>
    <row r="499" spans="1:27" x14ac:dyDescent="0.3">
      <c r="A499" t="s">
        <v>585</v>
      </c>
      <c r="B499" t="s">
        <v>25</v>
      </c>
      <c r="C499" t="s">
        <v>26</v>
      </c>
      <c r="D499" t="s">
        <v>27</v>
      </c>
      <c r="E499" t="s">
        <v>21</v>
      </c>
      <c r="F499" t="s">
        <v>28</v>
      </c>
      <c r="G499">
        <v>63.22</v>
      </c>
      <c r="H499">
        <v>2</v>
      </c>
      <c r="I499">
        <v>6.3220000000000001</v>
      </c>
      <c r="J499">
        <v>132.762</v>
      </c>
      <c r="K499" s="6">
        <v>43466</v>
      </c>
      <c r="L499">
        <v>0.66041666666666665</v>
      </c>
      <c r="M499" t="s">
        <v>29</v>
      </c>
      <c r="N499">
        <v>126.44</v>
      </c>
      <c r="O499">
        <v>4.7619047620000003</v>
      </c>
      <c r="P499">
        <v>6.3220000000000001</v>
      </c>
      <c r="Q499">
        <v>8.5</v>
      </c>
      <c r="R499">
        <f t="shared" si="63"/>
        <v>132.76</v>
      </c>
      <c r="S499" t="str">
        <f t="shared" si="64"/>
        <v>check</v>
      </c>
      <c r="T499" s="5" t="str">
        <f t="shared" si="65"/>
        <v>Electronic Accessories</v>
      </c>
      <c r="U499" t="str">
        <f t="shared" si="66"/>
        <v>Cash</v>
      </c>
      <c r="V499">
        <f>SUM(J499:J499:J1498)</f>
        <v>159205.97699999996</v>
      </c>
      <c r="W499">
        <f t="shared" si="67"/>
        <v>2681</v>
      </c>
      <c r="X499">
        <f t="shared" si="68"/>
        <v>315.88487499999991</v>
      </c>
      <c r="Y499">
        <f t="shared" si="69"/>
        <v>1034.46</v>
      </c>
      <c r="Z499">
        <f t="shared" si="70"/>
        <v>10.6785</v>
      </c>
      <c r="AA499">
        <f t="shared" si="71"/>
        <v>504</v>
      </c>
    </row>
    <row r="500" spans="1:27" x14ac:dyDescent="0.3">
      <c r="A500" t="s">
        <v>586</v>
      </c>
      <c r="B500" t="s">
        <v>25</v>
      </c>
      <c r="C500" t="s">
        <v>26</v>
      </c>
      <c r="D500" t="s">
        <v>27</v>
      </c>
      <c r="E500" t="s">
        <v>21</v>
      </c>
      <c r="F500" t="s">
        <v>47</v>
      </c>
      <c r="G500">
        <v>90.24</v>
      </c>
      <c r="H500">
        <v>6</v>
      </c>
      <c r="I500">
        <v>27.071999999999999</v>
      </c>
      <c r="J500">
        <v>568.51199999999994</v>
      </c>
      <c r="K500" s="6" t="s">
        <v>34</v>
      </c>
      <c r="L500">
        <v>0.47013888888888888</v>
      </c>
      <c r="M500" t="s">
        <v>29</v>
      </c>
      <c r="N500">
        <v>541.44000000000005</v>
      </c>
      <c r="O500">
        <v>4.7619047620000003</v>
      </c>
      <c r="P500">
        <v>27.071999999999999</v>
      </c>
      <c r="Q500">
        <v>6.2</v>
      </c>
      <c r="R500">
        <f t="shared" si="63"/>
        <v>568.51</v>
      </c>
      <c r="S500" t="str">
        <f t="shared" si="64"/>
        <v>check</v>
      </c>
      <c r="T500" s="5" t="str">
        <f t="shared" si="65"/>
        <v>Food And Beverages</v>
      </c>
      <c r="U500" t="str">
        <f t="shared" si="66"/>
        <v>Cash</v>
      </c>
      <c r="V500">
        <f>SUM(J500:J500:J1499)</f>
        <v>159073.21499999997</v>
      </c>
      <c r="W500">
        <f t="shared" si="67"/>
        <v>2679</v>
      </c>
      <c r="X500">
        <f t="shared" si="68"/>
        <v>316.24893638170965</v>
      </c>
      <c r="Y500">
        <f t="shared" si="69"/>
        <v>1034.46</v>
      </c>
      <c r="Z500">
        <f t="shared" si="70"/>
        <v>10.6785</v>
      </c>
      <c r="AA500">
        <f t="shared" si="71"/>
        <v>503</v>
      </c>
    </row>
    <row r="501" spans="1:27" x14ac:dyDescent="0.3">
      <c r="A501" t="s">
        <v>587</v>
      </c>
      <c r="B501" t="s">
        <v>45</v>
      </c>
      <c r="C501" t="s">
        <v>46</v>
      </c>
      <c r="D501" t="s">
        <v>20</v>
      </c>
      <c r="E501" t="s">
        <v>21</v>
      </c>
      <c r="F501" t="s">
        <v>36</v>
      </c>
      <c r="G501">
        <v>98.13</v>
      </c>
      <c r="H501">
        <v>1</v>
      </c>
      <c r="I501">
        <v>4.9065000000000003</v>
      </c>
      <c r="J501">
        <v>103.0365</v>
      </c>
      <c r="K501" s="6" t="s">
        <v>61</v>
      </c>
      <c r="L501">
        <v>0.73333333333333339</v>
      </c>
      <c r="M501" t="s">
        <v>29</v>
      </c>
      <c r="N501">
        <v>98.13</v>
      </c>
      <c r="O501">
        <v>4.7619047620000003</v>
      </c>
      <c r="P501">
        <v>4.9065000000000003</v>
      </c>
      <c r="Q501">
        <v>8.9</v>
      </c>
      <c r="R501">
        <f t="shared" si="63"/>
        <v>103.04</v>
      </c>
      <c r="S501" t="str">
        <f t="shared" si="64"/>
        <v>check</v>
      </c>
      <c r="T501" s="5" t="str">
        <f t="shared" si="65"/>
        <v>Sports And Travel</v>
      </c>
      <c r="U501" t="str">
        <f t="shared" si="66"/>
        <v>Cash</v>
      </c>
      <c r="V501">
        <f>SUM(J501:J501:J1500)</f>
        <v>158504.70299999995</v>
      </c>
      <c r="W501">
        <f t="shared" si="67"/>
        <v>2673</v>
      </c>
      <c r="X501">
        <f t="shared" si="68"/>
        <v>315.74642031872503</v>
      </c>
      <c r="Y501">
        <f t="shared" si="69"/>
        <v>1034.46</v>
      </c>
      <c r="Z501">
        <f t="shared" si="70"/>
        <v>10.6785</v>
      </c>
      <c r="AA501">
        <f t="shared" si="71"/>
        <v>502</v>
      </c>
    </row>
    <row r="502" spans="1:27" x14ac:dyDescent="0.3">
      <c r="A502" t="s">
        <v>588</v>
      </c>
      <c r="B502" t="s">
        <v>18</v>
      </c>
      <c r="C502" t="s">
        <v>19</v>
      </c>
      <c r="D502" t="s">
        <v>20</v>
      </c>
      <c r="E502" t="s">
        <v>21</v>
      </c>
      <c r="F502" t="s">
        <v>36</v>
      </c>
      <c r="G502">
        <v>51.52</v>
      </c>
      <c r="H502">
        <v>8</v>
      </c>
      <c r="I502">
        <v>20.608000000000001</v>
      </c>
      <c r="J502">
        <v>432.76799999999997</v>
      </c>
      <c r="K502" s="6">
        <v>43498</v>
      </c>
      <c r="L502">
        <v>0.65763888888888888</v>
      </c>
      <c r="M502" t="s">
        <v>29</v>
      </c>
      <c r="N502">
        <v>412.16</v>
      </c>
      <c r="O502">
        <v>4.7619047620000003</v>
      </c>
      <c r="P502">
        <v>20.608000000000001</v>
      </c>
      <c r="Q502">
        <v>9.6</v>
      </c>
      <c r="R502">
        <f t="shared" si="63"/>
        <v>432.77</v>
      </c>
      <c r="S502" t="str">
        <f t="shared" si="64"/>
        <v>check</v>
      </c>
      <c r="T502" s="5" t="str">
        <f t="shared" si="65"/>
        <v>Sports And Travel</v>
      </c>
      <c r="U502" t="str">
        <f t="shared" si="66"/>
        <v>Cash</v>
      </c>
      <c r="V502">
        <f>SUM(J502:J502:J1501)</f>
        <v>158401.66649999993</v>
      </c>
      <c r="W502">
        <f t="shared" si="67"/>
        <v>2672</v>
      </c>
      <c r="X502">
        <f t="shared" si="68"/>
        <v>316.17099101796396</v>
      </c>
      <c r="Y502">
        <f t="shared" si="69"/>
        <v>1034.46</v>
      </c>
      <c r="Z502">
        <f t="shared" si="70"/>
        <v>10.6785</v>
      </c>
      <c r="AA502">
        <f t="shared" si="71"/>
        <v>501</v>
      </c>
    </row>
    <row r="503" spans="1:27" x14ac:dyDescent="0.3">
      <c r="A503" t="s">
        <v>589</v>
      </c>
      <c r="B503" t="s">
        <v>45</v>
      </c>
      <c r="C503" t="s">
        <v>46</v>
      </c>
      <c r="D503" t="s">
        <v>20</v>
      </c>
      <c r="E503" t="s">
        <v>215</v>
      </c>
      <c r="F503" t="s">
        <v>36</v>
      </c>
      <c r="G503">
        <v>73.97</v>
      </c>
      <c r="H503">
        <v>1</v>
      </c>
      <c r="I503">
        <v>3.6985000000000001</v>
      </c>
      <c r="J503">
        <v>77.668499999999995</v>
      </c>
      <c r="K503" s="6">
        <v>43526</v>
      </c>
      <c r="L503">
        <v>0.66180555555555554</v>
      </c>
      <c r="M503" t="s">
        <v>32</v>
      </c>
      <c r="N503">
        <v>73.97</v>
      </c>
      <c r="O503">
        <v>4.7619047620000003</v>
      </c>
      <c r="P503">
        <v>3.6985000000000001</v>
      </c>
      <c r="Q503">
        <v>5.4</v>
      </c>
      <c r="R503">
        <f t="shared" si="63"/>
        <v>77.67</v>
      </c>
      <c r="S503" t="str">
        <f t="shared" si="64"/>
        <v>check</v>
      </c>
      <c r="T503" s="5" t="str">
        <f t="shared" si="65"/>
        <v>Sports And Travel</v>
      </c>
      <c r="U503" t="str">
        <f t="shared" si="66"/>
        <v>Credit card</v>
      </c>
      <c r="V503">
        <f>SUM(J503:J503:J1502)</f>
        <v>157968.89849999995</v>
      </c>
      <c r="W503">
        <f t="shared" si="67"/>
        <v>2664</v>
      </c>
      <c r="X503">
        <f t="shared" si="68"/>
        <v>315.93779699999993</v>
      </c>
      <c r="Y503">
        <f t="shared" si="69"/>
        <v>1034.46</v>
      </c>
      <c r="Z503">
        <f t="shared" si="70"/>
        <v>10.6785</v>
      </c>
      <c r="AA503">
        <f t="shared" si="71"/>
        <v>500</v>
      </c>
    </row>
    <row r="504" spans="1:27" x14ac:dyDescent="0.3">
      <c r="A504" t="s">
        <v>590</v>
      </c>
      <c r="B504" t="s">
        <v>25</v>
      </c>
      <c r="C504" t="s">
        <v>26</v>
      </c>
      <c r="D504" t="s">
        <v>20</v>
      </c>
      <c r="E504" t="s">
        <v>21</v>
      </c>
      <c r="F504" t="s">
        <v>50</v>
      </c>
      <c r="G504">
        <v>31.9</v>
      </c>
      <c r="H504">
        <v>1</v>
      </c>
      <c r="I504">
        <v>1.595</v>
      </c>
      <c r="J504">
        <v>33.494999999999997</v>
      </c>
      <c r="K504" s="6">
        <v>43586</v>
      </c>
      <c r="L504">
        <v>0.52777777777777779</v>
      </c>
      <c r="M504" t="s">
        <v>23</v>
      </c>
      <c r="N504">
        <v>31.9</v>
      </c>
      <c r="O504">
        <v>4.7619047620000003</v>
      </c>
      <c r="P504">
        <v>1.595</v>
      </c>
      <c r="Q504">
        <v>9.1</v>
      </c>
      <c r="R504">
        <f t="shared" si="63"/>
        <v>33.5</v>
      </c>
      <c r="S504" t="str">
        <f t="shared" si="64"/>
        <v>check</v>
      </c>
      <c r="T504" s="5" t="str">
        <f t="shared" si="65"/>
        <v>Fashion Accessories</v>
      </c>
      <c r="U504" t="str">
        <f t="shared" si="66"/>
        <v>Ewallet</v>
      </c>
      <c r="V504">
        <f>SUM(J504:J504:J1503)</f>
        <v>157891.22999999995</v>
      </c>
      <c r="W504">
        <f t="shared" si="67"/>
        <v>2663</v>
      </c>
      <c r="X504">
        <f t="shared" si="68"/>
        <v>316.41529058116225</v>
      </c>
      <c r="Y504">
        <f t="shared" si="69"/>
        <v>1034.46</v>
      </c>
      <c r="Z504">
        <f t="shared" si="70"/>
        <v>10.6785</v>
      </c>
      <c r="AA504">
        <f t="shared" si="71"/>
        <v>499</v>
      </c>
    </row>
    <row r="505" spans="1:27" x14ac:dyDescent="0.3">
      <c r="A505" t="s">
        <v>591</v>
      </c>
      <c r="B505" t="s">
        <v>25</v>
      </c>
      <c r="C505" t="s">
        <v>26</v>
      </c>
      <c r="D505" t="s">
        <v>27</v>
      </c>
      <c r="E505" t="s">
        <v>215</v>
      </c>
      <c r="F505" t="s">
        <v>31</v>
      </c>
      <c r="G505">
        <v>69.400000000000006</v>
      </c>
      <c r="H505">
        <v>2</v>
      </c>
      <c r="I505">
        <v>6.94</v>
      </c>
      <c r="J505">
        <v>145.74</v>
      </c>
      <c r="K505" s="6" t="s">
        <v>34</v>
      </c>
      <c r="L505">
        <v>0.82500000000000007</v>
      </c>
      <c r="M505" t="s">
        <v>23</v>
      </c>
      <c r="N505">
        <v>138.80000000000001</v>
      </c>
      <c r="O505">
        <v>4.7619047620000003</v>
      </c>
      <c r="P505">
        <v>6.94</v>
      </c>
      <c r="Q505">
        <v>9</v>
      </c>
      <c r="R505">
        <f t="shared" si="63"/>
        <v>145.74</v>
      </c>
      <c r="S505" t="str">
        <f t="shared" si="64"/>
        <v>correct</v>
      </c>
      <c r="T505" s="5" t="str">
        <f t="shared" si="65"/>
        <v>Home And Lifestyle</v>
      </c>
      <c r="U505" t="str">
        <f t="shared" si="66"/>
        <v>Ewallet</v>
      </c>
      <c r="V505">
        <f>SUM(J505:J505:J1504)</f>
        <v>157857.73499999996</v>
      </c>
      <c r="W505">
        <f t="shared" si="67"/>
        <v>2662</v>
      </c>
      <c r="X505">
        <f t="shared" si="68"/>
        <v>316.98340361445776</v>
      </c>
      <c r="Y505">
        <f t="shared" si="69"/>
        <v>1034.46</v>
      </c>
      <c r="Z505">
        <f t="shared" si="70"/>
        <v>10.6785</v>
      </c>
      <c r="AA505">
        <f t="shared" si="71"/>
        <v>498</v>
      </c>
    </row>
    <row r="506" spans="1:27" x14ac:dyDescent="0.3">
      <c r="A506" t="s">
        <v>592</v>
      </c>
      <c r="B506" t="s">
        <v>45</v>
      </c>
      <c r="C506" t="s">
        <v>46</v>
      </c>
      <c r="D506" t="s">
        <v>27</v>
      </c>
      <c r="E506" t="s">
        <v>21</v>
      </c>
      <c r="F506" t="s">
        <v>36</v>
      </c>
      <c r="G506">
        <v>93.31</v>
      </c>
      <c r="H506">
        <v>2</v>
      </c>
      <c r="I506">
        <v>9.3309999999999995</v>
      </c>
      <c r="J506">
        <v>195.95099999999999</v>
      </c>
      <c r="K506" s="6" t="s">
        <v>38</v>
      </c>
      <c r="L506">
        <v>0.74513888888888891</v>
      </c>
      <c r="M506" t="s">
        <v>29</v>
      </c>
      <c r="N506">
        <v>186.62</v>
      </c>
      <c r="O506">
        <v>4.7619047620000003</v>
      </c>
      <c r="P506">
        <v>9.3309999999999995</v>
      </c>
      <c r="Q506">
        <v>6.3</v>
      </c>
      <c r="R506">
        <f t="shared" si="63"/>
        <v>195.95</v>
      </c>
      <c r="S506" t="str">
        <f t="shared" si="64"/>
        <v>check</v>
      </c>
      <c r="T506" s="5" t="str">
        <f t="shared" si="65"/>
        <v>Sports And Travel</v>
      </c>
      <c r="U506" t="str">
        <f t="shared" si="66"/>
        <v>Cash</v>
      </c>
      <c r="V506">
        <f>SUM(J506:J506:J1505)</f>
        <v>157711.99499999997</v>
      </c>
      <c r="W506">
        <f t="shared" si="67"/>
        <v>2660</v>
      </c>
      <c r="X506">
        <f t="shared" si="68"/>
        <v>317.32795774647883</v>
      </c>
      <c r="Y506">
        <f t="shared" si="69"/>
        <v>1034.46</v>
      </c>
      <c r="Z506">
        <f t="shared" si="70"/>
        <v>10.6785</v>
      </c>
      <c r="AA506">
        <f t="shared" si="71"/>
        <v>497</v>
      </c>
    </row>
    <row r="507" spans="1:27" x14ac:dyDescent="0.3">
      <c r="A507" t="s">
        <v>593</v>
      </c>
      <c r="B507" t="s">
        <v>45</v>
      </c>
      <c r="C507" t="s">
        <v>46</v>
      </c>
      <c r="D507" t="s">
        <v>27</v>
      </c>
      <c r="E507" t="s">
        <v>215</v>
      </c>
      <c r="F507" t="s">
        <v>36</v>
      </c>
      <c r="G507">
        <v>88.45</v>
      </c>
      <c r="H507">
        <v>1</v>
      </c>
      <c r="I507">
        <v>4.4225000000000003</v>
      </c>
      <c r="J507">
        <v>92.872500000000002</v>
      </c>
      <c r="K507" s="6" t="s">
        <v>40</v>
      </c>
      <c r="L507">
        <v>0.69166666666666676</v>
      </c>
      <c r="M507" t="s">
        <v>32</v>
      </c>
      <c r="N507">
        <v>88.45</v>
      </c>
      <c r="O507">
        <v>4.7619047620000003</v>
      </c>
      <c r="P507">
        <v>4.4225000000000003</v>
      </c>
      <c r="Q507">
        <v>9.5</v>
      </c>
      <c r="R507">
        <f t="shared" si="63"/>
        <v>92.87</v>
      </c>
      <c r="S507" t="str">
        <f t="shared" si="64"/>
        <v>check</v>
      </c>
      <c r="T507" s="5" t="str">
        <f t="shared" si="65"/>
        <v>Sports And Travel</v>
      </c>
      <c r="U507" t="str">
        <f t="shared" si="66"/>
        <v>Credit card</v>
      </c>
      <c r="V507">
        <f>SUM(J507:J507:J1506)</f>
        <v>157516.04399999994</v>
      </c>
      <c r="W507">
        <f t="shared" si="67"/>
        <v>2658</v>
      </c>
      <c r="X507">
        <f t="shared" si="68"/>
        <v>317.57266935483858</v>
      </c>
      <c r="Y507">
        <f t="shared" si="69"/>
        <v>1034.46</v>
      </c>
      <c r="Z507">
        <f t="shared" si="70"/>
        <v>10.6785</v>
      </c>
      <c r="AA507">
        <f t="shared" si="71"/>
        <v>496</v>
      </c>
    </row>
    <row r="508" spans="1:27" x14ac:dyDescent="0.3">
      <c r="A508" t="s">
        <v>594</v>
      </c>
      <c r="B508" t="s">
        <v>18</v>
      </c>
      <c r="C508" t="s">
        <v>19</v>
      </c>
      <c r="D508" t="s">
        <v>20</v>
      </c>
      <c r="E508" t="s">
        <v>215</v>
      </c>
      <c r="F508" t="s">
        <v>28</v>
      </c>
      <c r="G508">
        <v>24.18</v>
      </c>
      <c r="H508">
        <v>8</v>
      </c>
      <c r="I508">
        <v>9.6720000000000006</v>
      </c>
      <c r="J508">
        <v>203.11199999999999</v>
      </c>
      <c r="K508" s="6" t="s">
        <v>79</v>
      </c>
      <c r="L508">
        <v>0.87083333333333324</v>
      </c>
      <c r="M508" t="s">
        <v>23</v>
      </c>
      <c r="N508">
        <v>193.44</v>
      </c>
      <c r="O508">
        <v>4.7619047620000003</v>
      </c>
      <c r="P508">
        <v>9.6720000000000006</v>
      </c>
      <c r="Q508">
        <v>9.8000000000000007</v>
      </c>
      <c r="R508">
        <f t="shared" si="63"/>
        <v>203.11</v>
      </c>
      <c r="S508" t="str">
        <f t="shared" si="64"/>
        <v>check</v>
      </c>
      <c r="T508" s="5" t="str">
        <f t="shared" si="65"/>
        <v>Electronic Accessories</v>
      </c>
      <c r="U508" t="str">
        <f t="shared" si="66"/>
        <v>Ewallet</v>
      </c>
      <c r="V508">
        <f>SUM(J508:J508:J1507)</f>
        <v>157423.17149999994</v>
      </c>
      <c r="W508">
        <f t="shared" si="67"/>
        <v>2657</v>
      </c>
      <c r="X508">
        <f t="shared" si="68"/>
        <v>318.02660909090895</v>
      </c>
      <c r="Y508">
        <f t="shared" si="69"/>
        <v>1034.46</v>
      </c>
      <c r="Z508">
        <f t="shared" si="70"/>
        <v>10.6785</v>
      </c>
      <c r="AA508">
        <f t="shared" si="71"/>
        <v>495</v>
      </c>
    </row>
    <row r="509" spans="1:27" x14ac:dyDescent="0.3">
      <c r="A509" t="s">
        <v>595</v>
      </c>
      <c r="B509" t="s">
        <v>45</v>
      </c>
      <c r="C509" t="s">
        <v>46</v>
      </c>
      <c r="D509" t="s">
        <v>20</v>
      </c>
      <c r="E509" t="s">
        <v>21</v>
      </c>
      <c r="F509" t="s">
        <v>36</v>
      </c>
      <c r="G509">
        <v>48.5</v>
      </c>
      <c r="H509">
        <v>3</v>
      </c>
      <c r="I509">
        <v>7.2750000000000004</v>
      </c>
      <c r="J509">
        <v>152.77500000000001</v>
      </c>
      <c r="K509" s="6">
        <v>43678</v>
      </c>
      <c r="L509">
        <v>0.53472222222222221</v>
      </c>
      <c r="M509" t="s">
        <v>29</v>
      </c>
      <c r="N509">
        <v>145.5</v>
      </c>
      <c r="O509">
        <v>4.7619047620000003</v>
      </c>
      <c r="P509">
        <v>7.2750000000000004</v>
      </c>
      <c r="Q509">
        <v>6.7</v>
      </c>
      <c r="R509">
        <f t="shared" si="63"/>
        <v>152.78</v>
      </c>
      <c r="S509" t="str">
        <f t="shared" si="64"/>
        <v>check</v>
      </c>
      <c r="T509" s="5" t="str">
        <f t="shared" si="65"/>
        <v>Sports And Travel</v>
      </c>
      <c r="U509" t="str">
        <f t="shared" si="66"/>
        <v>Cash</v>
      </c>
      <c r="V509">
        <f>SUM(J509:J509:J1508)</f>
        <v>157220.05949999997</v>
      </c>
      <c r="W509">
        <f t="shared" si="67"/>
        <v>2649</v>
      </c>
      <c r="X509">
        <f t="shared" si="68"/>
        <v>318.259229757085</v>
      </c>
      <c r="Y509">
        <f t="shared" si="69"/>
        <v>1034.46</v>
      </c>
      <c r="Z509">
        <f t="shared" si="70"/>
        <v>10.6785</v>
      </c>
      <c r="AA509">
        <f t="shared" si="71"/>
        <v>494</v>
      </c>
    </row>
    <row r="510" spans="1:27" x14ac:dyDescent="0.3">
      <c r="A510" t="s">
        <v>596</v>
      </c>
      <c r="B510" t="s">
        <v>45</v>
      </c>
      <c r="C510" t="s">
        <v>46</v>
      </c>
      <c r="D510" t="s">
        <v>27</v>
      </c>
      <c r="E510" t="s">
        <v>21</v>
      </c>
      <c r="F510" t="s">
        <v>47</v>
      </c>
      <c r="G510">
        <v>84.05</v>
      </c>
      <c r="H510">
        <v>6</v>
      </c>
      <c r="I510">
        <v>25.215</v>
      </c>
      <c r="J510">
        <v>529.51499999999999</v>
      </c>
      <c r="K510" s="6" t="s">
        <v>228</v>
      </c>
      <c r="L510">
        <v>0.45</v>
      </c>
      <c r="M510" t="s">
        <v>32</v>
      </c>
      <c r="N510">
        <v>504.3</v>
      </c>
      <c r="O510">
        <v>4.7619047620000003</v>
      </c>
      <c r="P510">
        <v>25.215</v>
      </c>
      <c r="Q510">
        <v>7.7</v>
      </c>
      <c r="R510">
        <f t="shared" si="63"/>
        <v>529.52</v>
      </c>
      <c r="S510" t="str">
        <f t="shared" si="64"/>
        <v>check</v>
      </c>
      <c r="T510" s="5" t="str">
        <f t="shared" si="65"/>
        <v>Food And Beverages</v>
      </c>
      <c r="U510" t="str">
        <f t="shared" si="66"/>
        <v>Credit card</v>
      </c>
      <c r="V510">
        <f>SUM(J510:J510:J1509)</f>
        <v>157067.28449999995</v>
      </c>
      <c r="W510">
        <f t="shared" si="67"/>
        <v>2646</v>
      </c>
      <c r="X510">
        <f t="shared" si="68"/>
        <v>318.59489756592279</v>
      </c>
      <c r="Y510">
        <f t="shared" si="69"/>
        <v>1034.46</v>
      </c>
      <c r="Z510">
        <f t="shared" si="70"/>
        <v>10.6785</v>
      </c>
      <c r="AA510">
        <f t="shared" si="71"/>
        <v>493</v>
      </c>
    </row>
    <row r="511" spans="1:27" x14ac:dyDescent="0.3">
      <c r="A511" t="s">
        <v>597</v>
      </c>
      <c r="B511" t="s">
        <v>45</v>
      </c>
      <c r="C511" t="s">
        <v>46</v>
      </c>
      <c r="D511" t="s">
        <v>20</v>
      </c>
      <c r="E511" t="s">
        <v>215</v>
      </c>
      <c r="F511" t="s">
        <v>22</v>
      </c>
      <c r="G511">
        <v>61.29</v>
      </c>
      <c r="H511">
        <v>5</v>
      </c>
      <c r="I511">
        <v>15.3225</v>
      </c>
      <c r="J511">
        <v>321.77249999999998</v>
      </c>
      <c r="K511" s="6" t="s">
        <v>55</v>
      </c>
      <c r="L511">
        <v>0.60277777777777775</v>
      </c>
      <c r="M511" t="s">
        <v>29</v>
      </c>
      <c r="N511">
        <v>306.45</v>
      </c>
      <c r="O511">
        <v>4.7619047620000003</v>
      </c>
      <c r="P511">
        <v>15.3225</v>
      </c>
      <c r="Q511">
        <v>7</v>
      </c>
      <c r="R511">
        <f t="shared" si="63"/>
        <v>321.77</v>
      </c>
      <c r="S511" t="str">
        <f t="shared" si="64"/>
        <v>check</v>
      </c>
      <c r="T511" s="5" t="str">
        <f t="shared" si="65"/>
        <v>Health And Beauty</v>
      </c>
      <c r="U511" t="str">
        <f t="shared" si="66"/>
        <v>Cash</v>
      </c>
      <c r="V511">
        <f>SUM(J511:J511:J1510)</f>
        <v>156537.76949999994</v>
      </c>
      <c r="W511">
        <f t="shared" si="67"/>
        <v>2640</v>
      </c>
      <c r="X511">
        <f t="shared" si="68"/>
        <v>318.1661981707316</v>
      </c>
      <c r="Y511">
        <f t="shared" si="69"/>
        <v>1034.46</v>
      </c>
      <c r="Z511">
        <f t="shared" si="70"/>
        <v>10.6785</v>
      </c>
      <c r="AA511">
        <f t="shared" si="71"/>
        <v>492</v>
      </c>
    </row>
    <row r="512" spans="1:27" x14ac:dyDescent="0.3">
      <c r="A512" t="s">
        <v>598</v>
      </c>
      <c r="B512" t="s">
        <v>25</v>
      </c>
      <c r="C512" t="s">
        <v>26</v>
      </c>
      <c r="D512" t="s">
        <v>20</v>
      </c>
      <c r="E512" t="s">
        <v>21</v>
      </c>
      <c r="F512" t="s">
        <v>31</v>
      </c>
      <c r="G512">
        <v>15.95</v>
      </c>
      <c r="H512">
        <v>6</v>
      </c>
      <c r="I512">
        <v>4.7850000000000001</v>
      </c>
      <c r="J512">
        <v>100.485</v>
      </c>
      <c r="K512" s="6">
        <v>43710</v>
      </c>
      <c r="L512">
        <v>0.71875</v>
      </c>
      <c r="M512" t="s">
        <v>32</v>
      </c>
      <c r="N512">
        <v>95.7</v>
      </c>
      <c r="O512">
        <v>4.7619047620000003</v>
      </c>
      <c r="P512">
        <v>4.7850000000000001</v>
      </c>
      <c r="Q512">
        <v>5.0999999999999996</v>
      </c>
      <c r="R512">
        <f t="shared" si="63"/>
        <v>100.49</v>
      </c>
      <c r="S512" t="str">
        <f t="shared" si="64"/>
        <v>check</v>
      </c>
      <c r="T512" s="5" t="str">
        <f t="shared" si="65"/>
        <v>Home And Lifestyle</v>
      </c>
      <c r="U512" t="str">
        <f t="shared" si="66"/>
        <v>Credit card</v>
      </c>
      <c r="V512">
        <f>SUM(J512:J512:J1511)</f>
        <v>156215.99699999994</v>
      </c>
      <c r="W512">
        <f t="shared" si="67"/>
        <v>2635</v>
      </c>
      <c r="X512">
        <f t="shared" si="68"/>
        <v>318.15885336048871</v>
      </c>
      <c r="Y512">
        <f t="shared" si="69"/>
        <v>1034.46</v>
      </c>
      <c r="Z512">
        <f t="shared" si="70"/>
        <v>10.6785</v>
      </c>
      <c r="AA512">
        <f t="shared" si="71"/>
        <v>491</v>
      </c>
    </row>
    <row r="513" spans="1:27" x14ac:dyDescent="0.3">
      <c r="A513" t="s">
        <v>599</v>
      </c>
      <c r="B513" t="s">
        <v>45</v>
      </c>
      <c r="C513" t="s">
        <v>46</v>
      </c>
      <c r="D513" t="s">
        <v>20</v>
      </c>
      <c r="E513" t="s">
        <v>21</v>
      </c>
      <c r="F513" t="s">
        <v>36</v>
      </c>
      <c r="G513">
        <v>90.74</v>
      </c>
      <c r="H513">
        <v>7</v>
      </c>
      <c r="I513">
        <v>31.759</v>
      </c>
      <c r="J513">
        <v>666.93899999999996</v>
      </c>
      <c r="K513" s="6" t="s">
        <v>187</v>
      </c>
      <c r="L513">
        <v>0.75208333333333333</v>
      </c>
      <c r="M513" t="s">
        <v>32</v>
      </c>
      <c r="N513">
        <v>635.17999999999995</v>
      </c>
      <c r="O513">
        <v>4.7619047620000003</v>
      </c>
      <c r="P513">
        <v>31.759</v>
      </c>
      <c r="Q513">
        <v>6.2</v>
      </c>
      <c r="R513">
        <f t="shared" si="63"/>
        <v>666.94</v>
      </c>
      <c r="S513" t="str">
        <f t="shared" si="64"/>
        <v>check</v>
      </c>
      <c r="T513" s="5" t="str">
        <f t="shared" si="65"/>
        <v>Sports And Travel</v>
      </c>
      <c r="U513" t="str">
        <f t="shared" si="66"/>
        <v>Credit card</v>
      </c>
      <c r="V513">
        <f>SUM(J513:J513:J1512)</f>
        <v>156115.51199999993</v>
      </c>
      <c r="W513">
        <f t="shared" si="67"/>
        <v>2629</v>
      </c>
      <c r="X513">
        <f t="shared" si="68"/>
        <v>318.60308571428556</v>
      </c>
      <c r="Y513">
        <f t="shared" si="69"/>
        <v>1034.46</v>
      </c>
      <c r="Z513">
        <f t="shared" si="70"/>
        <v>10.6785</v>
      </c>
      <c r="AA513">
        <f t="shared" si="71"/>
        <v>490</v>
      </c>
    </row>
    <row r="514" spans="1:27" x14ac:dyDescent="0.3">
      <c r="A514" t="s">
        <v>600</v>
      </c>
      <c r="B514" t="s">
        <v>18</v>
      </c>
      <c r="C514" t="s">
        <v>19</v>
      </c>
      <c r="D514" t="s">
        <v>27</v>
      </c>
      <c r="E514" t="s">
        <v>21</v>
      </c>
      <c r="F514" t="s">
        <v>31</v>
      </c>
      <c r="G514">
        <v>42.91</v>
      </c>
      <c r="H514">
        <v>5</v>
      </c>
      <c r="I514">
        <v>10.727499999999999</v>
      </c>
      <c r="J514">
        <v>225.2775</v>
      </c>
      <c r="K514" s="6">
        <v>43586</v>
      </c>
      <c r="L514">
        <v>0.7284722222222223</v>
      </c>
      <c r="M514" t="s">
        <v>23</v>
      </c>
      <c r="N514">
        <v>214.55</v>
      </c>
      <c r="O514">
        <v>4.7619047620000003</v>
      </c>
      <c r="P514">
        <v>10.727499999999999</v>
      </c>
      <c r="Q514">
        <v>6.1</v>
      </c>
      <c r="R514">
        <f t="shared" si="63"/>
        <v>225.28</v>
      </c>
      <c r="S514" t="str">
        <f t="shared" si="64"/>
        <v>check</v>
      </c>
      <c r="T514" s="5" t="str">
        <f t="shared" si="65"/>
        <v>Home And Lifestyle</v>
      </c>
      <c r="U514" t="str">
        <f t="shared" si="66"/>
        <v>Ewallet</v>
      </c>
      <c r="V514">
        <f>SUM(J514:J514:J1513)</f>
        <v>155448.57299999992</v>
      </c>
      <c r="W514">
        <f t="shared" si="67"/>
        <v>2622</v>
      </c>
      <c r="X514">
        <f t="shared" si="68"/>
        <v>317.89074233128815</v>
      </c>
      <c r="Y514">
        <f t="shared" si="69"/>
        <v>1034.46</v>
      </c>
      <c r="Z514">
        <f t="shared" si="70"/>
        <v>10.6785</v>
      </c>
      <c r="AA514">
        <f t="shared" si="71"/>
        <v>489</v>
      </c>
    </row>
    <row r="515" spans="1:27" x14ac:dyDescent="0.3">
      <c r="A515" t="s">
        <v>601</v>
      </c>
      <c r="B515" t="s">
        <v>18</v>
      </c>
      <c r="C515" t="s">
        <v>19</v>
      </c>
      <c r="D515" t="s">
        <v>27</v>
      </c>
      <c r="E515" t="s">
        <v>21</v>
      </c>
      <c r="F515" t="s">
        <v>50</v>
      </c>
      <c r="G515">
        <v>54.28</v>
      </c>
      <c r="H515">
        <v>7</v>
      </c>
      <c r="I515">
        <v>18.998000000000001</v>
      </c>
      <c r="J515">
        <v>398.95800000000003</v>
      </c>
      <c r="K515" s="6" t="s">
        <v>34</v>
      </c>
      <c r="L515">
        <v>0.75347222222222221</v>
      </c>
      <c r="M515" t="s">
        <v>23</v>
      </c>
      <c r="N515">
        <v>379.96</v>
      </c>
      <c r="O515">
        <v>4.7619047620000003</v>
      </c>
      <c r="P515">
        <v>18.998000000000001</v>
      </c>
      <c r="Q515">
        <v>9.3000000000000007</v>
      </c>
      <c r="R515">
        <f t="shared" ref="R515:R578" si="72">ROUND((G515*H515)+I515,2)</f>
        <v>398.96</v>
      </c>
      <c r="S515" t="str">
        <f t="shared" ref="S515:S578" si="73">IF(J515=ROUND((G515*H515)+I515,2),"correct","check")</f>
        <v>check</v>
      </c>
      <c r="T515" s="5" t="str">
        <f t="shared" ref="T515:T578" si="74">PROPER(F515)</f>
        <v>Fashion Accessories</v>
      </c>
      <c r="U515" t="str">
        <f t="shared" ref="U515:U578" si="75">TRIM(M515)</f>
        <v>Ewallet</v>
      </c>
      <c r="V515">
        <f>SUM(J515:J515:J1514)</f>
        <v>155223.29549999995</v>
      </c>
      <c r="W515">
        <f t="shared" ref="W515:W578" si="76">SUM(H515:H1514)</f>
        <v>2617</v>
      </c>
      <c r="X515">
        <f t="shared" ref="X515:X578" si="77">AVERAGE(J515:J1514)</f>
        <v>318.08052356557369</v>
      </c>
      <c r="Y515">
        <f t="shared" ref="Y515:Y578" si="78">MAX(J515:J1514)</f>
        <v>1034.46</v>
      </c>
      <c r="Z515">
        <f t="shared" ref="Z515:Z578" si="79">MIN(J515:J1514)</f>
        <v>10.6785</v>
      </c>
      <c r="AA515">
        <f t="shared" ref="AA515:AA578" si="80">COUNTA(A515:A1514)</f>
        <v>488</v>
      </c>
    </row>
    <row r="516" spans="1:27" x14ac:dyDescent="0.3">
      <c r="A516" t="s">
        <v>602</v>
      </c>
      <c r="B516" t="s">
        <v>18</v>
      </c>
      <c r="C516" t="s">
        <v>19</v>
      </c>
      <c r="D516" t="s">
        <v>27</v>
      </c>
      <c r="E516" t="s">
        <v>215</v>
      </c>
      <c r="F516" t="s">
        <v>28</v>
      </c>
      <c r="G516">
        <v>99.55</v>
      </c>
      <c r="H516">
        <v>7</v>
      </c>
      <c r="I516">
        <v>34.842500000000001</v>
      </c>
      <c r="J516">
        <v>731.6925</v>
      </c>
      <c r="K516" s="6" t="s">
        <v>354</v>
      </c>
      <c r="L516">
        <v>0.50486111111111109</v>
      </c>
      <c r="M516" t="s">
        <v>29</v>
      </c>
      <c r="N516">
        <v>696.85</v>
      </c>
      <c r="O516">
        <v>4.7619047620000003</v>
      </c>
      <c r="P516">
        <v>34.842500000000001</v>
      </c>
      <c r="Q516">
        <v>7.6</v>
      </c>
      <c r="R516">
        <f t="shared" si="72"/>
        <v>731.69</v>
      </c>
      <c r="S516" t="str">
        <f t="shared" si="73"/>
        <v>check</v>
      </c>
      <c r="T516" s="5" t="str">
        <f t="shared" si="74"/>
        <v>Electronic Accessories</v>
      </c>
      <c r="U516" t="str">
        <f t="shared" si="75"/>
        <v>Cash</v>
      </c>
      <c r="V516">
        <f>SUM(J516:J516:J1515)</f>
        <v>154824.33749999991</v>
      </c>
      <c r="W516">
        <f t="shared" si="76"/>
        <v>2610</v>
      </c>
      <c r="X516">
        <f t="shared" si="77"/>
        <v>317.91445071868566</v>
      </c>
      <c r="Y516">
        <f t="shared" si="78"/>
        <v>1034.46</v>
      </c>
      <c r="Z516">
        <f t="shared" si="79"/>
        <v>10.6785</v>
      </c>
      <c r="AA516">
        <f t="shared" si="80"/>
        <v>487</v>
      </c>
    </row>
    <row r="517" spans="1:27" x14ac:dyDescent="0.3">
      <c r="A517" t="s">
        <v>603</v>
      </c>
      <c r="B517" t="s">
        <v>25</v>
      </c>
      <c r="C517" t="s">
        <v>26</v>
      </c>
      <c r="D517" t="s">
        <v>20</v>
      </c>
      <c r="E517" t="s">
        <v>215</v>
      </c>
      <c r="F517" t="s">
        <v>36</v>
      </c>
      <c r="G517">
        <v>58.39</v>
      </c>
      <c r="H517">
        <v>7</v>
      </c>
      <c r="I517">
        <v>20.436499999999999</v>
      </c>
      <c r="J517">
        <v>429.16649999999998</v>
      </c>
      <c r="K517" s="6" t="s">
        <v>148</v>
      </c>
      <c r="L517">
        <v>0.8256944444444444</v>
      </c>
      <c r="M517" t="s">
        <v>32</v>
      </c>
      <c r="N517">
        <v>408.73</v>
      </c>
      <c r="O517">
        <v>4.7619047620000003</v>
      </c>
      <c r="P517">
        <v>20.436499999999999</v>
      </c>
      <c r="Q517">
        <v>8.1999999999999993</v>
      </c>
      <c r="R517">
        <f t="shared" si="72"/>
        <v>429.17</v>
      </c>
      <c r="S517" t="str">
        <f t="shared" si="73"/>
        <v>check</v>
      </c>
      <c r="T517" s="5" t="str">
        <f t="shared" si="74"/>
        <v>Sports And Travel</v>
      </c>
      <c r="U517" t="str">
        <f t="shared" si="75"/>
        <v>Credit card</v>
      </c>
      <c r="V517">
        <f>SUM(J517:J517:J1516)</f>
        <v>154092.6449999999</v>
      </c>
      <c r="W517">
        <f t="shared" si="76"/>
        <v>2603</v>
      </c>
      <c r="X517">
        <f t="shared" si="77"/>
        <v>317.06305555555537</v>
      </c>
      <c r="Y517">
        <f t="shared" si="78"/>
        <v>1034.46</v>
      </c>
      <c r="Z517">
        <f t="shared" si="79"/>
        <v>10.6785</v>
      </c>
      <c r="AA517">
        <f t="shared" si="80"/>
        <v>486</v>
      </c>
    </row>
    <row r="518" spans="1:27" x14ac:dyDescent="0.3">
      <c r="A518" t="s">
        <v>604</v>
      </c>
      <c r="B518" t="s">
        <v>25</v>
      </c>
      <c r="C518" t="s">
        <v>26</v>
      </c>
      <c r="D518" t="s">
        <v>20</v>
      </c>
      <c r="E518" t="s">
        <v>21</v>
      </c>
      <c r="F518" t="s">
        <v>50</v>
      </c>
      <c r="G518">
        <v>51.47</v>
      </c>
      <c r="H518">
        <v>1</v>
      </c>
      <c r="I518">
        <v>2.5735000000000001</v>
      </c>
      <c r="J518">
        <v>54.043500000000002</v>
      </c>
      <c r="K518" s="6" t="s">
        <v>289</v>
      </c>
      <c r="L518">
        <v>0.66111111111111109</v>
      </c>
      <c r="M518" t="s">
        <v>23</v>
      </c>
      <c r="N518">
        <v>51.47</v>
      </c>
      <c r="O518">
        <v>4.7619047620000003</v>
      </c>
      <c r="P518">
        <v>2.5735000000000001</v>
      </c>
      <c r="Q518">
        <v>8.5</v>
      </c>
      <c r="R518">
        <f t="shared" si="72"/>
        <v>54.04</v>
      </c>
      <c r="S518" t="str">
        <f t="shared" si="73"/>
        <v>check</v>
      </c>
      <c r="T518" s="5" t="str">
        <f t="shared" si="74"/>
        <v>Fashion Accessories</v>
      </c>
      <c r="U518" t="str">
        <f t="shared" si="75"/>
        <v>Ewallet</v>
      </c>
      <c r="V518">
        <f>SUM(J518:J518:J1517)</f>
        <v>153663.47849999991</v>
      </c>
      <c r="W518">
        <f t="shared" si="76"/>
        <v>2596</v>
      </c>
      <c r="X518">
        <f t="shared" si="77"/>
        <v>316.83191443298949</v>
      </c>
      <c r="Y518">
        <f t="shared" si="78"/>
        <v>1034.46</v>
      </c>
      <c r="Z518">
        <f t="shared" si="79"/>
        <v>10.6785</v>
      </c>
      <c r="AA518">
        <f t="shared" si="80"/>
        <v>485</v>
      </c>
    </row>
    <row r="519" spans="1:27" x14ac:dyDescent="0.3">
      <c r="A519" t="s">
        <v>605</v>
      </c>
      <c r="B519" t="s">
        <v>45</v>
      </c>
      <c r="C519" t="s">
        <v>46</v>
      </c>
      <c r="D519" t="s">
        <v>20</v>
      </c>
      <c r="E519" t="s">
        <v>215</v>
      </c>
      <c r="F519" t="s">
        <v>22</v>
      </c>
      <c r="G519">
        <v>54.86</v>
      </c>
      <c r="H519">
        <v>5</v>
      </c>
      <c r="I519">
        <v>13.715</v>
      </c>
      <c r="J519">
        <v>288.01499999999999</v>
      </c>
      <c r="K519" s="6" t="s">
        <v>55</v>
      </c>
      <c r="L519">
        <v>0.70000000000000007</v>
      </c>
      <c r="M519" t="s">
        <v>23</v>
      </c>
      <c r="N519">
        <v>274.3</v>
      </c>
      <c r="O519">
        <v>4.7619047620000003</v>
      </c>
      <c r="P519">
        <v>13.715</v>
      </c>
      <c r="Q519">
        <v>9.8000000000000007</v>
      </c>
      <c r="R519">
        <f t="shared" si="72"/>
        <v>288.02</v>
      </c>
      <c r="S519" t="str">
        <f t="shared" si="73"/>
        <v>check</v>
      </c>
      <c r="T519" s="5" t="str">
        <f t="shared" si="74"/>
        <v>Health And Beauty</v>
      </c>
      <c r="U519" t="str">
        <f t="shared" si="75"/>
        <v>Ewallet</v>
      </c>
      <c r="V519">
        <f>SUM(J519:J519:J1518)</f>
        <v>153609.43499999991</v>
      </c>
      <c r="W519">
        <f t="shared" si="76"/>
        <v>2595</v>
      </c>
      <c r="X519">
        <f t="shared" si="77"/>
        <v>317.37486570247916</v>
      </c>
      <c r="Y519">
        <f t="shared" si="78"/>
        <v>1034.46</v>
      </c>
      <c r="Z519">
        <f t="shared" si="79"/>
        <v>10.6785</v>
      </c>
      <c r="AA519">
        <f t="shared" si="80"/>
        <v>484</v>
      </c>
    </row>
    <row r="520" spans="1:27" x14ac:dyDescent="0.3">
      <c r="A520" t="s">
        <v>606</v>
      </c>
      <c r="B520" t="s">
        <v>25</v>
      </c>
      <c r="C520" t="s">
        <v>26</v>
      </c>
      <c r="D520" t="s">
        <v>20</v>
      </c>
      <c r="E520" t="s">
        <v>215</v>
      </c>
      <c r="F520" t="s">
        <v>31</v>
      </c>
      <c r="G520">
        <v>39.39</v>
      </c>
      <c r="H520">
        <v>5</v>
      </c>
      <c r="I520">
        <v>9.8475000000000001</v>
      </c>
      <c r="J520">
        <v>206.79750000000001</v>
      </c>
      <c r="K520" s="6" t="s">
        <v>135</v>
      </c>
      <c r="L520">
        <v>0.8652777777777777</v>
      </c>
      <c r="M520" t="s">
        <v>32</v>
      </c>
      <c r="N520">
        <v>196.95</v>
      </c>
      <c r="O520">
        <v>4.7619047620000003</v>
      </c>
      <c r="P520">
        <v>9.8475000000000001</v>
      </c>
      <c r="Q520">
        <v>8.6999999999999993</v>
      </c>
      <c r="R520">
        <f t="shared" si="72"/>
        <v>206.8</v>
      </c>
      <c r="S520" t="str">
        <f t="shared" si="73"/>
        <v>check</v>
      </c>
      <c r="T520" s="5" t="str">
        <f t="shared" si="74"/>
        <v>Home And Lifestyle</v>
      </c>
      <c r="U520" t="str">
        <f t="shared" si="75"/>
        <v>Credit card</v>
      </c>
      <c r="V520">
        <f>SUM(J520:J520:J1519)</f>
        <v>153321.41999999993</v>
      </c>
      <c r="W520">
        <f t="shared" si="76"/>
        <v>2590</v>
      </c>
      <c r="X520">
        <f t="shared" si="77"/>
        <v>317.4356521739129</v>
      </c>
      <c r="Y520">
        <f t="shared" si="78"/>
        <v>1034.46</v>
      </c>
      <c r="Z520">
        <f t="shared" si="79"/>
        <v>10.6785</v>
      </c>
      <c r="AA520">
        <f t="shared" si="80"/>
        <v>483</v>
      </c>
    </row>
    <row r="521" spans="1:27" x14ac:dyDescent="0.3">
      <c r="A521" t="s">
        <v>607</v>
      </c>
      <c r="B521" t="s">
        <v>18</v>
      </c>
      <c r="C521" t="s">
        <v>19</v>
      </c>
      <c r="D521" t="s">
        <v>27</v>
      </c>
      <c r="E521" t="s">
        <v>215</v>
      </c>
      <c r="F521" t="s">
        <v>31</v>
      </c>
      <c r="G521">
        <v>34.729999999999997</v>
      </c>
      <c r="H521">
        <v>2</v>
      </c>
      <c r="I521">
        <v>3.4729999999999999</v>
      </c>
      <c r="J521">
        <v>72.933000000000007</v>
      </c>
      <c r="K521" s="6">
        <v>43468</v>
      </c>
      <c r="L521">
        <v>0.7597222222222223</v>
      </c>
      <c r="M521" t="s">
        <v>23</v>
      </c>
      <c r="N521">
        <v>69.459999999999994</v>
      </c>
      <c r="O521">
        <v>4.7619047620000003</v>
      </c>
      <c r="P521">
        <v>3.4729999999999999</v>
      </c>
      <c r="Q521">
        <v>9.6999999999999993</v>
      </c>
      <c r="R521">
        <f t="shared" si="72"/>
        <v>72.930000000000007</v>
      </c>
      <c r="S521" t="str">
        <f t="shared" si="73"/>
        <v>check</v>
      </c>
      <c r="T521" s="5" t="str">
        <f t="shared" si="74"/>
        <v>Home And Lifestyle</v>
      </c>
      <c r="U521" t="str">
        <f t="shared" si="75"/>
        <v>Ewallet</v>
      </c>
      <c r="V521">
        <f>SUM(J521:J521:J1520)</f>
        <v>153114.62249999991</v>
      </c>
      <c r="W521">
        <f t="shared" si="76"/>
        <v>2585</v>
      </c>
      <c r="X521">
        <f t="shared" si="77"/>
        <v>317.6651919087135</v>
      </c>
      <c r="Y521">
        <f t="shared" si="78"/>
        <v>1034.46</v>
      </c>
      <c r="Z521">
        <f t="shared" si="79"/>
        <v>10.6785</v>
      </c>
      <c r="AA521">
        <f t="shared" si="80"/>
        <v>482</v>
      </c>
    </row>
    <row r="522" spans="1:27" x14ac:dyDescent="0.3">
      <c r="A522" t="s">
        <v>608</v>
      </c>
      <c r="B522" t="s">
        <v>25</v>
      </c>
      <c r="C522" t="s">
        <v>26</v>
      </c>
      <c r="D522" t="s">
        <v>20</v>
      </c>
      <c r="E522" t="s">
        <v>215</v>
      </c>
      <c r="F522" t="s">
        <v>36</v>
      </c>
      <c r="G522">
        <v>71.92</v>
      </c>
      <c r="H522">
        <v>5</v>
      </c>
      <c r="I522">
        <v>17.98</v>
      </c>
      <c r="J522">
        <v>377.58</v>
      </c>
      <c r="K522" s="6" t="s">
        <v>90</v>
      </c>
      <c r="L522">
        <v>0.62847222222222221</v>
      </c>
      <c r="M522" t="s">
        <v>32</v>
      </c>
      <c r="N522">
        <v>359.6</v>
      </c>
      <c r="O522">
        <v>4.7619047620000003</v>
      </c>
      <c r="P522">
        <v>17.98</v>
      </c>
      <c r="Q522">
        <v>4.3</v>
      </c>
      <c r="R522">
        <f t="shared" si="72"/>
        <v>377.58</v>
      </c>
      <c r="S522" t="str">
        <f t="shared" si="73"/>
        <v>correct</v>
      </c>
      <c r="T522" s="5" t="str">
        <f t="shared" si="74"/>
        <v>Sports And Travel</v>
      </c>
      <c r="U522" t="str">
        <f t="shared" si="75"/>
        <v>Credit card</v>
      </c>
      <c r="V522">
        <f>SUM(J522:J522:J1521)</f>
        <v>153041.68949999992</v>
      </c>
      <c r="W522">
        <f t="shared" si="76"/>
        <v>2583</v>
      </c>
      <c r="X522">
        <f t="shared" si="77"/>
        <v>318.17399064449046</v>
      </c>
      <c r="Y522">
        <f t="shared" si="78"/>
        <v>1034.46</v>
      </c>
      <c r="Z522">
        <f t="shared" si="79"/>
        <v>10.6785</v>
      </c>
      <c r="AA522">
        <f t="shared" si="80"/>
        <v>481</v>
      </c>
    </row>
    <row r="523" spans="1:27" x14ac:dyDescent="0.3">
      <c r="A523" t="s">
        <v>609</v>
      </c>
      <c r="B523" t="s">
        <v>45</v>
      </c>
      <c r="C523" t="s">
        <v>46</v>
      </c>
      <c r="D523" t="s">
        <v>27</v>
      </c>
      <c r="E523" t="s">
        <v>21</v>
      </c>
      <c r="F523" t="s">
        <v>28</v>
      </c>
      <c r="G523">
        <v>45.71</v>
      </c>
      <c r="H523">
        <v>3</v>
      </c>
      <c r="I523">
        <v>6.8564999999999996</v>
      </c>
      <c r="J523">
        <v>143.98650000000001</v>
      </c>
      <c r="K523" s="6" t="s">
        <v>166</v>
      </c>
      <c r="L523">
        <v>0.44027777777777777</v>
      </c>
      <c r="M523" t="s">
        <v>32</v>
      </c>
      <c r="N523">
        <v>137.13</v>
      </c>
      <c r="O523">
        <v>4.7619047620000003</v>
      </c>
      <c r="P523">
        <v>6.8564999999999996</v>
      </c>
      <c r="Q523">
        <v>7.7</v>
      </c>
      <c r="R523">
        <f t="shared" si="72"/>
        <v>143.99</v>
      </c>
      <c r="S523" t="str">
        <f t="shared" si="73"/>
        <v>check</v>
      </c>
      <c r="T523" s="5" t="str">
        <f t="shared" si="74"/>
        <v>Electronic Accessories</v>
      </c>
      <c r="U523" t="str">
        <f t="shared" si="75"/>
        <v>Credit card</v>
      </c>
      <c r="V523">
        <f>SUM(J523:J523:J1522)</f>
        <v>152664.1094999999</v>
      </c>
      <c r="W523">
        <f t="shared" si="76"/>
        <v>2578</v>
      </c>
      <c r="X523">
        <f t="shared" si="77"/>
        <v>318.05022812499982</v>
      </c>
      <c r="Y523">
        <f t="shared" si="78"/>
        <v>1034.46</v>
      </c>
      <c r="Z523">
        <f t="shared" si="79"/>
        <v>10.6785</v>
      </c>
      <c r="AA523">
        <f t="shared" si="80"/>
        <v>480</v>
      </c>
    </row>
    <row r="524" spans="1:27" x14ac:dyDescent="0.3">
      <c r="A524" t="s">
        <v>610</v>
      </c>
      <c r="B524" t="s">
        <v>25</v>
      </c>
      <c r="C524" t="s">
        <v>26</v>
      </c>
      <c r="D524" t="s">
        <v>20</v>
      </c>
      <c r="E524" t="s">
        <v>21</v>
      </c>
      <c r="F524" t="s">
        <v>31</v>
      </c>
      <c r="G524">
        <v>83.17</v>
      </c>
      <c r="H524">
        <v>6</v>
      </c>
      <c r="I524">
        <v>24.951000000000001</v>
      </c>
      <c r="J524">
        <v>523.971</v>
      </c>
      <c r="K524" s="6" t="s">
        <v>295</v>
      </c>
      <c r="L524">
        <v>0.47430555555555554</v>
      </c>
      <c r="M524" t="s">
        <v>29</v>
      </c>
      <c r="N524">
        <v>499.02</v>
      </c>
      <c r="O524">
        <v>4.7619047620000003</v>
      </c>
      <c r="P524">
        <v>24.951000000000001</v>
      </c>
      <c r="Q524">
        <v>7.3</v>
      </c>
      <c r="R524">
        <f t="shared" si="72"/>
        <v>523.97</v>
      </c>
      <c r="S524" t="str">
        <f t="shared" si="73"/>
        <v>check</v>
      </c>
      <c r="T524" s="5" t="str">
        <f t="shared" si="74"/>
        <v>Home And Lifestyle</v>
      </c>
      <c r="U524" t="str">
        <f t="shared" si="75"/>
        <v>Cash</v>
      </c>
      <c r="V524">
        <f>SUM(J524:J524:J1523)</f>
        <v>152520.12299999991</v>
      </c>
      <c r="W524">
        <f t="shared" si="76"/>
        <v>2575</v>
      </c>
      <c r="X524">
        <f t="shared" si="77"/>
        <v>318.41361795407079</v>
      </c>
      <c r="Y524">
        <f t="shared" si="78"/>
        <v>1034.46</v>
      </c>
      <c r="Z524">
        <f t="shared" si="79"/>
        <v>10.6785</v>
      </c>
      <c r="AA524">
        <f t="shared" si="80"/>
        <v>479</v>
      </c>
    </row>
    <row r="525" spans="1:27" x14ac:dyDescent="0.3">
      <c r="A525" t="s">
        <v>611</v>
      </c>
      <c r="B525" t="s">
        <v>18</v>
      </c>
      <c r="C525" t="s">
        <v>19</v>
      </c>
      <c r="D525" t="s">
        <v>20</v>
      </c>
      <c r="E525" t="s">
        <v>21</v>
      </c>
      <c r="F525" t="s">
        <v>31</v>
      </c>
      <c r="G525">
        <v>37.44</v>
      </c>
      <c r="H525">
        <v>6</v>
      </c>
      <c r="I525">
        <v>11.231999999999999</v>
      </c>
      <c r="J525">
        <v>235.87200000000001</v>
      </c>
      <c r="K525" s="6">
        <v>43618</v>
      </c>
      <c r="L525">
        <v>0.57986111111111105</v>
      </c>
      <c r="M525" t="s">
        <v>32</v>
      </c>
      <c r="N525">
        <v>224.64</v>
      </c>
      <c r="O525">
        <v>4.7619047620000003</v>
      </c>
      <c r="P525">
        <v>11.231999999999999</v>
      </c>
      <c r="Q525">
        <v>5.9</v>
      </c>
      <c r="R525">
        <f t="shared" si="72"/>
        <v>235.87</v>
      </c>
      <c r="S525" t="str">
        <f t="shared" si="73"/>
        <v>check</v>
      </c>
      <c r="T525" s="5" t="str">
        <f t="shared" si="74"/>
        <v>Home And Lifestyle</v>
      </c>
      <c r="U525" t="str">
        <f t="shared" si="75"/>
        <v>Credit card</v>
      </c>
      <c r="V525">
        <f>SUM(J525:J525:J1524)</f>
        <v>151996.15199999989</v>
      </c>
      <c r="W525">
        <f t="shared" si="76"/>
        <v>2569</v>
      </c>
      <c r="X525">
        <f t="shared" si="77"/>
        <v>317.98358158995791</v>
      </c>
      <c r="Y525">
        <f t="shared" si="78"/>
        <v>1034.46</v>
      </c>
      <c r="Z525">
        <f t="shared" si="79"/>
        <v>10.6785</v>
      </c>
      <c r="AA525">
        <f t="shared" si="80"/>
        <v>478</v>
      </c>
    </row>
    <row r="526" spans="1:27" x14ac:dyDescent="0.3">
      <c r="A526" t="s">
        <v>612</v>
      </c>
      <c r="B526" t="s">
        <v>25</v>
      </c>
      <c r="C526" t="s">
        <v>26</v>
      </c>
      <c r="D526" t="s">
        <v>27</v>
      </c>
      <c r="E526" t="s">
        <v>215</v>
      </c>
      <c r="F526" t="s">
        <v>22</v>
      </c>
      <c r="G526">
        <v>62.87</v>
      </c>
      <c r="H526">
        <v>2</v>
      </c>
      <c r="I526">
        <v>6.2869999999999999</v>
      </c>
      <c r="J526">
        <v>132.02699999999999</v>
      </c>
      <c r="K526" s="6">
        <v>43466</v>
      </c>
      <c r="L526">
        <v>0.48819444444444443</v>
      </c>
      <c r="M526" t="s">
        <v>29</v>
      </c>
      <c r="N526">
        <v>125.74</v>
      </c>
      <c r="O526">
        <v>4.7619047620000003</v>
      </c>
      <c r="P526">
        <v>6.2869999999999999</v>
      </c>
      <c r="Q526">
        <v>5</v>
      </c>
      <c r="R526">
        <f t="shared" si="72"/>
        <v>132.03</v>
      </c>
      <c r="S526" t="str">
        <f t="shared" si="73"/>
        <v>check</v>
      </c>
      <c r="T526" s="5" t="str">
        <f t="shared" si="74"/>
        <v>Health And Beauty</v>
      </c>
      <c r="U526" t="str">
        <f t="shared" si="75"/>
        <v>Cash</v>
      </c>
      <c r="V526">
        <f>SUM(J526:J526:J1525)</f>
        <v>151760.27999999988</v>
      </c>
      <c r="W526">
        <f t="shared" si="76"/>
        <v>2563</v>
      </c>
      <c r="X526">
        <f t="shared" si="77"/>
        <v>318.15572327043998</v>
      </c>
      <c r="Y526">
        <f t="shared" si="78"/>
        <v>1034.46</v>
      </c>
      <c r="Z526">
        <f t="shared" si="79"/>
        <v>10.6785</v>
      </c>
      <c r="AA526">
        <f t="shared" si="80"/>
        <v>477</v>
      </c>
    </row>
    <row r="527" spans="1:27" x14ac:dyDescent="0.3">
      <c r="A527" t="s">
        <v>613</v>
      </c>
      <c r="B527" t="s">
        <v>18</v>
      </c>
      <c r="C527" t="s">
        <v>19</v>
      </c>
      <c r="D527" t="s">
        <v>27</v>
      </c>
      <c r="E527" t="s">
        <v>215</v>
      </c>
      <c r="F527" t="s">
        <v>47</v>
      </c>
      <c r="G527">
        <v>81.709999999999994</v>
      </c>
      <c r="H527">
        <v>6</v>
      </c>
      <c r="I527">
        <v>24.513000000000002</v>
      </c>
      <c r="J527">
        <v>514.77300000000002</v>
      </c>
      <c r="K527" s="6" t="s">
        <v>34</v>
      </c>
      <c r="L527">
        <v>0.60833333333333328</v>
      </c>
      <c r="M527" t="s">
        <v>32</v>
      </c>
      <c r="N527">
        <v>490.26</v>
      </c>
      <c r="O527">
        <v>4.7619047620000003</v>
      </c>
      <c r="P527">
        <v>24.513000000000002</v>
      </c>
      <c r="Q527">
        <v>8</v>
      </c>
      <c r="R527">
        <f t="shared" si="72"/>
        <v>514.77</v>
      </c>
      <c r="S527" t="str">
        <f t="shared" si="73"/>
        <v>check</v>
      </c>
      <c r="T527" s="5" t="str">
        <f t="shared" si="74"/>
        <v>Food And Beverages</v>
      </c>
      <c r="U527" t="str">
        <f t="shared" si="75"/>
        <v>Credit card</v>
      </c>
      <c r="V527">
        <f>SUM(J527:J527:J1526)</f>
        <v>151628.25299999988</v>
      </c>
      <c r="W527">
        <f t="shared" si="76"/>
        <v>2561</v>
      </c>
      <c r="X527">
        <f t="shared" si="77"/>
        <v>318.54674999999975</v>
      </c>
      <c r="Y527">
        <f t="shared" si="78"/>
        <v>1034.46</v>
      </c>
      <c r="Z527">
        <f t="shared" si="79"/>
        <v>10.6785</v>
      </c>
      <c r="AA527">
        <f t="shared" si="80"/>
        <v>476</v>
      </c>
    </row>
    <row r="528" spans="1:27" x14ac:dyDescent="0.3">
      <c r="A528" t="s">
        <v>614</v>
      </c>
      <c r="B528" t="s">
        <v>18</v>
      </c>
      <c r="C528" t="s">
        <v>19</v>
      </c>
      <c r="D528" t="s">
        <v>20</v>
      </c>
      <c r="E528" t="s">
        <v>21</v>
      </c>
      <c r="F528" t="s">
        <v>36</v>
      </c>
      <c r="G528">
        <v>91.41</v>
      </c>
      <c r="H528">
        <v>5</v>
      </c>
      <c r="I528">
        <v>22.852499999999999</v>
      </c>
      <c r="J528">
        <v>479.90249999999997</v>
      </c>
      <c r="K528" s="6" t="s">
        <v>40</v>
      </c>
      <c r="L528">
        <v>0.66875000000000007</v>
      </c>
      <c r="M528" t="s">
        <v>23</v>
      </c>
      <c r="N528">
        <v>457.05</v>
      </c>
      <c r="O528">
        <v>4.7619047620000003</v>
      </c>
      <c r="P528">
        <v>22.852499999999999</v>
      </c>
      <c r="Q528">
        <v>7.1</v>
      </c>
      <c r="R528">
        <f t="shared" si="72"/>
        <v>479.9</v>
      </c>
      <c r="S528" t="str">
        <f t="shared" si="73"/>
        <v>check</v>
      </c>
      <c r="T528" s="5" t="str">
        <f t="shared" si="74"/>
        <v>Sports And Travel</v>
      </c>
      <c r="U528" t="str">
        <f t="shared" si="75"/>
        <v>Ewallet</v>
      </c>
      <c r="V528">
        <f>SUM(J528:J528:J1527)</f>
        <v>151113.47999999989</v>
      </c>
      <c r="W528">
        <f t="shared" si="76"/>
        <v>2555</v>
      </c>
      <c r="X528">
        <f t="shared" si="77"/>
        <v>318.13364210526294</v>
      </c>
      <c r="Y528">
        <f t="shared" si="78"/>
        <v>1034.46</v>
      </c>
      <c r="Z528">
        <f t="shared" si="79"/>
        <v>10.6785</v>
      </c>
      <c r="AA528">
        <f t="shared" si="80"/>
        <v>475</v>
      </c>
    </row>
    <row r="529" spans="1:27" x14ac:dyDescent="0.3">
      <c r="A529" t="s">
        <v>615</v>
      </c>
      <c r="B529" t="s">
        <v>45</v>
      </c>
      <c r="C529" t="s">
        <v>46</v>
      </c>
      <c r="D529" t="s">
        <v>27</v>
      </c>
      <c r="E529" t="s">
        <v>215</v>
      </c>
      <c r="F529" t="s">
        <v>50</v>
      </c>
      <c r="G529">
        <v>39.21</v>
      </c>
      <c r="H529">
        <v>4</v>
      </c>
      <c r="I529">
        <v>7.8419999999999996</v>
      </c>
      <c r="J529">
        <v>164.68199999999999</v>
      </c>
      <c r="K529" s="6" t="s">
        <v>187</v>
      </c>
      <c r="L529">
        <v>0.8354166666666667</v>
      </c>
      <c r="M529" t="s">
        <v>32</v>
      </c>
      <c r="N529">
        <v>156.84</v>
      </c>
      <c r="O529">
        <v>4.7619047620000003</v>
      </c>
      <c r="P529">
        <v>7.8419999999999996</v>
      </c>
      <c r="Q529">
        <v>9</v>
      </c>
      <c r="R529">
        <f t="shared" si="72"/>
        <v>164.68</v>
      </c>
      <c r="S529" t="str">
        <f t="shared" si="73"/>
        <v>check</v>
      </c>
      <c r="T529" s="5" t="str">
        <f t="shared" si="74"/>
        <v>Fashion Accessories</v>
      </c>
      <c r="U529" t="str">
        <f t="shared" si="75"/>
        <v>Credit card</v>
      </c>
      <c r="V529">
        <f>SUM(J529:J529:J1528)</f>
        <v>150633.5774999999</v>
      </c>
      <c r="W529">
        <f t="shared" si="76"/>
        <v>2550</v>
      </c>
      <c r="X529">
        <f t="shared" si="77"/>
        <v>317.7923575949365</v>
      </c>
      <c r="Y529">
        <f t="shared" si="78"/>
        <v>1034.46</v>
      </c>
      <c r="Z529">
        <f t="shared" si="79"/>
        <v>10.6785</v>
      </c>
      <c r="AA529">
        <f t="shared" si="80"/>
        <v>474</v>
      </c>
    </row>
    <row r="530" spans="1:27" x14ac:dyDescent="0.3">
      <c r="A530" t="s">
        <v>616</v>
      </c>
      <c r="B530" t="s">
        <v>45</v>
      </c>
      <c r="C530" t="s">
        <v>46</v>
      </c>
      <c r="D530" t="s">
        <v>20</v>
      </c>
      <c r="E530" t="s">
        <v>215</v>
      </c>
      <c r="F530" t="s">
        <v>50</v>
      </c>
      <c r="G530">
        <v>59.86</v>
      </c>
      <c r="H530">
        <v>2</v>
      </c>
      <c r="I530">
        <v>5.9859999999999998</v>
      </c>
      <c r="J530">
        <v>125.706</v>
      </c>
      <c r="K530" s="6" t="s">
        <v>137</v>
      </c>
      <c r="L530">
        <v>0.62152777777777779</v>
      </c>
      <c r="M530" t="s">
        <v>23</v>
      </c>
      <c r="N530">
        <v>119.72</v>
      </c>
      <c r="O530">
        <v>4.7619047620000003</v>
      </c>
      <c r="P530">
        <v>5.9859999999999998</v>
      </c>
      <c r="Q530">
        <v>6.7</v>
      </c>
      <c r="R530">
        <f t="shared" si="72"/>
        <v>125.71</v>
      </c>
      <c r="S530" t="str">
        <f t="shared" si="73"/>
        <v>check</v>
      </c>
      <c r="T530" s="5" t="str">
        <f t="shared" si="74"/>
        <v>Fashion Accessories</v>
      </c>
      <c r="U530" t="str">
        <f t="shared" si="75"/>
        <v>Ewallet</v>
      </c>
      <c r="V530">
        <f>SUM(J530:J530:J1529)</f>
        <v>150468.8954999999</v>
      </c>
      <c r="W530">
        <f t="shared" si="76"/>
        <v>2546</v>
      </c>
      <c r="X530">
        <f t="shared" si="77"/>
        <v>318.11605813953469</v>
      </c>
      <c r="Y530">
        <f t="shared" si="78"/>
        <v>1034.46</v>
      </c>
      <c r="Z530">
        <f t="shared" si="79"/>
        <v>10.6785</v>
      </c>
      <c r="AA530">
        <f t="shared" si="80"/>
        <v>473</v>
      </c>
    </row>
    <row r="531" spans="1:27" x14ac:dyDescent="0.3">
      <c r="A531" t="s">
        <v>617</v>
      </c>
      <c r="B531" t="s">
        <v>45</v>
      </c>
      <c r="C531" t="s">
        <v>46</v>
      </c>
      <c r="D531" t="s">
        <v>20</v>
      </c>
      <c r="E531" t="s">
        <v>21</v>
      </c>
      <c r="F531" t="s">
        <v>47</v>
      </c>
      <c r="G531">
        <v>54.36</v>
      </c>
      <c r="H531">
        <v>10</v>
      </c>
      <c r="I531">
        <v>27.18</v>
      </c>
      <c r="J531">
        <v>570.78</v>
      </c>
      <c r="K531" s="6">
        <v>43648</v>
      </c>
      <c r="L531">
        <v>0.4777777777777778</v>
      </c>
      <c r="M531" t="s">
        <v>32</v>
      </c>
      <c r="N531">
        <v>543.6</v>
      </c>
      <c r="O531">
        <v>4.7619047620000003</v>
      </c>
      <c r="P531">
        <v>27.18</v>
      </c>
      <c r="Q531">
        <v>6.1</v>
      </c>
      <c r="R531">
        <f t="shared" si="72"/>
        <v>570.78</v>
      </c>
      <c r="S531" t="str">
        <f t="shared" si="73"/>
        <v>correct</v>
      </c>
      <c r="T531" s="5" t="str">
        <f t="shared" si="74"/>
        <v>Food And Beverages</v>
      </c>
      <c r="U531" t="str">
        <f t="shared" si="75"/>
        <v>Credit card</v>
      </c>
      <c r="V531">
        <f>SUM(J531:J531:J1530)</f>
        <v>150343.18949999989</v>
      </c>
      <c r="W531">
        <f t="shared" si="76"/>
        <v>2544</v>
      </c>
      <c r="X531">
        <f t="shared" si="77"/>
        <v>318.52370656779635</v>
      </c>
      <c r="Y531">
        <f t="shared" si="78"/>
        <v>1034.46</v>
      </c>
      <c r="Z531">
        <f t="shared" si="79"/>
        <v>10.6785</v>
      </c>
      <c r="AA531">
        <f t="shared" si="80"/>
        <v>472</v>
      </c>
    </row>
    <row r="532" spans="1:27" x14ac:dyDescent="0.3">
      <c r="A532" t="s">
        <v>618</v>
      </c>
      <c r="B532" t="s">
        <v>18</v>
      </c>
      <c r="C532" t="s">
        <v>19</v>
      </c>
      <c r="D532" t="s">
        <v>27</v>
      </c>
      <c r="E532" t="s">
        <v>215</v>
      </c>
      <c r="F532" t="s">
        <v>36</v>
      </c>
      <c r="G532">
        <v>98.09</v>
      </c>
      <c r="H532">
        <v>9</v>
      </c>
      <c r="I532">
        <v>44.140500000000003</v>
      </c>
      <c r="J532">
        <v>926.95050000000003</v>
      </c>
      <c r="K532" s="6" t="s">
        <v>68</v>
      </c>
      <c r="L532">
        <v>0.82013888888888886</v>
      </c>
      <c r="M532" t="s">
        <v>29</v>
      </c>
      <c r="N532">
        <v>882.81</v>
      </c>
      <c r="O532">
        <v>4.7619047620000003</v>
      </c>
      <c r="P532">
        <v>44.140500000000003</v>
      </c>
      <c r="Q532">
        <v>9.3000000000000007</v>
      </c>
      <c r="R532">
        <f t="shared" si="72"/>
        <v>926.95</v>
      </c>
      <c r="S532" t="str">
        <f t="shared" si="73"/>
        <v>check</v>
      </c>
      <c r="T532" s="5" t="str">
        <f t="shared" si="74"/>
        <v>Sports And Travel</v>
      </c>
      <c r="U532" t="str">
        <f t="shared" si="75"/>
        <v>Cash</v>
      </c>
      <c r="V532">
        <f>SUM(J532:J532:J1531)</f>
        <v>149772.40949999989</v>
      </c>
      <c r="W532">
        <f t="shared" si="76"/>
        <v>2534</v>
      </c>
      <c r="X532">
        <f t="shared" si="77"/>
        <v>317.98813057324816</v>
      </c>
      <c r="Y532">
        <f t="shared" si="78"/>
        <v>1034.46</v>
      </c>
      <c r="Z532">
        <f t="shared" si="79"/>
        <v>10.6785</v>
      </c>
      <c r="AA532">
        <f t="shared" si="80"/>
        <v>471</v>
      </c>
    </row>
    <row r="533" spans="1:27" x14ac:dyDescent="0.3">
      <c r="A533" t="s">
        <v>619</v>
      </c>
      <c r="B533" t="s">
        <v>18</v>
      </c>
      <c r="C533" t="s">
        <v>19</v>
      </c>
      <c r="D533" t="s">
        <v>27</v>
      </c>
      <c r="E533" t="s">
        <v>215</v>
      </c>
      <c r="F533" t="s">
        <v>22</v>
      </c>
      <c r="G533">
        <v>25.43</v>
      </c>
      <c r="H533">
        <v>6</v>
      </c>
      <c r="I533">
        <v>7.6289999999999996</v>
      </c>
      <c r="J533">
        <v>160.209</v>
      </c>
      <c r="K533" s="6">
        <v>43801</v>
      </c>
      <c r="L533">
        <v>0.79236111111111107</v>
      </c>
      <c r="M533" t="s">
        <v>23</v>
      </c>
      <c r="N533">
        <v>152.58000000000001</v>
      </c>
      <c r="O533">
        <v>4.7619047620000003</v>
      </c>
      <c r="P533">
        <v>7.6289999999999996</v>
      </c>
      <c r="Q533">
        <v>7</v>
      </c>
      <c r="R533">
        <f t="shared" si="72"/>
        <v>160.21</v>
      </c>
      <c r="S533" t="str">
        <f t="shared" si="73"/>
        <v>check</v>
      </c>
      <c r="T533" s="5" t="str">
        <f t="shared" si="74"/>
        <v>Health And Beauty</v>
      </c>
      <c r="U533" t="str">
        <f t="shared" si="75"/>
        <v>Ewallet</v>
      </c>
      <c r="V533">
        <f>SUM(J533:J533:J1532)</f>
        <v>148845.45899999989</v>
      </c>
      <c r="W533">
        <f t="shared" si="76"/>
        <v>2525</v>
      </c>
      <c r="X533">
        <f t="shared" si="77"/>
        <v>316.69246595744659</v>
      </c>
      <c r="Y533">
        <f t="shared" si="78"/>
        <v>1034.46</v>
      </c>
      <c r="Z533">
        <f t="shared" si="79"/>
        <v>10.6785</v>
      </c>
      <c r="AA533">
        <f t="shared" si="80"/>
        <v>470</v>
      </c>
    </row>
    <row r="534" spans="1:27" x14ac:dyDescent="0.3">
      <c r="A534" t="s">
        <v>620</v>
      </c>
      <c r="B534" t="s">
        <v>18</v>
      </c>
      <c r="C534" t="s">
        <v>19</v>
      </c>
      <c r="D534" t="s">
        <v>20</v>
      </c>
      <c r="E534" t="s">
        <v>215</v>
      </c>
      <c r="F534" t="s">
        <v>50</v>
      </c>
      <c r="G534">
        <v>86.68</v>
      </c>
      <c r="H534">
        <v>8</v>
      </c>
      <c r="I534">
        <v>34.671999999999997</v>
      </c>
      <c r="J534">
        <v>728.11199999999997</v>
      </c>
      <c r="K534" s="6" t="s">
        <v>128</v>
      </c>
      <c r="L534">
        <v>0.75277777777777777</v>
      </c>
      <c r="M534" t="s">
        <v>32</v>
      </c>
      <c r="N534">
        <v>693.44</v>
      </c>
      <c r="O534">
        <v>4.7619047620000003</v>
      </c>
      <c r="P534">
        <v>34.671999999999997</v>
      </c>
      <c r="Q534">
        <v>7.2</v>
      </c>
      <c r="R534">
        <f t="shared" si="72"/>
        <v>728.11</v>
      </c>
      <c r="S534" t="str">
        <f t="shared" si="73"/>
        <v>check</v>
      </c>
      <c r="T534" s="5" t="str">
        <f t="shared" si="74"/>
        <v>Fashion Accessories</v>
      </c>
      <c r="U534" t="str">
        <f t="shared" si="75"/>
        <v>Credit card</v>
      </c>
      <c r="V534">
        <f>SUM(J534:J534:J1533)</f>
        <v>148685.24999999988</v>
      </c>
      <c r="W534">
        <f t="shared" si="76"/>
        <v>2519</v>
      </c>
      <c r="X534">
        <f t="shared" si="77"/>
        <v>317.02611940298482</v>
      </c>
      <c r="Y534">
        <f t="shared" si="78"/>
        <v>1034.46</v>
      </c>
      <c r="Z534">
        <f t="shared" si="79"/>
        <v>10.6785</v>
      </c>
      <c r="AA534">
        <f t="shared" si="80"/>
        <v>469</v>
      </c>
    </row>
    <row r="535" spans="1:27" x14ac:dyDescent="0.3">
      <c r="A535" t="s">
        <v>621</v>
      </c>
      <c r="B535" t="s">
        <v>45</v>
      </c>
      <c r="C535" t="s">
        <v>46</v>
      </c>
      <c r="D535" t="s">
        <v>27</v>
      </c>
      <c r="E535" t="s">
        <v>215</v>
      </c>
      <c r="F535" t="s">
        <v>28</v>
      </c>
      <c r="G535">
        <v>22.95</v>
      </c>
      <c r="H535">
        <v>10</v>
      </c>
      <c r="I535">
        <v>11.475</v>
      </c>
      <c r="J535">
        <v>240.97499999999999</v>
      </c>
      <c r="K535" s="6">
        <v>43618</v>
      </c>
      <c r="L535">
        <v>0.80555555555555547</v>
      </c>
      <c r="M535" t="s">
        <v>23</v>
      </c>
      <c r="N535">
        <v>229.5</v>
      </c>
      <c r="O535">
        <v>4.7619047620000003</v>
      </c>
      <c r="P535">
        <v>11.475</v>
      </c>
      <c r="Q535">
        <v>8.1999999999999993</v>
      </c>
      <c r="R535">
        <f t="shared" si="72"/>
        <v>240.98</v>
      </c>
      <c r="S535" t="str">
        <f t="shared" si="73"/>
        <v>check</v>
      </c>
      <c r="T535" s="5" t="str">
        <f t="shared" si="74"/>
        <v>Electronic Accessories</v>
      </c>
      <c r="U535" t="str">
        <f t="shared" si="75"/>
        <v>Ewallet</v>
      </c>
      <c r="V535">
        <f>SUM(J535:J535:J1534)</f>
        <v>147957.13799999986</v>
      </c>
      <c r="W535">
        <f t="shared" si="76"/>
        <v>2511</v>
      </c>
      <c r="X535">
        <f t="shared" si="77"/>
        <v>316.14773076923046</v>
      </c>
      <c r="Y535">
        <f t="shared" si="78"/>
        <v>1034.46</v>
      </c>
      <c r="Z535">
        <f t="shared" si="79"/>
        <v>10.6785</v>
      </c>
      <c r="AA535">
        <f t="shared" si="80"/>
        <v>468</v>
      </c>
    </row>
    <row r="536" spans="1:27" x14ac:dyDescent="0.3">
      <c r="A536" t="s">
        <v>622</v>
      </c>
      <c r="B536" t="s">
        <v>25</v>
      </c>
      <c r="C536" t="s">
        <v>26</v>
      </c>
      <c r="D536" t="s">
        <v>27</v>
      </c>
      <c r="E536" t="s">
        <v>21</v>
      </c>
      <c r="F536" t="s">
        <v>47</v>
      </c>
      <c r="G536">
        <v>16.309999999999999</v>
      </c>
      <c r="H536">
        <v>9</v>
      </c>
      <c r="I536">
        <v>7.3395000000000001</v>
      </c>
      <c r="J536">
        <v>154.12950000000001</v>
      </c>
      <c r="K536" s="6" t="s">
        <v>166</v>
      </c>
      <c r="L536">
        <v>0.4381944444444445</v>
      </c>
      <c r="M536" t="s">
        <v>23</v>
      </c>
      <c r="N536">
        <v>146.79</v>
      </c>
      <c r="O536">
        <v>4.7619047620000003</v>
      </c>
      <c r="P536">
        <v>7.3395000000000001</v>
      </c>
      <c r="Q536">
        <v>8.4</v>
      </c>
      <c r="R536">
        <f t="shared" si="72"/>
        <v>154.13</v>
      </c>
      <c r="S536" t="str">
        <f t="shared" si="73"/>
        <v>check</v>
      </c>
      <c r="T536" s="5" t="str">
        <f t="shared" si="74"/>
        <v>Food And Beverages</v>
      </c>
      <c r="U536" t="str">
        <f t="shared" si="75"/>
        <v>Ewallet</v>
      </c>
      <c r="V536">
        <f>SUM(J536:J536:J1535)</f>
        <v>147716.16299999988</v>
      </c>
      <c r="W536">
        <f t="shared" si="76"/>
        <v>2501</v>
      </c>
      <c r="X536">
        <f t="shared" si="77"/>
        <v>316.3087002141325</v>
      </c>
      <c r="Y536">
        <f t="shared" si="78"/>
        <v>1034.46</v>
      </c>
      <c r="Z536">
        <f t="shared" si="79"/>
        <v>10.6785</v>
      </c>
      <c r="AA536">
        <f t="shared" si="80"/>
        <v>467</v>
      </c>
    </row>
    <row r="537" spans="1:27" x14ac:dyDescent="0.3">
      <c r="A537" t="s">
        <v>623</v>
      </c>
      <c r="B537" t="s">
        <v>18</v>
      </c>
      <c r="C537" t="s">
        <v>19</v>
      </c>
      <c r="D537" t="s">
        <v>27</v>
      </c>
      <c r="E537" t="s">
        <v>21</v>
      </c>
      <c r="F537" t="s">
        <v>31</v>
      </c>
      <c r="G537">
        <v>28.32</v>
      </c>
      <c r="H537">
        <v>5</v>
      </c>
      <c r="I537">
        <v>7.08</v>
      </c>
      <c r="J537">
        <v>148.68</v>
      </c>
      <c r="K537" s="6">
        <v>43772</v>
      </c>
      <c r="L537">
        <v>0.56111111111111112</v>
      </c>
      <c r="M537" t="s">
        <v>23</v>
      </c>
      <c r="N537">
        <v>141.6</v>
      </c>
      <c r="O537">
        <v>4.7619047620000003</v>
      </c>
      <c r="P537">
        <v>7.08</v>
      </c>
      <c r="Q537">
        <v>6.2</v>
      </c>
      <c r="R537">
        <f t="shared" si="72"/>
        <v>148.68</v>
      </c>
      <c r="S537" t="str">
        <f t="shared" si="73"/>
        <v>correct</v>
      </c>
      <c r="T537" s="5" t="str">
        <f t="shared" si="74"/>
        <v>Home And Lifestyle</v>
      </c>
      <c r="U537" t="str">
        <f t="shared" si="75"/>
        <v>Ewallet</v>
      </c>
      <c r="V537">
        <f>SUM(J537:J537:J1536)</f>
        <v>147562.03349999987</v>
      </c>
      <c r="W537">
        <f t="shared" si="76"/>
        <v>2492</v>
      </c>
      <c r="X537">
        <f t="shared" si="77"/>
        <v>316.65672424892676</v>
      </c>
      <c r="Y537">
        <f t="shared" si="78"/>
        <v>1034.46</v>
      </c>
      <c r="Z537">
        <f t="shared" si="79"/>
        <v>10.6785</v>
      </c>
      <c r="AA537">
        <f t="shared" si="80"/>
        <v>466</v>
      </c>
    </row>
    <row r="538" spans="1:27" x14ac:dyDescent="0.3">
      <c r="A538" t="s">
        <v>624</v>
      </c>
      <c r="B538" t="s">
        <v>25</v>
      </c>
      <c r="C538" t="s">
        <v>26</v>
      </c>
      <c r="D538" t="s">
        <v>27</v>
      </c>
      <c r="E538" t="s">
        <v>215</v>
      </c>
      <c r="F538" t="s">
        <v>31</v>
      </c>
      <c r="G538">
        <v>16.670000000000002</v>
      </c>
      <c r="H538">
        <v>7</v>
      </c>
      <c r="I538">
        <v>5.8345000000000002</v>
      </c>
      <c r="J538">
        <v>122.5245</v>
      </c>
      <c r="K538" s="6">
        <v>43648</v>
      </c>
      <c r="L538">
        <v>0.48333333333333334</v>
      </c>
      <c r="M538" t="s">
        <v>23</v>
      </c>
      <c r="N538">
        <v>116.69</v>
      </c>
      <c r="O538">
        <v>4.7619047620000003</v>
      </c>
      <c r="P538">
        <v>5.8345000000000002</v>
      </c>
      <c r="Q538">
        <v>7.4</v>
      </c>
      <c r="R538">
        <f t="shared" si="72"/>
        <v>122.52</v>
      </c>
      <c r="S538" t="str">
        <f t="shared" si="73"/>
        <v>check</v>
      </c>
      <c r="T538" s="5" t="str">
        <f t="shared" si="74"/>
        <v>Home And Lifestyle</v>
      </c>
      <c r="U538" t="str">
        <f t="shared" si="75"/>
        <v>Ewallet</v>
      </c>
      <c r="V538">
        <f>SUM(J538:J538:J1537)</f>
        <v>147413.35349999985</v>
      </c>
      <c r="W538">
        <f t="shared" si="76"/>
        <v>2487</v>
      </c>
      <c r="X538">
        <f t="shared" si="77"/>
        <v>317.0179645161287</v>
      </c>
      <c r="Y538">
        <f t="shared" si="78"/>
        <v>1034.46</v>
      </c>
      <c r="Z538">
        <f t="shared" si="79"/>
        <v>10.6785</v>
      </c>
      <c r="AA538">
        <f t="shared" si="80"/>
        <v>465</v>
      </c>
    </row>
    <row r="539" spans="1:27" x14ac:dyDescent="0.3">
      <c r="A539" t="s">
        <v>625</v>
      </c>
      <c r="B539" t="s">
        <v>45</v>
      </c>
      <c r="C539" t="s">
        <v>46</v>
      </c>
      <c r="D539" t="s">
        <v>20</v>
      </c>
      <c r="E539" t="s">
        <v>21</v>
      </c>
      <c r="F539" t="s">
        <v>50</v>
      </c>
      <c r="G539">
        <v>73.959999999999994</v>
      </c>
      <c r="H539">
        <v>1</v>
      </c>
      <c r="I539">
        <v>3.698</v>
      </c>
      <c r="J539">
        <v>77.658000000000001</v>
      </c>
      <c r="K539" s="6">
        <v>43586</v>
      </c>
      <c r="L539">
        <v>0.48055555555555557</v>
      </c>
      <c r="M539" t="s">
        <v>32</v>
      </c>
      <c r="N539">
        <v>73.959999999999994</v>
      </c>
      <c r="O539">
        <v>4.7619047620000003</v>
      </c>
      <c r="P539">
        <v>3.698</v>
      </c>
      <c r="Q539">
        <v>5</v>
      </c>
      <c r="R539">
        <f t="shared" si="72"/>
        <v>77.66</v>
      </c>
      <c r="S539" t="str">
        <f t="shared" si="73"/>
        <v>check</v>
      </c>
      <c r="T539" s="5" t="str">
        <f t="shared" si="74"/>
        <v>Fashion Accessories</v>
      </c>
      <c r="U539" t="str">
        <f t="shared" si="75"/>
        <v>Credit card</v>
      </c>
      <c r="V539">
        <f>SUM(J539:J539:J1538)</f>
        <v>147290.82899999988</v>
      </c>
      <c r="W539">
        <f t="shared" si="76"/>
        <v>2480</v>
      </c>
      <c r="X539">
        <f t="shared" si="77"/>
        <v>317.43713146551698</v>
      </c>
      <c r="Y539">
        <f t="shared" si="78"/>
        <v>1034.46</v>
      </c>
      <c r="Z539">
        <f t="shared" si="79"/>
        <v>10.6785</v>
      </c>
      <c r="AA539">
        <f t="shared" si="80"/>
        <v>464</v>
      </c>
    </row>
    <row r="540" spans="1:27" x14ac:dyDescent="0.3">
      <c r="A540" t="s">
        <v>626</v>
      </c>
      <c r="B540" t="s">
        <v>18</v>
      </c>
      <c r="C540" t="s">
        <v>19</v>
      </c>
      <c r="D540" t="s">
        <v>27</v>
      </c>
      <c r="E540" t="s">
        <v>215</v>
      </c>
      <c r="F540" t="s">
        <v>31</v>
      </c>
      <c r="G540">
        <v>97.94</v>
      </c>
      <c r="H540">
        <v>1</v>
      </c>
      <c r="I540">
        <v>4.8970000000000002</v>
      </c>
      <c r="J540">
        <v>102.837</v>
      </c>
      <c r="K540" s="6">
        <v>43649</v>
      </c>
      <c r="L540">
        <v>0.48888888888888887</v>
      </c>
      <c r="M540" t="s">
        <v>23</v>
      </c>
      <c r="N540">
        <v>97.94</v>
      </c>
      <c r="O540">
        <v>4.7619047620000003</v>
      </c>
      <c r="P540">
        <v>4.8970000000000002</v>
      </c>
      <c r="Q540">
        <v>6.9</v>
      </c>
      <c r="R540">
        <f t="shared" si="72"/>
        <v>102.84</v>
      </c>
      <c r="S540" t="str">
        <f t="shared" si="73"/>
        <v>check</v>
      </c>
      <c r="T540" s="5" t="str">
        <f t="shared" si="74"/>
        <v>Home And Lifestyle</v>
      </c>
      <c r="U540" t="str">
        <f t="shared" si="75"/>
        <v>Ewallet</v>
      </c>
      <c r="V540">
        <f>SUM(J540:J540:J1539)</f>
        <v>147213.17099999989</v>
      </c>
      <c r="W540">
        <f t="shared" si="76"/>
        <v>2479</v>
      </c>
      <c r="X540">
        <f t="shared" si="77"/>
        <v>317.95501295896304</v>
      </c>
      <c r="Y540">
        <f t="shared" si="78"/>
        <v>1034.46</v>
      </c>
      <c r="Z540">
        <f t="shared" si="79"/>
        <v>10.6785</v>
      </c>
      <c r="AA540">
        <f t="shared" si="80"/>
        <v>463</v>
      </c>
    </row>
    <row r="541" spans="1:27" x14ac:dyDescent="0.3">
      <c r="A541" t="s">
        <v>627</v>
      </c>
      <c r="B541" t="s">
        <v>18</v>
      </c>
      <c r="C541" t="s">
        <v>19</v>
      </c>
      <c r="D541" t="s">
        <v>27</v>
      </c>
      <c r="E541" t="s">
        <v>21</v>
      </c>
      <c r="F541" t="s">
        <v>50</v>
      </c>
      <c r="G541">
        <v>73.05</v>
      </c>
      <c r="H541">
        <v>4</v>
      </c>
      <c r="I541">
        <v>14.61</v>
      </c>
      <c r="J541">
        <v>306.81</v>
      </c>
      <c r="K541" s="6" t="s">
        <v>40</v>
      </c>
      <c r="L541">
        <v>0.71944444444444444</v>
      </c>
      <c r="M541" t="s">
        <v>32</v>
      </c>
      <c r="N541">
        <v>292.2</v>
      </c>
      <c r="O541">
        <v>4.7619047620000003</v>
      </c>
      <c r="P541">
        <v>14.61</v>
      </c>
      <c r="Q541">
        <v>4.9000000000000004</v>
      </c>
      <c r="R541">
        <f t="shared" si="72"/>
        <v>306.81</v>
      </c>
      <c r="S541" t="str">
        <f t="shared" si="73"/>
        <v>correct</v>
      </c>
      <c r="T541" s="5" t="str">
        <f t="shared" si="74"/>
        <v>Fashion Accessories</v>
      </c>
      <c r="U541" t="str">
        <f t="shared" si="75"/>
        <v>Credit card</v>
      </c>
      <c r="V541">
        <f>SUM(J541:J541:J1540)</f>
        <v>147110.33399999989</v>
      </c>
      <c r="W541">
        <f t="shared" si="76"/>
        <v>2478</v>
      </c>
      <c r="X541">
        <f t="shared" si="77"/>
        <v>318.42063636363611</v>
      </c>
      <c r="Y541">
        <f t="shared" si="78"/>
        <v>1034.46</v>
      </c>
      <c r="Z541">
        <f t="shared" si="79"/>
        <v>10.6785</v>
      </c>
      <c r="AA541">
        <f t="shared" si="80"/>
        <v>462</v>
      </c>
    </row>
    <row r="542" spans="1:27" x14ac:dyDescent="0.3">
      <c r="A542" t="s">
        <v>628</v>
      </c>
      <c r="B542" t="s">
        <v>25</v>
      </c>
      <c r="C542" t="s">
        <v>26</v>
      </c>
      <c r="D542" t="s">
        <v>20</v>
      </c>
      <c r="E542" t="s">
        <v>21</v>
      </c>
      <c r="F542" t="s">
        <v>47</v>
      </c>
      <c r="G542">
        <v>87.48</v>
      </c>
      <c r="H542">
        <v>6</v>
      </c>
      <c r="I542">
        <v>26.244</v>
      </c>
      <c r="J542">
        <v>551.12400000000002</v>
      </c>
      <c r="K542" s="6">
        <v>43467</v>
      </c>
      <c r="L542">
        <v>0.77986111111111101</v>
      </c>
      <c r="M542" t="s">
        <v>23</v>
      </c>
      <c r="N542">
        <v>524.88</v>
      </c>
      <c r="O542">
        <v>4.7619047620000003</v>
      </c>
      <c r="P542">
        <v>26.244</v>
      </c>
      <c r="Q542">
        <v>5.0999999999999996</v>
      </c>
      <c r="R542">
        <f t="shared" si="72"/>
        <v>551.12</v>
      </c>
      <c r="S542" t="str">
        <f t="shared" si="73"/>
        <v>check</v>
      </c>
      <c r="T542" s="5" t="str">
        <f t="shared" si="74"/>
        <v>Food And Beverages</v>
      </c>
      <c r="U542" t="str">
        <f t="shared" si="75"/>
        <v>Ewallet</v>
      </c>
      <c r="V542">
        <f>SUM(J542:J542:J1541)</f>
        <v>146803.52399999986</v>
      </c>
      <c r="W542">
        <f t="shared" si="76"/>
        <v>2474</v>
      </c>
      <c r="X542">
        <f t="shared" si="77"/>
        <v>318.44582212581315</v>
      </c>
      <c r="Y542">
        <f t="shared" si="78"/>
        <v>1034.46</v>
      </c>
      <c r="Z542">
        <f t="shared" si="79"/>
        <v>10.6785</v>
      </c>
      <c r="AA542">
        <f t="shared" si="80"/>
        <v>461</v>
      </c>
    </row>
    <row r="543" spans="1:27" x14ac:dyDescent="0.3">
      <c r="A543" t="s">
        <v>629</v>
      </c>
      <c r="B543" t="s">
        <v>18</v>
      </c>
      <c r="C543" t="s">
        <v>19</v>
      </c>
      <c r="D543" t="s">
        <v>27</v>
      </c>
      <c r="E543" t="s">
        <v>215</v>
      </c>
      <c r="F543" t="s">
        <v>31</v>
      </c>
      <c r="G543">
        <v>30.68</v>
      </c>
      <c r="H543">
        <v>3</v>
      </c>
      <c r="I543">
        <v>4.6020000000000003</v>
      </c>
      <c r="J543">
        <v>96.641999999999996</v>
      </c>
      <c r="K543" s="6" t="s">
        <v>135</v>
      </c>
      <c r="L543">
        <v>0.45833333333333331</v>
      </c>
      <c r="M543" t="s">
        <v>23</v>
      </c>
      <c r="N543">
        <v>92.04</v>
      </c>
      <c r="O543">
        <v>4.7619047620000003</v>
      </c>
      <c r="P543">
        <v>4.6020000000000003</v>
      </c>
      <c r="Q543">
        <v>9.1</v>
      </c>
      <c r="R543">
        <f t="shared" si="72"/>
        <v>96.64</v>
      </c>
      <c r="S543" t="str">
        <f t="shared" si="73"/>
        <v>check</v>
      </c>
      <c r="T543" s="5" t="str">
        <f t="shared" si="74"/>
        <v>Home And Lifestyle</v>
      </c>
      <c r="U543" t="str">
        <f t="shared" si="75"/>
        <v>Ewallet</v>
      </c>
      <c r="V543">
        <f>SUM(J543:J543:J1542)</f>
        <v>146252.39999999988</v>
      </c>
      <c r="W543">
        <f t="shared" si="76"/>
        <v>2468</v>
      </c>
      <c r="X543">
        <f t="shared" si="77"/>
        <v>317.93999999999971</v>
      </c>
      <c r="Y543">
        <f t="shared" si="78"/>
        <v>1034.46</v>
      </c>
      <c r="Z543">
        <f t="shared" si="79"/>
        <v>10.6785</v>
      </c>
      <c r="AA543">
        <f t="shared" si="80"/>
        <v>460</v>
      </c>
    </row>
    <row r="544" spans="1:27" x14ac:dyDescent="0.3">
      <c r="A544" t="s">
        <v>630</v>
      </c>
      <c r="B544" t="s">
        <v>25</v>
      </c>
      <c r="C544" t="s">
        <v>26</v>
      </c>
      <c r="D544" t="s">
        <v>20</v>
      </c>
      <c r="E544" t="s">
        <v>215</v>
      </c>
      <c r="F544" t="s">
        <v>22</v>
      </c>
      <c r="G544">
        <v>75.88</v>
      </c>
      <c r="H544">
        <v>1</v>
      </c>
      <c r="I544">
        <v>3.794</v>
      </c>
      <c r="J544">
        <v>79.674000000000007</v>
      </c>
      <c r="K544" s="6">
        <v>43525</v>
      </c>
      <c r="L544">
        <v>0.4375</v>
      </c>
      <c r="M544" t="s">
        <v>32</v>
      </c>
      <c r="N544">
        <v>75.88</v>
      </c>
      <c r="O544">
        <v>4.7619047620000003</v>
      </c>
      <c r="P544">
        <v>3.794</v>
      </c>
      <c r="Q544">
        <v>7.1</v>
      </c>
      <c r="R544">
        <f t="shared" si="72"/>
        <v>79.67</v>
      </c>
      <c r="S544" t="str">
        <f t="shared" si="73"/>
        <v>check</v>
      </c>
      <c r="T544" s="5" t="str">
        <f t="shared" si="74"/>
        <v>Health And Beauty</v>
      </c>
      <c r="U544" t="str">
        <f t="shared" si="75"/>
        <v>Credit card</v>
      </c>
      <c r="V544">
        <f>SUM(J544:J544:J1543)</f>
        <v>146155.75799999989</v>
      </c>
      <c r="W544">
        <f t="shared" si="76"/>
        <v>2465</v>
      </c>
      <c r="X544">
        <f t="shared" si="77"/>
        <v>318.42213071895401</v>
      </c>
      <c r="Y544">
        <f t="shared" si="78"/>
        <v>1034.46</v>
      </c>
      <c r="Z544">
        <f t="shared" si="79"/>
        <v>10.6785</v>
      </c>
      <c r="AA544">
        <f t="shared" si="80"/>
        <v>459</v>
      </c>
    </row>
    <row r="545" spans="1:27" x14ac:dyDescent="0.3">
      <c r="A545" t="s">
        <v>631</v>
      </c>
      <c r="B545" t="s">
        <v>45</v>
      </c>
      <c r="C545" t="s">
        <v>46</v>
      </c>
      <c r="D545" t="s">
        <v>20</v>
      </c>
      <c r="E545" t="s">
        <v>21</v>
      </c>
      <c r="F545" t="s">
        <v>36</v>
      </c>
      <c r="G545">
        <v>20.18</v>
      </c>
      <c r="H545">
        <v>4</v>
      </c>
      <c r="I545">
        <v>4.0359999999999996</v>
      </c>
      <c r="J545">
        <v>84.756</v>
      </c>
      <c r="K545" s="6" t="s">
        <v>257</v>
      </c>
      <c r="L545">
        <v>0.50972222222222219</v>
      </c>
      <c r="M545" t="s">
        <v>32</v>
      </c>
      <c r="N545">
        <v>80.72</v>
      </c>
      <c r="O545">
        <v>4.7619047620000003</v>
      </c>
      <c r="P545">
        <v>4.0359999999999996</v>
      </c>
      <c r="Q545">
        <v>5</v>
      </c>
      <c r="R545">
        <f t="shared" si="72"/>
        <v>84.76</v>
      </c>
      <c r="S545" t="str">
        <f t="shared" si="73"/>
        <v>check</v>
      </c>
      <c r="T545" s="5" t="str">
        <f t="shared" si="74"/>
        <v>Sports And Travel</v>
      </c>
      <c r="U545" t="str">
        <f t="shared" si="75"/>
        <v>Credit card</v>
      </c>
      <c r="V545">
        <f>SUM(J545:J545:J1544)</f>
        <v>146076.08399999989</v>
      </c>
      <c r="W545">
        <f t="shared" si="76"/>
        <v>2464</v>
      </c>
      <c r="X545">
        <f t="shared" si="77"/>
        <v>318.94341484716131</v>
      </c>
      <c r="Y545">
        <f t="shared" si="78"/>
        <v>1034.46</v>
      </c>
      <c r="Z545">
        <f t="shared" si="79"/>
        <v>10.6785</v>
      </c>
      <c r="AA545">
        <f t="shared" si="80"/>
        <v>458</v>
      </c>
    </row>
    <row r="546" spans="1:27" x14ac:dyDescent="0.3">
      <c r="A546" t="s">
        <v>632</v>
      </c>
      <c r="B546" t="s">
        <v>25</v>
      </c>
      <c r="C546" t="s">
        <v>26</v>
      </c>
      <c r="D546" t="s">
        <v>20</v>
      </c>
      <c r="E546" t="s">
        <v>215</v>
      </c>
      <c r="F546" t="s">
        <v>28</v>
      </c>
      <c r="G546">
        <v>18.77</v>
      </c>
      <c r="H546">
        <v>6</v>
      </c>
      <c r="I546">
        <v>5.6310000000000002</v>
      </c>
      <c r="J546">
        <v>118.251</v>
      </c>
      <c r="K546" s="6" t="s">
        <v>79</v>
      </c>
      <c r="L546">
        <v>0.69652777777777775</v>
      </c>
      <c r="M546" t="s">
        <v>32</v>
      </c>
      <c r="N546">
        <v>112.62</v>
      </c>
      <c r="O546">
        <v>4.7619047620000003</v>
      </c>
      <c r="P546">
        <v>5.6310000000000002</v>
      </c>
      <c r="Q546">
        <v>5.5</v>
      </c>
      <c r="R546">
        <f t="shared" si="72"/>
        <v>118.25</v>
      </c>
      <c r="S546" t="str">
        <f t="shared" si="73"/>
        <v>check</v>
      </c>
      <c r="T546" s="5" t="str">
        <f t="shared" si="74"/>
        <v>Electronic Accessories</v>
      </c>
      <c r="U546" t="str">
        <f t="shared" si="75"/>
        <v>Credit card</v>
      </c>
      <c r="V546">
        <f>SUM(J546:J546:J1545)</f>
        <v>145991.32799999989</v>
      </c>
      <c r="W546">
        <f t="shared" si="76"/>
        <v>2460</v>
      </c>
      <c r="X546">
        <f t="shared" si="77"/>
        <v>319.45585995623611</v>
      </c>
      <c r="Y546">
        <f t="shared" si="78"/>
        <v>1034.46</v>
      </c>
      <c r="Z546">
        <f t="shared" si="79"/>
        <v>10.6785</v>
      </c>
      <c r="AA546">
        <f t="shared" si="80"/>
        <v>457</v>
      </c>
    </row>
    <row r="547" spans="1:27" x14ac:dyDescent="0.3">
      <c r="A547" t="s">
        <v>633</v>
      </c>
      <c r="B547" t="s">
        <v>45</v>
      </c>
      <c r="C547" t="s">
        <v>46</v>
      </c>
      <c r="D547" t="s">
        <v>27</v>
      </c>
      <c r="E547" t="s">
        <v>21</v>
      </c>
      <c r="F547" t="s">
        <v>47</v>
      </c>
      <c r="G547">
        <v>71.2</v>
      </c>
      <c r="H547">
        <v>1</v>
      </c>
      <c r="I547">
        <v>3.56</v>
      </c>
      <c r="J547">
        <v>74.760000000000005</v>
      </c>
      <c r="K547" s="6">
        <v>43586</v>
      </c>
      <c r="L547">
        <v>0.86111111111111116</v>
      </c>
      <c r="M547" t="s">
        <v>32</v>
      </c>
      <c r="N547">
        <v>71.2</v>
      </c>
      <c r="O547">
        <v>4.7619047620000003</v>
      </c>
      <c r="P547">
        <v>3.56</v>
      </c>
      <c r="Q547">
        <v>9.1999999999999993</v>
      </c>
      <c r="R547">
        <f t="shared" si="72"/>
        <v>74.760000000000005</v>
      </c>
      <c r="S547" t="str">
        <f t="shared" si="73"/>
        <v>correct</v>
      </c>
      <c r="T547" s="5" t="str">
        <f t="shared" si="74"/>
        <v>Food And Beverages</v>
      </c>
      <c r="U547" t="str">
        <f t="shared" si="75"/>
        <v>Credit card</v>
      </c>
      <c r="V547">
        <f>SUM(J547:J547:J1546)</f>
        <v>145873.0769999999</v>
      </c>
      <c r="W547">
        <f t="shared" si="76"/>
        <v>2454</v>
      </c>
      <c r="X547">
        <f t="shared" si="77"/>
        <v>319.89709868421033</v>
      </c>
      <c r="Y547">
        <f t="shared" si="78"/>
        <v>1034.46</v>
      </c>
      <c r="Z547">
        <f t="shared" si="79"/>
        <v>10.6785</v>
      </c>
      <c r="AA547">
        <f t="shared" si="80"/>
        <v>456</v>
      </c>
    </row>
    <row r="548" spans="1:27" x14ac:dyDescent="0.3">
      <c r="A548" t="s">
        <v>634</v>
      </c>
      <c r="B548" t="s">
        <v>45</v>
      </c>
      <c r="C548" t="s">
        <v>46</v>
      </c>
      <c r="D548" t="s">
        <v>20</v>
      </c>
      <c r="E548" t="s">
        <v>215</v>
      </c>
      <c r="F548" t="s">
        <v>31</v>
      </c>
      <c r="G548">
        <v>38.81</v>
      </c>
      <c r="H548">
        <v>4</v>
      </c>
      <c r="I548">
        <v>7.7619999999999996</v>
      </c>
      <c r="J548">
        <v>163.00200000000001</v>
      </c>
      <c r="K548" s="6" t="s">
        <v>102</v>
      </c>
      <c r="L548">
        <v>0.56944444444444442</v>
      </c>
      <c r="M548" t="s">
        <v>23</v>
      </c>
      <c r="N548">
        <v>155.24</v>
      </c>
      <c r="O548">
        <v>4.7619047620000003</v>
      </c>
      <c r="P548">
        <v>7.7619999999999996</v>
      </c>
      <c r="Q548">
        <v>4.9000000000000004</v>
      </c>
      <c r="R548">
        <f t="shared" si="72"/>
        <v>163</v>
      </c>
      <c r="S548" t="str">
        <f t="shared" si="73"/>
        <v>check</v>
      </c>
      <c r="T548" s="5" t="str">
        <f t="shared" si="74"/>
        <v>Home And Lifestyle</v>
      </c>
      <c r="U548" t="str">
        <f t="shared" si="75"/>
        <v>Ewallet</v>
      </c>
      <c r="V548">
        <f>SUM(J548:J548:J1547)</f>
        <v>145798.31699999989</v>
      </c>
      <c r="W548">
        <f t="shared" si="76"/>
        <v>2453</v>
      </c>
      <c r="X548">
        <f t="shared" si="77"/>
        <v>320.43586153846132</v>
      </c>
      <c r="Y548">
        <f t="shared" si="78"/>
        <v>1034.46</v>
      </c>
      <c r="Z548">
        <f t="shared" si="79"/>
        <v>10.6785</v>
      </c>
      <c r="AA548">
        <f t="shared" si="80"/>
        <v>455</v>
      </c>
    </row>
    <row r="549" spans="1:27" x14ac:dyDescent="0.3">
      <c r="A549" t="s">
        <v>635</v>
      </c>
      <c r="B549" t="s">
        <v>18</v>
      </c>
      <c r="C549" t="s">
        <v>19</v>
      </c>
      <c r="D549" t="s">
        <v>27</v>
      </c>
      <c r="E549" t="s">
        <v>21</v>
      </c>
      <c r="F549" t="s">
        <v>50</v>
      </c>
      <c r="G549">
        <v>29.42</v>
      </c>
      <c r="H549">
        <v>10</v>
      </c>
      <c r="I549">
        <v>14.71</v>
      </c>
      <c r="J549">
        <v>308.91000000000003</v>
      </c>
      <c r="K549" s="6">
        <v>43800</v>
      </c>
      <c r="L549">
        <v>0.68263888888888891</v>
      </c>
      <c r="M549" t="s">
        <v>23</v>
      </c>
      <c r="N549">
        <v>294.2</v>
      </c>
      <c r="O549">
        <v>4.7619047620000003</v>
      </c>
      <c r="P549">
        <v>14.71</v>
      </c>
      <c r="Q549">
        <v>8.9</v>
      </c>
      <c r="R549">
        <f t="shared" si="72"/>
        <v>308.91000000000003</v>
      </c>
      <c r="S549" t="str">
        <f t="shared" si="73"/>
        <v>correct</v>
      </c>
      <c r="T549" s="5" t="str">
        <f t="shared" si="74"/>
        <v>Fashion Accessories</v>
      </c>
      <c r="U549" t="str">
        <f t="shared" si="75"/>
        <v>Ewallet</v>
      </c>
      <c r="V549">
        <f>SUM(J549:J549:J1548)</f>
        <v>145635.31499999992</v>
      </c>
      <c r="W549">
        <f t="shared" si="76"/>
        <v>2449</v>
      </c>
      <c r="X549">
        <f t="shared" si="77"/>
        <v>320.7826321585901</v>
      </c>
      <c r="Y549">
        <f t="shared" si="78"/>
        <v>1034.46</v>
      </c>
      <c r="Z549">
        <f t="shared" si="79"/>
        <v>10.6785</v>
      </c>
      <c r="AA549">
        <f t="shared" si="80"/>
        <v>454</v>
      </c>
    </row>
    <row r="550" spans="1:27" x14ac:dyDescent="0.3">
      <c r="A550" t="s">
        <v>636</v>
      </c>
      <c r="B550" t="s">
        <v>18</v>
      </c>
      <c r="C550" t="s">
        <v>19</v>
      </c>
      <c r="D550" t="s">
        <v>27</v>
      </c>
      <c r="E550" t="s">
        <v>215</v>
      </c>
      <c r="F550" t="s">
        <v>36</v>
      </c>
      <c r="G550">
        <v>60.95</v>
      </c>
      <c r="H550">
        <v>9</v>
      </c>
      <c r="I550">
        <v>27.427499999999998</v>
      </c>
      <c r="J550">
        <v>575.97749999999996</v>
      </c>
      <c r="K550" s="6">
        <v>43647</v>
      </c>
      <c r="L550">
        <v>0.50555555555555554</v>
      </c>
      <c r="M550" t="s">
        <v>32</v>
      </c>
      <c r="N550">
        <v>548.54999999999995</v>
      </c>
      <c r="O550">
        <v>4.7619047620000003</v>
      </c>
      <c r="P550">
        <v>27.427499999999998</v>
      </c>
      <c r="Q550">
        <v>6</v>
      </c>
      <c r="R550">
        <f t="shared" si="72"/>
        <v>575.98</v>
      </c>
      <c r="S550" t="str">
        <f t="shared" si="73"/>
        <v>check</v>
      </c>
      <c r="T550" s="5" t="str">
        <f t="shared" si="74"/>
        <v>Sports And Travel</v>
      </c>
      <c r="U550" t="str">
        <f t="shared" si="75"/>
        <v>Credit card</v>
      </c>
      <c r="V550">
        <f>SUM(J550:J550:J1549)</f>
        <v>145326.40499999991</v>
      </c>
      <c r="W550">
        <f t="shared" si="76"/>
        <v>2439</v>
      </c>
      <c r="X550">
        <f t="shared" si="77"/>
        <v>320.80884105960246</v>
      </c>
      <c r="Y550">
        <f t="shared" si="78"/>
        <v>1034.46</v>
      </c>
      <c r="Z550">
        <f t="shared" si="79"/>
        <v>10.6785</v>
      </c>
      <c r="AA550">
        <f t="shared" si="80"/>
        <v>453</v>
      </c>
    </row>
    <row r="551" spans="1:27" x14ac:dyDescent="0.3">
      <c r="A551" t="s">
        <v>637</v>
      </c>
      <c r="B551" t="s">
        <v>45</v>
      </c>
      <c r="C551" t="s">
        <v>46</v>
      </c>
      <c r="D551" t="s">
        <v>27</v>
      </c>
      <c r="E551" t="s">
        <v>21</v>
      </c>
      <c r="F551" t="s">
        <v>36</v>
      </c>
      <c r="G551">
        <v>51.54</v>
      </c>
      <c r="H551">
        <v>5</v>
      </c>
      <c r="I551">
        <v>12.885</v>
      </c>
      <c r="J551">
        <v>270.58499999999998</v>
      </c>
      <c r="K551" s="6" t="s">
        <v>144</v>
      </c>
      <c r="L551">
        <v>0.73958333333333337</v>
      </c>
      <c r="M551" t="s">
        <v>29</v>
      </c>
      <c r="N551">
        <v>257.7</v>
      </c>
      <c r="O551">
        <v>4.7619047620000003</v>
      </c>
      <c r="P551">
        <v>12.885</v>
      </c>
      <c r="Q551">
        <v>4.2</v>
      </c>
      <c r="R551">
        <f t="shared" si="72"/>
        <v>270.58999999999997</v>
      </c>
      <c r="S551" t="str">
        <f t="shared" si="73"/>
        <v>check</v>
      </c>
      <c r="T551" s="5" t="str">
        <f t="shared" si="74"/>
        <v>Sports And Travel</v>
      </c>
      <c r="U551" t="str">
        <f t="shared" si="75"/>
        <v>Cash</v>
      </c>
      <c r="V551">
        <f>SUM(J551:J551:J1550)</f>
        <v>144750.4274999999</v>
      </c>
      <c r="W551">
        <f t="shared" si="76"/>
        <v>2430</v>
      </c>
      <c r="X551">
        <f t="shared" si="77"/>
        <v>320.24430862831838</v>
      </c>
      <c r="Y551">
        <f t="shared" si="78"/>
        <v>1034.46</v>
      </c>
      <c r="Z551">
        <f t="shared" si="79"/>
        <v>10.6785</v>
      </c>
      <c r="AA551">
        <f t="shared" si="80"/>
        <v>452</v>
      </c>
    </row>
    <row r="552" spans="1:27" x14ac:dyDescent="0.3">
      <c r="A552" t="s">
        <v>638</v>
      </c>
      <c r="B552" t="s">
        <v>18</v>
      </c>
      <c r="C552" t="s">
        <v>19</v>
      </c>
      <c r="D552" t="s">
        <v>27</v>
      </c>
      <c r="E552" t="s">
        <v>21</v>
      </c>
      <c r="F552" t="s">
        <v>28</v>
      </c>
      <c r="G552">
        <v>66.06</v>
      </c>
      <c r="H552">
        <v>6</v>
      </c>
      <c r="I552">
        <v>19.818000000000001</v>
      </c>
      <c r="J552">
        <v>416.178</v>
      </c>
      <c r="K552" s="6" t="s">
        <v>146</v>
      </c>
      <c r="L552">
        <v>0.43611111111111112</v>
      </c>
      <c r="M552" t="s">
        <v>29</v>
      </c>
      <c r="N552">
        <v>396.36</v>
      </c>
      <c r="O552">
        <v>4.7619047620000003</v>
      </c>
      <c r="P552">
        <v>19.818000000000001</v>
      </c>
      <c r="Q552">
        <v>7.3</v>
      </c>
      <c r="R552">
        <f t="shared" si="72"/>
        <v>416.18</v>
      </c>
      <c r="S552" t="str">
        <f t="shared" si="73"/>
        <v>check</v>
      </c>
      <c r="T552" s="5" t="str">
        <f t="shared" si="74"/>
        <v>Electronic Accessories</v>
      </c>
      <c r="U552" t="str">
        <f t="shared" si="75"/>
        <v>Cash</v>
      </c>
      <c r="V552">
        <f>SUM(J552:J552:J1551)</f>
        <v>144479.84249999991</v>
      </c>
      <c r="W552">
        <f t="shared" si="76"/>
        <v>2425</v>
      </c>
      <c r="X552">
        <f t="shared" si="77"/>
        <v>320.35441796008848</v>
      </c>
      <c r="Y552">
        <f t="shared" si="78"/>
        <v>1034.46</v>
      </c>
      <c r="Z552">
        <f t="shared" si="79"/>
        <v>10.6785</v>
      </c>
      <c r="AA552">
        <f t="shared" si="80"/>
        <v>451</v>
      </c>
    </row>
    <row r="553" spans="1:27" x14ac:dyDescent="0.3">
      <c r="A553" t="s">
        <v>639</v>
      </c>
      <c r="B553" t="s">
        <v>45</v>
      </c>
      <c r="C553" t="s">
        <v>46</v>
      </c>
      <c r="D553" t="s">
        <v>27</v>
      </c>
      <c r="E553" t="s">
        <v>215</v>
      </c>
      <c r="F553" t="s">
        <v>50</v>
      </c>
      <c r="G553">
        <v>57.27</v>
      </c>
      <c r="H553">
        <v>3</v>
      </c>
      <c r="I553">
        <v>8.5905000000000005</v>
      </c>
      <c r="J553">
        <v>180.40049999999999</v>
      </c>
      <c r="K553" s="6">
        <v>43710</v>
      </c>
      <c r="L553">
        <v>0.85486111111111107</v>
      </c>
      <c r="M553" t="s">
        <v>23</v>
      </c>
      <c r="N553">
        <v>171.81</v>
      </c>
      <c r="O553">
        <v>4.7619047620000003</v>
      </c>
      <c r="P553">
        <v>8.5905000000000005</v>
      </c>
      <c r="Q553">
        <v>6.5</v>
      </c>
      <c r="R553">
        <f t="shared" si="72"/>
        <v>180.4</v>
      </c>
      <c r="S553" t="str">
        <f t="shared" si="73"/>
        <v>check</v>
      </c>
      <c r="T553" s="5" t="str">
        <f t="shared" si="74"/>
        <v>Fashion Accessories</v>
      </c>
      <c r="U553" t="str">
        <f t="shared" si="75"/>
        <v>Ewallet</v>
      </c>
      <c r="V553">
        <f>SUM(J553:J553:J1552)</f>
        <v>144063.6644999999</v>
      </c>
      <c r="W553">
        <f t="shared" si="76"/>
        <v>2419</v>
      </c>
      <c r="X553">
        <f t="shared" si="77"/>
        <v>320.14147666666645</v>
      </c>
      <c r="Y553">
        <f t="shared" si="78"/>
        <v>1034.46</v>
      </c>
      <c r="Z553">
        <f t="shared" si="79"/>
        <v>10.6785</v>
      </c>
      <c r="AA553">
        <f t="shared" si="80"/>
        <v>450</v>
      </c>
    </row>
    <row r="554" spans="1:27" x14ac:dyDescent="0.3">
      <c r="A554" t="s">
        <v>640</v>
      </c>
      <c r="B554" t="s">
        <v>45</v>
      </c>
      <c r="C554" t="s">
        <v>46</v>
      </c>
      <c r="D554" t="s">
        <v>27</v>
      </c>
      <c r="E554" t="s">
        <v>21</v>
      </c>
      <c r="F554" t="s">
        <v>50</v>
      </c>
      <c r="G554">
        <v>54.31</v>
      </c>
      <c r="H554">
        <v>9</v>
      </c>
      <c r="I554">
        <v>24.439499999999999</v>
      </c>
      <c r="J554">
        <v>513.22950000000003</v>
      </c>
      <c r="K554" s="6" t="s">
        <v>218</v>
      </c>
      <c r="L554">
        <v>0.45069444444444445</v>
      </c>
      <c r="M554" t="s">
        <v>29</v>
      </c>
      <c r="N554">
        <v>488.79</v>
      </c>
      <c r="O554">
        <v>4.7619047620000003</v>
      </c>
      <c r="P554">
        <v>24.439499999999999</v>
      </c>
      <c r="Q554">
        <v>8.9</v>
      </c>
      <c r="R554">
        <f t="shared" si="72"/>
        <v>513.23</v>
      </c>
      <c r="S554" t="str">
        <f t="shared" si="73"/>
        <v>check</v>
      </c>
      <c r="T554" s="5" t="str">
        <f t="shared" si="74"/>
        <v>Fashion Accessories</v>
      </c>
      <c r="U554" t="str">
        <f t="shared" si="75"/>
        <v>Cash</v>
      </c>
      <c r="V554">
        <f>SUM(J554:J554:J1553)</f>
        <v>143883.26399999991</v>
      </c>
      <c r="W554">
        <f t="shared" si="76"/>
        <v>2416</v>
      </c>
      <c r="X554">
        <f t="shared" si="77"/>
        <v>320.45270378619131</v>
      </c>
      <c r="Y554">
        <f t="shared" si="78"/>
        <v>1034.46</v>
      </c>
      <c r="Z554">
        <f t="shared" si="79"/>
        <v>10.6785</v>
      </c>
      <c r="AA554">
        <f t="shared" si="80"/>
        <v>449</v>
      </c>
    </row>
    <row r="555" spans="1:27" x14ac:dyDescent="0.3">
      <c r="A555" t="s">
        <v>641</v>
      </c>
      <c r="B555" t="s">
        <v>45</v>
      </c>
      <c r="C555" t="s">
        <v>46</v>
      </c>
      <c r="D555" t="s">
        <v>27</v>
      </c>
      <c r="E555" t="s">
        <v>21</v>
      </c>
      <c r="F555" t="s">
        <v>22</v>
      </c>
      <c r="G555">
        <v>58.24</v>
      </c>
      <c r="H555">
        <v>9</v>
      </c>
      <c r="I555">
        <v>26.207999999999998</v>
      </c>
      <c r="J555">
        <v>550.36800000000005</v>
      </c>
      <c r="K555" s="6">
        <v>43587</v>
      </c>
      <c r="L555">
        <v>0.52361111111111114</v>
      </c>
      <c r="M555" t="s">
        <v>29</v>
      </c>
      <c r="N555">
        <v>524.16</v>
      </c>
      <c r="O555">
        <v>4.7619047620000003</v>
      </c>
      <c r="P555">
        <v>26.207999999999998</v>
      </c>
      <c r="Q555">
        <v>9.6999999999999993</v>
      </c>
      <c r="R555">
        <f t="shared" si="72"/>
        <v>550.37</v>
      </c>
      <c r="S555" t="str">
        <f t="shared" si="73"/>
        <v>check</v>
      </c>
      <c r="T555" s="5" t="str">
        <f t="shared" si="74"/>
        <v>Health And Beauty</v>
      </c>
      <c r="U555" t="str">
        <f t="shared" si="75"/>
        <v>Cash</v>
      </c>
      <c r="V555">
        <f>SUM(J555:J555:J1554)</f>
        <v>143370.03449999989</v>
      </c>
      <c r="W555">
        <f t="shared" si="76"/>
        <v>2407</v>
      </c>
      <c r="X555">
        <f t="shared" si="77"/>
        <v>320.02239843749976</v>
      </c>
      <c r="Y555">
        <f t="shared" si="78"/>
        <v>1034.46</v>
      </c>
      <c r="Z555">
        <f t="shared" si="79"/>
        <v>10.6785</v>
      </c>
      <c r="AA555">
        <f t="shared" si="80"/>
        <v>448</v>
      </c>
    </row>
    <row r="556" spans="1:27" x14ac:dyDescent="0.3">
      <c r="A556" t="s">
        <v>642</v>
      </c>
      <c r="B556" t="s">
        <v>25</v>
      </c>
      <c r="C556" t="s">
        <v>26</v>
      </c>
      <c r="D556" t="s">
        <v>27</v>
      </c>
      <c r="E556" t="s">
        <v>215</v>
      </c>
      <c r="F556" t="s">
        <v>28</v>
      </c>
      <c r="G556">
        <v>22.21</v>
      </c>
      <c r="H556">
        <v>6</v>
      </c>
      <c r="I556">
        <v>6.6630000000000003</v>
      </c>
      <c r="J556">
        <v>139.923</v>
      </c>
      <c r="K556" s="6">
        <v>43649</v>
      </c>
      <c r="L556">
        <v>0.43263888888888885</v>
      </c>
      <c r="M556" t="s">
        <v>32</v>
      </c>
      <c r="N556">
        <v>133.26</v>
      </c>
      <c r="O556">
        <v>4.7619047620000003</v>
      </c>
      <c r="P556">
        <v>6.6630000000000003</v>
      </c>
      <c r="Q556">
        <v>8.6</v>
      </c>
      <c r="R556">
        <f t="shared" si="72"/>
        <v>139.91999999999999</v>
      </c>
      <c r="S556" t="str">
        <f t="shared" si="73"/>
        <v>check</v>
      </c>
      <c r="T556" s="5" t="str">
        <f t="shared" si="74"/>
        <v>Electronic Accessories</v>
      </c>
      <c r="U556" t="str">
        <f t="shared" si="75"/>
        <v>Credit card</v>
      </c>
      <c r="V556">
        <f>SUM(J556:J556:J1555)</f>
        <v>142819.66649999988</v>
      </c>
      <c r="W556">
        <f t="shared" si="76"/>
        <v>2398</v>
      </c>
      <c r="X556">
        <f t="shared" si="77"/>
        <v>319.50708389261717</v>
      </c>
      <c r="Y556">
        <f t="shared" si="78"/>
        <v>1034.46</v>
      </c>
      <c r="Z556">
        <f t="shared" si="79"/>
        <v>10.6785</v>
      </c>
      <c r="AA556">
        <f t="shared" si="80"/>
        <v>447</v>
      </c>
    </row>
    <row r="557" spans="1:27" x14ac:dyDescent="0.3">
      <c r="A557" t="s">
        <v>643</v>
      </c>
      <c r="B557" t="s">
        <v>18</v>
      </c>
      <c r="C557" t="s">
        <v>19</v>
      </c>
      <c r="D557" t="s">
        <v>20</v>
      </c>
      <c r="E557" t="s">
        <v>215</v>
      </c>
      <c r="F557" t="s">
        <v>28</v>
      </c>
      <c r="G557">
        <v>19.32</v>
      </c>
      <c r="H557">
        <v>7</v>
      </c>
      <c r="I557">
        <v>6.7619999999999996</v>
      </c>
      <c r="J557">
        <v>142.00200000000001</v>
      </c>
      <c r="K557" s="6" t="s">
        <v>38</v>
      </c>
      <c r="L557">
        <v>0.78541666666666676</v>
      </c>
      <c r="M557" t="s">
        <v>29</v>
      </c>
      <c r="N557">
        <v>135.24</v>
      </c>
      <c r="O557">
        <v>4.7619047620000003</v>
      </c>
      <c r="P557">
        <v>6.7619999999999996</v>
      </c>
      <c r="Q557">
        <v>6.9</v>
      </c>
      <c r="R557">
        <f t="shared" si="72"/>
        <v>142</v>
      </c>
      <c r="S557" t="str">
        <f t="shared" si="73"/>
        <v>check</v>
      </c>
      <c r="T557" s="5" t="str">
        <f t="shared" si="74"/>
        <v>Electronic Accessories</v>
      </c>
      <c r="U557" t="str">
        <f t="shared" si="75"/>
        <v>Cash</v>
      </c>
      <c r="V557">
        <f>SUM(J557:J557:J1556)</f>
        <v>142679.74349999989</v>
      </c>
      <c r="W557">
        <f t="shared" si="76"/>
        <v>2392</v>
      </c>
      <c r="X557">
        <f t="shared" si="77"/>
        <v>319.90973878923745</v>
      </c>
      <c r="Y557">
        <f t="shared" si="78"/>
        <v>1034.46</v>
      </c>
      <c r="Z557">
        <f t="shared" si="79"/>
        <v>10.6785</v>
      </c>
      <c r="AA557">
        <f t="shared" si="80"/>
        <v>446</v>
      </c>
    </row>
    <row r="558" spans="1:27" x14ac:dyDescent="0.3">
      <c r="A558" t="s">
        <v>644</v>
      </c>
      <c r="B558" t="s">
        <v>45</v>
      </c>
      <c r="C558" t="s">
        <v>46</v>
      </c>
      <c r="D558" t="s">
        <v>27</v>
      </c>
      <c r="E558" t="s">
        <v>215</v>
      </c>
      <c r="F558" t="s">
        <v>31</v>
      </c>
      <c r="G558">
        <v>37.479999999999997</v>
      </c>
      <c r="H558">
        <v>3</v>
      </c>
      <c r="I558">
        <v>5.6219999999999999</v>
      </c>
      <c r="J558">
        <v>118.062</v>
      </c>
      <c r="K558" s="6" t="s">
        <v>114</v>
      </c>
      <c r="L558">
        <v>0.57291666666666663</v>
      </c>
      <c r="M558" t="s">
        <v>32</v>
      </c>
      <c r="N558">
        <v>112.44</v>
      </c>
      <c r="O558">
        <v>4.7619047620000003</v>
      </c>
      <c r="P558">
        <v>5.6219999999999999</v>
      </c>
      <c r="Q558">
        <v>7.7</v>
      </c>
      <c r="R558">
        <f t="shared" si="72"/>
        <v>118.06</v>
      </c>
      <c r="S558" t="str">
        <f t="shared" si="73"/>
        <v>check</v>
      </c>
      <c r="T558" s="5" t="str">
        <f t="shared" si="74"/>
        <v>Home And Lifestyle</v>
      </c>
      <c r="U558" t="str">
        <f t="shared" si="75"/>
        <v>Credit card</v>
      </c>
      <c r="V558">
        <f>SUM(J558:J558:J1557)</f>
        <v>142537.74149999989</v>
      </c>
      <c r="W558">
        <f t="shared" si="76"/>
        <v>2385</v>
      </c>
      <c r="X558">
        <f t="shared" si="77"/>
        <v>320.3095314606739</v>
      </c>
      <c r="Y558">
        <f t="shared" si="78"/>
        <v>1034.46</v>
      </c>
      <c r="Z558">
        <f t="shared" si="79"/>
        <v>10.6785</v>
      </c>
      <c r="AA558">
        <f t="shared" si="80"/>
        <v>445</v>
      </c>
    </row>
    <row r="559" spans="1:27" x14ac:dyDescent="0.3">
      <c r="A559" t="s">
        <v>645</v>
      </c>
      <c r="B559" t="s">
        <v>45</v>
      </c>
      <c r="C559" t="s">
        <v>46</v>
      </c>
      <c r="D559" t="s">
        <v>20</v>
      </c>
      <c r="E559" t="s">
        <v>21</v>
      </c>
      <c r="F559" t="s">
        <v>50</v>
      </c>
      <c r="G559">
        <v>72.040000000000006</v>
      </c>
      <c r="H559">
        <v>2</v>
      </c>
      <c r="I559">
        <v>7.2039999999999997</v>
      </c>
      <c r="J559">
        <v>151.28399999999999</v>
      </c>
      <c r="K559" s="6">
        <v>43557</v>
      </c>
      <c r="L559">
        <v>0.81805555555555554</v>
      </c>
      <c r="M559" t="s">
        <v>29</v>
      </c>
      <c r="N559">
        <v>144.08000000000001</v>
      </c>
      <c r="O559">
        <v>4.7619047620000003</v>
      </c>
      <c r="P559">
        <v>7.2039999999999997</v>
      </c>
      <c r="Q559">
        <v>9.5</v>
      </c>
      <c r="R559">
        <f t="shared" si="72"/>
        <v>151.28</v>
      </c>
      <c r="S559" t="str">
        <f t="shared" si="73"/>
        <v>check</v>
      </c>
      <c r="T559" s="5" t="str">
        <f t="shared" si="74"/>
        <v>Fashion Accessories</v>
      </c>
      <c r="U559" t="str">
        <f t="shared" si="75"/>
        <v>Cash</v>
      </c>
      <c r="V559">
        <f>SUM(J559:J559:J1558)</f>
        <v>142419.67949999988</v>
      </c>
      <c r="W559">
        <f t="shared" si="76"/>
        <v>2382</v>
      </c>
      <c r="X559">
        <f t="shared" si="77"/>
        <v>320.76504391891865</v>
      </c>
      <c r="Y559">
        <f t="shared" si="78"/>
        <v>1034.46</v>
      </c>
      <c r="Z559">
        <f t="shared" si="79"/>
        <v>10.6785</v>
      </c>
      <c r="AA559">
        <f t="shared" si="80"/>
        <v>444</v>
      </c>
    </row>
    <row r="560" spans="1:27" x14ac:dyDescent="0.3">
      <c r="A560" t="s">
        <v>646</v>
      </c>
      <c r="B560" t="s">
        <v>25</v>
      </c>
      <c r="C560" t="s">
        <v>26</v>
      </c>
      <c r="D560" t="s">
        <v>20</v>
      </c>
      <c r="E560" t="s">
        <v>21</v>
      </c>
      <c r="F560" t="s">
        <v>47</v>
      </c>
      <c r="G560">
        <v>98.52</v>
      </c>
      <c r="H560">
        <v>10</v>
      </c>
      <c r="I560">
        <v>49.26</v>
      </c>
      <c r="J560">
        <v>1034.46</v>
      </c>
      <c r="K560" s="6" t="s">
        <v>241</v>
      </c>
      <c r="L560">
        <v>0.84930555555555554</v>
      </c>
      <c r="M560" t="s">
        <v>23</v>
      </c>
      <c r="N560">
        <v>985.2</v>
      </c>
      <c r="O560">
        <v>4.7619047620000003</v>
      </c>
      <c r="P560">
        <v>49.26</v>
      </c>
      <c r="Q560">
        <v>4.5</v>
      </c>
      <c r="R560">
        <f t="shared" si="72"/>
        <v>1034.46</v>
      </c>
      <c r="S560" t="str">
        <f t="shared" si="73"/>
        <v>correct</v>
      </c>
      <c r="T560" s="5" t="str">
        <f t="shared" si="74"/>
        <v>Food And Beverages</v>
      </c>
      <c r="U560" t="str">
        <f t="shared" si="75"/>
        <v>Ewallet</v>
      </c>
      <c r="V560">
        <f>SUM(J560:J560:J1559)</f>
        <v>142268.3954999999</v>
      </c>
      <c r="W560">
        <f t="shared" si="76"/>
        <v>2380</v>
      </c>
      <c r="X560">
        <f t="shared" si="77"/>
        <v>321.14761963882597</v>
      </c>
      <c r="Y560">
        <f t="shared" si="78"/>
        <v>1034.46</v>
      </c>
      <c r="Z560">
        <f t="shared" si="79"/>
        <v>10.6785</v>
      </c>
      <c r="AA560">
        <f t="shared" si="80"/>
        <v>443</v>
      </c>
    </row>
    <row r="561" spans="1:27" x14ac:dyDescent="0.3">
      <c r="A561" t="s">
        <v>647</v>
      </c>
      <c r="B561" t="s">
        <v>18</v>
      </c>
      <c r="C561" t="s">
        <v>19</v>
      </c>
      <c r="D561" t="s">
        <v>20</v>
      </c>
      <c r="E561" t="s">
        <v>215</v>
      </c>
      <c r="F561" t="s">
        <v>47</v>
      </c>
      <c r="G561">
        <v>41.66</v>
      </c>
      <c r="H561">
        <v>6</v>
      </c>
      <c r="I561">
        <v>12.497999999999999</v>
      </c>
      <c r="J561">
        <v>262.45800000000003</v>
      </c>
      <c r="K561" s="6">
        <v>43497</v>
      </c>
      <c r="L561">
        <v>0.64166666666666672</v>
      </c>
      <c r="M561" t="s">
        <v>23</v>
      </c>
      <c r="N561">
        <v>249.96</v>
      </c>
      <c r="O561">
        <v>4.7619047620000003</v>
      </c>
      <c r="P561">
        <v>12.497999999999999</v>
      </c>
      <c r="Q561">
        <v>5.6</v>
      </c>
      <c r="R561">
        <f t="shared" si="72"/>
        <v>262.45999999999998</v>
      </c>
      <c r="S561" t="str">
        <f t="shared" si="73"/>
        <v>check</v>
      </c>
      <c r="T561" s="5" t="str">
        <f t="shared" si="74"/>
        <v>Food And Beverages</v>
      </c>
      <c r="U561" t="str">
        <f t="shared" si="75"/>
        <v>Ewallet</v>
      </c>
      <c r="V561">
        <f>SUM(J561:J561:J1560)</f>
        <v>141233.93549999988</v>
      </c>
      <c r="W561">
        <f t="shared" si="76"/>
        <v>2370</v>
      </c>
      <c r="X561">
        <f t="shared" si="77"/>
        <v>319.53379072398161</v>
      </c>
      <c r="Y561">
        <f t="shared" si="78"/>
        <v>1023.75</v>
      </c>
      <c r="Z561">
        <f t="shared" si="79"/>
        <v>10.6785</v>
      </c>
      <c r="AA561">
        <f t="shared" si="80"/>
        <v>442</v>
      </c>
    </row>
    <row r="562" spans="1:27" x14ac:dyDescent="0.3">
      <c r="A562" t="s">
        <v>648</v>
      </c>
      <c r="B562" t="s">
        <v>18</v>
      </c>
      <c r="C562" t="s">
        <v>19</v>
      </c>
      <c r="D562" t="s">
        <v>20</v>
      </c>
      <c r="E562" t="s">
        <v>21</v>
      </c>
      <c r="F562" t="s">
        <v>31</v>
      </c>
      <c r="G562">
        <v>72.42</v>
      </c>
      <c r="H562">
        <v>3</v>
      </c>
      <c r="I562">
        <v>10.863</v>
      </c>
      <c r="J562">
        <v>228.12299999999999</v>
      </c>
      <c r="K562" s="6" t="s">
        <v>55</v>
      </c>
      <c r="L562">
        <v>0.70416666666666661</v>
      </c>
      <c r="M562" t="s">
        <v>23</v>
      </c>
      <c r="N562">
        <v>217.26</v>
      </c>
      <c r="O562">
        <v>4.7619047620000003</v>
      </c>
      <c r="P562">
        <v>10.863</v>
      </c>
      <c r="Q562">
        <v>8.1999999999999993</v>
      </c>
      <c r="R562">
        <f t="shared" si="72"/>
        <v>228.12</v>
      </c>
      <c r="S562" t="str">
        <f t="shared" si="73"/>
        <v>check</v>
      </c>
      <c r="T562" s="5" t="str">
        <f t="shared" si="74"/>
        <v>Home And Lifestyle</v>
      </c>
      <c r="U562" t="str">
        <f t="shared" si="75"/>
        <v>Ewallet</v>
      </c>
      <c r="V562">
        <f>SUM(J562:J562:J1561)</f>
        <v>140971.47749999986</v>
      </c>
      <c r="W562">
        <f t="shared" si="76"/>
        <v>2364</v>
      </c>
      <c r="X562">
        <f t="shared" si="77"/>
        <v>319.66321428571399</v>
      </c>
      <c r="Y562">
        <f t="shared" si="78"/>
        <v>1023.75</v>
      </c>
      <c r="Z562">
        <f t="shared" si="79"/>
        <v>10.6785</v>
      </c>
      <c r="AA562">
        <f t="shared" si="80"/>
        <v>441</v>
      </c>
    </row>
    <row r="563" spans="1:27" x14ac:dyDescent="0.3">
      <c r="A563" t="s">
        <v>649</v>
      </c>
      <c r="B563" t="s">
        <v>45</v>
      </c>
      <c r="C563" t="s">
        <v>46</v>
      </c>
      <c r="D563" t="s">
        <v>27</v>
      </c>
      <c r="E563" t="s">
        <v>215</v>
      </c>
      <c r="F563" t="s">
        <v>28</v>
      </c>
      <c r="G563">
        <v>21.58</v>
      </c>
      <c r="H563">
        <v>9</v>
      </c>
      <c r="I563">
        <v>9.7110000000000003</v>
      </c>
      <c r="J563">
        <v>203.93100000000001</v>
      </c>
      <c r="K563" s="6" t="s">
        <v>354</v>
      </c>
      <c r="L563">
        <v>0.52222222222222225</v>
      </c>
      <c r="M563" t="s">
        <v>29</v>
      </c>
      <c r="N563">
        <v>194.22</v>
      </c>
      <c r="O563">
        <v>4.7619047620000003</v>
      </c>
      <c r="P563">
        <v>9.7110000000000003</v>
      </c>
      <c r="Q563">
        <v>7.3</v>
      </c>
      <c r="R563">
        <f t="shared" si="72"/>
        <v>203.93</v>
      </c>
      <c r="S563" t="str">
        <f t="shared" si="73"/>
        <v>check</v>
      </c>
      <c r="T563" s="5" t="str">
        <f t="shared" si="74"/>
        <v>Electronic Accessories</v>
      </c>
      <c r="U563" t="str">
        <f t="shared" si="75"/>
        <v>Cash</v>
      </c>
      <c r="V563">
        <f>SUM(J563:J563:J1562)</f>
        <v>140743.35449999987</v>
      </c>
      <c r="W563">
        <f t="shared" si="76"/>
        <v>2361</v>
      </c>
      <c r="X563">
        <f t="shared" si="77"/>
        <v>319.87126022727244</v>
      </c>
      <c r="Y563">
        <f t="shared" si="78"/>
        <v>1023.75</v>
      </c>
      <c r="Z563">
        <f t="shared" si="79"/>
        <v>10.6785</v>
      </c>
      <c r="AA563">
        <f t="shared" si="80"/>
        <v>440</v>
      </c>
    </row>
    <row r="564" spans="1:27" x14ac:dyDescent="0.3">
      <c r="A564" t="s">
        <v>650</v>
      </c>
      <c r="B564" t="s">
        <v>25</v>
      </c>
      <c r="C564" t="s">
        <v>26</v>
      </c>
      <c r="D564" t="s">
        <v>27</v>
      </c>
      <c r="E564" t="s">
        <v>215</v>
      </c>
      <c r="F564" t="s">
        <v>47</v>
      </c>
      <c r="G564">
        <v>89.2</v>
      </c>
      <c r="H564">
        <v>10</v>
      </c>
      <c r="I564">
        <v>44.6</v>
      </c>
      <c r="J564">
        <v>936.6</v>
      </c>
      <c r="K564" s="6">
        <v>43771</v>
      </c>
      <c r="L564">
        <v>0.65416666666666667</v>
      </c>
      <c r="M564" t="s">
        <v>32</v>
      </c>
      <c r="N564">
        <v>892</v>
      </c>
      <c r="O564">
        <v>4.7619047620000003</v>
      </c>
      <c r="P564">
        <v>44.6</v>
      </c>
      <c r="Q564">
        <v>4.4000000000000004</v>
      </c>
      <c r="R564">
        <f t="shared" si="72"/>
        <v>936.6</v>
      </c>
      <c r="S564" t="str">
        <f t="shared" si="73"/>
        <v>correct</v>
      </c>
      <c r="T564" s="5" t="str">
        <f t="shared" si="74"/>
        <v>Food And Beverages</v>
      </c>
      <c r="U564" t="str">
        <f t="shared" si="75"/>
        <v>Credit card</v>
      </c>
      <c r="V564">
        <f>SUM(J564:J564:J1563)</f>
        <v>140539.42349999986</v>
      </c>
      <c r="W564">
        <f t="shared" si="76"/>
        <v>2352</v>
      </c>
      <c r="X564">
        <f t="shared" si="77"/>
        <v>320.13536104783566</v>
      </c>
      <c r="Y564">
        <f t="shared" si="78"/>
        <v>1023.75</v>
      </c>
      <c r="Z564">
        <f t="shared" si="79"/>
        <v>10.6785</v>
      </c>
      <c r="AA564">
        <f t="shared" si="80"/>
        <v>439</v>
      </c>
    </row>
    <row r="565" spans="1:27" x14ac:dyDescent="0.3">
      <c r="A565" t="s">
        <v>651</v>
      </c>
      <c r="B565" t="s">
        <v>45</v>
      </c>
      <c r="C565" t="s">
        <v>46</v>
      </c>
      <c r="D565" t="s">
        <v>27</v>
      </c>
      <c r="E565" t="s">
        <v>21</v>
      </c>
      <c r="F565" t="s">
        <v>28</v>
      </c>
      <c r="G565">
        <v>42.42</v>
      </c>
      <c r="H565">
        <v>8</v>
      </c>
      <c r="I565">
        <v>16.968</v>
      </c>
      <c r="J565">
        <v>356.32799999999997</v>
      </c>
      <c r="K565" s="6" t="s">
        <v>241</v>
      </c>
      <c r="L565">
        <v>0.58194444444444449</v>
      </c>
      <c r="M565" t="s">
        <v>23</v>
      </c>
      <c r="N565">
        <v>339.36</v>
      </c>
      <c r="O565">
        <v>4.7619047620000003</v>
      </c>
      <c r="P565">
        <v>16.968</v>
      </c>
      <c r="Q565">
        <v>5.7</v>
      </c>
      <c r="R565">
        <f t="shared" si="72"/>
        <v>356.33</v>
      </c>
      <c r="S565" t="str">
        <f t="shared" si="73"/>
        <v>check</v>
      </c>
      <c r="T565" s="5" t="str">
        <f t="shared" si="74"/>
        <v>Electronic Accessories</v>
      </c>
      <c r="U565" t="str">
        <f t="shared" si="75"/>
        <v>Ewallet</v>
      </c>
      <c r="V565">
        <f>SUM(J565:J565:J1564)</f>
        <v>139602.82349999991</v>
      </c>
      <c r="W565">
        <f t="shared" si="76"/>
        <v>2342</v>
      </c>
      <c r="X565">
        <f t="shared" si="77"/>
        <v>318.72790753424636</v>
      </c>
      <c r="Y565">
        <f t="shared" si="78"/>
        <v>1023.75</v>
      </c>
      <c r="Z565">
        <f t="shared" si="79"/>
        <v>10.6785</v>
      </c>
      <c r="AA565">
        <f t="shared" si="80"/>
        <v>438</v>
      </c>
    </row>
    <row r="566" spans="1:27" x14ac:dyDescent="0.3">
      <c r="A566" t="s">
        <v>652</v>
      </c>
      <c r="B566" t="s">
        <v>18</v>
      </c>
      <c r="C566" t="s">
        <v>19</v>
      </c>
      <c r="D566" t="s">
        <v>20</v>
      </c>
      <c r="E566" t="s">
        <v>215</v>
      </c>
      <c r="F566" t="s">
        <v>28</v>
      </c>
      <c r="G566">
        <v>74.510000000000005</v>
      </c>
      <c r="H566">
        <v>6</v>
      </c>
      <c r="I566">
        <v>22.353000000000002</v>
      </c>
      <c r="J566">
        <v>469.41300000000001</v>
      </c>
      <c r="K566" s="6" t="s">
        <v>295</v>
      </c>
      <c r="L566">
        <v>0.63055555555555554</v>
      </c>
      <c r="M566" t="s">
        <v>23</v>
      </c>
      <c r="N566">
        <v>447.06</v>
      </c>
      <c r="O566">
        <v>4.7619047620000003</v>
      </c>
      <c r="P566">
        <v>22.353000000000002</v>
      </c>
      <c r="Q566">
        <v>5</v>
      </c>
      <c r="R566">
        <f t="shared" si="72"/>
        <v>469.41</v>
      </c>
      <c r="S566" t="str">
        <f t="shared" si="73"/>
        <v>check</v>
      </c>
      <c r="T566" s="5" t="str">
        <f t="shared" si="74"/>
        <v>Electronic Accessories</v>
      </c>
      <c r="U566" t="str">
        <f t="shared" si="75"/>
        <v>Ewallet</v>
      </c>
      <c r="V566">
        <f>SUM(J566:J566:J1565)</f>
        <v>139246.4954999999</v>
      </c>
      <c r="W566">
        <f t="shared" si="76"/>
        <v>2334</v>
      </c>
      <c r="X566">
        <f t="shared" si="77"/>
        <v>318.6418661327229</v>
      </c>
      <c r="Y566">
        <f t="shared" si="78"/>
        <v>1023.75</v>
      </c>
      <c r="Z566">
        <f t="shared" si="79"/>
        <v>10.6785</v>
      </c>
      <c r="AA566">
        <f t="shared" si="80"/>
        <v>437</v>
      </c>
    </row>
    <row r="567" spans="1:27" x14ac:dyDescent="0.3">
      <c r="A567" t="s">
        <v>653</v>
      </c>
      <c r="B567" t="s">
        <v>45</v>
      </c>
      <c r="C567" t="s">
        <v>46</v>
      </c>
      <c r="D567" t="s">
        <v>27</v>
      </c>
      <c r="E567" t="s">
        <v>215</v>
      </c>
      <c r="F567" t="s">
        <v>50</v>
      </c>
      <c r="G567">
        <v>99.25</v>
      </c>
      <c r="H567">
        <v>2</v>
      </c>
      <c r="I567">
        <v>9.9250000000000007</v>
      </c>
      <c r="J567">
        <v>208.42500000000001</v>
      </c>
      <c r="K567" s="6" t="s">
        <v>295</v>
      </c>
      <c r="L567">
        <v>0.54305555555555551</v>
      </c>
      <c r="M567" t="s">
        <v>29</v>
      </c>
      <c r="N567">
        <v>198.5</v>
      </c>
      <c r="O567">
        <v>4.7619047620000003</v>
      </c>
      <c r="P567">
        <v>9.9250000000000007</v>
      </c>
      <c r="Q567">
        <v>9</v>
      </c>
      <c r="R567">
        <f t="shared" si="72"/>
        <v>208.43</v>
      </c>
      <c r="S567" t="str">
        <f t="shared" si="73"/>
        <v>check</v>
      </c>
      <c r="T567" s="5" t="str">
        <f t="shared" si="74"/>
        <v>Fashion Accessories</v>
      </c>
      <c r="U567" t="str">
        <f t="shared" si="75"/>
        <v>Cash</v>
      </c>
      <c r="V567">
        <f>SUM(J567:J567:J1566)</f>
        <v>138777.0824999999</v>
      </c>
      <c r="W567">
        <f t="shared" si="76"/>
        <v>2328</v>
      </c>
      <c r="X567">
        <f t="shared" si="77"/>
        <v>318.29606077981629</v>
      </c>
      <c r="Y567">
        <f t="shared" si="78"/>
        <v>1023.75</v>
      </c>
      <c r="Z567">
        <f t="shared" si="79"/>
        <v>10.6785</v>
      </c>
      <c r="AA567">
        <f t="shared" si="80"/>
        <v>436</v>
      </c>
    </row>
    <row r="568" spans="1:27" x14ac:dyDescent="0.3">
      <c r="A568" t="s">
        <v>654</v>
      </c>
      <c r="B568" t="s">
        <v>18</v>
      </c>
      <c r="C568" t="s">
        <v>19</v>
      </c>
      <c r="D568" t="s">
        <v>27</v>
      </c>
      <c r="E568" t="s">
        <v>21</v>
      </c>
      <c r="F568" t="s">
        <v>47</v>
      </c>
      <c r="G568">
        <v>81.209999999999994</v>
      </c>
      <c r="H568">
        <v>10</v>
      </c>
      <c r="I568">
        <v>40.604999999999997</v>
      </c>
      <c r="J568">
        <v>852.70500000000004</v>
      </c>
      <c r="K568" s="6" t="s">
        <v>90</v>
      </c>
      <c r="L568">
        <v>0.54236111111111118</v>
      </c>
      <c r="M568" t="s">
        <v>32</v>
      </c>
      <c r="N568">
        <v>812.1</v>
      </c>
      <c r="O568">
        <v>4.7619047620000003</v>
      </c>
      <c r="P568">
        <v>40.604999999999997</v>
      </c>
      <c r="Q568">
        <v>6.3</v>
      </c>
      <c r="R568">
        <f t="shared" si="72"/>
        <v>852.71</v>
      </c>
      <c r="S568" t="str">
        <f t="shared" si="73"/>
        <v>check</v>
      </c>
      <c r="T568" s="5" t="str">
        <f t="shared" si="74"/>
        <v>Food And Beverages</v>
      </c>
      <c r="U568" t="str">
        <f t="shared" si="75"/>
        <v>Credit card</v>
      </c>
      <c r="V568">
        <f>SUM(J568:J568:J1567)</f>
        <v>138568.65749999991</v>
      </c>
      <c r="W568">
        <f t="shared" si="76"/>
        <v>2326</v>
      </c>
      <c r="X568">
        <f t="shared" si="77"/>
        <v>318.54863793103431</v>
      </c>
      <c r="Y568">
        <f t="shared" si="78"/>
        <v>1023.75</v>
      </c>
      <c r="Z568">
        <f t="shared" si="79"/>
        <v>10.6785</v>
      </c>
      <c r="AA568">
        <f t="shared" si="80"/>
        <v>435</v>
      </c>
    </row>
    <row r="569" spans="1:27" x14ac:dyDescent="0.3">
      <c r="A569" t="s">
        <v>655</v>
      </c>
      <c r="B569" t="s">
        <v>25</v>
      </c>
      <c r="C569" t="s">
        <v>26</v>
      </c>
      <c r="D569" t="s">
        <v>27</v>
      </c>
      <c r="E569" t="s">
        <v>21</v>
      </c>
      <c r="F569" t="s">
        <v>36</v>
      </c>
      <c r="G569">
        <v>49.33</v>
      </c>
      <c r="H569">
        <v>10</v>
      </c>
      <c r="I569">
        <v>24.664999999999999</v>
      </c>
      <c r="J569">
        <v>517.96500000000003</v>
      </c>
      <c r="K569" s="6">
        <v>43526</v>
      </c>
      <c r="L569">
        <v>0.69444444444444453</v>
      </c>
      <c r="M569" t="s">
        <v>32</v>
      </c>
      <c r="N569">
        <v>493.3</v>
      </c>
      <c r="O569">
        <v>4.7619047620000003</v>
      </c>
      <c r="P569">
        <v>24.664999999999999</v>
      </c>
      <c r="Q569">
        <v>9.4</v>
      </c>
      <c r="R569">
        <f t="shared" si="72"/>
        <v>517.97</v>
      </c>
      <c r="S569" t="str">
        <f t="shared" si="73"/>
        <v>check</v>
      </c>
      <c r="T569" s="5" t="str">
        <f t="shared" si="74"/>
        <v>Sports And Travel</v>
      </c>
      <c r="U569" t="str">
        <f t="shared" si="75"/>
        <v>Credit card</v>
      </c>
      <c r="V569">
        <f>SUM(J569:J569:J1568)</f>
        <v>137715.9524999999</v>
      </c>
      <c r="W569">
        <f t="shared" si="76"/>
        <v>2316</v>
      </c>
      <c r="X569">
        <f t="shared" si="77"/>
        <v>317.31786290322555</v>
      </c>
      <c r="Y569">
        <f t="shared" si="78"/>
        <v>1023.75</v>
      </c>
      <c r="Z569">
        <f t="shared" si="79"/>
        <v>10.6785</v>
      </c>
      <c r="AA569">
        <f t="shared" si="80"/>
        <v>434</v>
      </c>
    </row>
    <row r="570" spans="1:27" x14ac:dyDescent="0.3">
      <c r="A570" t="s">
        <v>656</v>
      </c>
      <c r="B570" t="s">
        <v>18</v>
      </c>
      <c r="C570" t="s">
        <v>19</v>
      </c>
      <c r="D570" t="s">
        <v>27</v>
      </c>
      <c r="E570" t="s">
        <v>21</v>
      </c>
      <c r="F570" t="s">
        <v>50</v>
      </c>
      <c r="G570">
        <v>65.739999999999995</v>
      </c>
      <c r="H570">
        <v>9</v>
      </c>
      <c r="I570">
        <v>29.582999999999998</v>
      </c>
      <c r="J570">
        <v>621.24300000000005</v>
      </c>
      <c r="K570" s="6">
        <v>43466</v>
      </c>
      <c r="L570">
        <v>0.57986111111111105</v>
      </c>
      <c r="M570" t="s">
        <v>29</v>
      </c>
      <c r="N570">
        <v>591.66</v>
      </c>
      <c r="O570">
        <v>4.7619047620000003</v>
      </c>
      <c r="P570">
        <v>29.582999999999998</v>
      </c>
      <c r="Q570">
        <v>7.7</v>
      </c>
      <c r="R570">
        <f t="shared" si="72"/>
        <v>621.24</v>
      </c>
      <c r="S570" t="str">
        <f t="shared" si="73"/>
        <v>check</v>
      </c>
      <c r="T570" s="5" t="str">
        <f t="shared" si="74"/>
        <v>Fashion Accessories</v>
      </c>
      <c r="U570" t="str">
        <f t="shared" si="75"/>
        <v>Cash</v>
      </c>
      <c r="V570">
        <f>SUM(J570:J570:J1569)</f>
        <v>137197.9874999999</v>
      </c>
      <c r="W570">
        <f t="shared" si="76"/>
        <v>2306</v>
      </c>
      <c r="X570">
        <f t="shared" si="77"/>
        <v>316.8544745958427</v>
      </c>
      <c r="Y570">
        <f t="shared" si="78"/>
        <v>1023.75</v>
      </c>
      <c r="Z570">
        <f t="shared" si="79"/>
        <v>10.6785</v>
      </c>
      <c r="AA570">
        <f t="shared" si="80"/>
        <v>433</v>
      </c>
    </row>
    <row r="571" spans="1:27" x14ac:dyDescent="0.3">
      <c r="A571" t="s">
        <v>657</v>
      </c>
      <c r="B571" t="s">
        <v>45</v>
      </c>
      <c r="C571" t="s">
        <v>46</v>
      </c>
      <c r="D571" t="s">
        <v>27</v>
      </c>
      <c r="E571" t="s">
        <v>21</v>
      </c>
      <c r="F571" t="s">
        <v>50</v>
      </c>
      <c r="G571">
        <v>79.86</v>
      </c>
      <c r="H571">
        <v>7</v>
      </c>
      <c r="I571">
        <v>27.951000000000001</v>
      </c>
      <c r="J571">
        <v>586.971</v>
      </c>
      <c r="K571" s="6">
        <v>43739</v>
      </c>
      <c r="L571">
        <v>0.43958333333333338</v>
      </c>
      <c r="M571" t="s">
        <v>32</v>
      </c>
      <c r="N571">
        <v>559.02</v>
      </c>
      <c r="O571">
        <v>4.7619047620000003</v>
      </c>
      <c r="P571">
        <v>27.951000000000001</v>
      </c>
      <c r="Q571">
        <v>5.5</v>
      </c>
      <c r="R571">
        <f t="shared" si="72"/>
        <v>586.97</v>
      </c>
      <c r="S571" t="str">
        <f t="shared" si="73"/>
        <v>check</v>
      </c>
      <c r="T571" s="5" t="str">
        <f t="shared" si="74"/>
        <v>Fashion Accessories</v>
      </c>
      <c r="U571" t="str">
        <f t="shared" si="75"/>
        <v>Credit card</v>
      </c>
      <c r="V571">
        <f>SUM(J571:J571:J1570)</f>
        <v>136576.74449999988</v>
      </c>
      <c r="W571">
        <f t="shared" si="76"/>
        <v>2297</v>
      </c>
      <c r="X571">
        <f t="shared" si="77"/>
        <v>316.14987152777752</v>
      </c>
      <c r="Y571">
        <f t="shared" si="78"/>
        <v>1023.75</v>
      </c>
      <c r="Z571">
        <f t="shared" si="79"/>
        <v>10.6785</v>
      </c>
      <c r="AA571">
        <f t="shared" si="80"/>
        <v>432</v>
      </c>
    </row>
    <row r="572" spans="1:27" x14ac:dyDescent="0.3">
      <c r="A572" t="s">
        <v>658</v>
      </c>
      <c r="B572" t="s">
        <v>25</v>
      </c>
      <c r="C572" t="s">
        <v>26</v>
      </c>
      <c r="D572" t="s">
        <v>27</v>
      </c>
      <c r="E572" t="s">
        <v>21</v>
      </c>
      <c r="F572" t="s">
        <v>36</v>
      </c>
      <c r="G572">
        <v>73.98</v>
      </c>
      <c r="H572">
        <v>7</v>
      </c>
      <c r="I572">
        <v>25.893000000000001</v>
      </c>
      <c r="J572">
        <v>543.75300000000004</v>
      </c>
      <c r="K572" s="6">
        <v>43499</v>
      </c>
      <c r="L572">
        <v>0.6958333333333333</v>
      </c>
      <c r="M572" t="s">
        <v>23</v>
      </c>
      <c r="N572">
        <v>517.86</v>
      </c>
      <c r="O572">
        <v>4.7619047620000003</v>
      </c>
      <c r="P572">
        <v>25.893000000000001</v>
      </c>
      <c r="Q572">
        <v>4.0999999999999996</v>
      </c>
      <c r="R572">
        <f t="shared" si="72"/>
        <v>543.75</v>
      </c>
      <c r="S572" t="str">
        <f t="shared" si="73"/>
        <v>check</v>
      </c>
      <c r="T572" s="5" t="str">
        <f t="shared" si="74"/>
        <v>Sports And Travel</v>
      </c>
      <c r="U572" t="str">
        <f t="shared" si="75"/>
        <v>Ewallet</v>
      </c>
      <c r="V572">
        <f>SUM(J572:J572:J1571)</f>
        <v>135989.77349999986</v>
      </c>
      <c r="W572">
        <f t="shared" si="76"/>
        <v>2290</v>
      </c>
      <c r="X572">
        <f t="shared" si="77"/>
        <v>315.52151624129897</v>
      </c>
      <c r="Y572">
        <f t="shared" si="78"/>
        <v>1023.75</v>
      </c>
      <c r="Z572">
        <f t="shared" si="79"/>
        <v>10.6785</v>
      </c>
      <c r="AA572">
        <f t="shared" si="80"/>
        <v>431</v>
      </c>
    </row>
    <row r="573" spans="1:27" x14ac:dyDescent="0.3">
      <c r="A573" t="s">
        <v>659</v>
      </c>
      <c r="B573" t="s">
        <v>45</v>
      </c>
      <c r="C573" t="s">
        <v>46</v>
      </c>
      <c r="D573" t="s">
        <v>20</v>
      </c>
      <c r="E573" t="s">
        <v>21</v>
      </c>
      <c r="F573" t="s">
        <v>31</v>
      </c>
      <c r="G573">
        <v>82.04</v>
      </c>
      <c r="H573">
        <v>5</v>
      </c>
      <c r="I573">
        <v>20.51</v>
      </c>
      <c r="J573">
        <v>430.71</v>
      </c>
      <c r="K573" s="6" t="s">
        <v>40</v>
      </c>
      <c r="L573">
        <v>0.71944444444444444</v>
      </c>
      <c r="M573" t="s">
        <v>32</v>
      </c>
      <c r="N573">
        <v>410.2</v>
      </c>
      <c r="O573">
        <v>4.7619047620000003</v>
      </c>
      <c r="P573">
        <v>20.51</v>
      </c>
      <c r="Q573">
        <v>7.6</v>
      </c>
      <c r="R573">
        <f t="shared" si="72"/>
        <v>430.71</v>
      </c>
      <c r="S573" t="str">
        <f t="shared" si="73"/>
        <v>correct</v>
      </c>
      <c r="T573" s="5" t="str">
        <f t="shared" si="74"/>
        <v>Home And Lifestyle</v>
      </c>
      <c r="U573" t="str">
        <f t="shared" si="75"/>
        <v>Credit card</v>
      </c>
      <c r="V573">
        <f>SUM(J573:J573:J1572)</f>
        <v>135446.02049999987</v>
      </c>
      <c r="W573">
        <f t="shared" si="76"/>
        <v>2283</v>
      </c>
      <c r="X573">
        <f t="shared" si="77"/>
        <v>314.99074534883692</v>
      </c>
      <c r="Y573">
        <f t="shared" si="78"/>
        <v>1023.75</v>
      </c>
      <c r="Z573">
        <f t="shared" si="79"/>
        <v>10.6785</v>
      </c>
      <c r="AA573">
        <f t="shared" si="80"/>
        <v>430</v>
      </c>
    </row>
    <row r="574" spans="1:27" x14ac:dyDescent="0.3">
      <c r="A574" t="s">
        <v>660</v>
      </c>
      <c r="B574" t="s">
        <v>45</v>
      </c>
      <c r="C574" t="s">
        <v>46</v>
      </c>
      <c r="D574" t="s">
        <v>20</v>
      </c>
      <c r="E574" t="s">
        <v>215</v>
      </c>
      <c r="F574" t="s">
        <v>36</v>
      </c>
      <c r="G574">
        <v>26.67</v>
      </c>
      <c r="H574">
        <v>10</v>
      </c>
      <c r="I574">
        <v>13.335000000000001</v>
      </c>
      <c r="J574">
        <v>280.03500000000003</v>
      </c>
      <c r="K574" s="6" t="s">
        <v>228</v>
      </c>
      <c r="L574">
        <v>0.4916666666666667</v>
      </c>
      <c r="M574" t="s">
        <v>29</v>
      </c>
      <c r="N574">
        <v>266.7</v>
      </c>
      <c r="O574">
        <v>4.7619047620000003</v>
      </c>
      <c r="P574">
        <v>13.335000000000001</v>
      </c>
      <c r="Q574">
        <v>8.6</v>
      </c>
      <c r="R574">
        <f t="shared" si="72"/>
        <v>280.04000000000002</v>
      </c>
      <c r="S574" t="str">
        <f t="shared" si="73"/>
        <v>check</v>
      </c>
      <c r="T574" s="5" t="str">
        <f t="shared" si="74"/>
        <v>Sports And Travel</v>
      </c>
      <c r="U574" t="str">
        <f t="shared" si="75"/>
        <v>Cash</v>
      </c>
      <c r="V574">
        <f>SUM(J574:J574:J1573)</f>
        <v>135015.31049999988</v>
      </c>
      <c r="W574">
        <f t="shared" si="76"/>
        <v>2278</v>
      </c>
      <c r="X574">
        <f t="shared" si="77"/>
        <v>314.72100349650322</v>
      </c>
      <c r="Y574">
        <f t="shared" si="78"/>
        <v>1023.75</v>
      </c>
      <c r="Z574">
        <f t="shared" si="79"/>
        <v>10.6785</v>
      </c>
      <c r="AA574">
        <f t="shared" si="80"/>
        <v>429</v>
      </c>
    </row>
    <row r="575" spans="1:27" x14ac:dyDescent="0.3">
      <c r="A575" t="s">
        <v>661</v>
      </c>
      <c r="B575" t="s">
        <v>18</v>
      </c>
      <c r="C575" t="s">
        <v>19</v>
      </c>
      <c r="D575" t="s">
        <v>20</v>
      </c>
      <c r="E575" t="s">
        <v>215</v>
      </c>
      <c r="F575" t="s">
        <v>47</v>
      </c>
      <c r="G575">
        <v>10.130000000000001</v>
      </c>
      <c r="H575">
        <v>7</v>
      </c>
      <c r="I575">
        <v>3.5455000000000001</v>
      </c>
      <c r="J575">
        <v>74.455500000000001</v>
      </c>
      <c r="K575" s="6">
        <v>43741</v>
      </c>
      <c r="L575">
        <v>0.81597222222222221</v>
      </c>
      <c r="M575" t="s">
        <v>23</v>
      </c>
      <c r="N575">
        <v>70.91</v>
      </c>
      <c r="O575">
        <v>4.7619047620000003</v>
      </c>
      <c r="P575">
        <v>3.5455000000000001</v>
      </c>
      <c r="Q575">
        <v>8.3000000000000007</v>
      </c>
      <c r="R575">
        <f t="shared" si="72"/>
        <v>74.459999999999994</v>
      </c>
      <c r="S575" t="str">
        <f t="shared" si="73"/>
        <v>check</v>
      </c>
      <c r="T575" s="5" t="str">
        <f t="shared" si="74"/>
        <v>Food And Beverages</v>
      </c>
      <c r="U575" t="str">
        <f t="shared" si="75"/>
        <v>Ewallet</v>
      </c>
      <c r="V575">
        <f>SUM(J575:J575:J1574)</f>
        <v>134735.27549999987</v>
      </c>
      <c r="W575">
        <f t="shared" si="76"/>
        <v>2268</v>
      </c>
      <c r="X575">
        <f t="shared" si="77"/>
        <v>314.80204556074739</v>
      </c>
      <c r="Y575">
        <f t="shared" si="78"/>
        <v>1023.75</v>
      </c>
      <c r="Z575">
        <f t="shared" si="79"/>
        <v>10.6785</v>
      </c>
      <c r="AA575">
        <f t="shared" si="80"/>
        <v>428</v>
      </c>
    </row>
    <row r="576" spans="1:27" x14ac:dyDescent="0.3">
      <c r="A576" t="s">
        <v>662</v>
      </c>
      <c r="B576" t="s">
        <v>45</v>
      </c>
      <c r="C576" t="s">
        <v>46</v>
      </c>
      <c r="D576" t="s">
        <v>27</v>
      </c>
      <c r="E576" t="s">
        <v>215</v>
      </c>
      <c r="F576" t="s">
        <v>47</v>
      </c>
      <c r="G576">
        <v>72.39</v>
      </c>
      <c r="H576">
        <v>2</v>
      </c>
      <c r="I576">
        <v>7.2389999999999999</v>
      </c>
      <c r="J576">
        <v>152.01900000000001</v>
      </c>
      <c r="K576" s="6" t="s">
        <v>137</v>
      </c>
      <c r="L576">
        <v>0.82986111111111116</v>
      </c>
      <c r="M576" t="s">
        <v>32</v>
      </c>
      <c r="N576">
        <v>144.78</v>
      </c>
      <c r="O576">
        <v>4.7619047620000003</v>
      </c>
      <c r="P576">
        <v>7.2389999999999999</v>
      </c>
      <c r="Q576">
        <v>8.1</v>
      </c>
      <c r="R576">
        <f t="shared" si="72"/>
        <v>152.02000000000001</v>
      </c>
      <c r="S576" t="str">
        <f t="shared" si="73"/>
        <v>check</v>
      </c>
      <c r="T576" s="5" t="str">
        <f t="shared" si="74"/>
        <v>Food And Beverages</v>
      </c>
      <c r="U576" t="str">
        <f t="shared" si="75"/>
        <v>Credit card</v>
      </c>
      <c r="V576">
        <f>SUM(J576:J576:J1575)</f>
        <v>134660.81999999986</v>
      </c>
      <c r="W576">
        <f t="shared" si="76"/>
        <v>2261</v>
      </c>
      <c r="X576">
        <f t="shared" si="77"/>
        <v>315.36491803278653</v>
      </c>
      <c r="Y576">
        <f t="shared" si="78"/>
        <v>1023.75</v>
      </c>
      <c r="Z576">
        <f t="shared" si="79"/>
        <v>10.6785</v>
      </c>
      <c r="AA576">
        <f t="shared" si="80"/>
        <v>427</v>
      </c>
    </row>
    <row r="577" spans="1:27" x14ac:dyDescent="0.3">
      <c r="A577" t="s">
        <v>663</v>
      </c>
      <c r="B577" t="s">
        <v>18</v>
      </c>
      <c r="C577" t="s">
        <v>19</v>
      </c>
      <c r="D577" t="s">
        <v>27</v>
      </c>
      <c r="E577" t="s">
        <v>215</v>
      </c>
      <c r="F577" t="s">
        <v>36</v>
      </c>
      <c r="G577">
        <v>85.91</v>
      </c>
      <c r="H577">
        <v>5</v>
      </c>
      <c r="I577">
        <v>21.477499999999999</v>
      </c>
      <c r="J577">
        <v>451.02749999999997</v>
      </c>
      <c r="K577" s="6" t="s">
        <v>71</v>
      </c>
      <c r="L577">
        <v>0.60625000000000007</v>
      </c>
      <c r="M577" t="s">
        <v>32</v>
      </c>
      <c r="N577">
        <v>429.55</v>
      </c>
      <c r="O577">
        <v>4.7619047620000003</v>
      </c>
      <c r="P577">
        <v>21.477499999999999</v>
      </c>
      <c r="Q577">
        <v>8.6</v>
      </c>
      <c r="R577">
        <f t="shared" si="72"/>
        <v>451.03</v>
      </c>
      <c r="S577" t="str">
        <f t="shared" si="73"/>
        <v>check</v>
      </c>
      <c r="T577" s="5" t="str">
        <f t="shared" si="74"/>
        <v>Sports And Travel</v>
      </c>
      <c r="U577" t="str">
        <f t="shared" si="75"/>
        <v>Credit card</v>
      </c>
      <c r="V577">
        <f>SUM(J577:J577:J1576)</f>
        <v>134508.80099999986</v>
      </c>
      <c r="W577">
        <f t="shared" si="76"/>
        <v>2259</v>
      </c>
      <c r="X577">
        <f t="shared" si="77"/>
        <v>315.74835915492923</v>
      </c>
      <c r="Y577">
        <f t="shared" si="78"/>
        <v>1023.75</v>
      </c>
      <c r="Z577">
        <f t="shared" si="79"/>
        <v>10.6785</v>
      </c>
      <c r="AA577">
        <f t="shared" si="80"/>
        <v>426</v>
      </c>
    </row>
    <row r="578" spans="1:27" x14ac:dyDescent="0.3">
      <c r="A578" t="s">
        <v>664</v>
      </c>
      <c r="B578" t="s">
        <v>45</v>
      </c>
      <c r="C578" t="s">
        <v>46</v>
      </c>
      <c r="D578" t="s">
        <v>20</v>
      </c>
      <c r="E578" t="s">
        <v>215</v>
      </c>
      <c r="F578" t="s">
        <v>50</v>
      </c>
      <c r="G578">
        <v>81.31</v>
      </c>
      <c r="H578">
        <v>7</v>
      </c>
      <c r="I578">
        <v>28.458500000000001</v>
      </c>
      <c r="J578">
        <v>597.62850000000003</v>
      </c>
      <c r="K578" s="6">
        <v>43468</v>
      </c>
      <c r="L578">
        <v>0.8256944444444444</v>
      </c>
      <c r="M578" t="s">
        <v>23</v>
      </c>
      <c r="N578">
        <v>569.16999999999996</v>
      </c>
      <c r="O578">
        <v>4.7619047620000003</v>
      </c>
      <c r="P578">
        <v>28.458500000000001</v>
      </c>
      <c r="Q578">
        <v>6.3</v>
      </c>
      <c r="R578">
        <f t="shared" si="72"/>
        <v>597.63</v>
      </c>
      <c r="S578" t="str">
        <f t="shared" si="73"/>
        <v>check</v>
      </c>
      <c r="T578" s="5" t="str">
        <f t="shared" si="74"/>
        <v>Fashion Accessories</v>
      </c>
      <c r="U578" t="str">
        <f t="shared" si="75"/>
        <v>Ewallet</v>
      </c>
      <c r="V578">
        <f>SUM(J578:J578:J1577)</f>
        <v>134057.77349999986</v>
      </c>
      <c r="W578">
        <f t="shared" si="76"/>
        <v>2254</v>
      </c>
      <c r="X578">
        <f t="shared" si="77"/>
        <v>315.43005529411732</v>
      </c>
      <c r="Y578">
        <f t="shared" si="78"/>
        <v>1023.75</v>
      </c>
      <c r="Z578">
        <f t="shared" si="79"/>
        <v>10.6785</v>
      </c>
      <c r="AA578">
        <f t="shared" si="80"/>
        <v>425</v>
      </c>
    </row>
    <row r="579" spans="1:27" x14ac:dyDescent="0.3">
      <c r="A579" t="s">
        <v>665</v>
      </c>
      <c r="B579" t="s">
        <v>45</v>
      </c>
      <c r="C579" t="s">
        <v>46</v>
      </c>
      <c r="D579" t="s">
        <v>27</v>
      </c>
      <c r="E579" t="s">
        <v>215</v>
      </c>
      <c r="F579" t="s">
        <v>47</v>
      </c>
      <c r="G579">
        <v>60.3</v>
      </c>
      <c r="H579">
        <v>4</v>
      </c>
      <c r="I579">
        <v>12.06</v>
      </c>
      <c r="J579">
        <v>253.26</v>
      </c>
      <c r="K579" s="6" t="s">
        <v>48</v>
      </c>
      <c r="L579">
        <v>0.77986111111111101</v>
      </c>
      <c r="M579" t="s">
        <v>29</v>
      </c>
      <c r="N579">
        <v>241.2</v>
      </c>
      <c r="O579">
        <v>4.7619047620000003</v>
      </c>
      <c r="P579">
        <v>12.06</v>
      </c>
      <c r="Q579">
        <v>5.8</v>
      </c>
      <c r="R579">
        <f t="shared" ref="R579:R642" si="81">ROUND((G579*H579)+I579,2)</f>
        <v>253.26</v>
      </c>
      <c r="S579" t="str">
        <f t="shared" ref="S579:S642" si="82">IF(J579=ROUND((G579*H579)+I579,2),"correct","check")</f>
        <v>correct</v>
      </c>
      <c r="T579" s="5" t="str">
        <f t="shared" ref="T579:T642" si="83">PROPER(F579)</f>
        <v>Food And Beverages</v>
      </c>
      <c r="U579" t="str">
        <f t="shared" ref="U579:U642" si="84">TRIM(M579)</f>
        <v>Cash</v>
      </c>
      <c r="V579">
        <f>SUM(J579:J579:J1578)</f>
        <v>133460.14499999987</v>
      </c>
      <c r="W579">
        <f t="shared" ref="W579:W642" si="85">SUM(H579:H1578)</f>
        <v>2247</v>
      </c>
      <c r="X579">
        <f t="shared" ref="X579:X642" si="86">AVERAGE(J579:J1578)</f>
        <v>314.76449292452799</v>
      </c>
      <c r="Y579">
        <f t="shared" ref="Y579:Y642" si="87">MAX(J579:J1578)</f>
        <v>1023.75</v>
      </c>
      <c r="Z579">
        <f t="shared" ref="Z579:Z642" si="88">MIN(J579:J1578)</f>
        <v>10.6785</v>
      </c>
      <c r="AA579">
        <f t="shared" ref="AA579:AA642" si="89">COUNTA(A579:A1578)</f>
        <v>424</v>
      </c>
    </row>
    <row r="580" spans="1:27" x14ac:dyDescent="0.3">
      <c r="A580" t="s">
        <v>666</v>
      </c>
      <c r="B580" t="s">
        <v>25</v>
      </c>
      <c r="C580" t="s">
        <v>26</v>
      </c>
      <c r="D580" t="s">
        <v>27</v>
      </c>
      <c r="E580" t="s">
        <v>215</v>
      </c>
      <c r="F580" t="s">
        <v>47</v>
      </c>
      <c r="G580">
        <v>31.77</v>
      </c>
      <c r="H580">
        <v>4</v>
      </c>
      <c r="I580">
        <v>6.3540000000000001</v>
      </c>
      <c r="J580">
        <v>133.434</v>
      </c>
      <c r="K580" s="6" t="s">
        <v>283</v>
      </c>
      <c r="L580">
        <v>0.61319444444444449</v>
      </c>
      <c r="M580" t="s">
        <v>23</v>
      </c>
      <c r="N580">
        <v>127.08</v>
      </c>
      <c r="O580">
        <v>4.7619047620000003</v>
      </c>
      <c r="P580">
        <v>6.3540000000000001</v>
      </c>
      <c r="Q580">
        <v>6.2</v>
      </c>
      <c r="R580">
        <f t="shared" si="81"/>
        <v>133.43</v>
      </c>
      <c r="S580" t="str">
        <f t="shared" si="82"/>
        <v>check</v>
      </c>
      <c r="T580" s="5" t="str">
        <f t="shared" si="83"/>
        <v>Food And Beverages</v>
      </c>
      <c r="U580" t="str">
        <f t="shared" si="84"/>
        <v>Ewallet</v>
      </c>
      <c r="V580">
        <f>SUM(J580:J580:J1579)</f>
        <v>133206.88499999989</v>
      </c>
      <c r="W580">
        <f t="shared" si="85"/>
        <v>2243</v>
      </c>
      <c r="X580">
        <f t="shared" si="86"/>
        <v>314.909893617021</v>
      </c>
      <c r="Y580">
        <f t="shared" si="87"/>
        <v>1023.75</v>
      </c>
      <c r="Z580">
        <f t="shared" si="88"/>
        <v>10.6785</v>
      </c>
      <c r="AA580">
        <f t="shared" si="89"/>
        <v>423</v>
      </c>
    </row>
    <row r="581" spans="1:27" x14ac:dyDescent="0.3">
      <c r="A581" t="s">
        <v>667</v>
      </c>
      <c r="B581" t="s">
        <v>18</v>
      </c>
      <c r="C581" t="s">
        <v>19</v>
      </c>
      <c r="D581" t="s">
        <v>27</v>
      </c>
      <c r="E581" t="s">
        <v>21</v>
      </c>
      <c r="F581" t="s">
        <v>22</v>
      </c>
      <c r="G581">
        <v>64.27</v>
      </c>
      <c r="H581">
        <v>4</v>
      </c>
      <c r="I581">
        <v>12.853999999999999</v>
      </c>
      <c r="J581">
        <v>269.93400000000003</v>
      </c>
      <c r="K581" s="6" t="s">
        <v>166</v>
      </c>
      <c r="L581">
        <v>0.57916666666666672</v>
      </c>
      <c r="M581" t="s">
        <v>29</v>
      </c>
      <c r="N581">
        <v>257.08</v>
      </c>
      <c r="O581">
        <v>4.7619047620000003</v>
      </c>
      <c r="P581">
        <v>12.853999999999999</v>
      </c>
      <c r="Q581">
        <v>7.7</v>
      </c>
      <c r="R581">
        <f t="shared" si="81"/>
        <v>269.93</v>
      </c>
      <c r="S581" t="str">
        <f t="shared" si="82"/>
        <v>check</v>
      </c>
      <c r="T581" s="5" t="str">
        <f t="shared" si="83"/>
        <v>Health And Beauty</v>
      </c>
      <c r="U581" t="str">
        <f t="shared" si="84"/>
        <v>Cash</v>
      </c>
      <c r="V581">
        <f>SUM(J581:J581:J1580)</f>
        <v>133073.45099999988</v>
      </c>
      <c r="W581">
        <f t="shared" si="85"/>
        <v>2239</v>
      </c>
      <c r="X581">
        <f t="shared" si="86"/>
        <v>315.3399312796206</v>
      </c>
      <c r="Y581">
        <f t="shared" si="87"/>
        <v>1023.75</v>
      </c>
      <c r="Z581">
        <f t="shared" si="88"/>
        <v>10.6785</v>
      </c>
      <c r="AA581">
        <f t="shared" si="89"/>
        <v>422</v>
      </c>
    </row>
    <row r="582" spans="1:27" x14ac:dyDescent="0.3">
      <c r="A582" t="s">
        <v>668</v>
      </c>
      <c r="B582" t="s">
        <v>45</v>
      </c>
      <c r="C582" t="s">
        <v>46</v>
      </c>
      <c r="D582" t="s">
        <v>27</v>
      </c>
      <c r="E582" t="s">
        <v>215</v>
      </c>
      <c r="F582" t="s">
        <v>22</v>
      </c>
      <c r="G582">
        <v>69.510000000000005</v>
      </c>
      <c r="H582">
        <v>2</v>
      </c>
      <c r="I582">
        <v>6.9509999999999996</v>
      </c>
      <c r="J582">
        <v>145.971</v>
      </c>
      <c r="K582" s="6">
        <v>43468</v>
      </c>
      <c r="L582">
        <v>0.51041666666666663</v>
      </c>
      <c r="M582" t="s">
        <v>23</v>
      </c>
      <c r="N582">
        <v>139.02000000000001</v>
      </c>
      <c r="O582">
        <v>4.7619047620000003</v>
      </c>
      <c r="P582">
        <v>6.9509999999999996</v>
      </c>
      <c r="Q582">
        <v>8.1</v>
      </c>
      <c r="R582">
        <f t="shared" si="81"/>
        <v>145.97</v>
      </c>
      <c r="S582" t="str">
        <f t="shared" si="82"/>
        <v>check</v>
      </c>
      <c r="T582" s="5" t="str">
        <f t="shared" si="83"/>
        <v>Health And Beauty</v>
      </c>
      <c r="U582" t="str">
        <f t="shared" si="84"/>
        <v>Ewallet</v>
      </c>
      <c r="V582">
        <f>SUM(J582:J582:J1581)</f>
        <v>132803.51699999991</v>
      </c>
      <c r="W582">
        <f t="shared" si="85"/>
        <v>2235</v>
      </c>
      <c r="X582">
        <f t="shared" si="86"/>
        <v>315.44778384798076</v>
      </c>
      <c r="Y582">
        <f t="shared" si="87"/>
        <v>1023.75</v>
      </c>
      <c r="Z582">
        <f t="shared" si="88"/>
        <v>10.6785</v>
      </c>
      <c r="AA582">
        <f t="shared" si="89"/>
        <v>421</v>
      </c>
    </row>
    <row r="583" spans="1:27" x14ac:dyDescent="0.3">
      <c r="A583" t="s">
        <v>669</v>
      </c>
      <c r="B583" t="s">
        <v>25</v>
      </c>
      <c r="C583" t="s">
        <v>26</v>
      </c>
      <c r="D583" t="s">
        <v>27</v>
      </c>
      <c r="E583" t="s">
        <v>215</v>
      </c>
      <c r="F583" t="s">
        <v>47</v>
      </c>
      <c r="G583">
        <v>27.22</v>
      </c>
      <c r="H583">
        <v>3</v>
      </c>
      <c r="I583">
        <v>4.0830000000000002</v>
      </c>
      <c r="J583">
        <v>85.742999999999995</v>
      </c>
      <c r="K583" s="6">
        <v>43647</v>
      </c>
      <c r="L583">
        <v>0.52569444444444446</v>
      </c>
      <c r="M583" t="s">
        <v>29</v>
      </c>
      <c r="N583">
        <v>81.66</v>
      </c>
      <c r="O583">
        <v>4.7619047620000003</v>
      </c>
      <c r="P583">
        <v>4.0830000000000002</v>
      </c>
      <c r="Q583">
        <v>7.3</v>
      </c>
      <c r="R583">
        <f t="shared" si="81"/>
        <v>85.74</v>
      </c>
      <c r="S583" t="str">
        <f t="shared" si="82"/>
        <v>check</v>
      </c>
      <c r="T583" s="5" t="str">
        <f t="shared" si="83"/>
        <v>Food And Beverages</v>
      </c>
      <c r="U583" t="str">
        <f t="shared" si="84"/>
        <v>Cash</v>
      </c>
      <c r="V583">
        <f>SUM(J583:J583:J1582)</f>
        <v>132657.54599999991</v>
      </c>
      <c r="W583">
        <f t="shared" si="85"/>
        <v>2233</v>
      </c>
      <c r="X583">
        <f t="shared" si="86"/>
        <v>315.85129999999981</v>
      </c>
      <c r="Y583">
        <f t="shared" si="87"/>
        <v>1023.75</v>
      </c>
      <c r="Z583">
        <f t="shared" si="88"/>
        <v>10.6785</v>
      </c>
      <c r="AA583">
        <f t="shared" si="89"/>
        <v>420</v>
      </c>
    </row>
    <row r="584" spans="1:27" x14ac:dyDescent="0.3">
      <c r="A584" t="s">
        <v>670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>
        <v>77.680000000000007</v>
      </c>
      <c r="H584">
        <v>4</v>
      </c>
      <c r="I584">
        <v>15.536</v>
      </c>
      <c r="J584">
        <v>326.25599999999997</v>
      </c>
      <c r="K584" s="6">
        <v>43467</v>
      </c>
      <c r="L584">
        <v>0.82916666666666661</v>
      </c>
      <c r="M584" t="s">
        <v>29</v>
      </c>
      <c r="N584">
        <v>310.72000000000003</v>
      </c>
      <c r="O584">
        <v>4.7619047620000003</v>
      </c>
      <c r="P584">
        <v>15.536</v>
      </c>
      <c r="Q584">
        <v>8.4</v>
      </c>
      <c r="R584">
        <f t="shared" si="81"/>
        <v>326.26</v>
      </c>
      <c r="S584" t="str">
        <f t="shared" si="82"/>
        <v>check</v>
      </c>
      <c r="T584" s="5" t="str">
        <f t="shared" si="83"/>
        <v>Health And Beauty</v>
      </c>
      <c r="U584" t="str">
        <f t="shared" si="84"/>
        <v>Cash</v>
      </c>
      <c r="V584">
        <f>SUM(J584:J584:J1583)</f>
        <v>132571.8029999999</v>
      </c>
      <c r="W584">
        <f t="shared" si="85"/>
        <v>2230</v>
      </c>
      <c r="X584">
        <f t="shared" si="86"/>
        <v>316.40048448687327</v>
      </c>
      <c r="Y584">
        <f t="shared" si="87"/>
        <v>1023.75</v>
      </c>
      <c r="Z584">
        <f t="shared" si="88"/>
        <v>10.6785</v>
      </c>
      <c r="AA584">
        <f t="shared" si="89"/>
        <v>419</v>
      </c>
    </row>
    <row r="585" spans="1:27" x14ac:dyDescent="0.3">
      <c r="A585" t="s">
        <v>671</v>
      </c>
      <c r="B585" t="s">
        <v>25</v>
      </c>
      <c r="C585" t="s">
        <v>26</v>
      </c>
      <c r="D585" t="s">
        <v>20</v>
      </c>
      <c r="E585" t="s">
        <v>21</v>
      </c>
      <c r="F585" t="s">
        <v>50</v>
      </c>
      <c r="G585">
        <v>92.98</v>
      </c>
      <c r="H585">
        <v>2</v>
      </c>
      <c r="I585">
        <v>9.298</v>
      </c>
      <c r="J585">
        <v>195.25800000000001</v>
      </c>
      <c r="K585" s="6" t="s">
        <v>257</v>
      </c>
      <c r="L585">
        <v>0.62916666666666665</v>
      </c>
      <c r="M585" t="s">
        <v>32</v>
      </c>
      <c r="N585">
        <v>185.96</v>
      </c>
      <c r="O585">
        <v>4.7619047620000003</v>
      </c>
      <c r="P585">
        <v>9.298</v>
      </c>
      <c r="Q585">
        <v>8</v>
      </c>
      <c r="R585">
        <f t="shared" si="81"/>
        <v>195.26</v>
      </c>
      <c r="S585" t="str">
        <f t="shared" si="82"/>
        <v>check</v>
      </c>
      <c r="T585" s="5" t="str">
        <f t="shared" si="83"/>
        <v>Fashion Accessories</v>
      </c>
      <c r="U585" t="str">
        <f t="shared" si="84"/>
        <v>Credit card</v>
      </c>
      <c r="V585">
        <f>SUM(J585:J585:J1584)</f>
        <v>132245.5469999999</v>
      </c>
      <c r="W585">
        <f t="shared" si="85"/>
        <v>2226</v>
      </c>
      <c r="X585">
        <f t="shared" si="86"/>
        <v>316.37690669856437</v>
      </c>
      <c r="Y585">
        <f t="shared" si="87"/>
        <v>1023.75</v>
      </c>
      <c r="Z585">
        <f t="shared" si="88"/>
        <v>10.6785</v>
      </c>
      <c r="AA585">
        <f t="shared" si="89"/>
        <v>418</v>
      </c>
    </row>
    <row r="586" spans="1:27" x14ac:dyDescent="0.3">
      <c r="A586" t="s">
        <v>672</v>
      </c>
      <c r="B586" t="s">
        <v>45</v>
      </c>
      <c r="C586" t="s">
        <v>46</v>
      </c>
      <c r="D586" t="s">
        <v>20</v>
      </c>
      <c r="E586" t="s">
        <v>21</v>
      </c>
      <c r="F586" t="s">
        <v>50</v>
      </c>
      <c r="G586">
        <v>18.079999999999998</v>
      </c>
      <c r="H586">
        <v>4</v>
      </c>
      <c r="I586">
        <v>3.6160000000000001</v>
      </c>
      <c r="J586">
        <v>75.936000000000007</v>
      </c>
      <c r="K586" s="6" t="s">
        <v>283</v>
      </c>
      <c r="L586">
        <v>0.75208333333333333</v>
      </c>
      <c r="M586" t="s">
        <v>32</v>
      </c>
      <c r="N586">
        <v>72.319999999999993</v>
      </c>
      <c r="O586">
        <v>4.7619047620000003</v>
      </c>
      <c r="P586">
        <v>3.6160000000000001</v>
      </c>
      <c r="Q586">
        <v>9.5</v>
      </c>
      <c r="R586">
        <f t="shared" si="81"/>
        <v>75.94</v>
      </c>
      <c r="S586" t="str">
        <f t="shared" si="82"/>
        <v>check</v>
      </c>
      <c r="T586" s="5" t="str">
        <f t="shared" si="83"/>
        <v>Fashion Accessories</v>
      </c>
      <c r="U586" t="str">
        <f t="shared" si="84"/>
        <v>Credit card</v>
      </c>
      <c r="V586">
        <f>SUM(J586:J586:J1585)</f>
        <v>132050.2889999999</v>
      </c>
      <c r="W586">
        <f t="shared" si="85"/>
        <v>2224</v>
      </c>
      <c r="X586">
        <f t="shared" si="86"/>
        <v>316.66735971223</v>
      </c>
      <c r="Y586">
        <f t="shared" si="87"/>
        <v>1023.75</v>
      </c>
      <c r="Z586">
        <f t="shared" si="88"/>
        <v>10.6785</v>
      </c>
      <c r="AA586">
        <f t="shared" si="89"/>
        <v>417</v>
      </c>
    </row>
    <row r="587" spans="1:27" x14ac:dyDescent="0.3">
      <c r="A587" t="s">
        <v>673</v>
      </c>
      <c r="B587" t="s">
        <v>45</v>
      </c>
      <c r="C587" t="s">
        <v>46</v>
      </c>
      <c r="D587" t="s">
        <v>27</v>
      </c>
      <c r="E587" t="s">
        <v>215</v>
      </c>
      <c r="F587" t="s">
        <v>36</v>
      </c>
      <c r="G587">
        <v>63.06</v>
      </c>
      <c r="H587">
        <v>3</v>
      </c>
      <c r="I587">
        <v>9.4589999999999996</v>
      </c>
      <c r="J587">
        <v>198.63900000000001</v>
      </c>
      <c r="K587" s="6" t="s">
        <v>182</v>
      </c>
      <c r="L587">
        <v>0.66527777777777775</v>
      </c>
      <c r="M587" t="s">
        <v>23</v>
      </c>
      <c r="N587">
        <v>189.18</v>
      </c>
      <c r="O587">
        <v>4.7619047620000003</v>
      </c>
      <c r="P587">
        <v>9.4589999999999996</v>
      </c>
      <c r="Q587">
        <v>7</v>
      </c>
      <c r="R587">
        <f t="shared" si="81"/>
        <v>198.64</v>
      </c>
      <c r="S587" t="str">
        <f t="shared" si="82"/>
        <v>check</v>
      </c>
      <c r="T587" s="5" t="str">
        <f t="shared" si="83"/>
        <v>Sports And Travel</v>
      </c>
      <c r="U587" t="str">
        <f t="shared" si="84"/>
        <v>Ewallet</v>
      </c>
      <c r="V587">
        <f>SUM(J587:J587:J1586)</f>
        <v>131974.35299999992</v>
      </c>
      <c r="W587">
        <f t="shared" si="85"/>
        <v>2220</v>
      </c>
      <c r="X587">
        <f t="shared" si="86"/>
        <v>317.24604086538443</v>
      </c>
      <c r="Y587">
        <f t="shared" si="87"/>
        <v>1023.75</v>
      </c>
      <c r="Z587">
        <f t="shared" si="88"/>
        <v>10.6785</v>
      </c>
      <c r="AA587">
        <f t="shared" si="89"/>
        <v>416</v>
      </c>
    </row>
    <row r="588" spans="1:27" x14ac:dyDescent="0.3">
      <c r="A588" t="s">
        <v>674</v>
      </c>
      <c r="B588" t="s">
        <v>18</v>
      </c>
      <c r="C588" t="s">
        <v>19</v>
      </c>
      <c r="D588" t="s">
        <v>27</v>
      </c>
      <c r="E588" t="s">
        <v>215</v>
      </c>
      <c r="F588" t="s">
        <v>22</v>
      </c>
      <c r="G588">
        <v>51.71</v>
      </c>
      <c r="H588">
        <v>4</v>
      </c>
      <c r="I588">
        <v>10.342000000000001</v>
      </c>
      <c r="J588">
        <v>217.18199999999999</v>
      </c>
      <c r="K588" s="6">
        <v>43711</v>
      </c>
      <c r="L588">
        <v>0.57847222222222217</v>
      </c>
      <c r="M588" t="s">
        <v>32</v>
      </c>
      <c r="N588">
        <v>206.84</v>
      </c>
      <c r="O588">
        <v>4.7619047620000003</v>
      </c>
      <c r="P588">
        <v>10.342000000000001</v>
      </c>
      <c r="Q588">
        <v>9.8000000000000007</v>
      </c>
      <c r="R588">
        <f t="shared" si="81"/>
        <v>217.18</v>
      </c>
      <c r="S588" t="str">
        <f t="shared" si="82"/>
        <v>check</v>
      </c>
      <c r="T588" s="5" t="str">
        <f t="shared" si="83"/>
        <v>Health And Beauty</v>
      </c>
      <c r="U588" t="str">
        <f t="shared" si="84"/>
        <v>Credit card</v>
      </c>
      <c r="V588">
        <f>SUM(J588:J588:J1587)</f>
        <v>131775.71399999992</v>
      </c>
      <c r="W588">
        <f t="shared" si="85"/>
        <v>2217</v>
      </c>
      <c r="X588">
        <f t="shared" si="86"/>
        <v>317.53184096385525</v>
      </c>
      <c r="Y588">
        <f t="shared" si="87"/>
        <v>1023.75</v>
      </c>
      <c r="Z588">
        <f t="shared" si="88"/>
        <v>10.6785</v>
      </c>
      <c r="AA588">
        <f t="shared" si="89"/>
        <v>415</v>
      </c>
    </row>
    <row r="589" spans="1:27" x14ac:dyDescent="0.3">
      <c r="A589" t="s">
        <v>675</v>
      </c>
      <c r="B589" t="s">
        <v>18</v>
      </c>
      <c r="C589" t="s">
        <v>19</v>
      </c>
      <c r="D589" t="s">
        <v>27</v>
      </c>
      <c r="E589" t="s">
        <v>21</v>
      </c>
      <c r="F589" t="s">
        <v>47</v>
      </c>
      <c r="G589">
        <v>52.34</v>
      </c>
      <c r="H589">
        <v>3</v>
      </c>
      <c r="I589">
        <v>7.851</v>
      </c>
      <c r="J589">
        <v>164.87100000000001</v>
      </c>
      <c r="K589" s="6" t="s">
        <v>111</v>
      </c>
      <c r="L589">
        <v>0.5854166666666667</v>
      </c>
      <c r="M589" t="s">
        <v>29</v>
      </c>
      <c r="N589">
        <v>157.02000000000001</v>
      </c>
      <c r="O589">
        <v>4.7619047620000003</v>
      </c>
      <c r="P589">
        <v>7.851</v>
      </c>
      <c r="Q589">
        <v>9.1999999999999993</v>
      </c>
      <c r="R589">
        <f t="shared" si="81"/>
        <v>164.87</v>
      </c>
      <c r="S589" t="str">
        <f t="shared" si="82"/>
        <v>check</v>
      </c>
      <c r="T589" s="5" t="str">
        <f t="shared" si="83"/>
        <v>Food And Beverages</v>
      </c>
      <c r="U589" t="str">
        <f t="shared" si="84"/>
        <v>Cash</v>
      </c>
      <c r="V589">
        <f>SUM(J589:J589:J1588)</f>
        <v>131558.53199999992</v>
      </c>
      <c r="W589">
        <f t="shared" si="85"/>
        <v>2213</v>
      </c>
      <c r="X589">
        <f t="shared" si="86"/>
        <v>317.77423188405777</v>
      </c>
      <c r="Y589">
        <f t="shared" si="87"/>
        <v>1023.75</v>
      </c>
      <c r="Z589">
        <f t="shared" si="88"/>
        <v>10.6785</v>
      </c>
      <c r="AA589">
        <f t="shared" si="89"/>
        <v>414</v>
      </c>
    </row>
    <row r="590" spans="1:27" x14ac:dyDescent="0.3">
      <c r="A590" t="s">
        <v>676</v>
      </c>
      <c r="B590" t="s">
        <v>18</v>
      </c>
      <c r="C590" t="s">
        <v>19</v>
      </c>
      <c r="D590" t="s">
        <v>27</v>
      </c>
      <c r="E590" t="s">
        <v>21</v>
      </c>
      <c r="F590" t="s">
        <v>36</v>
      </c>
      <c r="G590">
        <v>43.06</v>
      </c>
      <c r="H590">
        <v>5</v>
      </c>
      <c r="I590">
        <v>10.765000000000001</v>
      </c>
      <c r="J590">
        <v>226.065</v>
      </c>
      <c r="K590" s="6">
        <v>43557</v>
      </c>
      <c r="L590">
        <v>0.69305555555555554</v>
      </c>
      <c r="M590" t="s">
        <v>23</v>
      </c>
      <c r="N590">
        <v>215.3</v>
      </c>
      <c r="O590">
        <v>4.7619047620000003</v>
      </c>
      <c r="P590">
        <v>10.765000000000001</v>
      </c>
      <c r="Q590">
        <v>7.7</v>
      </c>
      <c r="R590">
        <f t="shared" si="81"/>
        <v>226.07</v>
      </c>
      <c r="S590" t="str">
        <f t="shared" si="82"/>
        <v>check</v>
      </c>
      <c r="T590" s="5" t="str">
        <f t="shared" si="83"/>
        <v>Sports And Travel</v>
      </c>
      <c r="U590" t="str">
        <f t="shared" si="84"/>
        <v>Ewallet</v>
      </c>
      <c r="V590">
        <f>SUM(J590:J590:J1589)</f>
        <v>131393.66099999993</v>
      </c>
      <c r="W590">
        <f t="shared" si="85"/>
        <v>2210</v>
      </c>
      <c r="X590">
        <f t="shared" si="86"/>
        <v>318.14445762711847</v>
      </c>
      <c r="Y590">
        <f t="shared" si="87"/>
        <v>1023.75</v>
      </c>
      <c r="Z590">
        <f t="shared" si="88"/>
        <v>10.6785</v>
      </c>
      <c r="AA590">
        <f t="shared" si="89"/>
        <v>413</v>
      </c>
    </row>
    <row r="591" spans="1:27" x14ac:dyDescent="0.3">
      <c r="A591" t="s">
        <v>677</v>
      </c>
      <c r="B591" t="s">
        <v>25</v>
      </c>
      <c r="C591" t="s">
        <v>26</v>
      </c>
      <c r="D591" t="s">
        <v>27</v>
      </c>
      <c r="E591" t="s">
        <v>215</v>
      </c>
      <c r="F591" t="s">
        <v>50</v>
      </c>
      <c r="G591">
        <v>59.61</v>
      </c>
      <c r="H591">
        <v>10</v>
      </c>
      <c r="I591">
        <v>29.805</v>
      </c>
      <c r="J591">
        <v>625.90499999999997</v>
      </c>
      <c r="K591" s="6" t="s">
        <v>354</v>
      </c>
      <c r="L591">
        <v>0.46319444444444446</v>
      </c>
      <c r="M591" t="s">
        <v>29</v>
      </c>
      <c r="N591">
        <v>596.1</v>
      </c>
      <c r="O591">
        <v>4.7619047620000003</v>
      </c>
      <c r="P591">
        <v>29.805</v>
      </c>
      <c r="Q591">
        <v>5.3</v>
      </c>
      <c r="R591">
        <f t="shared" si="81"/>
        <v>625.91</v>
      </c>
      <c r="S591" t="str">
        <f t="shared" si="82"/>
        <v>check</v>
      </c>
      <c r="T591" s="5" t="str">
        <f t="shared" si="83"/>
        <v>Fashion Accessories</v>
      </c>
      <c r="U591" t="str">
        <f t="shared" si="84"/>
        <v>Cash</v>
      </c>
      <c r="V591">
        <f>SUM(J591:J591:J1590)</f>
        <v>131167.59599999993</v>
      </c>
      <c r="W591">
        <f t="shared" si="85"/>
        <v>2205</v>
      </c>
      <c r="X591">
        <f t="shared" si="86"/>
        <v>318.36795145631049</v>
      </c>
      <c r="Y591">
        <f t="shared" si="87"/>
        <v>1023.75</v>
      </c>
      <c r="Z591">
        <f t="shared" si="88"/>
        <v>10.6785</v>
      </c>
      <c r="AA591">
        <f t="shared" si="89"/>
        <v>412</v>
      </c>
    </row>
    <row r="592" spans="1:27" x14ac:dyDescent="0.3">
      <c r="A592" t="s">
        <v>678</v>
      </c>
      <c r="B592" t="s">
        <v>18</v>
      </c>
      <c r="C592" t="s">
        <v>19</v>
      </c>
      <c r="D592" t="s">
        <v>27</v>
      </c>
      <c r="E592" t="s">
        <v>215</v>
      </c>
      <c r="F592" t="s">
        <v>22</v>
      </c>
      <c r="G592">
        <v>14.62</v>
      </c>
      <c r="H592">
        <v>5</v>
      </c>
      <c r="I592">
        <v>3.6549999999999998</v>
      </c>
      <c r="J592">
        <v>76.754999999999995</v>
      </c>
      <c r="K592" s="6">
        <v>43558</v>
      </c>
      <c r="L592">
        <v>0.51597222222222217</v>
      </c>
      <c r="M592" t="s">
        <v>29</v>
      </c>
      <c r="N592">
        <v>73.099999999999994</v>
      </c>
      <c r="O592">
        <v>4.7619047620000003</v>
      </c>
      <c r="P592">
        <v>3.6549999999999998</v>
      </c>
      <c r="Q592">
        <v>4.4000000000000004</v>
      </c>
      <c r="R592">
        <f t="shared" si="81"/>
        <v>76.760000000000005</v>
      </c>
      <c r="S592" t="str">
        <f t="shared" si="82"/>
        <v>check</v>
      </c>
      <c r="T592" s="5" t="str">
        <f t="shared" si="83"/>
        <v>Health And Beauty</v>
      </c>
      <c r="U592" t="str">
        <f t="shared" si="84"/>
        <v>Cash</v>
      </c>
      <c r="V592">
        <f>SUM(J592:J592:J1591)</f>
        <v>130541.6909999999</v>
      </c>
      <c r="W592">
        <f t="shared" si="85"/>
        <v>2195</v>
      </c>
      <c r="X592">
        <f t="shared" si="86"/>
        <v>317.61968613138663</v>
      </c>
      <c r="Y592">
        <f t="shared" si="87"/>
        <v>1023.75</v>
      </c>
      <c r="Z592">
        <f t="shared" si="88"/>
        <v>10.6785</v>
      </c>
      <c r="AA592">
        <f t="shared" si="89"/>
        <v>411</v>
      </c>
    </row>
    <row r="593" spans="1:27" x14ac:dyDescent="0.3">
      <c r="A593" t="s">
        <v>679</v>
      </c>
      <c r="B593" t="s">
        <v>25</v>
      </c>
      <c r="C593" t="s">
        <v>26</v>
      </c>
      <c r="D593" t="s">
        <v>20</v>
      </c>
      <c r="E593" t="s">
        <v>215</v>
      </c>
      <c r="F593" t="s">
        <v>22</v>
      </c>
      <c r="G593">
        <v>46.53</v>
      </c>
      <c r="H593">
        <v>6</v>
      </c>
      <c r="I593">
        <v>13.959</v>
      </c>
      <c r="J593">
        <v>293.13900000000001</v>
      </c>
      <c r="K593" s="6">
        <v>43527</v>
      </c>
      <c r="L593">
        <v>0.45416666666666666</v>
      </c>
      <c r="M593" t="s">
        <v>32</v>
      </c>
      <c r="N593">
        <v>279.18</v>
      </c>
      <c r="O593">
        <v>4.7619047620000003</v>
      </c>
      <c r="P593">
        <v>13.959</v>
      </c>
      <c r="Q593">
        <v>4.3</v>
      </c>
      <c r="R593">
        <f t="shared" si="81"/>
        <v>293.14</v>
      </c>
      <c r="S593" t="str">
        <f t="shared" si="82"/>
        <v>check</v>
      </c>
      <c r="T593" s="5" t="str">
        <f t="shared" si="83"/>
        <v>Health And Beauty</v>
      </c>
      <c r="U593" t="str">
        <f t="shared" si="84"/>
        <v>Credit card</v>
      </c>
      <c r="V593">
        <f>SUM(J593:J593:J1592)</f>
        <v>130464.9359999999</v>
      </c>
      <c r="W593">
        <f t="shared" si="85"/>
        <v>2190</v>
      </c>
      <c r="X593">
        <f t="shared" si="86"/>
        <v>318.2071609756095</v>
      </c>
      <c r="Y593">
        <f t="shared" si="87"/>
        <v>1023.75</v>
      </c>
      <c r="Z593">
        <f t="shared" si="88"/>
        <v>10.6785</v>
      </c>
      <c r="AA593">
        <f t="shared" si="89"/>
        <v>410</v>
      </c>
    </row>
    <row r="594" spans="1:27" x14ac:dyDescent="0.3">
      <c r="A594" t="s">
        <v>680</v>
      </c>
      <c r="B594" t="s">
        <v>25</v>
      </c>
      <c r="C594" t="s">
        <v>26</v>
      </c>
      <c r="D594" t="s">
        <v>20</v>
      </c>
      <c r="E594" t="s">
        <v>21</v>
      </c>
      <c r="F594" t="s">
        <v>31</v>
      </c>
      <c r="G594">
        <v>24.24</v>
      </c>
      <c r="H594">
        <v>7</v>
      </c>
      <c r="I594">
        <v>8.484</v>
      </c>
      <c r="J594">
        <v>178.16399999999999</v>
      </c>
      <c r="K594" s="6" t="s">
        <v>34</v>
      </c>
      <c r="L594">
        <v>0.73472222222222217</v>
      </c>
      <c r="M594" t="s">
        <v>23</v>
      </c>
      <c r="N594">
        <v>169.68</v>
      </c>
      <c r="O594">
        <v>4.7619047620000003</v>
      </c>
      <c r="P594">
        <v>8.484</v>
      </c>
      <c r="Q594">
        <v>9.4</v>
      </c>
      <c r="R594">
        <f t="shared" si="81"/>
        <v>178.16</v>
      </c>
      <c r="S594" t="str">
        <f t="shared" si="82"/>
        <v>check</v>
      </c>
      <c r="T594" s="5" t="str">
        <f t="shared" si="83"/>
        <v>Home And Lifestyle</v>
      </c>
      <c r="U594" t="str">
        <f t="shared" si="84"/>
        <v>Ewallet</v>
      </c>
      <c r="V594">
        <f>SUM(J594:J594:J1593)</f>
        <v>130171.7969999999</v>
      </c>
      <c r="W594">
        <f t="shared" si="85"/>
        <v>2184</v>
      </c>
      <c r="X594">
        <f t="shared" si="86"/>
        <v>318.26845232273814</v>
      </c>
      <c r="Y594">
        <f t="shared" si="87"/>
        <v>1023.75</v>
      </c>
      <c r="Z594">
        <f t="shared" si="88"/>
        <v>10.6785</v>
      </c>
      <c r="AA594">
        <f t="shared" si="89"/>
        <v>409</v>
      </c>
    </row>
    <row r="595" spans="1:27" x14ac:dyDescent="0.3">
      <c r="A595" t="s">
        <v>681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45.58</v>
      </c>
      <c r="H595">
        <v>1</v>
      </c>
      <c r="I595">
        <v>2.2789999999999999</v>
      </c>
      <c r="J595">
        <v>47.859000000000002</v>
      </c>
      <c r="K595" s="6">
        <v>43648</v>
      </c>
      <c r="L595">
        <v>0.59236111111111112</v>
      </c>
      <c r="M595" t="s">
        <v>29</v>
      </c>
      <c r="N595">
        <v>45.58</v>
      </c>
      <c r="O595">
        <v>4.7619047620000003</v>
      </c>
      <c r="P595">
        <v>2.2789999999999999</v>
      </c>
      <c r="Q595">
        <v>9.8000000000000007</v>
      </c>
      <c r="R595">
        <f t="shared" si="81"/>
        <v>47.86</v>
      </c>
      <c r="S595" t="str">
        <f t="shared" si="82"/>
        <v>check</v>
      </c>
      <c r="T595" s="5" t="str">
        <f t="shared" si="83"/>
        <v>Sports And Travel</v>
      </c>
      <c r="U595" t="str">
        <f t="shared" si="84"/>
        <v>Cash</v>
      </c>
      <c r="V595">
        <f>SUM(J595:J595:J1594)</f>
        <v>129993.6329999999</v>
      </c>
      <c r="W595">
        <f t="shared" si="85"/>
        <v>2177</v>
      </c>
      <c r="X595">
        <f t="shared" si="86"/>
        <v>318.61184558823504</v>
      </c>
      <c r="Y595">
        <f t="shared" si="87"/>
        <v>1023.75</v>
      </c>
      <c r="Z595">
        <f t="shared" si="88"/>
        <v>10.6785</v>
      </c>
      <c r="AA595">
        <f t="shared" si="89"/>
        <v>408</v>
      </c>
    </row>
    <row r="596" spans="1:27" x14ac:dyDescent="0.3">
      <c r="A596" t="s">
        <v>682</v>
      </c>
      <c r="B596" t="s">
        <v>18</v>
      </c>
      <c r="C596" t="s">
        <v>19</v>
      </c>
      <c r="D596" t="s">
        <v>20</v>
      </c>
      <c r="E596" t="s">
        <v>21</v>
      </c>
      <c r="F596" t="s">
        <v>36</v>
      </c>
      <c r="G596">
        <v>75.2</v>
      </c>
      <c r="H596">
        <v>3</v>
      </c>
      <c r="I596">
        <v>11.28</v>
      </c>
      <c r="J596">
        <v>236.88</v>
      </c>
      <c r="K596" s="6">
        <v>43587</v>
      </c>
      <c r="L596">
        <v>0.49374999999999997</v>
      </c>
      <c r="M596" t="s">
        <v>23</v>
      </c>
      <c r="N596">
        <v>225.6</v>
      </c>
      <c r="O596">
        <v>4.7619047620000003</v>
      </c>
      <c r="P596">
        <v>11.28</v>
      </c>
      <c r="Q596">
        <v>4.8</v>
      </c>
      <c r="R596">
        <f t="shared" si="81"/>
        <v>236.88</v>
      </c>
      <c r="S596" t="str">
        <f t="shared" si="82"/>
        <v>correct</v>
      </c>
      <c r="T596" s="5" t="str">
        <f t="shared" si="83"/>
        <v>Sports And Travel</v>
      </c>
      <c r="U596" t="str">
        <f t="shared" si="84"/>
        <v>Ewallet</v>
      </c>
      <c r="V596">
        <f>SUM(J596:J596:J1595)</f>
        <v>129945.7739999999</v>
      </c>
      <c r="W596">
        <f t="shared" si="85"/>
        <v>2176</v>
      </c>
      <c r="X596">
        <f t="shared" si="86"/>
        <v>319.27708599508577</v>
      </c>
      <c r="Y596">
        <f t="shared" si="87"/>
        <v>1023.75</v>
      </c>
      <c r="Z596">
        <f t="shared" si="88"/>
        <v>10.6785</v>
      </c>
      <c r="AA596">
        <f t="shared" si="89"/>
        <v>407</v>
      </c>
    </row>
    <row r="597" spans="1:27" x14ac:dyDescent="0.3">
      <c r="A597" t="s">
        <v>683</v>
      </c>
      <c r="B597" t="s">
        <v>45</v>
      </c>
      <c r="C597" t="s">
        <v>46</v>
      </c>
      <c r="D597" t="s">
        <v>20</v>
      </c>
      <c r="E597" t="s">
        <v>215</v>
      </c>
      <c r="F597" t="s">
        <v>36</v>
      </c>
      <c r="G597">
        <v>96.8</v>
      </c>
      <c r="H597">
        <v>3</v>
      </c>
      <c r="I597">
        <v>14.52</v>
      </c>
      <c r="J597">
        <v>304.92</v>
      </c>
      <c r="K597" s="6" t="s">
        <v>66</v>
      </c>
      <c r="L597">
        <v>0.54513888888888895</v>
      </c>
      <c r="M597" t="s">
        <v>29</v>
      </c>
      <c r="N597">
        <v>290.39999999999998</v>
      </c>
      <c r="O597">
        <v>4.7619047620000003</v>
      </c>
      <c r="P597">
        <v>14.52</v>
      </c>
      <c r="Q597">
        <v>5.3</v>
      </c>
      <c r="R597">
        <f t="shared" si="81"/>
        <v>304.92</v>
      </c>
      <c r="S597" t="str">
        <f t="shared" si="82"/>
        <v>correct</v>
      </c>
      <c r="T597" s="5" t="str">
        <f t="shared" si="83"/>
        <v>Sports And Travel</v>
      </c>
      <c r="U597" t="str">
        <f t="shared" si="84"/>
        <v>Cash</v>
      </c>
      <c r="V597">
        <f>SUM(J597:J597:J1596)</f>
        <v>129708.8939999999</v>
      </c>
      <c r="W597">
        <f t="shared" si="85"/>
        <v>2173</v>
      </c>
      <c r="X597">
        <f t="shared" si="86"/>
        <v>319.48003448275836</v>
      </c>
      <c r="Y597">
        <f t="shared" si="87"/>
        <v>1023.75</v>
      </c>
      <c r="Z597">
        <f t="shared" si="88"/>
        <v>10.6785</v>
      </c>
      <c r="AA597">
        <f t="shared" si="89"/>
        <v>406</v>
      </c>
    </row>
    <row r="598" spans="1:27" x14ac:dyDescent="0.3">
      <c r="A598" t="s">
        <v>684</v>
      </c>
      <c r="B598" t="s">
        <v>45</v>
      </c>
      <c r="C598" t="s">
        <v>46</v>
      </c>
      <c r="D598" t="s">
        <v>27</v>
      </c>
      <c r="E598" t="s">
        <v>215</v>
      </c>
      <c r="F598" t="s">
        <v>22</v>
      </c>
      <c r="G598">
        <v>14.82</v>
      </c>
      <c r="H598">
        <v>3</v>
      </c>
      <c r="I598">
        <v>2.2229999999999999</v>
      </c>
      <c r="J598">
        <v>46.683</v>
      </c>
      <c r="K598" s="6">
        <v>43468</v>
      </c>
      <c r="L598">
        <v>0.47916666666666669</v>
      </c>
      <c r="M598" t="s">
        <v>32</v>
      </c>
      <c r="N598">
        <v>44.46</v>
      </c>
      <c r="O598">
        <v>4.7619047620000003</v>
      </c>
      <c r="P598">
        <v>2.2229999999999999</v>
      </c>
      <c r="Q598">
        <v>8.6999999999999993</v>
      </c>
      <c r="R598">
        <f t="shared" si="81"/>
        <v>46.68</v>
      </c>
      <c r="S598" t="str">
        <f t="shared" si="82"/>
        <v>check</v>
      </c>
      <c r="T598" s="5" t="str">
        <f t="shared" si="83"/>
        <v>Health And Beauty</v>
      </c>
      <c r="U598" t="str">
        <f t="shared" si="84"/>
        <v>Credit card</v>
      </c>
      <c r="V598">
        <f>SUM(J598:J598:J1597)</f>
        <v>129403.9739999999</v>
      </c>
      <c r="W598">
        <f t="shared" si="85"/>
        <v>2170</v>
      </c>
      <c r="X598">
        <f t="shared" si="86"/>
        <v>319.51598518518495</v>
      </c>
      <c r="Y598">
        <f t="shared" si="87"/>
        <v>1023.75</v>
      </c>
      <c r="Z598">
        <f t="shared" si="88"/>
        <v>10.6785</v>
      </c>
      <c r="AA598">
        <f t="shared" si="89"/>
        <v>405</v>
      </c>
    </row>
    <row r="599" spans="1:27" x14ac:dyDescent="0.3">
      <c r="A599" t="s">
        <v>685</v>
      </c>
      <c r="B599" t="s">
        <v>18</v>
      </c>
      <c r="C599" t="s">
        <v>19</v>
      </c>
      <c r="D599" t="s">
        <v>27</v>
      </c>
      <c r="E599" t="s">
        <v>215</v>
      </c>
      <c r="F599" t="s">
        <v>47</v>
      </c>
      <c r="G599">
        <v>52.2</v>
      </c>
      <c r="H599">
        <v>3</v>
      </c>
      <c r="I599">
        <v>7.83</v>
      </c>
      <c r="J599">
        <v>164.43</v>
      </c>
      <c r="K599" s="6" t="s">
        <v>117</v>
      </c>
      <c r="L599">
        <v>0.5625</v>
      </c>
      <c r="M599" t="s">
        <v>32</v>
      </c>
      <c r="N599">
        <v>156.6</v>
      </c>
      <c r="O599">
        <v>4.7619047620000003</v>
      </c>
      <c r="P599">
        <v>7.83</v>
      </c>
      <c r="Q599">
        <v>9.5</v>
      </c>
      <c r="R599">
        <f t="shared" si="81"/>
        <v>164.43</v>
      </c>
      <c r="S599" t="str">
        <f t="shared" si="82"/>
        <v>correct</v>
      </c>
      <c r="T599" s="5" t="str">
        <f t="shared" si="83"/>
        <v>Food And Beverages</v>
      </c>
      <c r="U599" t="str">
        <f t="shared" si="84"/>
        <v>Credit card</v>
      </c>
      <c r="V599">
        <f>SUM(J599:J599:J1598)</f>
        <v>129357.2909999999</v>
      </c>
      <c r="W599">
        <f t="shared" si="85"/>
        <v>2167</v>
      </c>
      <c r="X599">
        <f t="shared" si="86"/>
        <v>320.19131435643538</v>
      </c>
      <c r="Y599">
        <f t="shared" si="87"/>
        <v>1023.75</v>
      </c>
      <c r="Z599">
        <f t="shared" si="88"/>
        <v>10.6785</v>
      </c>
      <c r="AA599">
        <f t="shared" si="89"/>
        <v>404</v>
      </c>
    </row>
    <row r="600" spans="1:27" x14ac:dyDescent="0.3">
      <c r="A600" t="s">
        <v>686</v>
      </c>
      <c r="B600" t="s">
        <v>25</v>
      </c>
      <c r="C600" t="s">
        <v>26</v>
      </c>
      <c r="D600" t="s">
        <v>27</v>
      </c>
      <c r="E600" t="s">
        <v>21</v>
      </c>
      <c r="F600" t="s">
        <v>36</v>
      </c>
      <c r="G600">
        <v>46.66</v>
      </c>
      <c r="H600">
        <v>9</v>
      </c>
      <c r="I600">
        <v>20.997</v>
      </c>
      <c r="J600">
        <v>440.93700000000001</v>
      </c>
      <c r="K600" s="6" t="s">
        <v>68</v>
      </c>
      <c r="L600">
        <v>0.7993055555555556</v>
      </c>
      <c r="M600" t="s">
        <v>23</v>
      </c>
      <c r="N600">
        <v>419.94</v>
      </c>
      <c r="O600">
        <v>4.7619047620000003</v>
      </c>
      <c r="P600">
        <v>20.997</v>
      </c>
      <c r="Q600">
        <v>5.3</v>
      </c>
      <c r="R600">
        <f t="shared" si="81"/>
        <v>440.94</v>
      </c>
      <c r="S600" t="str">
        <f t="shared" si="82"/>
        <v>check</v>
      </c>
      <c r="T600" s="5" t="str">
        <f t="shared" si="83"/>
        <v>Sports And Travel</v>
      </c>
      <c r="U600" t="str">
        <f t="shared" si="84"/>
        <v>Ewallet</v>
      </c>
      <c r="V600">
        <f>SUM(J600:J600:J1599)</f>
        <v>129192.8609999999</v>
      </c>
      <c r="W600">
        <f t="shared" si="85"/>
        <v>2164</v>
      </c>
      <c r="X600">
        <f t="shared" si="86"/>
        <v>320.57781885856053</v>
      </c>
      <c r="Y600">
        <f t="shared" si="87"/>
        <v>1023.75</v>
      </c>
      <c r="Z600">
        <f t="shared" si="88"/>
        <v>10.6785</v>
      </c>
      <c r="AA600">
        <f t="shared" si="89"/>
        <v>403</v>
      </c>
    </row>
    <row r="601" spans="1:27" x14ac:dyDescent="0.3">
      <c r="A601" t="s">
        <v>687</v>
      </c>
      <c r="B601" t="s">
        <v>25</v>
      </c>
      <c r="C601" t="s">
        <v>26</v>
      </c>
      <c r="D601" t="s">
        <v>27</v>
      </c>
      <c r="E601" t="s">
        <v>21</v>
      </c>
      <c r="F601" t="s">
        <v>50</v>
      </c>
      <c r="G601">
        <v>36.85</v>
      </c>
      <c r="H601">
        <v>5</v>
      </c>
      <c r="I601">
        <v>9.2125000000000004</v>
      </c>
      <c r="J601">
        <v>193.46250000000001</v>
      </c>
      <c r="K601" s="6" t="s">
        <v>144</v>
      </c>
      <c r="L601">
        <v>0.78680555555555554</v>
      </c>
      <c r="M601" t="s">
        <v>29</v>
      </c>
      <c r="N601">
        <v>184.25</v>
      </c>
      <c r="O601">
        <v>4.7619047620000003</v>
      </c>
      <c r="P601">
        <v>9.2125000000000004</v>
      </c>
      <c r="Q601">
        <v>9.1999999999999993</v>
      </c>
      <c r="R601">
        <f t="shared" si="81"/>
        <v>193.46</v>
      </c>
      <c r="S601" t="str">
        <f t="shared" si="82"/>
        <v>check</v>
      </c>
      <c r="T601" s="5" t="str">
        <f t="shared" si="83"/>
        <v>Fashion Accessories</v>
      </c>
      <c r="U601" t="str">
        <f t="shared" si="84"/>
        <v>Cash</v>
      </c>
      <c r="V601">
        <f>SUM(J601:J601:J1600)</f>
        <v>128751.92399999993</v>
      </c>
      <c r="W601">
        <f t="shared" si="85"/>
        <v>2155</v>
      </c>
      <c r="X601">
        <f t="shared" si="86"/>
        <v>320.27841791044756</v>
      </c>
      <c r="Y601">
        <f t="shared" si="87"/>
        <v>1023.75</v>
      </c>
      <c r="Z601">
        <f t="shared" si="88"/>
        <v>10.6785</v>
      </c>
      <c r="AA601">
        <f t="shared" si="89"/>
        <v>402</v>
      </c>
    </row>
    <row r="602" spans="1:27" x14ac:dyDescent="0.3">
      <c r="A602" t="s">
        <v>688</v>
      </c>
      <c r="B602" t="s">
        <v>18</v>
      </c>
      <c r="C602" t="s">
        <v>19</v>
      </c>
      <c r="D602" t="s">
        <v>20</v>
      </c>
      <c r="E602" t="s">
        <v>21</v>
      </c>
      <c r="F602" t="s">
        <v>31</v>
      </c>
      <c r="G602">
        <v>70.319999999999993</v>
      </c>
      <c r="H602">
        <v>2</v>
      </c>
      <c r="I602">
        <v>7.032</v>
      </c>
      <c r="J602">
        <v>147.672</v>
      </c>
      <c r="K602" s="6" t="s">
        <v>176</v>
      </c>
      <c r="L602">
        <v>0.59861111111111109</v>
      </c>
      <c r="M602" t="s">
        <v>23</v>
      </c>
      <c r="N602">
        <v>140.63999999999999</v>
      </c>
      <c r="O602">
        <v>4.7619047620000003</v>
      </c>
      <c r="P602">
        <v>7.032</v>
      </c>
      <c r="Q602">
        <v>9.6</v>
      </c>
      <c r="R602">
        <f t="shared" si="81"/>
        <v>147.66999999999999</v>
      </c>
      <c r="S602" t="str">
        <f t="shared" si="82"/>
        <v>check</v>
      </c>
      <c r="T602" s="5" t="str">
        <f t="shared" si="83"/>
        <v>Home And Lifestyle</v>
      </c>
      <c r="U602" t="str">
        <f t="shared" si="84"/>
        <v>Ewallet</v>
      </c>
      <c r="V602">
        <f>SUM(J602:J602:J1601)</f>
        <v>128558.46149999992</v>
      </c>
      <c r="W602">
        <f t="shared" si="85"/>
        <v>2150</v>
      </c>
      <c r="X602">
        <f t="shared" si="86"/>
        <v>320.59466708229405</v>
      </c>
      <c r="Y602">
        <f t="shared" si="87"/>
        <v>1023.75</v>
      </c>
      <c r="Z602">
        <f t="shared" si="88"/>
        <v>10.6785</v>
      </c>
      <c r="AA602">
        <f t="shared" si="89"/>
        <v>401</v>
      </c>
    </row>
    <row r="603" spans="1:27" x14ac:dyDescent="0.3">
      <c r="A603" t="s">
        <v>689</v>
      </c>
      <c r="B603" t="s">
        <v>25</v>
      </c>
      <c r="C603" t="s">
        <v>26</v>
      </c>
      <c r="D603" t="s">
        <v>27</v>
      </c>
      <c r="E603" t="s">
        <v>215</v>
      </c>
      <c r="F603" t="s">
        <v>28</v>
      </c>
      <c r="G603">
        <v>83.08</v>
      </c>
      <c r="H603">
        <v>1</v>
      </c>
      <c r="I603">
        <v>4.1539999999999999</v>
      </c>
      <c r="J603">
        <v>87.233999999999995</v>
      </c>
      <c r="K603" s="6" t="s">
        <v>146</v>
      </c>
      <c r="L603">
        <v>0.71944444444444444</v>
      </c>
      <c r="M603" t="s">
        <v>23</v>
      </c>
      <c r="N603">
        <v>83.08</v>
      </c>
      <c r="O603">
        <v>4.7619047620000003</v>
      </c>
      <c r="P603">
        <v>4.1539999999999999</v>
      </c>
      <c r="Q603">
        <v>6.4</v>
      </c>
      <c r="R603">
        <f t="shared" si="81"/>
        <v>87.23</v>
      </c>
      <c r="S603" t="str">
        <f t="shared" si="82"/>
        <v>check</v>
      </c>
      <c r="T603" s="5" t="str">
        <f t="shared" si="83"/>
        <v>Electronic Accessories</v>
      </c>
      <c r="U603" t="str">
        <f t="shared" si="84"/>
        <v>Ewallet</v>
      </c>
      <c r="V603">
        <f>SUM(J603:J603:J1602)</f>
        <v>128410.78949999993</v>
      </c>
      <c r="W603">
        <f t="shared" si="85"/>
        <v>2148</v>
      </c>
      <c r="X603">
        <f t="shared" si="86"/>
        <v>321.0269737499998</v>
      </c>
      <c r="Y603">
        <f t="shared" si="87"/>
        <v>1023.75</v>
      </c>
      <c r="Z603">
        <f t="shared" si="88"/>
        <v>10.6785</v>
      </c>
      <c r="AA603">
        <f t="shared" si="89"/>
        <v>400</v>
      </c>
    </row>
    <row r="604" spans="1:27" x14ac:dyDescent="0.3">
      <c r="A604" t="s">
        <v>690</v>
      </c>
      <c r="B604" t="s">
        <v>25</v>
      </c>
      <c r="C604" t="s">
        <v>26</v>
      </c>
      <c r="D604" t="s">
        <v>27</v>
      </c>
      <c r="E604" t="s">
        <v>21</v>
      </c>
      <c r="F604" t="s">
        <v>50</v>
      </c>
      <c r="G604">
        <v>64.989999999999995</v>
      </c>
      <c r="H604">
        <v>1</v>
      </c>
      <c r="I604">
        <v>3.2494999999999998</v>
      </c>
      <c r="J604">
        <v>68.239500000000007</v>
      </c>
      <c r="K604" s="6" t="s">
        <v>144</v>
      </c>
      <c r="L604">
        <v>0.42083333333333334</v>
      </c>
      <c r="M604" t="s">
        <v>32</v>
      </c>
      <c r="N604">
        <v>64.989999999999995</v>
      </c>
      <c r="O604">
        <v>4.7619047620000003</v>
      </c>
      <c r="P604">
        <v>3.2494999999999998</v>
      </c>
      <c r="Q604">
        <v>4.5</v>
      </c>
      <c r="R604">
        <f t="shared" si="81"/>
        <v>68.239999999999995</v>
      </c>
      <c r="S604" t="str">
        <f t="shared" si="82"/>
        <v>check</v>
      </c>
      <c r="T604" s="5" t="str">
        <f t="shared" si="83"/>
        <v>Fashion Accessories</v>
      </c>
      <c r="U604" t="str">
        <f t="shared" si="84"/>
        <v>Credit card</v>
      </c>
      <c r="V604">
        <f>SUM(J604:J604:J1603)</f>
        <v>128323.55549999993</v>
      </c>
      <c r="W604">
        <f t="shared" si="85"/>
        <v>2147</v>
      </c>
      <c r="X604">
        <f t="shared" si="86"/>
        <v>321.61292105263141</v>
      </c>
      <c r="Y604">
        <f t="shared" si="87"/>
        <v>1023.75</v>
      </c>
      <c r="Z604">
        <f t="shared" si="88"/>
        <v>10.6785</v>
      </c>
      <c r="AA604">
        <f t="shared" si="89"/>
        <v>399</v>
      </c>
    </row>
    <row r="605" spans="1:27" x14ac:dyDescent="0.3">
      <c r="A605" t="s">
        <v>691</v>
      </c>
      <c r="B605" t="s">
        <v>25</v>
      </c>
      <c r="C605" t="s">
        <v>26</v>
      </c>
      <c r="D605" t="s">
        <v>27</v>
      </c>
      <c r="E605" t="s">
        <v>215</v>
      </c>
      <c r="F605" t="s">
        <v>47</v>
      </c>
      <c r="G605">
        <v>77.56</v>
      </c>
      <c r="H605">
        <v>10</v>
      </c>
      <c r="I605">
        <v>38.78</v>
      </c>
      <c r="J605">
        <v>814.38</v>
      </c>
      <c r="K605" s="6" t="s">
        <v>354</v>
      </c>
      <c r="L605">
        <v>0.85763888888888884</v>
      </c>
      <c r="M605" t="s">
        <v>23</v>
      </c>
      <c r="N605">
        <v>775.6</v>
      </c>
      <c r="O605">
        <v>4.7619047620000003</v>
      </c>
      <c r="P605">
        <v>38.78</v>
      </c>
      <c r="Q605">
        <v>6.9</v>
      </c>
      <c r="R605">
        <f t="shared" si="81"/>
        <v>814.38</v>
      </c>
      <c r="S605" t="str">
        <f t="shared" si="82"/>
        <v>correct</v>
      </c>
      <c r="T605" s="5" t="str">
        <f t="shared" si="83"/>
        <v>Food And Beverages</v>
      </c>
      <c r="U605" t="str">
        <f t="shared" si="84"/>
        <v>Ewallet</v>
      </c>
      <c r="V605">
        <f>SUM(J605:J605:J1604)</f>
        <v>128255.31599999993</v>
      </c>
      <c r="W605">
        <f t="shared" si="85"/>
        <v>2146</v>
      </c>
      <c r="X605">
        <f t="shared" si="86"/>
        <v>322.24953768844205</v>
      </c>
      <c r="Y605">
        <f t="shared" si="87"/>
        <v>1023.75</v>
      </c>
      <c r="Z605">
        <f t="shared" si="88"/>
        <v>10.6785</v>
      </c>
      <c r="AA605">
        <f t="shared" si="89"/>
        <v>398</v>
      </c>
    </row>
    <row r="606" spans="1:27" x14ac:dyDescent="0.3">
      <c r="A606" t="s">
        <v>692</v>
      </c>
      <c r="B606" t="s">
        <v>45</v>
      </c>
      <c r="C606" t="s">
        <v>46</v>
      </c>
      <c r="D606" t="s">
        <v>27</v>
      </c>
      <c r="E606" t="s">
        <v>21</v>
      </c>
      <c r="F606" t="s">
        <v>36</v>
      </c>
      <c r="G606">
        <v>54.51</v>
      </c>
      <c r="H606">
        <v>6</v>
      </c>
      <c r="I606">
        <v>16.353000000000002</v>
      </c>
      <c r="J606">
        <v>343.41300000000001</v>
      </c>
      <c r="K606" s="6" t="s">
        <v>338</v>
      </c>
      <c r="L606">
        <v>0.57916666666666672</v>
      </c>
      <c r="M606" t="s">
        <v>23</v>
      </c>
      <c r="N606">
        <v>327.06</v>
      </c>
      <c r="O606">
        <v>4.7619047620000003</v>
      </c>
      <c r="P606">
        <v>16.353000000000002</v>
      </c>
      <c r="Q606">
        <v>7.8</v>
      </c>
      <c r="R606">
        <f t="shared" si="81"/>
        <v>343.41</v>
      </c>
      <c r="S606" t="str">
        <f t="shared" si="82"/>
        <v>check</v>
      </c>
      <c r="T606" s="5" t="str">
        <f t="shared" si="83"/>
        <v>Sports And Travel</v>
      </c>
      <c r="U606" t="str">
        <f t="shared" si="84"/>
        <v>Ewallet</v>
      </c>
      <c r="V606">
        <f>SUM(J606:J606:J1605)</f>
        <v>127440.93599999993</v>
      </c>
      <c r="W606">
        <f t="shared" si="85"/>
        <v>2136</v>
      </c>
      <c r="X606">
        <f t="shared" si="86"/>
        <v>321.00991435768242</v>
      </c>
      <c r="Y606">
        <f t="shared" si="87"/>
        <v>1023.75</v>
      </c>
      <c r="Z606">
        <f t="shared" si="88"/>
        <v>10.6785</v>
      </c>
      <c r="AA606">
        <f t="shared" si="89"/>
        <v>397</v>
      </c>
    </row>
    <row r="607" spans="1:27" x14ac:dyDescent="0.3">
      <c r="A607" t="s">
        <v>693</v>
      </c>
      <c r="B607" t="s">
        <v>25</v>
      </c>
      <c r="C607" t="s">
        <v>26</v>
      </c>
      <c r="D607" t="s">
        <v>20</v>
      </c>
      <c r="E607" t="s">
        <v>21</v>
      </c>
      <c r="F607" t="s">
        <v>50</v>
      </c>
      <c r="G607">
        <v>51.89</v>
      </c>
      <c r="H607">
        <v>7</v>
      </c>
      <c r="I607">
        <v>18.1615</v>
      </c>
      <c r="J607">
        <v>381.39150000000001</v>
      </c>
      <c r="K607" s="6">
        <v>43678</v>
      </c>
      <c r="L607">
        <v>0.83888888888888891</v>
      </c>
      <c r="M607" t="s">
        <v>29</v>
      </c>
      <c r="N607">
        <v>363.23</v>
      </c>
      <c r="O607">
        <v>4.7619047620000003</v>
      </c>
      <c r="P607">
        <v>18.1615</v>
      </c>
      <c r="Q607">
        <v>4.5</v>
      </c>
      <c r="R607">
        <f t="shared" si="81"/>
        <v>381.39</v>
      </c>
      <c r="S607" t="str">
        <f t="shared" si="82"/>
        <v>check</v>
      </c>
      <c r="T607" s="5" t="str">
        <f t="shared" si="83"/>
        <v>Fashion Accessories</v>
      </c>
      <c r="U607" t="str">
        <f t="shared" si="84"/>
        <v>Cash</v>
      </c>
      <c r="V607">
        <f>SUM(J607:J607:J1606)</f>
        <v>127097.52299999993</v>
      </c>
      <c r="W607">
        <f t="shared" si="85"/>
        <v>2130</v>
      </c>
      <c r="X607">
        <f t="shared" si="86"/>
        <v>320.95334090909074</v>
      </c>
      <c r="Y607">
        <f t="shared" si="87"/>
        <v>1023.75</v>
      </c>
      <c r="Z607">
        <f t="shared" si="88"/>
        <v>10.6785</v>
      </c>
      <c r="AA607">
        <f t="shared" si="89"/>
        <v>396</v>
      </c>
    </row>
    <row r="608" spans="1:27" x14ac:dyDescent="0.3">
      <c r="A608" t="s">
        <v>694</v>
      </c>
      <c r="B608" t="s">
        <v>45</v>
      </c>
      <c r="C608" t="s">
        <v>46</v>
      </c>
      <c r="D608" t="s">
        <v>27</v>
      </c>
      <c r="E608" t="s">
        <v>215</v>
      </c>
      <c r="F608" t="s">
        <v>31</v>
      </c>
      <c r="G608">
        <v>31.75</v>
      </c>
      <c r="H608">
        <v>4</v>
      </c>
      <c r="I608">
        <v>6.35</v>
      </c>
      <c r="J608">
        <v>133.35</v>
      </c>
      <c r="K608" s="6">
        <v>43679</v>
      </c>
      <c r="L608">
        <v>0.6430555555555556</v>
      </c>
      <c r="M608" t="s">
        <v>29</v>
      </c>
      <c r="N608">
        <v>127</v>
      </c>
      <c r="O608">
        <v>4.7619047620000003</v>
      </c>
      <c r="P608">
        <v>6.35</v>
      </c>
      <c r="Q608">
        <v>8.6</v>
      </c>
      <c r="R608">
        <f t="shared" si="81"/>
        <v>133.35</v>
      </c>
      <c r="S608" t="str">
        <f t="shared" si="82"/>
        <v>correct</v>
      </c>
      <c r="T608" s="5" t="str">
        <f t="shared" si="83"/>
        <v>Home And Lifestyle</v>
      </c>
      <c r="U608" t="str">
        <f t="shared" si="84"/>
        <v>Cash</v>
      </c>
      <c r="V608">
        <f>SUM(J608:J608:J1607)</f>
        <v>126716.13149999993</v>
      </c>
      <c r="W608">
        <f t="shared" si="85"/>
        <v>2123</v>
      </c>
      <c r="X608">
        <f t="shared" si="86"/>
        <v>320.80033291139222</v>
      </c>
      <c r="Y608">
        <f t="shared" si="87"/>
        <v>1023.75</v>
      </c>
      <c r="Z608">
        <f t="shared" si="88"/>
        <v>10.6785</v>
      </c>
      <c r="AA608">
        <f t="shared" si="89"/>
        <v>395</v>
      </c>
    </row>
    <row r="609" spans="1:27" x14ac:dyDescent="0.3">
      <c r="A609" t="s">
        <v>695</v>
      </c>
      <c r="B609" t="s">
        <v>18</v>
      </c>
      <c r="C609" t="s">
        <v>19</v>
      </c>
      <c r="D609" t="s">
        <v>20</v>
      </c>
      <c r="E609" t="s">
        <v>21</v>
      </c>
      <c r="F609" t="s">
        <v>50</v>
      </c>
      <c r="G609">
        <v>53.65</v>
      </c>
      <c r="H609">
        <v>7</v>
      </c>
      <c r="I609">
        <v>18.7775</v>
      </c>
      <c r="J609">
        <v>394.32749999999999</v>
      </c>
      <c r="K609" s="6">
        <v>43740</v>
      </c>
      <c r="L609">
        <v>0.53888888888888886</v>
      </c>
      <c r="M609" t="s">
        <v>23</v>
      </c>
      <c r="N609">
        <v>375.55</v>
      </c>
      <c r="O609">
        <v>4.7619047620000003</v>
      </c>
      <c r="P609">
        <v>18.7775</v>
      </c>
      <c r="Q609">
        <v>5.2</v>
      </c>
      <c r="R609">
        <f t="shared" si="81"/>
        <v>394.33</v>
      </c>
      <c r="S609" t="str">
        <f t="shared" si="82"/>
        <v>check</v>
      </c>
      <c r="T609" s="5" t="str">
        <f t="shared" si="83"/>
        <v>Fashion Accessories</v>
      </c>
      <c r="U609" t="str">
        <f t="shared" si="84"/>
        <v>Ewallet</v>
      </c>
      <c r="V609">
        <f>SUM(J609:J609:J1608)</f>
        <v>126582.78149999992</v>
      </c>
      <c r="W609">
        <f t="shared" si="85"/>
        <v>2119</v>
      </c>
      <c r="X609">
        <f t="shared" si="86"/>
        <v>321.27609517766479</v>
      </c>
      <c r="Y609">
        <f t="shared" si="87"/>
        <v>1023.75</v>
      </c>
      <c r="Z609">
        <f t="shared" si="88"/>
        <v>10.6785</v>
      </c>
      <c r="AA609">
        <f t="shared" si="89"/>
        <v>394</v>
      </c>
    </row>
    <row r="610" spans="1:27" x14ac:dyDescent="0.3">
      <c r="A610" t="s">
        <v>696</v>
      </c>
      <c r="B610" t="s">
        <v>25</v>
      </c>
      <c r="C610" t="s">
        <v>26</v>
      </c>
      <c r="D610" t="s">
        <v>20</v>
      </c>
      <c r="E610" t="s">
        <v>21</v>
      </c>
      <c r="F610" t="s">
        <v>47</v>
      </c>
      <c r="G610">
        <v>49.79</v>
      </c>
      <c r="H610">
        <v>4</v>
      </c>
      <c r="I610">
        <v>9.9580000000000002</v>
      </c>
      <c r="J610">
        <v>209.11799999999999</v>
      </c>
      <c r="K610" s="6" t="s">
        <v>170</v>
      </c>
      <c r="L610">
        <v>0.8027777777777777</v>
      </c>
      <c r="M610" t="s">
        <v>32</v>
      </c>
      <c r="N610">
        <v>199.16</v>
      </c>
      <c r="O610">
        <v>4.7619047620000003</v>
      </c>
      <c r="P610">
        <v>9.9580000000000002</v>
      </c>
      <c r="Q610">
        <v>6.4</v>
      </c>
      <c r="R610">
        <f t="shared" si="81"/>
        <v>209.12</v>
      </c>
      <c r="S610" t="str">
        <f t="shared" si="82"/>
        <v>check</v>
      </c>
      <c r="T610" s="5" t="str">
        <f t="shared" si="83"/>
        <v>Food And Beverages</v>
      </c>
      <c r="U610" t="str">
        <f t="shared" si="84"/>
        <v>Credit card</v>
      </c>
      <c r="V610">
        <f>SUM(J610:J610:J1609)</f>
        <v>126188.45399999993</v>
      </c>
      <c r="W610">
        <f t="shared" si="85"/>
        <v>2112</v>
      </c>
      <c r="X610">
        <f t="shared" si="86"/>
        <v>321.09021374045784</v>
      </c>
      <c r="Y610">
        <f t="shared" si="87"/>
        <v>1023.75</v>
      </c>
      <c r="Z610">
        <f t="shared" si="88"/>
        <v>10.6785</v>
      </c>
      <c r="AA610">
        <f t="shared" si="89"/>
        <v>393</v>
      </c>
    </row>
    <row r="611" spans="1:27" x14ac:dyDescent="0.3">
      <c r="A611" t="s">
        <v>697</v>
      </c>
      <c r="B611" t="s">
        <v>18</v>
      </c>
      <c r="C611" t="s">
        <v>19</v>
      </c>
      <c r="D611" t="s">
        <v>27</v>
      </c>
      <c r="E611" t="s">
        <v>215</v>
      </c>
      <c r="F611" t="s">
        <v>50</v>
      </c>
      <c r="G611">
        <v>30.61</v>
      </c>
      <c r="H611">
        <v>1</v>
      </c>
      <c r="I611">
        <v>1.5305</v>
      </c>
      <c r="J611">
        <v>32.140500000000003</v>
      </c>
      <c r="K611" s="6" t="s">
        <v>146</v>
      </c>
      <c r="L611">
        <v>0.51388888888888895</v>
      </c>
      <c r="M611" t="s">
        <v>23</v>
      </c>
      <c r="N611">
        <v>30.61</v>
      </c>
      <c r="O611">
        <v>4.7619047620000003</v>
      </c>
      <c r="P611">
        <v>1.5305</v>
      </c>
      <c r="Q611">
        <v>5.2</v>
      </c>
      <c r="R611">
        <f t="shared" si="81"/>
        <v>32.14</v>
      </c>
      <c r="S611" t="str">
        <f t="shared" si="82"/>
        <v>check</v>
      </c>
      <c r="T611" s="5" t="str">
        <f t="shared" si="83"/>
        <v>Fashion Accessories</v>
      </c>
      <c r="U611" t="str">
        <f t="shared" si="84"/>
        <v>Ewallet</v>
      </c>
      <c r="V611">
        <f>SUM(J611:J611:J1610)</f>
        <v>125979.33599999992</v>
      </c>
      <c r="W611">
        <f t="shared" si="85"/>
        <v>2108</v>
      </c>
      <c r="X611">
        <f t="shared" si="86"/>
        <v>321.37585714285694</v>
      </c>
      <c r="Y611">
        <f t="shared" si="87"/>
        <v>1023.75</v>
      </c>
      <c r="Z611">
        <f t="shared" si="88"/>
        <v>10.6785</v>
      </c>
      <c r="AA611">
        <f t="shared" si="89"/>
        <v>392</v>
      </c>
    </row>
    <row r="612" spans="1:27" x14ac:dyDescent="0.3">
      <c r="A612" t="s">
        <v>698</v>
      </c>
      <c r="B612" t="s">
        <v>45</v>
      </c>
      <c r="C612" t="s">
        <v>46</v>
      </c>
      <c r="D612" t="s">
        <v>20</v>
      </c>
      <c r="E612" t="s">
        <v>215</v>
      </c>
      <c r="F612" t="s">
        <v>47</v>
      </c>
      <c r="G612">
        <v>57.89</v>
      </c>
      <c r="H612">
        <v>2</v>
      </c>
      <c r="I612">
        <v>5.7889999999999997</v>
      </c>
      <c r="J612">
        <v>121.569</v>
      </c>
      <c r="K612" s="6" t="s">
        <v>90</v>
      </c>
      <c r="L612">
        <v>0.44236111111111115</v>
      </c>
      <c r="M612" t="s">
        <v>23</v>
      </c>
      <c r="N612">
        <v>115.78</v>
      </c>
      <c r="O612">
        <v>4.7619047620000003</v>
      </c>
      <c r="P612">
        <v>5.7889999999999997</v>
      </c>
      <c r="Q612">
        <v>8.9</v>
      </c>
      <c r="R612">
        <f t="shared" si="81"/>
        <v>121.57</v>
      </c>
      <c r="S612" t="str">
        <f t="shared" si="82"/>
        <v>check</v>
      </c>
      <c r="T612" s="5" t="str">
        <f t="shared" si="83"/>
        <v>Food And Beverages</v>
      </c>
      <c r="U612" t="str">
        <f t="shared" si="84"/>
        <v>Ewallet</v>
      </c>
      <c r="V612">
        <f>SUM(J612:J612:J1611)</f>
        <v>125947.19549999993</v>
      </c>
      <c r="W612">
        <f t="shared" si="85"/>
        <v>2107</v>
      </c>
      <c r="X612">
        <f t="shared" si="86"/>
        <v>322.1155895140663</v>
      </c>
      <c r="Y612">
        <f t="shared" si="87"/>
        <v>1023.75</v>
      </c>
      <c r="Z612">
        <f t="shared" si="88"/>
        <v>10.6785</v>
      </c>
      <c r="AA612">
        <f t="shared" si="89"/>
        <v>391</v>
      </c>
    </row>
    <row r="613" spans="1:27" x14ac:dyDescent="0.3">
      <c r="A613" t="s">
        <v>699</v>
      </c>
      <c r="B613" t="s">
        <v>18</v>
      </c>
      <c r="C613" t="s">
        <v>19</v>
      </c>
      <c r="D613" t="s">
        <v>27</v>
      </c>
      <c r="E613" t="s">
        <v>21</v>
      </c>
      <c r="F613" t="s">
        <v>28</v>
      </c>
      <c r="G613">
        <v>28.96</v>
      </c>
      <c r="H613">
        <v>1</v>
      </c>
      <c r="I613">
        <v>1.448</v>
      </c>
      <c r="J613">
        <v>30.408000000000001</v>
      </c>
      <c r="K613" s="6">
        <v>43648</v>
      </c>
      <c r="L613">
        <v>0.4291666666666667</v>
      </c>
      <c r="M613" t="s">
        <v>32</v>
      </c>
      <c r="N613">
        <v>28.96</v>
      </c>
      <c r="O613">
        <v>4.7619047620000003</v>
      </c>
      <c r="P613">
        <v>1.448</v>
      </c>
      <c r="Q613">
        <v>6.2</v>
      </c>
      <c r="R613">
        <f t="shared" si="81"/>
        <v>30.41</v>
      </c>
      <c r="S613" t="str">
        <f t="shared" si="82"/>
        <v>check</v>
      </c>
      <c r="T613" s="5" t="str">
        <f t="shared" si="83"/>
        <v>Electronic Accessories</v>
      </c>
      <c r="U613" t="str">
        <f t="shared" si="84"/>
        <v>Credit card</v>
      </c>
      <c r="V613">
        <f>SUM(J613:J613:J1612)</f>
        <v>125825.62649999993</v>
      </c>
      <c r="W613">
        <f t="shared" si="85"/>
        <v>2105</v>
      </c>
      <c r="X613">
        <f t="shared" si="86"/>
        <v>322.62981153846135</v>
      </c>
      <c r="Y613">
        <f t="shared" si="87"/>
        <v>1023.75</v>
      </c>
      <c r="Z613">
        <f t="shared" si="88"/>
        <v>10.6785</v>
      </c>
      <c r="AA613">
        <f t="shared" si="89"/>
        <v>390</v>
      </c>
    </row>
    <row r="614" spans="1:27" x14ac:dyDescent="0.3">
      <c r="A614" t="s">
        <v>700</v>
      </c>
      <c r="B614" t="s">
        <v>25</v>
      </c>
      <c r="C614" t="s">
        <v>26</v>
      </c>
      <c r="D614" t="s">
        <v>20</v>
      </c>
      <c r="E614" t="s">
        <v>21</v>
      </c>
      <c r="F614" t="s">
        <v>47</v>
      </c>
      <c r="G614">
        <v>98.97</v>
      </c>
      <c r="H614">
        <v>9</v>
      </c>
      <c r="I614">
        <v>44.536499999999997</v>
      </c>
      <c r="J614">
        <v>935.26649999999995</v>
      </c>
      <c r="K614" s="6">
        <v>43711</v>
      </c>
      <c r="L614">
        <v>0.47430555555555554</v>
      </c>
      <c r="M614" t="s">
        <v>29</v>
      </c>
      <c r="N614">
        <v>890.73</v>
      </c>
      <c r="O614">
        <v>4.7619047620000003</v>
      </c>
      <c r="P614">
        <v>44.536499999999997</v>
      </c>
      <c r="Q614">
        <v>6.7</v>
      </c>
      <c r="R614">
        <f t="shared" si="81"/>
        <v>935.27</v>
      </c>
      <c r="S614" t="str">
        <f t="shared" si="82"/>
        <v>check</v>
      </c>
      <c r="T614" s="5" t="str">
        <f t="shared" si="83"/>
        <v>Food And Beverages</v>
      </c>
      <c r="U614" t="str">
        <f t="shared" si="84"/>
        <v>Cash</v>
      </c>
      <c r="V614">
        <f>SUM(J614:J614:J1613)</f>
        <v>125795.21849999993</v>
      </c>
      <c r="W614">
        <f t="shared" si="85"/>
        <v>2104</v>
      </c>
      <c r="X614">
        <f t="shared" si="86"/>
        <v>323.38102442159362</v>
      </c>
      <c r="Y614">
        <f t="shared" si="87"/>
        <v>1023.75</v>
      </c>
      <c r="Z614">
        <f t="shared" si="88"/>
        <v>10.6785</v>
      </c>
      <c r="AA614">
        <f t="shared" si="89"/>
        <v>389</v>
      </c>
    </row>
    <row r="615" spans="1:27" x14ac:dyDescent="0.3">
      <c r="A615" t="s">
        <v>701</v>
      </c>
      <c r="B615" t="s">
        <v>45</v>
      </c>
      <c r="C615" t="s">
        <v>46</v>
      </c>
      <c r="D615" t="s">
        <v>20</v>
      </c>
      <c r="E615" t="s">
        <v>215</v>
      </c>
      <c r="F615" t="s">
        <v>50</v>
      </c>
      <c r="G615">
        <v>93.22</v>
      </c>
      <c r="H615">
        <v>3</v>
      </c>
      <c r="I615">
        <v>13.983000000000001</v>
      </c>
      <c r="J615">
        <v>293.64299999999997</v>
      </c>
      <c r="K615" s="6" t="s">
        <v>128</v>
      </c>
      <c r="L615">
        <v>0.48958333333333331</v>
      </c>
      <c r="M615" t="s">
        <v>29</v>
      </c>
      <c r="N615">
        <v>279.66000000000003</v>
      </c>
      <c r="O615">
        <v>4.7619047620000003</v>
      </c>
      <c r="P615">
        <v>13.983000000000001</v>
      </c>
      <c r="Q615">
        <v>7.2</v>
      </c>
      <c r="R615">
        <f t="shared" si="81"/>
        <v>293.64</v>
      </c>
      <c r="S615" t="str">
        <f t="shared" si="82"/>
        <v>check</v>
      </c>
      <c r="T615" s="5" t="str">
        <f t="shared" si="83"/>
        <v>Fashion Accessories</v>
      </c>
      <c r="U615" t="str">
        <f t="shared" si="84"/>
        <v>Cash</v>
      </c>
      <c r="V615">
        <f>SUM(J615:J615:J1614)</f>
        <v>124859.95199999993</v>
      </c>
      <c r="W615">
        <f t="shared" si="85"/>
        <v>2095</v>
      </c>
      <c r="X615">
        <f t="shared" si="86"/>
        <v>321.8039999999998</v>
      </c>
      <c r="Y615">
        <f t="shared" si="87"/>
        <v>1023.75</v>
      </c>
      <c r="Z615">
        <f t="shared" si="88"/>
        <v>10.6785</v>
      </c>
      <c r="AA615">
        <f t="shared" si="89"/>
        <v>388</v>
      </c>
    </row>
    <row r="616" spans="1:27" x14ac:dyDescent="0.3">
      <c r="A616" t="s">
        <v>702</v>
      </c>
      <c r="B616" t="s">
        <v>25</v>
      </c>
      <c r="C616" t="s">
        <v>26</v>
      </c>
      <c r="D616" t="s">
        <v>20</v>
      </c>
      <c r="E616" t="s">
        <v>215</v>
      </c>
      <c r="F616" t="s">
        <v>36</v>
      </c>
      <c r="G616">
        <v>80.930000000000007</v>
      </c>
      <c r="H616">
        <v>1</v>
      </c>
      <c r="I616">
        <v>4.0465</v>
      </c>
      <c r="J616">
        <v>84.976500000000001</v>
      </c>
      <c r="K616" s="6" t="s">
        <v>182</v>
      </c>
      <c r="L616">
        <v>0.67222222222222217</v>
      </c>
      <c r="M616" t="s">
        <v>32</v>
      </c>
      <c r="N616">
        <v>80.930000000000007</v>
      </c>
      <c r="O616">
        <v>4.7619047620000003</v>
      </c>
      <c r="P616">
        <v>4.0465</v>
      </c>
      <c r="Q616">
        <v>9</v>
      </c>
      <c r="R616">
        <f t="shared" si="81"/>
        <v>84.98</v>
      </c>
      <c r="S616" t="str">
        <f t="shared" si="82"/>
        <v>check</v>
      </c>
      <c r="T616" s="5" t="str">
        <f t="shared" si="83"/>
        <v>Sports And Travel</v>
      </c>
      <c r="U616" t="str">
        <f t="shared" si="84"/>
        <v>Credit card</v>
      </c>
      <c r="V616">
        <f>SUM(J616:J616:J1615)</f>
        <v>124566.30899999994</v>
      </c>
      <c r="W616">
        <f t="shared" si="85"/>
        <v>2092</v>
      </c>
      <c r="X616">
        <f t="shared" si="86"/>
        <v>321.8767674418603</v>
      </c>
      <c r="Y616">
        <f t="shared" si="87"/>
        <v>1023.75</v>
      </c>
      <c r="Z616">
        <f t="shared" si="88"/>
        <v>10.6785</v>
      </c>
      <c r="AA616">
        <f t="shared" si="89"/>
        <v>387</v>
      </c>
    </row>
    <row r="617" spans="1:27" x14ac:dyDescent="0.3">
      <c r="A617" t="s">
        <v>703</v>
      </c>
      <c r="B617" t="s">
        <v>18</v>
      </c>
      <c r="C617" t="s">
        <v>19</v>
      </c>
      <c r="D617" t="s">
        <v>20</v>
      </c>
      <c r="E617" t="s">
        <v>215</v>
      </c>
      <c r="F617" t="s">
        <v>47</v>
      </c>
      <c r="G617">
        <v>67.45</v>
      </c>
      <c r="H617">
        <v>10</v>
      </c>
      <c r="I617">
        <v>33.725000000000001</v>
      </c>
      <c r="J617">
        <v>708.22500000000002</v>
      </c>
      <c r="K617" s="6">
        <v>43526</v>
      </c>
      <c r="L617">
        <v>0.47569444444444442</v>
      </c>
      <c r="M617" t="s">
        <v>23</v>
      </c>
      <c r="N617">
        <v>674.5</v>
      </c>
      <c r="O617">
        <v>4.7619047620000003</v>
      </c>
      <c r="P617">
        <v>33.725000000000001</v>
      </c>
      <c r="Q617">
        <v>4.2</v>
      </c>
      <c r="R617">
        <f t="shared" si="81"/>
        <v>708.23</v>
      </c>
      <c r="S617" t="str">
        <f t="shared" si="82"/>
        <v>check</v>
      </c>
      <c r="T617" s="5" t="str">
        <f t="shared" si="83"/>
        <v>Food And Beverages</v>
      </c>
      <c r="U617" t="str">
        <f t="shared" si="84"/>
        <v>Ewallet</v>
      </c>
      <c r="V617">
        <f>SUM(J617:J617:J1616)</f>
        <v>124481.33249999992</v>
      </c>
      <c r="W617">
        <f t="shared" si="85"/>
        <v>2091</v>
      </c>
      <c r="X617">
        <f t="shared" si="86"/>
        <v>322.49049870466297</v>
      </c>
      <c r="Y617">
        <f t="shared" si="87"/>
        <v>1023.75</v>
      </c>
      <c r="Z617">
        <f t="shared" si="88"/>
        <v>10.6785</v>
      </c>
      <c r="AA617">
        <f t="shared" si="89"/>
        <v>386</v>
      </c>
    </row>
    <row r="618" spans="1:27" x14ac:dyDescent="0.3">
      <c r="A618" t="s">
        <v>704</v>
      </c>
      <c r="B618" t="s">
        <v>18</v>
      </c>
      <c r="C618" t="s">
        <v>19</v>
      </c>
      <c r="D618" t="s">
        <v>20</v>
      </c>
      <c r="E618" t="s">
        <v>21</v>
      </c>
      <c r="F618" t="s">
        <v>36</v>
      </c>
      <c r="G618">
        <v>38.72</v>
      </c>
      <c r="H618">
        <v>9</v>
      </c>
      <c r="I618">
        <v>17.423999999999999</v>
      </c>
      <c r="J618">
        <v>365.904</v>
      </c>
      <c r="K618" s="6" t="s">
        <v>295</v>
      </c>
      <c r="L618">
        <v>0.51666666666666672</v>
      </c>
      <c r="M618" t="s">
        <v>23</v>
      </c>
      <c r="N618">
        <v>348.48</v>
      </c>
      <c r="O618">
        <v>4.7619047620000003</v>
      </c>
      <c r="P618">
        <v>17.423999999999999</v>
      </c>
      <c r="Q618">
        <v>4.2</v>
      </c>
      <c r="R618">
        <f t="shared" si="81"/>
        <v>365.9</v>
      </c>
      <c r="S618" t="str">
        <f t="shared" si="82"/>
        <v>check</v>
      </c>
      <c r="T618" s="5" t="str">
        <f t="shared" si="83"/>
        <v>Sports And Travel</v>
      </c>
      <c r="U618" t="str">
        <f t="shared" si="84"/>
        <v>Ewallet</v>
      </c>
      <c r="V618">
        <f>SUM(J618:J618:J1617)</f>
        <v>123773.10749999994</v>
      </c>
      <c r="W618">
        <f t="shared" si="85"/>
        <v>2081</v>
      </c>
      <c r="X618">
        <f t="shared" si="86"/>
        <v>321.48859090909076</v>
      </c>
      <c r="Y618">
        <f t="shared" si="87"/>
        <v>1023.75</v>
      </c>
      <c r="Z618">
        <f t="shared" si="88"/>
        <v>10.6785</v>
      </c>
      <c r="AA618">
        <f t="shared" si="89"/>
        <v>385</v>
      </c>
    </row>
    <row r="619" spans="1:27" x14ac:dyDescent="0.3">
      <c r="A619" t="s">
        <v>705</v>
      </c>
      <c r="B619" t="s">
        <v>45</v>
      </c>
      <c r="C619" t="s">
        <v>46</v>
      </c>
      <c r="D619" t="s">
        <v>20</v>
      </c>
      <c r="E619" t="s">
        <v>215</v>
      </c>
      <c r="F619" t="s">
        <v>36</v>
      </c>
      <c r="G619">
        <v>72.599999999999994</v>
      </c>
      <c r="H619">
        <v>6</v>
      </c>
      <c r="I619">
        <v>21.78</v>
      </c>
      <c r="J619">
        <v>457.38</v>
      </c>
      <c r="K619" s="6" t="s">
        <v>137</v>
      </c>
      <c r="L619">
        <v>0.82708333333333339</v>
      </c>
      <c r="M619" t="s">
        <v>29</v>
      </c>
      <c r="N619">
        <v>435.6</v>
      </c>
      <c r="O619">
        <v>4.7619047620000003</v>
      </c>
      <c r="P619">
        <v>21.78</v>
      </c>
      <c r="Q619">
        <v>6.9</v>
      </c>
      <c r="R619">
        <f t="shared" si="81"/>
        <v>457.38</v>
      </c>
      <c r="S619" t="str">
        <f t="shared" si="82"/>
        <v>correct</v>
      </c>
      <c r="T619" s="5" t="str">
        <f t="shared" si="83"/>
        <v>Sports And Travel</v>
      </c>
      <c r="U619" t="str">
        <f t="shared" si="84"/>
        <v>Cash</v>
      </c>
      <c r="V619">
        <f>SUM(J619:J619:J1618)</f>
        <v>123407.20349999995</v>
      </c>
      <c r="W619">
        <f t="shared" si="85"/>
        <v>2072</v>
      </c>
      <c r="X619">
        <f t="shared" si="86"/>
        <v>321.37292578124988</v>
      </c>
      <c r="Y619">
        <f t="shared" si="87"/>
        <v>1023.75</v>
      </c>
      <c r="Z619">
        <f t="shared" si="88"/>
        <v>10.6785</v>
      </c>
      <c r="AA619">
        <f t="shared" si="89"/>
        <v>384</v>
      </c>
    </row>
    <row r="620" spans="1:27" x14ac:dyDescent="0.3">
      <c r="A620" t="s">
        <v>706</v>
      </c>
      <c r="B620" t="s">
        <v>25</v>
      </c>
      <c r="C620" t="s">
        <v>26</v>
      </c>
      <c r="D620" t="s">
        <v>20</v>
      </c>
      <c r="E620" t="s">
        <v>215</v>
      </c>
      <c r="F620" t="s">
        <v>28</v>
      </c>
      <c r="G620">
        <v>87.91</v>
      </c>
      <c r="H620">
        <v>5</v>
      </c>
      <c r="I620">
        <v>21.977499999999999</v>
      </c>
      <c r="J620">
        <v>461.52749999999997</v>
      </c>
      <c r="K620" s="6" t="s">
        <v>354</v>
      </c>
      <c r="L620">
        <v>0.75694444444444453</v>
      </c>
      <c r="M620" t="s">
        <v>23</v>
      </c>
      <c r="N620">
        <v>439.55</v>
      </c>
      <c r="O620">
        <v>4.7619047620000003</v>
      </c>
      <c r="P620">
        <v>21.977499999999999</v>
      </c>
      <c r="Q620">
        <v>4.4000000000000004</v>
      </c>
      <c r="R620">
        <f t="shared" si="81"/>
        <v>461.53</v>
      </c>
      <c r="S620" t="str">
        <f t="shared" si="82"/>
        <v>check</v>
      </c>
      <c r="T620" s="5" t="str">
        <f t="shared" si="83"/>
        <v>Electronic Accessories</v>
      </c>
      <c r="U620" t="str">
        <f t="shared" si="84"/>
        <v>Ewallet</v>
      </c>
      <c r="V620">
        <f>SUM(J620:J620:J1619)</f>
        <v>122949.82349999994</v>
      </c>
      <c r="W620">
        <f t="shared" si="85"/>
        <v>2066</v>
      </c>
      <c r="X620">
        <f t="shared" si="86"/>
        <v>321.01781592689281</v>
      </c>
      <c r="Y620">
        <f t="shared" si="87"/>
        <v>1023.75</v>
      </c>
      <c r="Z620">
        <f t="shared" si="88"/>
        <v>10.6785</v>
      </c>
      <c r="AA620">
        <f t="shared" si="89"/>
        <v>383</v>
      </c>
    </row>
    <row r="621" spans="1:27" x14ac:dyDescent="0.3">
      <c r="A621" t="s">
        <v>707</v>
      </c>
      <c r="B621" t="s">
        <v>18</v>
      </c>
      <c r="C621" t="s">
        <v>19</v>
      </c>
      <c r="D621" t="s">
        <v>20</v>
      </c>
      <c r="E621" t="s">
        <v>215</v>
      </c>
      <c r="F621" t="s">
        <v>47</v>
      </c>
      <c r="G621">
        <v>98.53</v>
      </c>
      <c r="H621">
        <v>6</v>
      </c>
      <c r="I621">
        <v>29.559000000000001</v>
      </c>
      <c r="J621">
        <v>620.73900000000003</v>
      </c>
      <c r="K621" s="6" t="s">
        <v>146</v>
      </c>
      <c r="L621">
        <v>0.47361111111111115</v>
      </c>
      <c r="M621" t="s">
        <v>32</v>
      </c>
      <c r="N621">
        <v>591.17999999999995</v>
      </c>
      <c r="O621">
        <v>4.7619047620000003</v>
      </c>
      <c r="P621">
        <v>29.559000000000001</v>
      </c>
      <c r="Q621">
        <v>4</v>
      </c>
      <c r="R621">
        <f t="shared" si="81"/>
        <v>620.74</v>
      </c>
      <c r="S621" t="str">
        <f t="shared" si="82"/>
        <v>check</v>
      </c>
      <c r="T621" s="5" t="str">
        <f t="shared" si="83"/>
        <v>Food And Beverages</v>
      </c>
      <c r="U621" t="str">
        <f t="shared" si="84"/>
        <v>Credit card</v>
      </c>
      <c r="V621">
        <f>SUM(J621:J621:J1620)</f>
        <v>122488.29599999994</v>
      </c>
      <c r="W621">
        <f t="shared" si="85"/>
        <v>2061</v>
      </c>
      <c r="X621">
        <f t="shared" si="86"/>
        <v>320.64998952879569</v>
      </c>
      <c r="Y621">
        <f t="shared" si="87"/>
        <v>1023.75</v>
      </c>
      <c r="Z621">
        <f t="shared" si="88"/>
        <v>10.6785</v>
      </c>
      <c r="AA621">
        <f t="shared" si="89"/>
        <v>382</v>
      </c>
    </row>
    <row r="622" spans="1:27" x14ac:dyDescent="0.3">
      <c r="A622" t="s">
        <v>708</v>
      </c>
      <c r="B622" t="s">
        <v>25</v>
      </c>
      <c r="C622" t="s">
        <v>26</v>
      </c>
      <c r="D622" t="s">
        <v>20</v>
      </c>
      <c r="E622" t="s">
        <v>21</v>
      </c>
      <c r="F622" t="s">
        <v>50</v>
      </c>
      <c r="G622">
        <v>43.46</v>
      </c>
      <c r="H622">
        <v>6</v>
      </c>
      <c r="I622">
        <v>13.038</v>
      </c>
      <c r="J622">
        <v>273.798</v>
      </c>
      <c r="K622" s="6">
        <v>43648</v>
      </c>
      <c r="L622">
        <v>0.74652777777777779</v>
      </c>
      <c r="M622" t="s">
        <v>23</v>
      </c>
      <c r="N622">
        <v>260.76</v>
      </c>
      <c r="O622">
        <v>4.7619047620000003</v>
      </c>
      <c r="P622">
        <v>13.038</v>
      </c>
      <c r="Q622">
        <v>8.5</v>
      </c>
      <c r="R622">
        <f t="shared" si="81"/>
        <v>273.8</v>
      </c>
      <c r="S622" t="str">
        <f t="shared" si="82"/>
        <v>check</v>
      </c>
      <c r="T622" s="5" t="str">
        <f t="shared" si="83"/>
        <v>Fashion Accessories</v>
      </c>
      <c r="U622" t="str">
        <f t="shared" si="84"/>
        <v>Ewallet</v>
      </c>
      <c r="V622">
        <f>SUM(J622:J622:J1621)</f>
        <v>121867.55699999993</v>
      </c>
      <c r="W622">
        <f t="shared" si="85"/>
        <v>2055</v>
      </c>
      <c r="X622">
        <f t="shared" si="86"/>
        <v>319.86235433070846</v>
      </c>
      <c r="Y622">
        <f t="shared" si="87"/>
        <v>1023.75</v>
      </c>
      <c r="Z622">
        <f t="shared" si="88"/>
        <v>10.6785</v>
      </c>
      <c r="AA622">
        <f t="shared" si="89"/>
        <v>381</v>
      </c>
    </row>
    <row r="623" spans="1:27" x14ac:dyDescent="0.3">
      <c r="A623" t="s">
        <v>709</v>
      </c>
      <c r="B623" t="s">
        <v>18</v>
      </c>
      <c r="C623" t="s">
        <v>19</v>
      </c>
      <c r="D623" t="s">
        <v>27</v>
      </c>
      <c r="E623" t="s">
        <v>21</v>
      </c>
      <c r="F623" t="s">
        <v>47</v>
      </c>
      <c r="G623">
        <v>71.680000000000007</v>
      </c>
      <c r="H623">
        <v>3</v>
      </c>
      <c r="I623">
        <v>10.752000000000001</v>
      </c>
      <c r="J623">
        <v>225.792</v>
      </c>
      <c r="K623" s="6" t="s">
        <v>170</v>
      </c>
      <c r="L623">
        <v>0.64583333333333337</v>
      </c>
      <c r="M623" t="s">
        <v>32</v>
      </c>
      <c r="N623">
        <v>215.04</v>
      </c>
      <c r="O623">
        <v>4.7619047620000003</v>
      </c>
      <c r="P623">
        <v>10.752000000000001</v>
      </c>
      <c r="Q623">
        <v>9.1999999999999993</v>
      </c>
      <c r="R623">
        <f t="shared" si="81"/>
        <v>225.79</v>
      </c>
      <c r="S623" t="str">
        <f t="shared" si="82"/>
        <v>check</v>
      </c>
      <c r="T623" s="5" t="str">
        <f t="shared" si="83"/>
        <v>Food And Beverages</v>
      </c>
      <c r="U623" t="str">
        <f t="shared" si="84"/>
        <v>Credit card</v>
      </c>
      <c r="V623">
        <f>SUM(J623:J623:J1622)</f>
        <v>121593.75899999993</v>
      </c>
      <c r="W623">
        <f t="shared" si="85"/>
        <v>2049</v>
      </c>
      <c r="X623">
        <f t="shared" si="86"/>
        <v>319.98357631578932</v>
      </c>
      <c r="Y623">
        <f t="shared" si="87"/>
        <v>1023.75</v>
      </c>
      <c r="Z623">
        <f t="shared" si="88"/>
        <v>10.6785</v>
      </c>
      <c r="AA623">
        <f t="shared" si="89"/>
        <v>380</v>
      </c>
    </row>
    <row r="624" spans="1:27" x14ac:dyDescent="0.3">
      <c r="A624" t="s">
        <v>710</v>
      </c>
      <c r="B624" t="s">
        <v>18</v>
      </c>
      <c r="C624" t="s">
        <v>19</v>
      </c>
      <c r="D624" t="s">
        <v>20</v>
      </c>
      <c r="E624" t="s">
        <v>21</v>
      </c>
      <c r="F624" t="s">
        <v>47</v>
      </c>
      <c r="G624">
        <v>91.61</v>
      </c>
      <c r="H624">
        <v>1</v>
      </c>
      <c r="I624">
        <v>4.5804999999999998</v>
      </c>
      <c r="J624">
        <v>96.1905</v>
      </c>
      <c r="K624" s="6" t="s">
        <v>295</v>
      </c>
      <c r="L624">
        <v>0.8222222222222223</v>
      </c>
      <c r="M624" t="s">
        <v>29</v>
      </c>
      <c r="N624">
        <v>91.61</v>
      </c>
      <c r="O624">
        <v>4.7619047620000003</v>
      </c>
      <c r="P624">
        <v>4.5804999999999998</v>
      </c>
      <c r="Q624">
        <v>9.8000000000000007</v>
      </c>
      <c r="R624">
        <f t="shared" si="81"/>
        <v>96.19</v>
      </c>
      <c r="S624" t="str">
        <f t="shared" si="82"/>
        <v>check</v>
      </c>
      <c r="T624" s="5" t="str">
        <f t="shared" si="83"/>
        <v>Food And Beverages</v>
      </c>
      <c r="U624" t="str">
        <f t="shared" si="84"/>
        <v>Cash</v>
      </c>
      <c r="V624">
        <f>SUM(J624:J624:J1623)</f>
        <v>121367.96699999992</v>
      </c>
      <c r="W624">
        <f t="shared" si="85"/>
        <v>2046</v>
      </c>
      <c r="X624">
        <f t="shared" si="86"/>
        <v>320.23210290237444</v>
      </c>
      <c r="Y624">
        <f t="shared" si="87"/>
        <v>1023.75</v>
      </c>
      <c r="Z624">
        <f t="shared" si="88"/>
        <v>10.6785</v>
      </c>
      <c r="AA624">
        <f t="shared" si="89"/>
        <v>379</v>
      </c>
    </row>
    <row r="625" spans="1:27" x14ac:dyDescent="0.3">
      <c r="A625" t="s">
        <v>711</v>
      </c>
      <c r="B625" t="s">
        <v>45</v>
      </c>
      <c r="C625" t="s">
        <v>46</v>
      </c>
      <c r="D625" t="s">
        <v>20</v>
      </c>
      <c r="E625" t="s">
        <v>21</v>
      </c>
      <c r="F625" t="s">
        <v>31</v>
      </c>
      <c r="G625">
        <v>94.59</v>
      </c>
      <c r="H625">
        <v>7</v>
      </c>
      <c r="I625">
        <v>33.106499999999997</v>
      </c>
      <c r="J625">
        <v>695.23649999999998</v>
      </c>
      <c r="K625" s="6" t="s">
        <v>90</v>
      </c>
      <c r="L625">
        <v>0.64374999999999993</v>
      </c>
      <c r="M625" t="s">
        <v>32</v>
      </c>
      <c r="N625">
        <v>662.13</v>
      </c>
      <c r="O625">
        <v>4.7619047620000003</v>
      </c>
      <c r="P625">
        <v>33.106499999999997</v>
      </c>
      <c r="Q625">
        <v>4.9000000000000004</v>
      </c>
      <c r="R625">
        <f t="shared" si="81"/>
        <v>695.24</v>
      </c>
      <c r="S625" t="str">
        <f t="shared" si="82"/>
        <v>check</v>
      </c>
      <c r="T625" s="5" t="str">
        <f t="shared" si="83"/>
        <v>Home And Lifestyle</v>
      </c>
      <c r="U625" t="str">
        <f t="shared" si="84"/>
        <v>Credit card</v>
      </c>
      <c r="V625">
        <f>SUM(J625:J625:J1624)</f>
        <v>121271.77649999991</v>
      </c>
      <c r="W625">
        <f t="shared" si="85"/>
        <v>2045</v>
      </c>
      <c r="X625">
        <f t="shared" si="86"/>
        <v>320.82480555555532</v>
      </c>
      <c r="Y625">
        <f t="shared" si="87"/>
        <v>1023.75</v>
      </c>
      <c r="Z625">
        <f t="shared" si="88"/>
        <v>10.6785</v>
      </c>
      <c r="AA625">
        <f t="shared" si="89"/>
        <v>378</v>
      </c>
    </row>
    <row r="626" spans="1:27" x14ac:dyDescent="0.3">
      <c r="A626" t="s">
        <v>712</v>
      </c>
      <c r="B626" t="s">
        <v>45</v>
      </c>
      <c r="C626" t="s">
        <v>46</v>
      </c>
      <c r="D626" t="s">
        <v>27</v>
      </c>
      <c r="E626" t="s">
        <v>21</v>
      </c>
      <c r="F626" t="s">
        <v>50</v>
      </c>
      <c r="G626">
        <v>83.25</v>
      </c>
      <c r="H626">
        <v>10</v>
      </c>
      <c r="I626">
        <v>41.625</v>
      </c>
      <c r="J626">
        <v>874.125</v>
      </c>
      <c r="K626" s="6">
        <v>43800</v>
      </c>
      <c r="L626">
        <v>0.47569444444444442</v>
      </c>
      <c r="M626" t="s">
        <v>32</v>
      </c>
      <c r="N626">
        <v>832.5</v>
      </c>
      <c r="O626">
        <v>4.7619047620000003</v>
      </c>
      <c r="P626">
        <v>41.625</v>
      </c>
      <c r="Q626">
        <v>4.4000000000000004</v>
      </c>
      <c r="R626">
        <f t="shared" si="81"/>
        <v>874.13</v>
      </c>
      <c r="S626" t="str">
        <f t="shared" si="82"/>
        <v>check</v>
      </c>
      <c r="T626" s="5" t="str">
        <f t="shared" si="83"/>
        <v>Fashion Accessories</v>
      </c>
      <c r="U626" t="str">
        <f t="shared" si="84"/>
        <v>Credit card</v>
      </c>
      <c r="V626">
        <f>SUM(J626:J626:J1625)</f>
        <v>120576.53999999992</v>
      </c>
      <c r="W626">
        <f t="shared" si="85"/>
        <v>2038</v>
      </c>
      <c r="X626">
        <f t="shared" si="86"/>
        <v>319.83167108753292</v>
      </c>
      <c r="Y626">
        <f t="shared" si="87"/>
        <v>1023.75</v>
      </c>
      <c r="Z626">
        <f t="shared" si="88"/>
        <v>10.6785</v>
      </c>
      <c r="AA626">
        <f t="shared" si="89"/>
        <v>377</v>
      </c>
    </row>
    <row r="627" spans="1:27" x14ac:dyDescent="0.3">
      <c r="A627" t="s">
        <v>713</v>
      </c>
      <c r="B627" t="s">
        <v>45</v>
      </c>
      <c r="C627" t="s">
        <v>46</v>
      </c>
      <c r="D627" t="s">
        <v>20</v>
      </c>
      <c r="E627" t="s">
        <v>215</v>
      </c>
      <c r="F627" t="s">
        <v>50</v>
      </c>
      <c r="G627">
        <v>91.35</v>
      </c>
      <c r="H627">
        <v>1</v>
      </c>
      <c r="I627">
        <v>4.5674999999999999</v>
      </c>
      <c r="J627">
        <v>95.917500000000004</v>
      </c>
      <c r="K627" s="6" t="s">
        <v>211</v>
      </c>
      <c r="L627">
        <v>0.65416666666666667</v>
      </c>
      <c r="M627" t="s">
        <v>29</v>
      </c>
      <c r="N627">
        <v>91.35</v>
      </c>
      <c r="O627">
        <v>4.7619047620000003</v>
      </c>
      <c r="P627">
        <v>4.5674999999999999</v>
      </c>
      <c r="Q627">
        <v>6.8</v>
      </c>
      <c r="R627">
        <f t="shared" si="81"/>
        <v>95.92</v>
      </c>
      <c r="S627" t="str">
        <f t="shared" si="82"/>
        <v>check</v>
      </c>
      <c r="T627" s="5" t="str">
        <f t="shared" si="83"/>
        <v>Fashion Accessories</v>
      </c>
      <c r="U627" t="str">
        <f t="shared" si="84"/>
        <v>Cash</v>
      </c>
      <c r="V627">
        <f>SUM(J627:J627:J1626)</f>
        <v>119702.41499999994</v>
      </c>
      <c r="W627">
        <f t="shared" si="85"/>
        <v>2028</v>
      </c>
      <c r="X627">
        <f t="shared" si="86"/>
        <v>318.35748670212746</v>
      </c>
      <c r="Y627">
        <f t="shared" si="87"/>
        <v>1023.75</v>
      </c>
      <c r="Z627">
        <f t="shared" si="88"/>
        <v>10.6785</v>
      </c>
      <c r="AA627">
        <f t="shared" si="89"/>
        <v>376</v>
      </c>
    </row>
    <row r="628" spans="1:27" x14ac:dyDescent="0.3">
      <c r="A628" t="s">
        <v>714</v>
      </c>
      <c r="B628" t="s">
        <v>45</v>
      </c>
      <c r="C628" t="s">
        <v>46</v>
      </c>
      <c r="D628" t="s">
        <v>20</v>
      </c>
      <c r="E628" t="s">
        <v>21</v>
      </c>
      <c r="F628" t="s">
        <v>47</v>
      </c>
      <c r="G628">
        <v>78.88</v>
      </c>
      <c r="H628">
        <v>2</v>
      </c>
      <c r="I628">
        <v>7.8879999999999999</v>
      </c>
      <c r="J628">
        <v>165.648</v>
      </c>
      <c r="K628" s="6" t="s">
        <v>144</v>
      </c>
      <c r="L628">
        <v>0.6694444444444444</v>
      </c>
      <c r="M628" t="s">
        <v>29</v>
      </c>
      <c r="N628">
        <v>157.76</v>
      </c>
      <c r="O628">
        <v>4.7619047620000003</v>
      </c>
      <c r="P628">
        <v>7.8879999999999999</v>
      </c>
      <c r="Q628">
        <v>9.1</v>
      </c>
      <c r="R628">
        <f t="shared" si="81"/>
        <v>165.65</v>
      </c>
      <c r="S628" t="str">
        <f t="shared" si="82"/>
        <v>check</v>
      </c>
      <c r="T628" s="5" t="str">
        <f t="shared" si="83"/>
        <v>Food And Beverages</v>
      </c>
      <c r="U628" t="str">
        <f t="shared" si="84"/>
        <v>Cash</v>
      </c>
      <c r="V628">
        <f>SUM(J628:J628:J1627)</f>
        <v>119606.49749999994</v>
      </c>
      <c r="W628">
        <f t="shared" si="85"/>
        <v>2027</v>
      </c>
      <c r="X628">
        <f t="shared" si="86"/>
        <v>318.95065999999986</v>
      </c>
      <c r="Y628">
        <f t="shared" si="87"/>
        <v>1023.75</v>
      </c>
      <c r="Z628">
        <f t="shared" si="88"/>
        <v>10.6785</v>
      </c>
      <c r="AA628">
        <f t="shared" si="89"/>
        <v>375</v>
      </c>
    </row>
    <row r="629" spans="1:27" x14ac:dyDescent="0.3">
      <c r="A629" t="s">
        <v>715</v>
      </c>
      <c r="B629" t="s">
        <v>18</v>
      </c>
      <c r="C629" t="s">
        <v>19</v>
      </c>
      <c r="D629" t="s">
        <v>27</v>
      </c>
      <c r="E629" t="s">
        <v>215</v>
      </c>
      <c r="F629" t="s">
        <v>36</v>
      </c>
      <c r="G629">
        <v>60.87</v>
      </c>
      <c r="H629">
        <v>2</v>
      </c>
      <c r="I629">
        <v>6.0869999999999997</v>
      </c>
      <c r="J629">
        <v>127.827</v>
      </c>
      <c r="K629" s="6">
        <v>43711</v>
      </c>
      <c r="L629">
        <v>0.52569444444444446</v>
      </c>
      <c r="M629" t="s">
        <v>23</v>
      </c>
      <c r="N629">
        <v>121.74</v>
      </c>
      <c r="O629">
        <v>4.7619047620000003</v>
      </c>
      <c r="P629">
        <v>6.0869999999999997</v>
      </c>
      <c r="Q629">
        <v>8.6999999999999993</v>
      </c>
      <c r="R629">
        <f t="shared" si="81"/>
        <v>127.83</v>
      </c>
      <c r="S629" t="str">
        <f t="shared" si="82"/>
        <v>check</v>
      </c>
      <c r="T629" s="5" t="str">
        <f t="shared" si="83"/>
        <v>Sports And Travel</v>
      </c>
      <c r="U629" t="str">
        <f t="shared" si="84"/>
        <v>Ewallet</v>
      </c>
      <c r="V629">
        <f>SUM(J629:J629:J1628)</f>
        <v>119440.84949999994</v>
      </c>
      <c r="W629">
        <f t="shared" si="85"/>
        <v>2025</v>
      </c>
      <c r="X629">
        <f t="shared" si="86"/>
        <v>319.36056016042767</v>
      </c>
      <c r="Y629">
        <f t="shared" si="87"/>
        <v>1023.75</v>
      </c>
      <c r="Z629">
        <f t="shared" si="88"/>
        <v>10.6785</v>
      </c>
      <c r="AA629">
        <f t="shared" si="89"/>
        <v>374</v>
      </c>
    </row>
    <row r="630" spans="1:27" x14ac:dyDescent="0.3">
      <c r="A630" t="s">
        <v>716</v>
      </c>
      <c r="B630" t="s">
        <v>45</v>
      </c>
      <c r="C630" t="s">
        <v>46</v>
      </c>
      <c r="D630" t="s">
        <v>20</v>
      </c>
      <c r="E630" t="s">
        <v>215</v>
      </c>
      <c r="F630" t="s">
        <v>22</v>
      </c>
      <c r="G630">
        <v>82.58</v>
      </c>
      <c r="H630">
        <v>10</v>
      </c>
      <c r="I630">
        <v>41.29</v>
      </c>
      <c r="J630">
        <v>867.09</v>
      </c>
      <c r="K630" s="6" t="s">
        <v>354</v>
      </c>
      <c r="L630">
        <v>0.6118055555555556</v>
      </c>
      <c r="M630" t="s">
        <v>29</v>
      </c>
      <c r="N630">
        <v>825.8</v>
      </c>
      <c r="O630">
        <v>4.7619047620000003</v>
      </c>
      <c r="P630">
        <v>41.29</v>
      </c>
      <c r="Q630">
        <v>5</v>
      </c>
      <c r="R630">
        <f t="shared" si="81"/>
        <v>867.09</v>
      </c>
      <c r="S630" t="str">
        <f t="shared" si="82"/>
        <v>correct</v>
      </c>
      <c r="T630" s="5" t="str">
        <f t="shared" si="83"/>
        <v>Health And Beauty</v>
      </c>
      <c r="U630" t="str">
        <f t="shared" si="84"/>
        <v>Cash</v>
      </c>
      <c r="V630">
        <f>SUM(J630:J630:J1629)</f>
        <v>119313.02249999993</v>
      </c>
      <c r="W630">
        <f t="shared" si="85"/>
        <v>2023</v>
      </c>
      <c r="X630">
        <f t="shared" si="86"/>
        <v>319.87405495978533</v>
      </c>
      <c r="Y630">
        <f t="shared" si="87"/>
        <v>1023.75</v>
      </c>
      <c r="Z630">
        <f t="shared" si="88"/>
        <v>10.6785</v>
      </c>
      <c r="AA630">
        <f t="shared" si="89"/>
        <v>373</v>
      </c>
    </row>
    <row r="631" spans="1:27" x14ac:dyDescent="0.3">
      <c r="A631" t="s">
        <v>717</v>
      </c>
      <c r="B631" t="s">
        <v>18</v>
      </c>
      <c r="C631" t="s">
        <v>19</v>
      </c>
      <c r="D631" t="s">
        <v>20</v>
      </c>
      <c r="E631" t="s">
        <v>215</v>
      </c>
      <c r="F631" t="s">
        <v>31</v>
      </c>
      <c r="G631">
        <v>53.3</v>
      </c>
      <c r="H631">
        <v>3</v>
      </c>
      <c r="I631">
        <v>7.9950000000000001</v>
      </c>
      <c r="J631">
        <v>167.89500000000001</v>
      </c>
      <c r="K631" s="6" t="s">
        <v>75</v>
      </c>
      <c r="L631">
        <v>0.59652777777777777</v>
      </c>
      <c r="M631" t="s">
        <v>23</v>
      </c>
      <c r="N631">
        <v>159.9</v>
      </c>
      <c r="O631">
        <v>4.7619047620000003</v>
      </c>
      <c r="P631">
        <v>7.9950000000000001</v>
      </c>
      <c r="Q631">
        <v>7.5</v>
      </c>
      <c r="R631">
        <f t="shared" si="81"/>
        <v>167.9</v>
      </c>
      <c r="S631" t="str">
        <f t="shared" si="82"/>
        <v>check</v>
      </c>
      <c r="T631" s="5" t="str">
        <f t="shared" si="83"/>
        <v>Home And Lifestyle</v>
      </c>
      <c r="U631" t="str">
        <f t="shared" si="84"/>
        <v>Ewallet</v>
      </c>
      <c r="V631">
        <f>SUM(J631:J631:J1630)</f>
        <v>118445.93249999994</v>
      </c>
      <c r="W631">
        <f t="shared" si="85"/>
        <v>2013</v>
      </c>
      <c r="X631">
        <f t="shared" si="86"/>
        <v>318.40304435483853</v>
      </c>
      <c r="Y631">
        <f t="shared" si="87"/>
        <v>1023.75</v>
      </c>
      <c r="Z631">
        <f t="shared" si="88"/>
        <v>10.6785</v>
      </c>
      <c r="AA631">
        <f t="shared" si="89"/>
        <v>372</v>
      </c>
    </row>
    <row r="632" spans="1:27" x14ac:dyDescent="0.3">
      <c r="A632" t="s">
        <v>718</v>
      </c>
      <c r="B632" t="s">
        <v>18</v>
      </c>
      <c r="C632" t="s">
        <v>19</v>
      </c>
      <c r="D632" t="s">
        <v>27</v>
      </c>
      <c r="E632" t="s">
        <v>21</v>
      </c>
      <c r="F632" t="s">
        <v>50</v>
      </c>
      <c r="G632">
        <v>12.09</v>
      </c>
      <c r="H632">
        <v>1</v>
      </c>
      <c r="I632">
        <v>0.60450000000000004</v>
      </c>
      <c r="J632">
        <v>12.6945</v>
      </c>
      <c r="K632" s="6" t="s">
        <v>144</v>
      </c>
      <c r="L632">
        <v>0.7631944444444444</v>
      </c>
      <c r="M632" t="s">
        <v>32</v>
      </c>
      <c r="N632">
        <v>12.09</v>
      </c>
      <c r="O632">
        <v>4.7619047620000003</v>
      </c>
      <c r="P632">
        <v>0.60450000000000004</v>
      </c>
      <c r="Q632">
        <v>8.1999999999999993</v>
      </c>
      <c r="R632">
        <f t="shared" si="81"/>
        <v>12.69</v>
      </c>
      <c r="S632" t="str">
        <f t="shared" si="82"/>
        <v>check</v>
      </c>
      <c r="T632" s="5" t="str">
        <f t="shared" si="83"/>
        <v>Fashion Accessories</v>
      </c>
      <c r="U632" t="str">
        <f t="shared" si="84"/>
        <v>Credit card</v>
      </c>
      <c r="V632">
        <f>SUM(J632:J632:J1631)</f>
        <v>118278.03749999993</v>
      </c>
      <c r="W632">
        <f t="shared" si="85"/>
        <v>2010</v>
      </c>
      <c r="X632">
        <f t="shared" si="86"/>
        <v>318.80872641509416</v>
      </c>
      <c r="Y632">
        <f t="shared" si="87"/>
        <v>1023.75</v>
      </c>
      <c r="Z632">
        <f t="shared" si="88"/>
        <v>10.6785</v>
      </c>
      <c r="AA632">
        <f t="shared" si="89"/>
        <v>371</v>
      </c>
    </row>
    <row r="633" spans="1:27" x14ac:dyDescent="0.3">
      <c r="A633" t="s">
        <v>719</v>
      </c>
      <c r="B633" t="s">
        <v>18</v>
      </c>
      <c r="C633" t="s">
        <v>19</v>
      </c>
      <c r="D633" t="s">
        <v>27</v>
      </c>
      <c r="E633" t="s">
        <v>215</v>
      </c>
      <c r="F633" t="s">
        <v>36</v>
      </c>
      <c r="G633">
        <v>64.19</v>
      </c>
      <c r="H633">
        <v>10</v>
      </c>
      <c r="I633">
        <v>32.094999999999999</v>
      </c>
      <c r="J633">
        <v>673.995</v>
      </c>
      <c r="K633" s="6" t="s">
        <v>182</v>
      </c>
      <c r="L633">
        <v>0.58888888888888891</v>
      </c>
      <c r="M633" t="s">
        <v>32</v>
      </c>
      <c r="N633">
        <v>641.9</v>
      </c>
      <c r="O633">
        <v>4.7619047620000003</v>
      </c>
      <c r="P633">
        <v>32.094999999999999</v>
      </c>
      <c r="Q633">
        <v>6.7</v>
      </c>
      <c r="R633">
        <f t="shared" si="81"/>
        <v>674</v>
      </c>
      <c r="S633" t="str">
        <f t="shared" si="82"/>
        <v>check</v>
      </c>
      <c r="T633" s="5" t="str">
        <f t="shared" si="83"/>
        <v>Sports And Travel</v>
      </c>
      <c r="U633" t="str">
        <f t="shared" si="84"/>
        <v>Credit card</v>
      </c>
      <c r="V633">
        <f>SUM(J633:J633:J1632)</f>
        <v>118265.34299999994</v>
      </c>
      <c r="W633">
        <f t="shared" si="85"/>
        <v>2009</v>
      </c>
      <c r="X633">
        <f t="shared" si="86"/>
        <v>319.63606216216198</v>
      </c>
      <c r="Y633">
        <f t="shared" si="87"/>
        <v>1023.75</v>
      </c>
      <c r="Z633">
        <f t="shared" si="88"/>
        <v>10.6785</v>
      </c>
      <c r="AA633">
        <f t="shared" si="89"/>
        <v>370</v>
      </c>
    </row>
    <row r="634" spans="1:27" x14ac:dyDescent="0.3">
      <c r="A634" t="s">
        <v>720</v>
      </c>
      <c r="B634" t="s">
        <v>18</v>
      </c>
      <c r="C634" t="s">
        <v>19</v>
      </c>
      <c r="D634" t="s">
        <v>27</v>
      </c>
      <c r="E634" t="s">
        <v>215</v>
      </c>
      <c r="F634" t="s">
        <v>28</v>
      </c>
      <c r="G634">
        <v>78.31</v>
      </c>
      <c r="H634">
        <v>3</v>
      </c>
      <c r="I634">
        <v>11.746499999999999</v>
      </c>
      <c r="J634">
        <v>246.6765</v>
      </c>
      <c r="K634" s="6">
        <v>43588</v>
      </c>
      <c r="L634">
        <v>0.69305555555555554</v>
      </c>
      <c r="M634" t="s">
        <v>23</v>
      </c>
      <c r="N634">
        <v>234.93</v>
      </c>
      <c r="O634">
        <v>4.7619047620000003</v>
      </c>
      <c r="P634">
        <v>11.746499999999999</v>
      </c>
      <c r="Q634">
        <v>5.4</v>
      </c>
      <c r="R634">
        <f t="shared" si="81"/>
        <v>246.68</v>
      </c>
      <c r="S634" t="str">
        <f t="shared" si="82"/>
        <v>check</v>
      </c>
      <c r="T634" s="5" t="str">
        <f t="shared" si="83"/>
        <v>Electronic Accessories</v>
      </c>
      <c r="U634" t="str">
        <f t="shared" si="84"/>
        <v>Ewallet</v>
      </c>
      <c r="V634">
        <f>SUM(J634:J634:J1633)</f>
        <v>117591.34799999994</v>
      </c>
      <c r="W634">
        <f t="shared" si="85"/>
        <v>1999</v>
      </c>
      <c r="X634">
        <f t="shared" si="86"/>
        <v>318.67573983739823</v>
      </c>
      <c r="Y634">
        <f t="shared" si="87"/>
        <v>1023.75</v>
      </c>
      <c r="Z634">
        <f t="shared" si="88"/>
        <v>10.6785</v>
      </c>
      <c r="AA634">
        <f t="shared" si="89"/>
        <v>369</v>
      </c>
    </row>
    <row r="635" spans="1:27" x14ac:dyDescent="0.3">
      <c r="A635" t="s">
        <v>721</v>
      </c>
      <c r="B635" t="s">
        <v>18</v>
      </c>
      <c r="C635" t="s">
        <v>19</v>
      </c>
      <c r="D635" t="s">
        <v>20</v>
      </c>
      <c r="E635" t="s">
        <v>215</v>
      </c>
      <c r="F635" t="s">
        <v>47</v>
      </c>
      <c r="G635">
        <v>83.77</v>
      </c>
      <c r="H635">
        <v>2</v>
      </c>
      <c r="I635">
        <v>8.3770000000000007</v>
      </c>
      <c r="J635">
        <v>175.917</v>
      </c>
      <c r="K635" s="6" t="s">
        <v>57</v>
      </c>
      <c r="L635">
        <v>0.45416666666666666</v>
      </c>
      <c r="M635" t="s">
        <v>32</v>
      </c>
      <c r="N635">
        <v>167.54</v>
      </c>
      <c r="O635">
        <v>4.7619047620000003</v>
      </c>
      <c r="P635">
        <v>8.3770000000000007</v>
      </c>
      <c r="Q635">
        <v>7</v>
      </c>
      <c r="R635">
        <f t="shared" si="81"/>
        <v>175.92</v>
      </c>
      <c r="S635" t="str">
        <f t="shared" si="82"/>
        <v>check</v>
      </c>
      <c r="T635" s="5" t="str">
        <f t="shared" si="83"/>
        <v>Food And Beverages</v>
      </c>
      <c r="U635" t="str">
        <f t="shared" si="84"/>
        <v>Credit card</v>
      </c>
      <c r="V635">
        <f>SUM(J635:J635:J1634)</f>
        <v>117344.67149999994</v>
      </c>
      <c r="W635">
        <f t="shared" si="85"/>
        <v>1996</v>
      </c>
      <c r="X635">
        <f t="shared" si="86"/>
        <v>318.87138994565203</v>
      </c>
      <c r="Y635">
        <f t="shared" si="87"/>
        <v>1023.75</v>
      </c>
      <c r="Z635">
        <f t="shared" si="88"/>
        <v>10.6785</v>
      </c>
      <c r="AA635">
        <f t="shared" si="89"/>
        <v>368</v>
      </c>
    </row>
    <row r="636" spans="1:27" x14ac:dyDescent="0.3">
      <c r="A636" t="s">
        <v>722</v>
      </c>
      <c r="B636" t="s">
        <v>45</v>
      </c>
      <c r="C636" t="s">
        <v>46</v>
      </c>
      <c r="D636" t="s">
        <v>27</v>
      </c>
      <c r="E636" t="s">
        <v>215</v>
      </c>
      <c r="F636" t="s">
        <v>31</v>
      </c>
      <c r="G636">
        <v>99.7</v>
      </c>
      <c r="H636">
        <v>3</v>
      </c>
      <c r="I636">
        <v>14.955</v>
      </c>
      <c r="J636">
        <v>314.05500000000001</v>
      </c>
      <c r="K636" s="6" t="s">
        <v>289</v>
      </c>
      <c r="L636">
        <v>0.47847222222222219</v>
      </c>
      <c r="M636" t="s">
        <v>23</v>
      </c>
      <c r="N636">
        <v>299.10000000000002</v>
      </c>
      <c r="O636">
        <v>4.7619047620000003</v>
      </c>
      <c r="P636">
        <v>14.955</v>
      </c>
      <c r="Q636">
        <v>4.7</v>
      </c>
      <c r="R636">
        <f t="shared" si="81"/>
        <v>314.06</v>
      </c>
      <c r="S636" t="str">
        <f t="shared" si="82"/>
        <v>check</v>
      </c>
      <c r="T636" s="5" t="str">
        <f t="shared" si="83"/>
        <v>Home And Lifestyle</v>
      </c>
      <c r="U636" t="str">
        <f t="shared" si="84"/>
        <v>Ewallet</v>
      </c>
      <c r="V636">
        <f>SUM(J636:J636:J1635)</f>
        <v>117168.75449999994</v>
      </c>
      <c r="W636">
        <f t="shared" si="85"/>
        <v>1994</v>
      </c>
      <c r="X636">
        <f t="shared" si="86"/>
        <v>319.26091144414153</v>
      </c>
      <c r="Y636">
        <f t="shared" si="87"/>
        <v>1023.75</v>
      </c>
      <c r="Z636">
        <f t="shared" si="88"/>
        <v>10.6785</v>
      </c>
      <c r="AA636">
        <f t="shared" si="89"/>
        <v>367</v>
      </c>
    </row>
    <row r="637" spans="1:27" x14ac:dyDescent="0.3">
      <c r="A637" t="s">
        <v>723</v>
      </c>
      <c r="B637" t="s">
        <v>45</v>
      </c>
      <c r="C637" t="s">
        <v>46</v>
      </c>
      <c r="D637" t="s">
        <v>20</v>
      </c>
      <c r="E637" t="s">
        <v>215</v>
      </c>
      <c r="F637" t="s">
        <v>47</v>
      </c>
      <c r="G637">
        <v>79.91</v>
      </c>
      <c r="H637">
        <v>3</v>
      </c>
      <c r="I637">
        <v>11.986499999999999</v>
      </c>
      <c r="J637">
        <v>251.7165</v>
      </c>
      <c r="K637" s="6" t="s">
        <v>295</v>
      </c>
      <c r="L637">
        <v>0.81111111111111101</v>
      </c>
      <c r="M637" t="s">
        <v>32</v>
      </c>
      <c r="N637">
        <v>239.73</v>
      </c>
      <c r="O637">
        <v>4.7619047620000003</v>
      </c>
      <c r="P637">
        <v>11.986499999999999</v>
      </c>
      <c r="Q637">
        <v>5</v>
      </c>
      <c r="R637">
        <f t="shared" si="81"/>
        <v>251.72</v>
      </c>
      <c r="S637" t="str">
        <f t="shared" si="82"/>
        <v>check</v>
      </c>
      <c r="T637" s="5" t="str">
        <f t="shared" si="83"/>
        <v>Food And Beverages</v>
      </c>
      <c r="U637" t="str">
        <f t="shared" si="84"/>
        <v>Credit card</v>
      </c>
      <c r="V637">
        <f>SUM(J637:J637:J1636)</f>
        <v>116854.69949999994</v>
      </c>
      <c r="W637">
        <f t="shared" si="85"/>
        <v>1991</v>
      </c>
      <c r="X637">
        <f t="shared" si="86"/>
        <v>319.27513524590148</v>
      </c>
      <c r="Y637">
        <f t="shared" si="87"/>
        <v>1023.75</v>
      </c>
      <c r="Z637">
        <f t="shared" si="88"/>
        <v>10.6785</v>
      </c>
      <c r="AA637">
        <f t="shared" si="89"/>
        <v>366</v>
      </c>
    </row>
    <row r="638" spans="1:27" x14ac:dyDescent="0.3">
      <c r="A638" t="s">
        <v>724</v>
      </c>
      <c r="B638" t="s">
        <v>45</v>
      </c>
      <c r="C638" t="s">
        <v>46</v>
      </c>
      <c r="D638" t="s">
        <v>20</v>
      </c>
      <c r="E638" t="s">
        <v>215</v>
      </c>
      <c r="F638" t="s">
        <v>22</v>
      </c>
      <c r="G638">
        <v>66.47</v>
      </c>
      <c r="H638">
        <v>10</v>
      </c>
      <c r="I638">
        <v>33.234999999999999</v>
      </c>
      <c r="J638">
        <v>697.93499999999995</v>
      </c>
      <c r="K638" s="6" t="s">
        <v>57</v>
      </c>
      <c r="L638">
        <v>0.62569444444444444</v>
      </c>
      <c r="M638" t="s">
        <v>32</v>
      </c>
      <c r="N638">
        <v>664.7</v>
      </c>
      <c r="O638">
        <v>4.7619047620000003</v>
      </c>
      <c r="P638">
        <v>33.234999999999999</v>
      </c>
      <c r="Q638">
        <v>5</v>
      </c>
      <c r="R638">
        <f t="shared" si="81"/>
        <v>697.94</v>
      </c>
      <c r="S638" t="str">
        <f t="shared" si="82"/>
        <v>check</v>
      </c>
      <c r="T638" s="5" t="str">
        <f t="shared" si="83"/>
        <v>Health And Beauty</v>
      </c>
      <c r="U638" t="str">
        <f t="shared" si="84"/>
        <v>Credit card</v>
      </c>
      <c r="V638">
        <f>SUM(J638:J638:J1637)</f>
        <v>116602.98299999995</v>
      </c>
      <c r="W638">
        <f t="shared" si="85"/>
        <v>1988</v>
      </c>
      <c r="X638">
        <f t="shared" si="86"/>
        <v>319.46022739726016</v>
      </c>
      <c r="Y638">
        <f t="shared" si="87"/>
        <v>1023.75</v>
      </c>
      <c r="Z638">
        <f t="shared" si="88"/>
        <v>10.6785</v>
      </c>
      <c r="AA638">
        <f t="shared" si="89"/>
        <v>365</v>
      </c>
    </row>
    <row r="639" spans="1:27" x14ac:dyDescent="0.3">
      <c r="A639" t="s">
        <v>725</v>
      </c>
      <c r="B639" t="s">
        <v>18</v>
      </c>
      <c r="C639" t="s">
        <v>19</v>
      </c>
      <c r="D639" t="s">
        <v>27</v>
      </c>
      <c r="E639" t="s">
        <v>215</v>
      </c>
      <c r="F639" t="s">
        <v>22</v>
      </c>
      <c r="G639">
        <v>28.95</v>
      </c>
      <c r="H639">
        <v>7</v>
      </c>
      <c r="I639">
        <v>10.1325</v>
      </c>
      <c r="J639">
        <v>212.7825</v>
      </c>
      <c r="K639" s="6">
        <v>43527</v>
      </c>
      <c r="L639">
        <v>0.85486111111111107</v>
      </c>
      <c r="M639" t="s">
        <v>32</v>
      </c>
      <c r="N639">
        <v>202.65</v>
      </c>
      <c r="O639">
        <v>4.7619047620000003</v>
      </c>
      <c r="P639">
        <v>10.1325</v>
      </c>
      <c r="Q639">
        <v>6</v>
      </c>
      <c r="R639">
        <f t="shared" si="81"/>
        <v>212.78</v>
      </c>
      <c r="S639" t="str">
        <f t="shared" si="82"/>
        <v>check</v>
      </c>
      <c r="T639" s="5" t="str">
        <f t="shared" si="83"/>
        <v>Health And Beauty</v>
      </c>
      <c r="U639" t="str">
        <f t="shared" si="84"/>
        <v>Credit card</v>
      </c>
      <c r="V639">
        <f>SUM(J639:J639:J1638)</f>
        <v>115905.04799999995</v>
      </c>
      <c r="W639">
        <f t="shared" si="85"/>
        <v>1978</v>
      </c>
      <c r="X639">
        <f t="shared" si="86"/>
        <v>318.42046153846138</v>
      </c>
      <c r="Y639">
        <f t="shared" si="87"/>
        <v>1023.75</v>
      </c>
      <c r="Z639">
        <f t="shared" si="88"/>
        <v>10.6785</v>
      </c>
      <c r="AA639">
        <f t="shared" si="89"/>
        <v>364</v>
      </c>
    </row>
    <row r="640" spans="1:27" x14ac:dyDescent="0.3">
      <c r="A640" t="s">
        <v>726</v>
      </c>
      <c r="B640" t="s">
        <v>25</v>
      </c>
      <c r="C640" t="s">
        <v>26</v>
      </c>
      <c r="D640" t="s">
        <v>27</v>
      </c>
      <c r="E640" t="s">
        <v>21</v>
      </c>
      <c r="F640" t="s">
        <v>28</v>
      </c>
      <c r="G640">
        <v>46.2</v>
      </c>
      <c r="H640">
        <v>1</v>
      </c>
      <c r="I640">
        <v>2.31</v>
      </c>
      <c r="J640">
        <v>48.51</v>
      </c>
      <c r="K640" s="6" t="s">
        <v>102</v>
      </c>
      <c r="L640">
        <v>0.51111111111111118</v>
      </c>
      <c r="M640" t="s">
        <v>29</v>
      </c>
      <c r="N640">
        <v>46.2</v>
      </c>
      <c r="O640">
        <v>4.7619047620000003</v>
      </c>
      <c r="P640">
        <v>2.31</v>
      </c>
      <c r="Q640">
        <v>6.3</v>
      </c>
      <c r="R640">
        <f t="shared" si="81"/>
        <v>48.51</v>
      </c>
      <c r="S640" t="str">
        <f t="shared" si="82"/>
        <v>correct</v>
      </c>
      <c r="T640" s="5" t="str">
        <f t="shared" si="83"/>
        <v>Electronic Accessories</v>
      </c>
      <c r="U640" t="str">
        <f t="shared" si="84"/>
        <v>Cash</v>
      </c>
      <c r="V640">
        <f>SUM(J640:J640:J1639)</f>
        <v>115692.26549999994</v>
      </c>
      <c r="W640">
        <f t="shared" si="85"/>
        <v>1971</v>
      </c>
      <c r="X640">
        <f t="shared" si="86"/>
        <v>318.7114752066114</v>
      </c>
      <c r="Y640">
        <f t="shared" si="87"/>
        <v>1023.75</v>
      </c>
      <c r="Z640">
        <f t="shared" si="88"/>
        <v>10.6785</v>
      </c>
      <c r="AA640">
        <f t="shared" si="89"/>
        <v>363</v>
      </c>
    </row>
    <row r="641" spans="1:27" x14ac:dyDescent="0.3">
      <c r="A641" t="s">
        <v>727</v>
      </c>
      <c r="B641" t="s">
        <v>45</v>
      </c>
      <c r="C641" t="s">
        <v>46</v>
      </c>
      <c r="D641" t="s">
        <v>20</v>
      </c>
      <c r="E641" t="s">
        <v>21</v>
      </c>
      <c r="F641" t="s">
        <v>47</v>
      </c>
      <c r="G641">
        <v>17.63</v>
      </c>
      <c r="H641">
        <v>5</v>
      </c>
      <c r="I641">
        <v>4.4074999999999998</v>
      </c>
      <c r="J641">
        <v>92.557500000000005</v>
      </c>
      <c r="K641" s="6">
        <v>43680</v>
      </c>
      <c r="L641">
        <v>0.64374999999999993</v>
      </c>
      <c r="M641" t="s">
        <v>29</v>
      </c>
      <c r="N641">
        <v>88.15</v>
      </c>
      <c r="O641">
        <v>4.7619047620000003</v>
      </c>
      <c r="P641">
        <v>4.4074999999999998</v>
      </c>
      <c r="Q641">
        <v>8.5</v>
      </c>
      <c r="R641">
        <f t="shared" si="81"/>
        <v>92.56</v>
      </c>
      <c r="S641" t="str">
        <f t="shared" si="82"/>
        <v>check</v>
      </c>
      <c r="T641" s="5" t="str">
        <f t="shared" si="83"/>
        <v>Food And Beverages</v>
      </c>
      <c r="U641" t="str">
        <f t="shared" si="84"/>
        <v>Cash</v>
      </c>
      <c r="V641">
        <f>SUM(J641:J641:J1640)</f>
        <v>115643.75549999994</v>
      </c>
      <c r="W641">
        <f t="shared" si="85"/>
        <v>1970</v>
      </c>
      <c r="X641">
        <f t="shared" si="86"/>
        <v>319.45788812154677</v>
      </c>
      <c r="Y641">
        <f t="shared" si="87"/>
        <v>1023.75</v>
      </c>
      <c r="Z641">
        <f t="shared" si="88"/>
        <v>10.6785</v>
      </c>
      <c r="AA641">
        <f t="shared" si="89"/>
        <v>362</v>
      </c>
    </row>
    <row r="642" spans="1:27" x14ac:dyDescent="0.3">
      <c r="A642" t="s">
        <v>728</v>
      </c>
      <c r="B642" t="s">
        <v>45</v>
      </c>
      <c r="C642" t="s">
        <v>46</v>
      </c>
      <c r="D642" t="s">
        <v>27</v>
      </c>
      <c r="E642" t="s">
        <v>215</v>
      </c>
      <c r="F642" t="s">
        <v>50</v>
      </c>
      <c r="G642">
        <v>52.42</v>
      </c>
      <c r="H642">
        <v>3</v>
      </c>
      <c r="I642">
        <v>7.8630000000000004</v>
      </c>
      <c r="J642">
        <v>165.12299999999999</v>
      </c>
      <c r="K642" s="6" t="s">
        <v>98</v>
      </c>
      <c r="L642">
        <v>0.73333333333333339</v>
      </c>
      <c r="M642" t="s">
        <v>23</v>
      </c>
      <c r="N642">
        <v>157.26</v>
      </c>
      <c r="O642">
        <v>4.7619047620000003</v>
      </c>
      <c r="P642">
        <v>7.8630000000000004</v>
      </c>
      <c r="Q642">
        <v>7.5</v>
      </c>
      <c r="R642">
        <f t="shared" si="81"/>
        <v>165.12</v>
      </c>
      <c r="S642" t="str">
        <f t="shared" si="82"/>
        <v>check</v>
      </c>
      <c r="T642" s="5" t="str">
        <f t="shared" si="83"/>
        <v>Fashion Accessories</v>
      </c>
      <c r="U642" t="str">
        <f t="shared" si="84"/>
        <v>Ewallet</v>
      </c>
      <c r="V642">
        <f>SUM(J642:J642:J1641)</f>
        <v>115551.19799999995</v>
      </c>
      <c r="W642">
        <f t="shared" si="85"/>
        <v>1965</v>
      </c>
      <c r="X642">
        <f t="shared" si="86"/>
        <v>320.08642105263141</v>
      </c>
      <c r="Y642">
        <f t="shared" si="87"/>
        <v>1023.75</v>
      </c>
      <c r="Z642">
        <f t="shared" si="88"/>
        <v>10.6785</v>
      </c>
      <c r="AA642">
        <f t="shared" si="89"/>
        <v>361</v>
      </c>
    </row>
    <row r="643" spans="1:27" x14ac:dyDescent="0.3">
      <c r="A643" t="s">
        <v>729</v>
      </c>
      <c r="B643" t="s">
        <v>45</v>
      </c>
      <c r="C643" t="s">
        <v>46</v>
      </c>
      <c r="D643" t="s">
        <v>20</v>
      </c>
      <c r="E643" t="s">
        <v>21</v>
      </c>
      <c r="F643" t="s">
        <v>47</v>
      </c>
      <c r="G643">
        <v>98.79</v>
      </c>
      <c r="H643">
        <v>3</v>
      </c>
      <c r="I643">
        <v>14.8185</v>
      </c>
      <c r="J643">
        <v>311.18849999999998</v>
      </c>
      <c r="K643" s="6" t="s">
        <v>148</v>
      </c>
      <c r="L643">
        <v>0.83333333333333337</v>
      </c>
      <c r="M643" t="s">
        <v>23</v>
      </c>
      <c r="N643">
        <v>296.37</v>
      </c>
      <c r="O643">
        <v>4.7619047620000003</v>
      </c>
      <c r="P643">
        <v>14.8185</v>
      </c>
      <c r="Q643">
        <v>6.4</v>
      </c>
      <c r="R643">
        <f t="shared" ref="R643:R706" si="90">ROUND((G643*H643)+I643,2)</f>
        <v>311.19</v>
      </c>
      <c r="S643" t="str">
        <f t="shared" ref="S643:S706" si="91">IF(J643=ROUND((G643*H643)+I643,2),"correct","check")</f>
        <v>check</v>
      </c>
      <c r="T643" s="5" t="str">
        <f t="shared" ref="T643:T706" si="92">PROPER(F643)</f>
        <v>Food And Beverages</v>
      </c>
      <c r="U643" t="str">
        <f t="shared" ref="U643:U706" si="93">TRIM(M643)</f>
        <v>Ewallet</v>
      </c>
      <c r="V643">
        <f>SUM(J643:J643:J1642)</f>
        <v>115386.07499999994</v>
      </c>
      <c r="W643">
        <f t="shared" ref="W643:W706" si="94">SUM(H643:H1642)</f>
        <v>1962</v>
      </c>
      <c r="X643">
        <f t="shared" ref="X643:X706" si="95">AVERAGE(J643:J1642)</f>
        <v>320.51687499999986</v>
      </c>
      <c r="Y643">
        <f t="shared" ref="Y643:Y706" si="96">MAX(J643:J1642)</f>
        <v>1023.75</v>
      </c>
      <c r="Z643">
        <f t="shared" ref="Z643:Z706" si="97">MIN(J643:J1642)</f>
        <v>10.6785</v>
      </c>
      <c r="AA643">
        <f t="shared" ref="AA643:AA706" si="98">COUNTA(A643:A1642)</f>
        <v>360</v>
      </c>
    </row>
    <row r="644" spans="1:27" x14ac:dyDescent="0.3">
      <c r="A644" t="s">
        <v>730</v>
      </c>
      <c r="B644" t="s">
        <v>25</v>
      </c>
      <c r="C644" t="s">
        <v>26</v>
      </c>
      <c r="D644" t="s">
        <v>20</v>
      </c>
      <c r="E644" t="s">
        <v>21</v>
      </c>
      <c r="F644" t="s">
        <v>28</v>
      </c>
      <c r="G644">
        <v>88.55</v>
      </c>
      <c r="H644">
        <v>8</v>
      </c>
      <c r="I644">
        <v>35.42</v>
      </c>
      <c r="J644">
        <v>743.82</v>
      </c>
      <c r="K644" s="6" t="s">
        <v>102</v>
      </c>
      <c r="L644">
        <v>0.64513888888888882</v>
      </c>
      <c r="M644" t="s">
        <v>23</v>
      </c>
      <c r="N644">
        <v>708.4</v>
      </c>
      <c r="O644">
        <v>4.7619047620000003</v>
      </c>
      <c r="P644">
        <v>35.42</v>
      </c>
      <c r="Q644">
        <v>4.7</v>
      </c>
      <c r="R644">
        <f t="shared" si="90"/>
        <v>743.82</v>
      </c>
      <c r="S644" t="str">
        <f t="shared" si="91"/>
        <v>correct</v>
      </c>
      <c r="T644" s="5" t="str">
        <f t="shared" si="92"/>
        <v>Electronic Accessories</v>
      </c>
      <c r="U644" t="str">
        <f t="shared" si="93"/>
        <v>Ewallet</v>
      </c>
      <c r="V644">
        <f>SUM(J644:J644:J1643)</f>
        <v>115074.88649999995</v>
      </c>
      <c r="W644">
        <f t="shared" si="94"/>
        <v>1959</v>
      </c>
      <c r="X644">
        <f t="shared" si="95"/>
        <v>320.54285933147617</v>
      </c>
      <c r="Y644">
        <f t="shared" si="96"/>
        <v>1023.75</v>
      </c>
      <c r="Z644">
        <f t="shared" si="97"/>
        <v>10.6785</v>
      </c>
      <c r="AA644">
        <f t="shared" si="98"/>
        <v>359</v>
      </c>
    </row>
    <row r="645" spans="1:27" x14ac:dyDescent="0.3">
      <c r="A645" t="s">
        <v>731</v>
      </c>
      <c r="B645" t="s">
        <v>45</v>
      </c>
      <c r="C645" t="s">
        <v>46</v>
      </c>
      <c r="D645" t="s">
        <v>20</v>
      </c>
      <c r="E645" t="s">
        <v>215</v>
      </c>
      <c r="F645" t="s">
        <v>28</v>
      </c>
      <c r="G645">
        <v>55.67</v>
      </c>
      <c r="H645">
        <v>2</v>
      </c>
      <c r="I645">
        <v>5.5670000000000002</v>
      </c>
      <c r="J645">
        <v>116.907</v>
      </c>
      <c r="K645" s="6" t="s">
        <v>111</v>
      </c>
      <c r="L645">
        <v>0.63055555555555554</v>
      </c>
      <c r="M645" t="s">
        <v>23</v>
      </c>
      <c r="N645">
        <v>111.34</v>
      </c>
      <c r="O645">
        <v>4.7619047620000003</v>
      </c>
      <c r="P645">
        <v>5.5670000000000002</v>
      </c>
      <c r="Q645">
        <v>6</v>
      </c>
      <c r="R645">
        <f t="shared" si="90"/>
        <v>116.91</v>
      </c>
      <c r="S645" t="str">
        <f t="shared" si="91"/>
        <v>check</v>
      </c>
      <c r="T645" s="5" t="str">
        <f t="shared" si="92"/>
        <v>Electronic Accessories</v>
      </c>
      <c r="U645" t="str">
        <f t="shared" si="93"/>
        <v>Ewallet</v>
      </c>
      <c r="V645">
        <f>SUM(J645:J645:J1644)</f>
        <v>114331.06649999994</v>
      </c>
      <c r="W645">
        <f t="shared" si="94"/>
        <v>1951</v>
      </c>
      <c r="X645">
        <f t="shared" si="95"/>
        <v>319.36052094972052</v>
      </c>
      <c r="Y645">
        <f t="shared" si="96"/>
        <v>1023.75</v>
      </c>
      <c r="Z645">
        <f t="shared" si="97"/>
        <v>10.6785</v>
      </c>
      <c r="AA645">
        <f t="shared" si="98"/>
        <v>358</v>
      </c>
    </row>
    <row r="646" spans="1:27" x14ac:dyDescent="0.3">
      <c r="A646" t="s">
        <v>732</v>
      </c>
      <c r="B646" t="s">
        <v>25</v>
      </c>
      <c r="C646" t="s">
        <v>26</v>
      </c>
      <c r="D646" t="s">
        <v>20</v>
      </c>
      <c r="E646" t="s">
        <v>21</v>
      </c>
      <c r="F646" t="s">
        <v>47</v>
      </c>
      <c r="G646">
        <v>72.52</v>
      </c>
      <c r="H646">
        <v>8</v>
      </c>
      <c r="I646">
        <v>29.007999999999999</v>
      </c>
      <c r="J646">
        <v>609.16800000000001</v>
      </c>
      <c r="K646" s="6" t="s">
        <v>235</v>
      </c>
      <c r="L646">
        <v>0.80972222222222223</v>
      </c>
      <c r="M646" t="s">
        <v>32</v>
      </c>
      <c r="N646">
        <v>580.16</v>
      </c>
      <c r="O646">
        <v>4.7619047620000003</v>
      </c>
      <c r="P646">
        <v>29.007999999999999</v>
      </c>
      <c r="Q646">
        <v>4</v>
      </c>
      <c r="R646">
        <f t="shared" si="90"/>
        <v>609.16999999999996</v>
      </c>
      <c r="S646" t="str">
        <f t="shared" si="91"/>
        <v>check</v>
      </c>
      <c r="T646" s="5" t="str">
        <f t="shared" si="92"/>
        <v>Food And Beverages</v>
      </c>
      <c r="U646" t="str">
        <f t="shared" si="93"/>
        <v>Credit card</v>
      </c>
      <c r="V646">
        <f>SUM(J646:J646:J1645)</f>
        <v>114214.15949999995</v>
      </c>
      <c r="W646">
        <f t="shared" si="94"/>
        <v>1949</v>
      </c>
      <c r="X646">
        <f t="shared" si="95"/>
        <v>319.9276176470587</v>
      </c>
      <c r="Y646">
        <f t="shared" si="96"/>
        <v>1023.75</v>
      </c>
      <c r="Z646">
        <f t="shared" si="97"/>
        <v>10.6785</v>
      </c>
      <c r="AA646">
        <f t="shared" si="98"/>
        <v>357</v>
      </c>
    </row>
    <row r="647" spans="1:27" x14ac:dyDescent="0.3">
      <c r="A647" t="s">
        <v>733</v>
      </c>
      <c r="B647" t="s">
        <v>25</v>
      </c>
      <c r="C647" t="s">
        <v>26</v>
      </c>
      <c r="D647" t="s">
        <v>20</v>
      </c>
      <c r="E647" t="s">
        <v>215</v>
      </c>
      <c r="F647" t="s">
        <v>28</v>
      </c>
      <c r="G647">
        <v>12.05</v>
      </c>
      <c r="H647">
        <v>5</v>
      </c>
      <c r="I647">
        <v>3.0125000000000002</v>
      </c>
      <c r="J647">
        <v>63.262500000000003</v>
      </c>
      <c r="K647" s="6" t="s">
        <v>211</v>
      </c>
      <c r="L647">
        <v>0.66180555555555554</v>
      </c>
      <c r="M647" t="s">
        <v>23</v>
      </c>
      <c r="N647">
        <v>60.25</v>
      </c>
      <c r="O647">
        <v>4.7619047620000003</v>
      </c>
      <c r="P647">
        <v>3.0125000000000002</v>
      </c>
      <c r="Q647">
        <v>5.5</v>
      </c>
      <c r="R647">
        <f t="shared" si="90"/>
        <v>63.26</v>
      </c>
      <c r="S647" t="str">
        <f t="shared" si="91"/>
        <v>check</v>
      </c>
      <c r="T647" s="5" t="str">
        <f t="shared" si="92"/>
        <v>Electronic Accessories</v>
      </c>
      <c r="U647" t="str">
        <f t="shared" si="93"/>
        <v>Ewallet</v>
      </c>
      <c r="V647">
        <f>SUM(J647:J647:J1646)</f>
        <v>113604.99149999995</v>
      </c>
      <c r="W647">
        <f t="shared" si="94"/>
        <v>1941</v>
      </c>
      <c r="X647">
        <f t="shared" si="95"/>
        <v>319.11514466292118</v>
      </c>
      <c r="Y647">
        <f t="shared" si="96"/>
        <v>1023.75</v>
      </c>
      <c r="Z647">
        <f t="shared" si="97"/>
        <v>10.6785</v>
      </c>
      <c r="AA647">
        <f t="shared" si="98"/>
        <v>356</v>
      </c>
    </row>
    <row r="648" spans="1:27" x14ac:dyDescent="0.3">
      <c r="A648" t="s">
        <v>734</v>
      </c>
      <c r="B648" t="s">
        <v>18</v>
      </c>
      <c r="C648" t="s">
        <v>19</v>
      </c>
      <c r="D648" t="s">
        <v>20</v>
      </c>
      <c r="E648" t="s">
        <v>215</v>
      </c>
      <c r="F648" t="s">
        <v>31</v>
      </c>
      <c r="G648">
        <v>19.36</v>
      </c>
      <c r="H648">
        <v>9</v>
      </c>
      <c r="I648">
        <v>8.7119999999999997</v>
      </c>
      <c r="J648">
        <v>182.952</v>
      </c>
      <c r="K648" s="6" t="s">
        <v>208</v>
      </c>
      <c r="L648">
        <v>0.77986111111111101</v>
      </c>
      <c r="M648" t="s">
        <v>23</v>
      </c>
      <c r="N648">
        <v>174.24</v>
      </c>
      <c r="O648">
        <v>4.7619047620000003</v>
      </c>
      <c r="P648">
        <v>8.7119999999999997</v>
      </c>
      <c r="Q648">
        <v>8.6999999999999993</v>
      </c>
      <c r="R648">
        <f t="shared" si="90"/>
        <v>182.95</v>
      </c>
      <c r="S648" t="str">
        <f t="shared" si="91"/>
        <v>check</v>
      </c>
      <c r="T648" s="5" t="str">
        <f t="shared" si="92"/>
        <v>Home And Lifestyle</v>
      </c>
      <c r="U648" t="str">
        <f t="shared" si="93"/>
        <v>Ewallet</v>
      </c>
      <c r="V648">
        <f>SUM(J648:J648:J1647)</f>
        <v>113541.72899999995</v>
      </c>
      <c r="W648">
        <f t="shared" si="94"/>
        <v>1936</v>
      </c>
      <c r="X648">
        <f t="shared" si="95"/>
        <v>319.83585633802801</v>
      </c>
      <c r="Y648">
        <f t="shared" si="96"/>
        <v>1023.75</v>
      </c>
      <c r="Z648">
        <f t="shared" si="97"/>
        <v>10.6785</v>
      </c>
      <c r="AA648">
        <f t="shared" si="98"/>
        <v>355</v>
      </c>
    </row>
    <row r="649" spans="1:27" x14ac:dyDescent="0.3">
      <c r="A649" t="s">
        <v>735</v>
      </c>
      <c r="B649" t="s">
        <v>25</v>
      </c>
      <c r="C649" t="s">
        <v>26</v>
      </c>
      <c r="D649" t="s">
        <v>27</v>
      </c>
      <c r="E649" t="s">
        <v>215</v>
      </c>
      <c r="F649" t="s">
        <v>22</v>
      </c>
      <c r="G649">
        <v>70.209999999999994</v>
      </c>
      <c r="H649">
        <v>6</v>
      </c>
      <c r="I649">
        <v>21.062999999999999</v>
      </c>
      <c r="J649">
        <v>442.32299999999998</v>
      </c>
      <c r="K649" s="6" t="s">
        <v>235</v>
      </c>
      <c r="L649">
        <v>0.62361111111111112</v>
      </c>
      <c r="M649" t="s">
        <v>29</v>
      </c>
      <c r="N649">
        <v>421.26</v>
      </c>
      <c r="O649">
        <v>4.7619047620000003</v>
      </c>
      <c r="P649">
        <v>21.062999999999999</v>
      </c>
      <c r="Q649">
        <v>7.4</v>
      </c>
      <c r="R649">
        <f t="shared" si="90"/>
        <v>442.32</v>
      </c>
      <c r="S649" t="str">
        <f t="shared" si="91"/>
        <v>check</v>
      </c>
      <c r="T649" s="5" t="str">
        <f t="shared" si="92"/>
        <v>Health And Beauty</v>
      </c>
      <c r="U649" t="str">
        <f t="shared" si="93"/>
        <v>Cash</v>
      </c>
      <c r="V649">
        <f>SUM(J649:J649:J1648)</f>
        <v>113358.77699999994</v>
      </c>
      <c r="W649">
        <f t="shared" si="94"/>
        <v>1927</v>
      </c>
      <c r="X649">
        <f t="shared" si="95"/>
        <v>320.2225338983049</v>
      </c>
      <c r="Y649">
        <f t="shared" si="96"/>
        <v>1023.75</v>
      </c>
      <c r="Z649">
        <f t="shared" si="97"/>
        <v>10.6785</v>
      </c>
      <c r="AA649">
        <f t="shared" si="98"/>
        <v>354</v>
      </c>
    </row>
    <row r="650" spans="1:27" x14ac:dyDescent="0.3">
      <c r="A650" t="s">
        <v>736</v>
      </c>
      <c r="B650" t="s">
        <v>45</v>
      </c>
      <c r="C650" t="s">
        <v>46</v>
      </c>
      <c r="D650" t="s">
        <v>20</v>
      </c>
      <c r="E650" t="s">
        <v>215</v>
      </c>
      <c r="F650" t="s">
        <v>50</v>
      </c>
      <c r="G650">
        <v>33.630000000000003</v>
      </c>
      <c r="H650">
        <v>1</v>
      </c>
      <c r="I650">
        <v>1.6815</v>
      </c>
      <c r="J650">
        <v>35.311500000000002</v>
      </c>
      <c r="K650" s="6" t="s">
        <v>295</v>
      </c>
      <c r="L650">
        <v>0.82986111111111116</v>
      </c>
      <c r="M650" t="s">
        <v>29</v>
      </c>
      <c r="N650">
        <v>33.630000000000003</v>
      </c>
      <c r="O650">
        <v>4.7619047620000003</v>
      </c>
      <c r="P650">
        <v>1.6815</v>
      </c>
      <c r="Q650">
        <v>5.6</v>
      </c>
      <c r="R650">
        <f t="shared" si="90"/>
        <v>35.31</v>
      </c>
      <c r="S650" t="str">
        <f t="shared" si="91"/>
        <v>check</v>
      </c>
      <c r="T650" s="5" t="str">
        <f t="shared" si="92"/>
        <v>Fashion Accessories</v>
      </c>
      <c r="U650" t="str">
        <f t="shared" si="93"/>
        <v>Cash</v>
      </c>
      <c r="V650">
        <f>SUM(J650:J650:J1649)</f>
        <v>112916.45399999994</v>
      </c>
      <c r="W650">
        <f t="shared" si="94"/>
        <v>1921</v>
      </c>
      <c r="X650">
        <f t="shared" si="95"/>
        <v>319.87664022662875</v>
      </c>
      <c r="Y650">
        <f t="shared" si="96"/>
        <v>1023.75</v>
      </c>
      <c r="Z650">
        <f t="shared" si="97"/>
        <v>10.6785</v>
      </c>
      <c r="AA650">
        <f t="shared" si="98"/>
        <v>353</v>
      </c>
    </row>
    <row r="651" spans="1:27" x14ac:dyDescent="0.3">
      <c r="A651" t="s">
        <v>737</v>
      </c>
      <c r="B651" t="s">
        <v>25</v>
      </c>
      <c r="C651" t="s">
        <v>26</v>
      </c>
      <c r="D651" t="s">
        <v>20</v>
      </c>
      <c r="E651" t="s">
        <v>21</v>
      </c>
      <c r="F651" t="s">
        <v>36</v>
      </c>
      <c r="G651">
        <v>15.49</v>
      </c>
      <c r="H651">
        <v>2</v>
      </c>
      <c r="I651">
        <v>1.5489999999999999</v>
      </c>
      <c r="J651">
        <v>32.529000000000003</v>
      </c>
      <c r="K651" s="6" t="s">
        <v>187</v>
      </c>
      <c r="L651">
        <v>0.63194444444444442</v>
      </c>
      <c r="M651" t="s">
        <v>29</v>
      </c>
      <c r="N651">
        <v>30.98</v>
      </c>
      <c r="O651">
        <v>4.7619047620000003</v>
      </c>
      <c r="P651">
        <v>1.5489999999999999</v>
      </c>
      <c r="Q651">
        <v>6.3</v>
      </c>
      <c r="R651">
        <f t="shared" si="90"/>
        <v>32.53</v>
      </c>
      <c r="S651" t="str">
        <f t="shared" si="91"/>
        <v>check</v>
      </c>
      <c r="T651" s="5" t="str">
        <f t="shared" si="92"/>
        <v>Sports And Travel</v>
      </c>
      <c r="U651" t="str">
        <f t="shared" si="93"/>
        <v>Cash</v>
      </c>
      <c r="V651">
        <f>SUM(J651:J651:J1650)</f>
        <v>112881.14249999994</v>
      </c>
      <c r="W651">
        <f t="shared" si="94"/>
        <v>1920</v>
      </c>
      <c r="X651">
        <f t="shared" si="95"/>
        <v>320.68506392045441</v>
      </c>
      <c r="Y651">
        <f t="shared" si="96"/>
        <v>1023.75</v>
      </c>
      <c r="Z651">
        <f t="shared" si="97"/>
        <v>10.6785</v>
      </c>
      <c r="AA651">
        <f t="shared" si="98"/>
        <v>352</v>
      </c>
    </row>
    <row r="652" spans="1:27" x14ac:dyDescent="0.3">
      <c r="A652" t="s">
        <v>738</v>
      </c>
      <c r="B652" t="s">
        <v>25</v>
      </c>
      <c r="C652" t="s">
        <v>26</v>
      </c>
      <c r="D652" t="s">
        <v>27</v>
      </c>
      <c r="E652" t="s">
        <v>215</v>
      </c>
      <c r="F652" t="s">
        <v>28</v>
      </c>
      <c r="G652">
        <v>24.74</v>
      </c>
      <c r="H652">
        <v>10</v>
      </c>
      <c r="I652">
        <v>12.37</v>
      </c>
      <c r="J652">
        <v>259.77</v>
      </c>
      <c r="K652" s="6" t="s">
        <v>42</v>
      </c>
      <c r="L652">
        <v>0.6972222222222223</v>
      </c>
      <c r="M652" t="s">
        <v>29</v>
      </c>
      <c r="N652">
        <v>247.4</v>
      </c>
      <c r="O652">
        <v>4.7619047620000003</v>
      </c>
      <c r="P652">
        <v>12.37</v>
      </c>
      <c r="Q652">
        <v>7.1</v>
      </c>
      <c r="R652">
        <f t="shared" si="90"/>
        <v>259.77</v>
      </c>
      <c r="S652" t="str">
        <f t="shared" si="91"/>
        <v>correct</v>
      </c>
      <c r="T652" s="5" t="str">
        <f t="shared" si="92"/>
        <v>Electronic Accessories</v>
      </c>
      <c r="U652" t="str">
        <f t="shared" si="93"/>
        <v>Cash</v>
      </c>
      <c r="V652">
        <f>SUM(J652:J652:J1651)</f>
        <v>112848.61349999993</v>
      </c>
      <c r="W652">
        <f t="shared" si="94"/>
        <v>1918</v>
      </c>
      <c r="X652">
        <f t="shared" si="95"/>
        <v>321.50602136752116</v>
      </c>
      <c r="Y652">
        <f t="shared" si="96"/>
        <v>1023.75</v>
      </c>
      <c r="Z652">
        <f t="shared" si="97"/>
        <v>10.6785</v>
      </c>
      <c r="AA652">
        <f t="shared" si="98"/>
        <v>351</v>
      </c>
    </row>
    <row r="653" spans="1:27" x14ac:dyDescent="0.3">
      <c r="A653" t="s">
        <v>739</v>
      </c>
      <c r="B653" t="s">
        <v>45</v>
      </c>
      <c r="C653" t="s">
        <v>46</v>
      </c>
      <c r="D653" t="s">
        <v>27</v>
      </c>
      <c r="E653" t="s">
        <v>215</v>
      </c>
      <c r="F653" t="s">
        <v>28</v>
      </c>
      <c r="G653">
        <v>75.66</v>
      </c>
      <c r="H653">
        <v>5</v>
      </c>
      <c r="I653">
        <v>18.914999999999999</v>
      </c>
      <c r="J653">
        <v>397.21499999999997</v>
      </c>
      <c r="K653" s="6" t="s">
        <v>57</v>
      </c>
      <c r="L653">
        <v>0.76527777777777783</v>
      </c>
      <c r="M653" t="s">
        <v>23</v>
      </c>
      <c r="N653">
        <v>378.3</v>
      </c>
      <c r="O653">
        <v>4.7619047620000003</v>
      </c>
      <c r="P653">
        <v>18.914999999999999</v>
      </c>
      <c r="Q653">
        <v>7.8</v>
      </c>
      <c r="R653">
        <f t="shared" si="90"/>
        <v>397.22</v>
      </c>
      <c r="S653" t="str">
        <f t="shared" si="91"/>
        <v>check</v>
      </c>
      <c r="T653" s="5" t="str">
        <f t="shared" si="92"/>
        <v>Electronic Accessories</v>
      </c>
      <c r="U653" t="str">
        <f t="shared" si="93"/>
        <v>Ewallet</v>
      </c>
      <c r="V653">
        <f>SUM(J653:J653:J1652)</f>
        <v>112588.84349999993</v>
      </c>
      <c r="W653">
        <f t="shared" si="94"/>
        <v>1908</v>
      </c>
      <c r="X653">
        <f t="shared" si="95"/>
        <v>321.68240999999978</v>
      </c>
      <c r="Y653">
        <f t="shared" si="96"/>
        <v>1023.75</v>
      </c>
      <c r="Z653">
        <f t="shared" si="97"/>
        <v>10.6785</v>
      </c>
      <c r="AA653">
        <f t="shared" si="98"/>
        <v>350</v>
      </c>
    </row>
    <row r="654" spans="1:27" x14ac:dyDescent="0.3">
      <c r="A654" t="s">
        <v>740</v>
      </c>
      <c r="B654" t="s">
        <v>45</v>
      </c>
      <c r="C654" t="s">
        <v>46</v>
      </c>
      <c r="D654" t="s">
        <v>27</v>
      </c>
      <c r="E654" t="s">
        <v>21</v>
      </c>
      <c r="F654" t="s">
        <v>22</v>
      </c>
      <c r="G654">
        <v>55.81</v>
      </c>
      <c r="H654">
        <v>6</v>
      </c>
      <c r="I654">
        <v>16.742999999999999</v>
      </c>
      <c r="J654">
        <v>351.60300000000001</v>
      </c>
      <c r="K654" s="6" t="s">
        <v>135</v>
      </c>
      <c r="L654">
        <v>0.49444444444444446</v>
      </c>
      <c r="M654" t="s">
        <v>29</v>
      </c>
      <c r="N654">
        <v>334.86</v>
      </c>
      <c r="O654">
        <v>4.7619047620000003</v>
      </c>
      <c r="P654">
        <v>16.742999999999999</v>
      </c>
      <c r="Q654">
        <v>9.9</v>
      </c>
      <c r="R654">
        <f t="shared" si="90"/>
        <v>351.6</v>
      </c>
      <c r="S654" t="str">
        <f t="shared" si="91"/>
        <v>check</v>
      </c>
      <c r="T654" s="5" t="str">
        <f t="shared" si="92"/>
        <v>Health And Beauty</v>
      </c>
      <c r="U654" t="str">
        <f t="shared" si="93"/>
        <v>Cash</v>
      </c>
      <c r="V654">
        <f>SUM(J654:J654:J1653)</f>
        <v>112191.62849999993</v>
      </c>
      <c r="W654">
        <f t="shared" si="94"/>
        <v>1903</v>
      </c>
      <c r="X654">
        <f t="shared" si="95"/>
        <v>321.46598424068748</v>
      </c>
      <c r="Y654">
        <f t="shared" si="96"/>
        <v>1023.75</v>
      </c>
      <c r="Z654">
        <f t="shared" si="97"/>
        <v>10.6785</v>
      </c>
      <c r="AA654">
        <f t="shared" si="98"/>
        <v>349</v>
      </c>
    </row>
    <row r="655" spans="1:27" x14ac:dyDescent="0.3">
      <c r="A655" t="s">
        <v>741</v>
      </c>
      <c r="B655" t="s">
        <v>18</v>
      </c>
      <c r="C655" t="s">
        <v>19</v>
      </c>
      <c r="D655" t="s">
        <v>20</v>
      </c>
      <c r="E655" t="s">
        <v>215</v>
      </c>
      <c r="F655" t="s">
        <v>31</v>
      </c>
      <c r="G655">
        <v>72.78</v>
      </c>
      <c r="H655">
        <v>10</v>
      </c>
      <c r="I655">
        <v>36.39</v>
      </c>
      <c r="J655">
        <v>764.19</v>
      </c>
      <c r="K655" s="6">
        <v>43526</v>
      </c>
      <c r="L655">
        <v>0.72499999999999998</v>
      </c>
      <c r="M655" t="s">
        <v>29</v>
      </c>
      <c r="N655">
        <v>727.8</v>
      </c>
      <c r="O655">
        <v>4.7619047620000003</v>
      </c>
      <c r="P655">
        <v>36.39</v>
      </c>
      <c r="Q655">
        <v>7.3</v>
      </c>
      <c r="R655">
        <f t="shared" si="90"/>
        <v>764.19</v>
      </c>
      <c r="S655" t="str">
        <f t="shared" si="91"/>
        <v>correct</v>
      </c>
      <c r="T655" s="5" t="str">
        <f t="shared" si="92"/>
        <v>Home And Lifestyle</v>
      </c>
      <c r="U655" t="str">
        <f t="shared" si="93"/>
        <v>Cash</v>
      </c>
      <c r="V655">
        <f>SUM(J655:J655:J1654)</f>
        <v>111840.02549999995</v>
      </c>
      <c r="W655">
        <f t="shared" si="94"/>
        <v>1897</v>
      </c>
      <c r="X655">
        <f t="shared" si="95"/>
        <v>321.37938362068951</v>
      </c>
      <c r="Y655">
        <f t="shared" si="96"/>
        <v>1023.75</v>
      </c>
      <c r="Z655">
        <f t="shared" si="97"/>
        <v>10.6785</v>
      </c>
      <c r="AA655">
        <f t="shared" si="98"/>
        <v>348</v>
      </c>
    </row>
    <row r="656" spans="1:27" x14ac:dyDescent="0.3">
      <c r="A656" t="s">
        <v>742</v>
      </c>
      <c r="B656" t="s">
        <v>45</v>
      </c>
      <c r="C656" t="s">
        <v>46</v>
      </c>
      <c r="D656" t="s">
        <v>20</v>
      </c>
      <c r="E656" t="s">
        <v>215</v>
      </c>
      <c r="F656" t="s">
        <v>36</v>
      </c>
      <c r="G656">
        <v>37.32</v>
      </c>
      <c r="H656">
        <v>9</v>
      </c>
      <c r="I656">
        <v>16.794</v>
      </c>
      <c r="J656">
        <v>352.67399999999998</v>
      </c>
      <c r="K656" s="6">
        <v>43619</v>
      </c>
      <c r="L656">
        <v>0.64652777777777781</v>
      </c>
      <c r="M656" t="s">
        <v>23</v>
      </c>
      <c r="N656">
        <v>335.88</v>
      </c>
      <c r="O656">
        <v>4.7619047620000003</v>
      </c>
      <c r="P656">
        <v>16.794</v>
      </c>
      <c r="Q656">
        <v>5.0999999999999996</v>
      </c>
      <c r="R656">
        <f t="shared" si="90"/>
        <v>352.67</v>
      </c>
      <c r="S656" t="str">
        <f t="shared" si="91"/>
        <v>check</v>
      </c>
      <c r="T656" s="5" t="str">
        <f t="shared" si="92"/>
        <v>Sports And Travel</v>
      </c>
      <c r="U656" t="str">
        <f t="shared" si="93"/>
        <v>Ewallet</v>
      </c>
      <c r="V656">
        <f>SUM(J656:J656:J1655)</f>
        <v>111075.83549999996</v>
      </c>
      <c r="W656">
        <f t="shared" si="94"/>
        <v>1887</v>
      </c>
      <c r="X656">
        <f t="shared" si="95"/>
        <v>320.10327233429382</v>
      </c>
      <c r="Y656">
        <f t="shared" si="96"/>
        <v>1023.75</v>
      </c>
      <c r="Z656">
        <f t="shared" si="97"/>
        <v>10.6785</v>
      </c>
      <c r="AA656">
        <f t="shared" si="98"/>
        <v>347</v>
      </c>
    </row>
    <row r="657" spans="1:27" x14ac:dyDescent="0.3">
      <c r="A657" t="s">
        <v>743</v>
      </c>
      <c r="B657" t="s">
        <v>45</v>
      </c>
      <c r="C657" t="s">
        <v>46</v>
      </c>
      <c r="D657" t="s">
        <v>20</v>
      </c>
      <c r="E657" t="s">
        <v>215</v>
      </c>
      <c r="F657" t="s">
        <v>50</v>
      </c>
      <c r="G657">
        <v>60.18</v>
      </c>
      <c r="H657">
        <v>4</v>
      </c>
      <c r="I657">
        <v>12.036</v>
      </c>
      <c r="J657">
        <v>252.756</v>
      </c>
      <c r="K657" s="6" t="s">
        <v>211</v>
      </c>
      <c r="L657">
        <v>0.75277777777777777</v>
      </c>
      <c r="M657" t="s">
        <v>32</v>
      </c>
      <c r="N657">
        <v>240.72</v>
      </c>
      <c r="O657">
        <v>4.7619047620000003</v>
      </c>
      <c r="P657">
        <v>12.036</v>
      </c>
      <c r="Q657">
        <v>9.4</v>
      </c>
      <c r="R657">
        <f t="shared" si="90"/>
        <v>252.76</v>
      </c>
      <c r="S657" t="str">
        <f t="shared" si="91"/>
        <v>check</v>
      </c>
      <c r="T657" s="5" t="str">
        <f t="shared" si="92"/>
        <v>Fashion Accessories</v>
      </c>
      <c r="U657" t="str">
        <f t="shared" si="93"/>
        <v>Credit card</v>
      </c>
      <c r="V657">
        <f>SUM(J657:J657:J1656)</f>
        <v>110723.16149999996</v>
      </c>
      <c r="W657">
        <f t="shared" si="94"/>
        <v>1878</v>
      </c>
      <c r="X657">
        <f t="shared" si="95"/>
        <v>320.0091372832369</v>
      </c>
      <c r="Y657">
        <f t="shared" si="96"/>
        <v>1023.75</v>
      </c>
      <c r="Z657">
        <f t="shared" si="97"/>
        <v>10.6785</v>
      </c>
      <c r="AA657">
        <f t="shared" si="98"/>
        <v>346</v>
      </c>
    </row>
    <row r="658" spans="1:27" x14ac:dyDescent="0.3">
      <c r="A658" t="s">
        <v>744</v>
      </c>
      <c r="B658" t="s">
        <v>18</v>
      </c>
      <c r="C658" t="s">
        <v>19</v>
      </c>
      <c r="D658" t="s">
        <v>27</v>
      </c>
      <c r="E658" t="s">
        <v>21</v>
      </c>
      <c r="F658" t="s">
        <v>28</v>
      </c>
      <c r="G658">
        <v>15.69</v>
      </c>
      <c r="H658">
        <v>3</v>
      </c>
      <c r="I658">
        <v>2.3534999999999999</v>
      </c>
      <c r="J658">
        <v>49.423499999999997</v>
      </c>
      <c r="K658" s="6" t="s">
        <v>354</v>
      </c>
      <c r="L658">
        <v>0.59236111111111112</v>
      </c>
      <c r="M658" t="s">
        <v>32</v>
      </c>
      <c r="N658">
        <v>47.07</v>
      </c>
      <c r="O658">
        <v>4.7619047620000003</v>
      </c>
      <c r="P658">
        <v>2.3534999999999999</v>
      </c>
      <c r="Q658">
        <v>5.8</v>
      </c>
      <c r="R658">
        <f t="shared" si="90"/>
        <v>49.42</v>
      </c>
      <c r="S658" t="str">
        <f t="shared" si="91"/>
        <v>check</v>
      </c>
      <c r="T658" s="5" t="str">
        <f t="shared" si="92"/>
        <v>Electronic Accessories</v>
      </c>
      <c r="U658" t="str">
        <f t="shared" si="93"/>
        <v>Credit card</v>
      </c>
      <c r="V658">
        <f>SUM(J658:J658:J1657)</f>
        <v>110470.40549999996</v>
      </c>
      <c r="W658">
        <f t="shared" si="94"/>
        <v>1874</v>
      </c>
      <c r="X658">
        <f t="shared" si="95"/>
        <v>320.20407391304337</v>
      </c>
      <c r="Y658">
        <f t="shared" si="96"/>
        <v>1023.75</v>
      </c>
      <c r="Z658">
        <f t="shared" si="97"/>
        <v>10.6785</v>
      </c>
      <c r="AA658">
        <f t="shared" si="98"/>
        <v>345</v>
      </c>
    </row>
    <row r="659" spans="1:27" x14ac:dyDescent="0.3">
      <c r="A659" t="s">
        <v>745</v>
      </c>
      <c r="B659" t="s">
        <v>25</v>
      </c>
      <c r="C659" t="s">
        <v>26</v>
      </c>
      <c r="D659" t="s">
        <v>27</v>
      </c>
      <c r="E659" t="s">
        <v>21</v>
      </c>
      <c r="F659" t="s">
        <v>28</v>
      </c>
      <c r="G659">
        <v>99.69</v>
      </c>
      <c r="H659">
        <v>1</v>
      </c>
      <c r="I659">
        <v>4.9844999999999997</v>
      </c>
      <c r="J659">
        <v>104.67449999999999</v>
      </c>
      <c r="K659" s="6" t="s">
        <v>98</v>
      </c>
      <c r="L659">
        <v>0.43263888888888885</v>
      </c>
      <c r="M659" t="s">
        <v>32</v>
      </c>
      <c r="N659">
        <v>99.69</v>
      </c>
      <c r="O659">
        <v>4.7619047620000003</v>
      </c>
      <c r="P659">
        <v>4.9844999999999997</v>
      </c>
      <c r="Q659">
        <v>8</v>
      </c>
      <c r="R659">
        <f t="shared" si="90"/>
        <v>104.67</v>
      </c>
      <c r="S659" t="str">
        <f t="shared" si="91"/>
        <v>check</v>
      </c>
      <c r="T659" s="5" t="str">
        <f t="shared" si="92"/>
        <v>Electronic Accessories</v>
      </c>
      <c r="U659" t="str">
        <f t="shared" si="93"/>
        <v>Credit card</v>
      </c>
      <c r="V659">
        <f>SUM(J659:J659:J1658)</f>
        <v>110420.98199999996</v>
      </c>
      <c r="W659">
        <f t="shared" si="94"/>
        <v>1871</v>
      </c>
      <c r="X659">
        <f t="shared" si="95"/>
        <v>320.99122674418595</v>
      </c>
      <c r="Y659">
        <f t="shared" si="96"/>
        <v>1023.75</v>
      </c>
      <c r="Z659">
        <f t="shared" si="97"/>
        <v>10.6785</v>
      </c>
      <c r="AA659">
        <f t="shared" si="98"/>
        <v>344</v>
      </c>
    </row>
    <row r="660" spans="1:27" x14ac:dyDescent="0.3">
      <c r="A660" t="s">
        <v>746</v>
      </c>
      <c r="B660" t="s">
        <v>18</v>
      </c>
      <c r="C660" t="s">
        <v>19</v>
      </c>
      <c r="D660" t="s">
        <v>20</v>
      </c>
      <c r="E660" t="s">
        <v>21</v>
      </c>
      <c r="F660" t="s">
        <v>50</v>
      </c>
      <c r="G660">
        <v>88.15</v>
      </c>
      <c r="H660">
        <v>3</v>
      </c>
      <c r="I660">
        <v>13.2225</v>
      </c>
      <c r="J660">
        <v>277.67250000000001</v>
      </c>
      <c r="K660" s="6" t="s">
        <v>208</v>
      </c>
      <c r="L660">
        <v>0.42430555555555555</v>
      </c>
      <c r="M660" t="s">
        <v>23</v>
      </c>
      <c r="N660">
        <v>264.45</v>
      </c>
      <c r="O660">
        <v>4.7619047620000003</v>
      </c>
      <c r="P660">
        <v>13.2225</v>
      </c>
      <c r="Q660">
        <v>7.9</v>
      </c>
      <c r="R660">
        <f t="shared" si="90"/>
        <v>277.67</v>
      </c>
      <c r="S660" t="str">
        <f t="shared" si="91"/>
        <v>check</v>
      </c>
      <c r="T660" s="5" t="str">
        <f t="shared" si="92"/>
        <v>Fashion Accessories</v>
      </c>
      <c r="U660" t="str">
        <f t="shared" si="93"/>
        <v>Ewallet</v>
      </c>
      <c r="V660">
        <f>SUM(J660:J660:J1659)</f>
        <v>110316.30749999995</v>
      </c>
      <c r="W660">
        <f t="shared" si="94"/>
        <v>1870</v>
      </c>
      <c r="X660">
        <f t="shared" si="95"/>
        <v>321.62188775510191</v>
      </c>
      <c r="Y660">
        <f t="shared" si="96"/>
        <v>1023.75</v>
      </c>
      <c r="Z660">
        <f t="shared" si="97"/>
        <v>10.6785</v>
      </c>
      <c r="AA660">
        <f t="shared" si="98"/>
        <v>343</v>
      </c>
    </row>
    <row r="661" spans="1:27" x14ac:dyDescent="0.3">
      <c r="A661" t="s">
        <v>747</v>
      </c>
      <c r="B661" t="s">
        <v>18</v>
      </c>
      <c r="C661" t="s">
        <v>19</v>
      </c>
      <c r="D661" t="s">
        <v>20</v>
      </c>
      <c r="E661" t="s">
        <v>21</v>
      </c>
      <c r="F661" t="s">
        <v>36</v>
      </c>
      <c r="G661">
        <v>27.93</v>
      </c>
      <c r="H661">
        <v>5</v>
      </c>
      <c r="I661">
        <v>6.9824999999999999</v>
      </c>
      <c r="J661">
        <v>146.63249999999999</v>
      </c>
      <c r="K661" s="6" t="s">
        <v>228</v>
      </c>
      <c r="L661">
        <v>0.65833333333333333</v>
      </c>
      <c r="M661" t="s">
        <v>29</v>
      </c>
      <c r="N661">
        <v>139.65</v>
      </c>
      <c r="O661">
        <v>4.7619047620000003</v>
      </c>
      <c r="P661">
        <v>6.9824999999999999</v>
      </c>
      <c r="Q661">
        <v>5.9</v>
      </c>
      <c r="R661">
        <f t="shared" si="90"/>
        <v>146.63</v>
      </c>
      <c r="S661" t="str">
        <f t="shared" si="91"/>
        <v>check</v>
      </c>
      <c r="T661" s="5" t="str">
        <f t="shared" si="92"/>
        <v>Sports And Travel</v>
      </c>
      <c r="U661" t="str">
        <f t="shared" si="93"/>
        <v>Cash</v>
      </c>
      <c r="V661">
        <f>SUM(J661:J661:J1660)</f>
        <v>110038.63499999997</v>
      </c>
      <c r="W661">
        <f t="shared" si="94"/>
        <v>1867</v>
      </c>
      <c r="X661">
        <f t="shared" si="95"/>
        <v>321.750394736842</v>
      </c>
      <c r="Y661">
        <f t="shared" si="96"/>
        <v>1023.75</v>
      </c>
      <c r="Z661">
        <f t="shared" si="97"/>
        <v>10.6785</v>
      </c>
      <c r="AA661">
        <f t="shared" si="98"/>
        <v>342</v>
      </c>
    </row>
    <row r="662" spans="1:27" x14ac:dyDescent="0.3">
      <c r="A662" t="s">
        <v>748</v>
      </c>
      <c r="B662" t="s">
        <v>18</v>
      </c>
      <c r="C662" t="s">
        <v>19</v>
      </c>
      <c r="D662" t="s">
        <v>20</v>
      </c>
      <c r="E662" t="s">
        <v>215</v>
      </c>
      <c r="F662" t="s">
        <v>50</v>
      </c>
      <c r="G662">
        <v>55.45</v>
      </c>
      <c r="H662">
        <v>1</v>
      </c>
      <c r="I662">
        <v>2.7725</v>
      </c>
      <c r="J662">
        <v>58.222499999999997</v>
      </c>
      <c r="K662" s="6" t="s">
        <v>314</v>
      </c>
      <c r="L662">
        <v>0.7402777777777777</v>
      </c>
      <c r="M662" t="s">
        <v>32</v>
      </c>
      <c r="N662">
        <v>55.45</v>
      </c>
      <c r="O662">
        <v>4.7619047620000003</v>
      </c>
      <c r="P662">
        <v>2.7725</v>
      </c>
      <c r="Q662">
        <v>4.9000000000000004</v>
      </c>
      <c r="R662">
        <f t="shared" si="90"/>
        <v>58.22</v>
      </c>
      <c r="S662" t="str">
        <f t="shared" si="91"/>
        <v>check</v>
      </c>
      <c r="T662" s="5" t="str">
        <f t="shared" si="92"/>
        <v>Fashion Accessories</v>
      </c>
      <c r="U662" t="str">
        <f t="shared" si="93"/>
        <v>Credit card</v>
      </c>
      <c r="V662">
        <f>SUM(J662:J662:J1661)</f>
        <v>109892.00249999997</v>
      </c>
      <c r="W662">
        <f t="shared" si="94"/>
        <v>1862</v>
      </c>
      <c r="X662">
        <f t="shared" si="95"/>
        <v>322.26393695014656</v>
      </c>
      <c r="Y662">
        <f t="shared" si="96"/>
        <v>1023.75</v>
      </c>
      <c r="Z662">
        <f t="shared" si="97"/>
        <v>10.6785</v>
      </c>
      <c r="AA662">
        <f t="shared" si="98"/>
        <v>341</v>
      </c>
    </row>
    <row r="663" spans="1:27" x14ac:dyDescent="0.3">
      <c r="A663" t="s">
        <v>749</v>
      </c>
      <c r="B663" t="s">
        <v>45</v>
      </c>
      <c r="C663" t="s">
        <v>46</v>
      </c>
      <c r="D663" t="s">
        <v>27</v>
      </c>
      <c r="E663" t="s">
        <v>21</v>
      </c>
      <c r="F663" t="s">
        <v>36</v>
      </c>
      <c r="G663">
        <v>42.97</v>
      </c>
      <c r="H663">
        <v>3</v>
      </c>
      <c r="I663">
        <v>6.4455</v>
      </c>
      <c r="J663">
        <v>135.35550000000001</v>
      </c>
      <c r="K663" s="6">
        <v>43526</v>
      </c>
      <c r="L663">
        <v>0.49027777777777781</v>
      </c>
      <c r="M663" t="s">
        <v>29</v>
      </c>
      <c r="N663">
        <v>128.91</v>
      </c>
      <c r="O663">
        <v>4.7619047620000003</v>
      </c>
      <c r="P663">
        <v>6.4455</v>
      </c>
      <c r="Q663">
        <v>9.3000000000000007</v>
      </c>
      <c r="R663">
        <f t="shared" si="90"/>
        <v>135.36000000000001</v>
      </c>
      <c r="S663" t="str">
        <f t="shared" si="91"/>
        <v>check</v>
      </c>
      <c r="T663" s="5" t="str">
        <f t="shared" si="92"/>
        <v>Sports And Travel</v>
      </c>
      <c r="U663" t="str">
        <f t="shared" si="93"/>
        <v>Cash</v>
      </c>
      <c r="V663">
        <f>SUM(J663:J663:J1662)</f>
        <v>109833.77999999997</v>
      </c>
      <c r="W663">
        <f t="shared" si="94"/>
        <v>1861</v>
      </c>
      <c r="X663">
        <f t="shared" si="95"/>
        <v>323.04052941176462</v>
      </c>
      <c r="Y663">
        <f t="shared" si="96"/>
        <v>1023.75</v>
      </c>
      <c r="Z663">
        <f t="shared" si="97"/>
        <v>10.6785</v>
      </c>
      <c r="AA663">
        <f t="shared" si="98"/>
        <v>340</v>
      </c>
    </row>
    <row r="664" spans="1:27" x14ac:dyDescent="0.3">
      <c r="A664" t="s">
        <v>750</v>
      </c>
      <c r="B664" t="s">
        <v>25</v>
      </c>
      <c r="C664" t="s">
        <v>26</v>
      </c>
      <c r="D664" t="s">
        <v>20</v>
      </c>
      <c r="E664" t="s">
        <v>215</v>
      </c>
      <c r="F664" t="s">
        <v>36</v>
      </c>
      <c r="G664">
        <v>17.14</v>
      </c>
      <c r="H664">
        <v>7</v>
      </c>
      <c r="I664">
        <v>5.9989999999999997</v>
      </c>
      <c r="J664">
        <v>125.979</v>
      </c>
      <c r="K664" s="6" t="s">
        <v>187</v>
      </c>
      <c r="L664">
        <v>0.50486111111111109</v>
      </c>
      <c r="M664" t="s">
        <v>32</v>
      </c>
      <c r="N664">
        <v>119.98</v>
      </c>
      <c r="O664">
        <v>4.7619047620000003</v>
      </c>
      <c r="P664">
        <v>5.9989999999999997</v>
      </c>
      <c r="Q664">
        <v>7.9</v>
      </c>
      <c r="R664">
        <f t="shared" si="90"/>
        <v>125.98</v>
      </c>
      <c r="S664" t="str">
        <f t="shared" si="91"/>
        <v>check</v>
      </c>
      <c r="T664" s="5" t="str">
        <f t="shared" si="92"/>
        <v>Sports And Travel</v>
      </c>
      <c r="U664" t="str">
        <f t="shared" si="93"/>
        <v>Credit card</v>
      </c>
      <c r="V664">
        <f>SUM(J664:J664:J1663)</f>
        <v>109698.42449999996</v>
      </c>
      <c r="W664">
        <f t="shared" si="94"/>
        <v>1858</v>
      </c>
      <c r="X664">
        <f t="shared" si="95"/>
        <v>323.59417256637158</v>
      </c>
      <c r="Y664">
        <f t="shared" si="96"/>
        <v>1023.75</v>
      </c>
      <c r="Z664">
        <f t="shared" si="97"/>
        <v>10.6785</v>
      </c>
      <c r="AA664">
        <f t="shared" si="98"/>
        <v>339</v>
      </c>
    </row>
    <row r="665" spans="1:27" x14ac:dyDescent="0.3">
      <c r="A665" t="s">
        <v>751</v>
      </c>
      <c r="B665" t="s">
        <v>45</v>
      </c>
      <c r="C665" t="s">
        <v>46</v>
      </c>
      <c r="D665" t="s">
        <v>20</v>
      </c>
      <c r="E665" t="s">
        <v>21</v>
      </c>
      <c r="F665" t="s">
        <v>50</v>
      </c>
      <c r="G665">
        <v>58.75</v>
      </c>
      <c r="H665">
        <v>6</v>
      </c>
      <c r="I665">
        <v>17.625</v>
      </c>
      <c r="J665">
        <v>370.125</v>
      </c>
      <c r="K665" s="6" t="s">
        <v>176</v>
      </c>
      <c r="L665">
        <v>0.7597222222222223</v>
      </c>
      <c r="M665" t="s">
        <v>32</v>
      </c>
      <c r="N665">
        <v>352.5</v>
      </c>
      <c r="O665">
        <v>4.7619047620000003</v>
      </c>
      <c r="P665">
        <v>17.625</v>
      </c>
      <c r="Q665">
        <v>5.9</v>
      </c>
      <c r="R665">
        <f t="shared" si="90"/>
        <v>370.13</v>
      </c>
      <c r="S665" t="str">
        <f t="shared" si="91"/>
        <v>check</v>
      </c>
      <c r="T665" s="5" t="str">
        <f t="shared" si="92"/>
        <v>Fashion Accessories</v>
      </c>
      <c r="U665" t="str">
        <f t="shared" si="93"/>
        <v>Credit card</v>
      </c>
      <c r="V665">
        <f>SUM(J665:J665:J1664)</f>
        <v>109572.44549999997</v>
      </c>
      <c r="W665">
        <f t="shared" si="94"/>
        <v>1851</v>
      </c>
      <c r="X665">
        <f t="shared" si="95"/>
        <v>324.17883284023662</v>
      </c>
      <c r="Y665">
        <f t="shared" si="96"/>
        <v>1023.75</v>
      </c>
      <c r="Z665">
        <f t="shared" si="97"/>
        <v>10.6785</v>
      </c>
      <c r="AA665">
        <f t="shared" si="98"/>
        <v>338</v>
      </c>
    </row>
    <row r="666" spans="1:27" x14ac:dyDescent="0.3">
      <c r="A666" t="s">
        <v>752</v>
      </c>
      <c r="B666" t="s">
        <v>25</v>
      </c>
      <c r="C666" t="s">
        <v>26</v>
      </c>
      <c r="D666" t="s">
        <v>20</v>
      </c>
      <c r="E666" t="s">
        <v>21</v>
      </c>
      <c r="F666" t="s">
        <v>47</v>
      </c>
      <c r="G666">
        <v>87.1</v>
      </c>
      <c r="H666">
        <v>10</v>
      </c>
      <c r="I666">
        <v>43.55</v>
      </c>
      <c r="J666">
        <v>914.55</v>
      </c>
      <c r="K666" s="6">
        <v>43801</v>
      </c>
      <c r="L666">
        <v>0.61458333333333337</v>
      </c>
      <c r="M666" t="s">
        <v>32</v>
      </c>
      <c r="N666">
        <v>871</v>
      </c>
      <c r="O666">
        <v>4.7619047620000003</v>
      </c>
      <c r="P666">
        <v>43.55</v>
      </c>
      <c r="Q666">
        <v>9.9</v>
      </c>
      <c r="R666">
        <f t="shared" si="90"/>
        <v>914.55</v>
      </c>
      <c r="S666" t="str">
        <f t="shared" si="91"/>
        <v>correct</v>
      </c>
      <c r="T666" s="5" t="str">
        <f t="shared" si="92"/>
        <v>Food And Beverages</v>
      </c>
      <c r="U666" t="str">
        <f t="shared" si="93"/>
        <v>Credit card</v>
      </c>
      <c r="V666">
        <f>SUM(J666:J666:J1665)</f>
        <v>109202.32049999997</v>
      </c>
      <c r="W666">
        <f t="shared" si="94"/>
        <v>1845</v>
      </c>
      <c r="X666">
        <f t="shared" si="95"/>
        <v>324.0424940652818</v>
      </c>
      <c r="Y666">
        <f t="shared" si="96"/>
        <v>1023.75</v>
      </c>
      <c r="Z666">
        <f t="shared" si="97"/>
        <v>10.6785</v>
      </c>
      <c r="AA666">
        <f t="shared" si="98"/>
        <v>337</v>
      </c>
    </row>
    <row r="667" spans="1:27" x14ac:dyDescent="0.3">
      <c r="A667" t="s">
        <v>753</v>
      </c>
      <c r="B667" t="s">
        <v>25</v>
      </c>
      <c r="C667" t="s">
        <v>26</v>
      </c>
      <c r="D667" t="s">
        <v>27</v>
      </c>
      <c r="E667" t="s">
        <v>21</v>
      </c>
      <c r="F667" t="s">
        <v>36</v>
      </c>
      <c r="G667">
        <v>98.8</v>
      </c>
      <c r="H667">
        <v>2</v>
      </c>
      <c r="I667">
        <v>9.8800000000000008</v>
      </c>
      <c r="J667">
        <v>207.48</v>
      </c>
      <c r="K667" s="6" t="s">
        <v>301</v>
      </c>
      <c r="L667">
        <v>0.48541666666666666</v>
      </c>
      <c r="M667" t="s">
        <v>29</v>
      </c>
      <c r="N667">
        <v>197.6</v>
      </c>
      <c r="O667">
        <v>4.7619047620000003</v>
      </c>
      <c r="P667">
        <v>9.8800000000000008</v>
      </c>
      <c r="Q667">
        <v>7.7</v>
      </c>
      <c r="R667">
        <f t="shared" si="90"/>
        <v>207.48</v>
      </c>
      <c r="S667" t="str">
        <f t="shared" si="91"/>
        <v>correct</v>
      </c>
      <c r="T667" s="5" t="str">
        <f t="shared" si="92"/>
        <v>Sports And Travel</v>
      </c>
      <c r="U667" t="str">
        <f t="shared" si="93"/>
        <v>Cash</v>
      </c>
      <c r="V667">
        <f>SUM(J667:J667:J1666)</f>
        <v>108287.77049999997</v>
      </c>
      <c r="W667">
        <f t="shared" si="94"/>
        <v>1835</v>
      </c>
      <c r="X667">
        <f t="shared" si="95"/>
        <v>322.28503124999992</v>
      </c>
      <c r="Y667">
        <f t="shared" si="96"/>
        <v>1023.75</v>
      </c>
      <c r="Z667">
        <f t="shared" si="97"/>
        <v>10.6785</v>
      </c>
      <c r="AA667">
        <f t="shared" si="98"/>
        <v>336</v>
      </c>
    </row>
    <row r="668" spans="1:27" x14ac:dyDescent="0.3">
      <c r="A668" t="s">
        <v>754</v>
      </c>
      <c r="B668" t="s">
        <v>18</v>
      </c>
      <c r="C668" t="s">
        <v>19</v>
      </c>
      <c r="D668" t="s">
        <v>27</v>
      </c>
      <c r="E668" t="s">
        <v>21</v>
      </c>
      <c r="F668" t="s">
        <v>50</v>
      </c>
      <c r="G668">
        <v>48.63</v>
      </c>
      <c r="H668">
        <v>4</v>
      </c>
      <c r="I668">
        <v>9.7260000000000009</v>
      </c>
      <c r="J668">
        <v>204.24600000000001</v>
      </c>
      <c r="K668" s="6">
        <v>43557</v>
      </c>
      <c r="L668">
        <v>0.65555555555555556</v>
      </c>
      <c r="M668" t="s">
        <v>23</v>
      </c>
      <c r="N668">
        <v>194.52</v>
      </c>
      <c r="O668">
        <v>4.7619047620000003</v>
      </c>
      <c r="P668">
        <v>9.7260000000000009</v>
      </c>
      <c r="Q668">
        <v>7.6</v>
      </c>
      <c r="R668">
        <f t="shared" si="90"/>
        <v>204.25</v>
      </c>
      <c r="S668" t="str">
        <f t="shared" si="91"/>
        <v>check</v>
      </c>
      <c r="T668" s="5" t="str">
        <f t="shared" si="92"/>
        <v>Fashion Accessories</v>
      </c>
      <c r="U668" t="str">
        <f t="shared" si="93"/>
        <v>Ewallet</v>
      </c>
      <c r="V668">
        <f>SUM(J668:J668:J1667)</f>
        <v>108080.29049999997</v>
      </c>
      <c r="W668">
        <f t="shared" si="94"/>
        <v>1833</v>
      </c>
      <c r="X668">
        <f t="shared" si="95"/>
        <v>322.62773283582084</v>
      </c>
      <c r="Y668">
        <f t="shared" si="96"/>
        <v>1023.75</v>
      </c>
      <c r="Z668">
        <f t="shared" si="97"/>
        <v>10.6785</v>
      </c>
      <c r="AA668">
        <f t="shared" si="98"/>
        <v>335</v>
      </c>
    </row>
    <row r="669" spans="1:27" x14ac:dyDescent="0.3">
      <c r="A669" t="s">
        <v>755</v>
      </c>
      <c r="B669" t="s">
        <v>45</v>
      </c>
      <c r="C669" t="s">
        <v>46</v>
      </c>
      <c r="D669" t="s">
        <v>20</v>
      </c>
      <c r="E669" t="s">
        <v>215</v>
      </c>
      <c r="F669" t="s">
        <v>47</v>
      </c>
      <c r="G669">
        <v>57.74</v>
      </c>
      <c r="H669">
        <v>3</v>
      </c>
      <c r="I669">
        <v>8.6609999999999996</v>
      </c>
      <c r="J669">
        <v>181.881</v>
      </c>
      <c r="K669" s="6" t="s">
        <v>48</v>
      </c>
      <c r="L669">
        <v>0.54583333333333328</v>
      </c>
      <c r="M669" t="s">
        <v>23</v>
      </c>
      <c r="N669">
        <v>173.22</v>
      </c>
      <c r="O669">
        <v>4.7619047620000003</v>
      </c>
      <c r="P669">
        <v>8.6609999999999996</v>
      </c>
      <c r="Q669">
        <v>7.7</v>
      </c>
      <c r="R669">
        <f t="shared" si="90"/>
        <v>181.88</v>
      </c>
      <c r="S669" t="str">
        <f t="shared" si="91"/>
        <v>check</v>
      </c>
      <c r="T669" s="5" t="str">
        <f t="shared" si="92"/>
        <v>Food And Beverages</v>
      </c>
      <c r="U669" t="str">
        <f t="shared" si="93"/>
        <v>Ewallet</v>
      </c>
      <c r="V669">
        <f>SUM(J669:J669:J1668)</f>
        <v>107876.04449999996</v>
      </c>
      <c r="W669">
        <f t="shared" si="94"/>
        <v>1829</v>
      </c>
      <c r="X669">
        <f t="shared" si="95"/>
        <v>322.98216916167655</v>
      </c>
      <c r="Y669">
        <f t="shared" si="96"/>
        <v>1023.75</v>
      </c>
      <c r="Z669">
        <f t="shared" si="97"/>
        <v>10.6785</v>
      </c>
      <c r="AA669">
        <f t="shared" si="98"/>
        <v>334</v>
      </c>
    </row>
    <row r="670" spans="1:27" x14ac:dyDescent="0.3">
      <c r="A670" t="s">
        <v>756</v>
      </c>
      <c r="B670" t="s">
        <v>45</v>
      </c>
      <c r="C670" t="s">
        <v>46</v>
      </c>
      <c r="D670" t="s">
        <v>27</v>
      </c>
      <c r="E670" t="s">
        <v>21</v>
      </c>
      <c r="F670" t="s">
        <v>22</v>
      </c>
      <c r="G670">
        <v>17.97</v>
      </c>
      <c r="H670">
        <v>4</v>
      </c>
      <c r="I670">
        <v>3.5939999999999999</v>
      </c>
      <c r="J670">
        <v>75.474000000000004</v>
      </c>
      <c r="K670" s="6" t="s">
        <v>148</v>
      </c>
      <c r="L670">
        <v>0.86319444444444438</v>
      </c>
      <c r="M670" t="s">
        <v>23</v>
      </c>
      <c r="N670">
        <v>71.88</v>
      </c>
      <c r="O670">
        <v>4.7619047620000003</v>
      </c>
      <c r="P670">
        <v>3.5939999999999999</v>
      </c>
      <c r="Q670">
        <v>6.4</v>
      </c>
      <c r="R670">
        <f t="shared" si="90"/>
        <v>75.47</v>
      </c>
      <c r="S670" t="str">
        <f t="shared" si="91"/>
        <v>check</v>
      </c>
      <c r="T670" s="5" t="str">
        <f t="shared" si="92"/>
        <v>Health And Beauty</v>
      </c>
      <c r="U670" t="str">
        <f t="shared" si="93"/>
        <v>Ewallet</v>
      </c>
      <c r="V670">
        <f>SUM(J670:J670:J1669)</f>
        <v>107694.16349999997</v>
      </c>
      <c r="W670">
        <f t="shared" si="94"/>
        <v>1826</v>
      </c>
      <c r="X670">
        <f t="shared" si="95"/>
        <v>323.40589639639632</v>
      </c>
      <c r="Y670">
        <f t="shared" si="96"/>
        <v>1023.75</v>
      </c>
      <c r="Z670">
        <f t="shared" si="97"/>
        <v>10.6785</v>
      </c>
      <c r="AA670">
        <f t="shared" si="98"/>
        <v>333</v>
      </c>
    </row>
    <row r="671" spans="1:27" x14ac:dyDescent="0.3">
      <c r="A671" t="s">
        <v>757</v>
      </c>
      <c r="B671" t="s">
        <v>25</v>
      </c>
      <c r="C671" t="s">
        <v>26</v>
      </c>
      <c r="D671" t="s">
        <v>20</v>
      </c>
      <c r="E671" t="s">
        <v>21</v>
      </c>
      <c r="F671" t="s">
        <v>22</v>
      </c>
      <c r="G671">
        <v>47.71</v>
      </c>
      <c r="H671">
        <v>6</v>
      </c>
      <c r="I671">
        <v>14.313000000000001</v>
      </c>
      <c r="J671">
        <v>300.57299999999998</v>
      </c>
      <c r="K671" s="6" t="s">
        <v>211</v>
      </c>
      <c r="L671">
        <v>0.59652777777777777</v>
      </c>
      <c r="M671" t="s">
        <v>23</v>
      </c>
      <c r="N671">
        <v>286.26</v>
      </c>
      <c r="O671">
        <v>4.7619047620000003</v>
      </c>
      <c r="P671">
        <v>14.313000000000001</v>
      </c>
      <c r="Q671">
        <v>4.4000000000000004</v>
      </c>
      <c r="R671">
        <f t="shared" si="90"/>
        <v>300.57</v>
      </c>
      <c r="S671" t="str">
        <f t="shared" si="91"/>
        <v>check</v>
      </c>
      <c r="T671" s="5" t="str">
        <f t="shared" si="92"/>
        <v>Health And Beauty</v>
      </c>
      <c r="U671" t="str">
        <f t="shared" si="93"/>
        <v>Ewallet</v>
      </c>
      <c r="V671">
        <f>SUM(J671:J671:J1670)</f>
        <v>107618.68949999996</v>
      </c>
      <c r="W671">
        <f t="shared" si="94"/>
        <v>1822</v>
      </c>
      <c r="X671">
        <f t="shared" si="95"/>
        <v>324.15267921686734</v>
      </c>
      <c r="Y671">
        <f t="shared" si="96"/>
        <v>1023.75</v>
      </c>
      <c r="Z671">
        <f t="shared" si="97"/>
        <v>10.6785</v>
      </c>
      <c r="AA671">
        <f t="shared" si="98"/>
        <v>332</v>
      </c>
    </row>
    <row r="672" spans="1:27" x14ac:dyDescent="0.3">
      <c r="A672" t="s">
        <v>758</v>
      </c>
      <c r="B672" t="s">
        <v>45</v>
      </c>
      <c r="C672" t="s">
        <v>46</v>
      </c>
      <c r="D672" t="s">
        <v>27</v>
      </c>
      <c r="E672" t="s">
        <v>21</v>
      </c>
      <c r="F672" t="s">
        <v>36</v>
      </c>
      <c r="G672">
        <v>40.619999999999997</v>
      </c>
      <c r="H672">
        <v>2</v>
      </c>
      <c r="I672">
        <v>4.0620000000000003</v>
      </c>
      <c r="J672">
        <v>85.302000000000007</v>
      </c>
      <c r="K672" s="6" t="s">
        <v>90</v>
      </c>
      <c r="L672">
        <v>0.41736111111111113</v>
      </c>
      <c r="M672" t="s">
        <v>32</v>
      </c>
      <c r="N672">
        <v>81.239999999999995</v>
      </c>
      <c r="O672">
        <v>4.7619047620000003</v>
      </c>
      <c r="P672">
        <v>4.0620000000000003</v>
      </c>
      <c r="Q672">
        <v>4.0999999999999996</v>
      </c>
      <c r="R672">
        <f t="shared" si="90"/>
        <v>85.3</v>
      </c>
      <c r="S672" t="str">
        <f t="shared" si="91"/>
        <v>check</v>
      </c>
      <c r="T672" s="5" t="str">
        <f t="shared" si="92"/>
        <v>Sports And Travel</v>
      </c>
      <c r="U672" t="str">
        <f t="shared" si="93"/>
        <v>Credit card</v>
      </c>
      <c r="V672">
        <f>SUM(J672:J672:J1671)</f>
        <v>107318.11649999997</v>
      </c>
      <c r="W672">
        <f t="shared" si="94"/>
        <v>1816</v>
      </c>
      <c r="X672">
        <f t="shared" si="95"/>
        <v>324.22391691842893</v>
      </c>
      <c r="Y672">
        <f t="shared" si="96"/>
        <v>1023.75</v>
      </c>
      <c r="Z672">
        <f t="shared" si="97"/>
        <v>10.6785</v>
      </c>
      <c r="AA672">
        <f t="shared" si="98"/>
        <v>331</v>
      </c>
    </row>
    <row r="673" spans="1:27" x14ac:dyDescent="0.3">
      <c r="A673" t="s">
        <v>759</v>
      </c>
      <c r="B673" t="s">
        <v>18</v>
      </c>
      <c r="C673" t="s">
        <v>19</v>
      </c>
      <c r="D673" t="s">
        <v>20</v>
      </c>
      <c r="E673" t="s">
        <v>215</v>
      </c>
      <c r="F673" t="s">
        <v>50</v>
      </c>
      <c r="G673">
        <v>56.04</v>
      </c>
      <c r="H673">
        <v>10</v>
      </c>
      <c r="I673">
        <v>28.02</v>
      </c>
      <c r="J673">
        <v>588.41999999999996</v>
      </c>
      <c r="K673" s="6" t="s">
        <v>283</v>
      </c>
      <c r="L673">
        <v>0.8125</v>
      </c>
      <c r="M673" t="s">
        <v>23</v>
      </c>
      <c r="N673">
        <v>560.4</v>
      </c>
      <c r="O673">
        <v>4.7619047620000003</v>
      </c>
      <c r="P673">
        <v>28.02</v>
      </c>
      <c r="Q673">
        <v>4.4000000000000004</v>
      </c>
      <c r="R673">
        <f t="shared" si="90"/>
        <v>588.41999999999996</v>
      </c>
      <c r="S673" t="str">
        <f t="shared" si="91"/>
        <v>correct</v>
      </c>
      <c r="T673" s="5" t="str">
        <f t="shared" si="92"/>
        <v>Fashion Accessories</v>
      </c>
      <c r="U673" t="str">
        <f t="shared" si="93"/>
        <v>Ewallet</v>
      </c>
      <c r="V673">
        <f>SUM(J673:J673:J1672)</f>
        <v>107232.81449999998</v>
      </c>
      <c r="W673">
        <f t="shared" si="94"/>
        <v>1814</v>
      </c>
      <c r="X673">
        <f t="shared" si="95"/>
        <v>324.94792272727267</v>
      </c>
      <c r="Y673">
        <f t="shared" si="96"/>
        <v>1023.75</v>
      </c>
      <c r="Z673">
        <f t="shared" si="97"/>
        <v>10.6785</v>
      </c>
      <c r="AA673">
        <f t="shared" si="98"/>
        <v>330</v>
      </c>
    </row>
    <row r="674" spans="1:27" x14ac:dyDescent="0.3">
      <c r="A674" t="s">
        <v>760</v>
      </c>
      <c r="B674" t="s">
        <v>45</v>
      </c>
      <c r="C674" t="s">
        <v>46</v>
      </c>
      <c r="D674" t="s">
        <v>20</v>
      </c>
      <c r="E674" t="s">
        <v>215</v>
      </c>
      <c r="F674" t="s">
        <v>47</v>
      </c>
      <c r="G674">
        <v>93.4</v>
      </c>
      <c r="H674">
        <v>2</v>
      </c>
      <c r="I674">
        <v>9.34</v>
      </c>
      <c r="J674">
        <v>196.14</v>
      </c>
      <c r="K674" s="6" t="s">
        <v>235</v>
      </c>
      <c r="L674">
        <v>0.69027777777777777</v>
      </c>
      <c r="M674" t="s">
        <v>29</v>
      </c>
      <c r="N674">
        <v>186.8</v>
      </c>
      <c r="O674">
        <v>4.7619047620000003</v>
      </c>
      <c r="P674">
        <v>9.34</v>
      </c>
      <c r="Q674">
        <v>5.5</v>
      </c>
      <c r="R674">
        <f t="shared" si="90"/>
        <v>196.14</v>
      </c>
      <c r="S674" t="str">
        <f t="shared" si="91"/>
        <v>correct</v>
      </c>
      <c r="T674" s="5" t="str">
        <f t="shared" si="92"/>
        <v>Food And Beverages</v>
      </c>
      <c r="U674" t="str">
        <f t="shared" si="93"/>
        <v>Cash</v>
      </c>
      <c r="V674">
        <f>SUM(J674:J674:J1673)</f>
        <v>106644.39449999998</v>
      </c>
      <c r="W674">
        <f t="shared" si="94"/>
        <v>1804</v>
      </c>
      <c r="X674">
        <f t="shared" si="95"/>
        <v>324.14709574468077</v>
      </c>
      <c r="Y674">
        <f t="shared" si="96"/>
        <v>1023.75</v>
      </c>
      <c r="Z674">
        <f t="shared" si="97"/>
        <v>10.6785</v>
      </c>
      <c r="AA674">
        <f t="shared" si="98"/>
        <v>329</v>
      </c>
    </row>
    <row r="675" spans="1:27" x14ac:dyDescent="0.3">
      <c r="A675" t="s">
        <v>761</v>
      </c>
      <c r="B675" t="s">
        <v>45</v>
      </c>
      <c r="C675" t="s">
        <v>46</v>
      </c>
      <c r="D675" t="s">
        <v>27</v>
      </c>
      <c r="E675" t="s">
        <v>21</v>
      </c>
      <c r="F675" t="s">
        <v>22</v>
      </c>
      <c r="G675">
        <v>73.41</v>
      </c>
      <c r="H675">
        <v>3</v>
      </c>
      <c r="I675">
        <v>11.0115</v>
      </c>
      <c r="J675">
        <v>231.2415</v>
      </c>
      <c r="K675" s="6">
        <v>43499</v>
      </c>
      <c r="L675">
        <v>0.54861111111111105</v>
      </c>
      <c r="M675" t="s">
        <v>23</v>
      </c>
      <c r="N675">
        <v>220.23</v>
      </c>
      <c r="O675">
        <v>4.7619047620000003</v>
      </c>
      <c r="P675">
        <v>11.0115</v>
      </c>
      <c r="Q675">
        <v>4</v>
      </c>
      <c r="R675">
        <f t="shared" si="90"/>
        <v>231.24</v>
      </c>
      <c r="S675" t="str">
        <f t="shared" si="91"/>
        <v>check</v>
      </c>
      <c r="T675" s="5" t="str">
        <f t="shared" si="92"/>
        <v>Health And Beauty</v>
      </c>
      <c r="U675" t="str">
        <f t="shared" si="93"/>
        <v>Ewallet</v>
      </c>
      <c r="V675">
        <f>SUM(J675:J675:J1674)</f>
        <v>106448.25449999998</v>
      </c>
      <c r="W675">
        <f t="shared" si="94"/>
        <v>1802</v>
      </c>
      <c r="X675">
        <f t="shared" si="95"/>
        <v>324.53736128048774</v>
      </c>
      <c r="Y675">
        <f t="shared" si="96"/>
        <v>1023.75</v>
      </c>
      <c r="Z675">
        <f t="shared" si="97"/>
        <v>10.6785</v>
      </c>
      <c r="AA675">
        <f t="shared" si="98"/>
        <v>328</v>
      </c>
    </row>
    <row r="676" spans="1:27" x14ac:dyDescent="0.3">
      <c r="A676" t="s">
        <v>762</v>
      </c>
      <c r="B676" t="s">
        <v>25</v>
      </c>
      <c r="C676" t="s">
        <v>26</v>
      </c>
      <c r="D676" t="s">
        <v>27</v>
      </c>
      <c r="E676" t="s">
        <v>215</v>
      </c>
      <c r="F676" t="s">
        <v>22</v>
      </c>
      <c r="G676">
        <v>33.64</v>
      </c>
      <c r="H676">
        <v>8</v>
      </c>
      <c r="I676">
        <v>13.456</v>
      </c>
      <c r="J676">
        <v>282.57600000000002</v>
      </c>
      <c r="K676" s="6" t="s">
        <v>117</v>
      </c>
      <c r="L676">
        <v>0.71527777777777779</v>
      </c>
      <c r="M676" t="s">
        <v>32</v>
      </c>
      <c r="N676">
        <v>269.12</v>
      </c>
      <c r="O676">
        <v>4.7619047620000003</v>
      </c>
      <c r="P676">
        <v>13.456</v>
      </c>
      <c r="Q676">
        <v>9.3000000000000007</v>
      </c>
      <c r="R676">
        <f t="shared" si="90"/>
        <v>282.58</v>
      </c>
      <c r="S676" t="str">
        <f t="shared" si="91"/>
        <v>check</v>
      </c>
      <c r="T676" s="5" t="str">
        <f t="shared" si="92"/>
        <v>Health And Beauty</v>
      </c>
      <c r="U676" t="str">
        <f t="shared" si="93"/>
        <v>Credit card</v>
      </c>
      <c r="V676">
        <f>SUM(J676:J676:J1675)</f>
        <v>106217.01299999999</v>
      </c>
      <c r="W676">
        <f t="shared" si="94"/>
        <v>1799</v>
      </c>
      <c r="X676">
        <f t="shared" si="95"/>
        <v>324.82266972477061</v>
      </c>
      <c r="Y676">
        <f t="shared" si="96"/>
        <v>1023.75</v>
      </c>
      <c r="Z676">
        <f t="shared" si="97"/>
        <v>10.6785</v>
      </c>
      <c r="AA676">
        <f t="shared" si="98"/>
        <v>327</v>
      </c>
    </row>
    <row r="677" spans="1:27" x14ac:dyDescent="0.3">
      <c r="A677" t="s">
        <v>763</v>
      </c>
      <c r="B677" t="s">
        <v>18</v>
      </c>
      <c r="C677" t="s">
        <v>19</v>
      </c>
      <c r="D677" t="s">
        <v>27</v>
      </c>
      <c r="E677" t="s">
        <v>21</v>
      </c>
      <c r="F677" t="s">
        <v>28</v>
      </c>
      <c r="G677">
        <v>45.48</v>
      </c>
      <c r="H677">
        <v>10</v>
      </c>
      <c r="I677">
        <v>22.74</v>
      </c>
      <c r="J677">
        <v>477.54</v>
      </c>
      <c r="K677" s="6">
        <v>43468</v>
      </c>
      <c r="L677">
        <v>0.43194444444444446</v>
      </c>
      <c r="M677" t="s">
        <v>32</v>
      </c>
      <c r="N677">
        <v>454.8</v>
      </c>
      <c r="O677">
        <v>4.7619047620000003</v>
      </c>
      <c r="P677">
        <v>22.74</v>
      </c>
      <c r="Q677">
        <v>4.8</v>
      </c>
      <c r="R677">
        <f t="shared" si="90"/>
        <v>477.54</v>
      </c>
      <c r="S677" t="str">
        <f t="shared" si="91"/>
        <v>correct</v>
      </c>
      <c r="T677" s="5" t="str">
        <f t="shared" si="92"/>
        <v>Electronic Accessories</v>
      </c>
      <c r="U677" t="str">
        <f t="shared" si="93"/>
        <v>Credit card</v>
      </c>
      <c r="V677">
        <f>SUM(J677:J677:J1676)</f>
        <v>105934.43699999998</v>
      </c>
      <c r="W677">
        <f t="shared" si="94"/>
        <v>1791</v>
      </c>
      <c r="X677">
        <f t="shared" si="95"/>
        <v>324.95226073619625</v>
      </c>
      <c r="Y677">
        <f t="shared" si="96"/>
        <v>1023.75</v>
      </c>
      <c r="Z677">
        <f t="shared" si="97"/>
        <v>10.6785</v>
      </c>
      <c r="AA677">
        <f t="shared" si="98"/>
        <v>326</v>
      </c>
    </row>
    <row r="678" spans="1:27" x14ac:dyDescent="0.3">
      <c r="A678" t="s">
        <v>764</v>
      </c>
      <c r="B678" t="s">
        <v>45</v>
      </c>
      <c r="C678" t="s">
        <v>46</v>
      </c>
      <c r="D678" t="s">
        <v>20</v>
      </c>
      <c r="E678" t="s">
        <v>215</v>
      </c>
      <c r="F678" t="s">
        <v>50</v>
      </c>
      <c r="G678">
        <v>83.77</v>
      </c>
      <c r="H678">
        <v>2</v>
      </c>
      <c r="I678">
        <v>8.3770000000000007</v>
      </c>
      <c r="J678">
        <v>175.917</v>
      </c>
      <c r="K678" s="6" t="s">
        <v>42</v>
      </c>
      <c r="L678">
        <v>0.83124999999999993</v>
      </c>
      <c r="M678" t="s">
        <v>29</v>
      </c>
      <c r="N678">
        <v>167.54</v>
      </c>
      <c r="O678">
        <v>4.7619047620000003</v>
      </c>
      <c r="P678">
        <v>8.3770000000000007</v>
      </c>
      <c r="Q678">
        <v>4.5999999999999996</v>
      </c>
      <c r="R678">
        <f t="shared" si="90"/>
        <v>175.92</v>
      </c>
      <c r="S678" t="str">
        <f t="shared" si="91"/>
        <v>check</v>
      </c>
      <c r="T678" s="5" t="str">
        <f t="shared" si="92"/>
        <v>Fashion Accessories</v>
      </c>
      <c r="U678" t="str">
        <f t="shared" si="93"/>
        <v>Cash</v>
      </c>
      <c r="V678">
        <f>SUM(J678:J678:J1677)</f>
        <v>105456.89699999998</v>
      </c>
      <c r="W678">
        <f t="shared" si="94"/>
        <v>1781</v>
      </c>
      <c r="X678">
        <f t="shared" si="95"/>
        <v>324.48275999999993</v>
      </c>
      <c r="Y678">
        <f t="shared" si="96"/>
        <v>1023.75</v>
      </c>
      <c r="Z678">
        <f t="shared" si="97"/>
        <v>10.6785</v>
      </c>
      <c r="AA678">
        <f t="shared" si="98"/>
        <v>325</v>
      </c>
    </row>
    <row r="679" spans="1:27" x14ac:dyDescent="0.3">
      <c r="A679" t="s">
        <v>765</v>
      </c>
      <c r="B679" t="s">
        <v>45</v>
      </c>
      <c r="C679" t="s">
        <v>46</v>
      </c>
      <c r="D679" t="s">
        <v>20</v>
      </c>
      <c r="E679" t="s">
        <v>21</v>
      </c>
      <c r="F679" t="s">
        <v>36</v>
      </c>
      <c r="G679">
        <v>64.08</v>
      </c>
      <c r="H679">
        <v>7</v>
      </c>
      <c r="I679">
        <v>22.428000000000001</v>
      </c>
      <c r="J679">
        <v>470.988</v>
      </c>
      <c r="K679" s="6" t="s">
        <v>453</v>
      </c>
      <c r="L679">
        <v>0.81180555555555556</v>
      </c>
      <c r="M679" t="s">
        <v>32</v>
      </c>
      <c r="N679">
        <v>448.56</v>
      </c>
      <c r="O679">
        <v>4.7619047620000003</v>
      </c>
      <c r="P679">
        <v>22.428000000000001</v>
      </c>
      <c r="Q679">
        <v>7.3</v>
      </c>
      <c r="R679">
        <f t="shared" si="90"/>
        <v>470.99</v>
      </c>
      <c r="S679" t="str">
        <f t="shared" si="91"/>
        <v>check</v>
      </c>
      <c r="T679" s="5" t="str">
        <f t="shared" si="92"/>
        <v>Sports And Travel</v>
      </c>
      <c r="U679" t="str">
        <f t="shared" si="93"/>
        <v>Credit card</v>
      </c>
      <c r="V679">
        <f>SUM(J679:J679:J1678)</f>
        <v>105280.97999999998</v>
      </c>
      <c r="W679">
        <f t="shared" si="94"/>
        <v>1779</v>
      </c>
      <c r="X679">
        <f t="shared" si="95"/>
        <v>324.94129629629623</v>
      </c>
      <c r="Y679">
        <f t="shared" si="96"/>
        <v>1023.75</v>
      </c>
      <c r="Z679">
        <f t="shared" si="97"/>
        <v>10.6785</v>
      </c>
      <c r="AA679">
        <f t="shared" si="98"/>
        <v>324</v>
      </c>
    </row>
    <row r="680" spans="1:27" x14ac:dyDescent="0.3">
      <c r="A680" t="s">
        <v>766</v>
      </c>
      <c r="B680" t="s">
        <v>18</v>
      </c>
      <c r="C680" t="s">
        <v>19</v>
      </c>
      <c r="D680" t="s">
        <v>20</v>
      </c>
      <c r="E680" t="s">
        <v>21</v>
      </c>
      <c r="F680" t="s">
        <v>47</v>
      </c>
      <c r="G680">
        <v>73.47</v>
      </c>
      <c r="H680">
        <v>4</v>
      </c>
      <c r="I680">
        <v>14.694000000000001</v>
      </c>
      <c r="J680">
        <v>308.57400000000001</v>
      </c>
      <c r="K680" s="6" t="s">
        <v>148</v>
      </c>
      <c r="L680">
        <v>0.77083333333333337</v>
      </c>
      <c r="M680" t="s">
        <v>29</v>
      </c>
      <c r="N680">
        <v>293.88</v>
      </c>
      <c r="O680">
        <v>4.7619047620000003</v>
      </c>
      <c r="P680">
        <v>14.694000000000001</v>
      </c>
      <c r="Q680">
        <v>6</v>
      </c>
      <c r="R680">
        <f t="shared" si="90"/>
        <v>308.57</v>
      </c>
      <c r="S680" t="str">
        <f t="shared" si="91"/>
        <v>check</v>
      </c>
      <c r="T680" s="5" t="str">
        <f t="shared" si="92"/>
        <v>Food And Beverages</v>
      </c>
      <c r="U680" t="str">
        <f t="shared" si="93"/>
        <v>Cash</v>
      </c>
      <c r="V680">
        <f>SUM(J680:J680:J1679)</f>
        <v>104809.99199999995</v>
      </c>
      <c r="W680">
        <f t="shared" si="94"/>
        <v>1772</v>
      </c>
      <c r="X680">
        <f t="shared" si="95"/>
        <v>324.48913931888529</v>
      </c>
      <c r="Y680">
        <f t="shared" si="96"/>
        <v>1023.75</v>
      </c>
      <c r="Z680">
        <f t="shared" si="97"/>
        <v>10.6785</v>
      </c>
      <c r="AA680">
        <f t="shared" si="98"/>
        <v>323</v>
      </c>
    </row>
    <row r="681" spans="1:27" x14ac:dyDescent="0.3">
      <c r="A681" t="s">
        <v>767</v>
      </c>
      <c r="B681" t="s">
        <v>25</v>
      </c>
      <c r="C681" t="s">
        <v>26</v>
      </c>
      <c r="D681" t="s">
        <v>27</v>
      </c>
      <c r="E681" t="s">
        <v>215</v>
      </c>
      <c r="F681" t="s">
        <v>22</v>
      </c>
      <c r="G681">
        <v>58.95</v>
      </c>
      <c r="H681">
        <v>10</v>
      </c>
      <c r="I681">
        <v>29.475000000000001</v>
      </c>
      <c r="J681">
        <v>618.97500000000002</v>
      </c>
      <c r="K681" s="6">
        <v>43648</v>
      </c>
      <c r="L681">
        <v>0.6020833333333333</v>
      </c>
      <c r="M681" t="s">
        <v>23</v>
      </c>
      <c r="N681">
        <v>589.5</v>
      </c>
      <c r="O681">
        <v>4.7619047620000003</v>
      </c>
      <c r="P681">
        <v>29.475000000000001</v>
      </c>
      <c r="Q681">
        <v>8.1</v>
      </c>
      <c r="R681">
        <f t="shared" si="90"/>
        <v>618.98</v>
      </c>
      <c r="S681" t="str">
        <f t="shared" si="91"/>
        <v>check</v>
      </c>
      <c r="T681" s="5" t="str">
        <f t="shared" si="92"/>
        <v>Health And Beauty</v>
      </c>
      <c r="U681" t="str">
        <f t="shared" si="93"/>
        <v>Ewallet</v>
      </c>
      <c r="V681">
        <f>SUM(J681:J681:J1680)</f>
        <v>104501.41799999996</v>
      </c>
      <c r="W681">
        <f t="shared" si="94"/>
        <v>1768</v>
      </c>
      <c r="X681">
        <f t="shared" si="95"/>
        <v>324.53856521739118</v>
      </c>
      <c r="Y681">
        <f t="shared" si="96"/>
        <v>1023.75</v>
      </c>
      <c r="Z681">
        <f t="shared" si="97"/>
        <v>10.6785</v>
      </c>
      <c r="AA681">
        <f t="shared" si="98"/>
        <v>322</v>
      </c>
    </row>
    <row r="682" spans="1:27" x14ac:dyDescent="0.3">
      <c r="A682" t="s">
        <v>768</v>
      </c>
      <c r="B682" t="s">
        <v>18</v>
      </c>
      <c r="C682" t="s">
        <v>19</v>
      </c>
      <c r="D682" t="s">
        <v>20</v>
      </c>
      <c r="E682" t="s">
        <v>215</v>
      </c>
      <c r="F682" t="s">
        <v>47</v>
      </c>
      <c r="G682">
        <v>48.5</v>
      </c>
      <c r="H682">
        <v>6</v>
      </c>
      <c r="I682">
        <v>14.55</v>
      </c>
      <c r="J682">
        <v>305.55</v>
      </c>
      <c r="K682" s="6">
        <v>43770</v>
      </c>
      <c r="L682">
        <v>0.58124999999999993</v>
      </c>
      <c r="M682" t="s">
        <v>23</v>
      </c>
      <c r="N682">
        <v>291</v>
      </c>
      <c r="O682">
        <v>4.7619047620000003</v>
      </c>
      <c r="P682">
        <v>14.55</v>
      </c>
      <c r="Q682">
        <v>9.4</v>
      </c>
      <c r="R682">
        <f t="shared" si="90"/>
        <v>305.55</v>
      </c>
      <c r="S682" t="str">
        <f t="shared" si="91"/>
        <v>correct</v>
      </c>
      <c r="T682" s="5" t="str">
        <f t="shared" si="92"/>
        <v>Food And Beverages</v>
      </c>
      <c r="U682" t="str">
        <f t="shared" si="93"/>
        <v>Ewallet</v>
      </c>
      <c r="V682">
        <f>SUM(J682:J682:J1681)</f>
        <v>103882.44299999996</v>
      </c>
      <c r="W682">
        <f t="shared" si="94"/>
        <v>1758</v>
      </c>
      <c r="X682">
        <f t="shared" si="95"/>
        <v>323.62131775700919</v>
      </c>
      <c r="Y682">
        <f t="shared" si="96"/>
        <v>1023.75</v>
      </c>
      <c r="Z682">
        <f t="shared" si="97"/>
        <v>10.6785</v>
      </c>
      <c r="AA682">
        <f t="shared" si="98"/>
        <v>321</v>
      </c>
    </row>
    <row r="683" spans="1:27" x14ac:dyDescent="0.3">
      <c r="A683" t="s">
        <v>769</v>
      </c>
      <c r="B683" t="s">
        <v>45</v>
      </c>
      <c r="C683" t="s">
        <v>46</v>
      </c>
      <c r="D683" t="s">
        <v>20</v>
      </c>
      <c r="E683" t="s">
        <v>21</v>
      </c>
      <c r="F683" t="s">
        <v>28</v>
      </c>
      <c r="G683">
        <v>39.479999999999997</v>
      </c>
      <c r="H683">
        <v>1</v>
      </c>
      <c r="I683">
        <v>1.974</v>
      </c>
      <c r="J683">
        <v>41.454000000000001</v>
      </c>
      <c r="K683" s="6">
        <v>43801</v>
      </c>
      <c r="L683">
        <v>0.82152777777777775</v>
      </c>
      <c r="M683" t="s">
        <v>29</v>
      </c>
      <c r="N683">
        <v>39.479999999999997</v>
      </c>
      <c r="O683">
        <v>4.7619047620000003</v>
      </c>
      <c r="P683">
        <v>1.974</v>
      </c>
      <c r="Q683">
        <v>6.5</v>
      </c>
      <c r="R683">
        <f t="shared" si="90"/>
        <v>41.45</v>
      </c>
      <c r="S683" t="str">
        <f t="shared" si="91"/>
        <v>check</v>
      </c>
      <c r="T683" s="5" t="str">
        <f t="shared" si="92"/>
        <v>Electronic Accessories</v>
      </c>
      <c r="U683" t="str">
        <f t="shared" si="93"/>
        <v>Cash</v>
      </c>
      <c r="V683">
        <f>SUM(J683:J683:J1682)</f>
        <v>103576.89299999997</v>
      </c>
      <c r="W683">
        <f t="shared" si="94"/>
        <v>1752</v>
      </c>
      <c r="X683">
        <f t="shared" si="95"/>
        <v>323.67779062499989</v>
      </c>
      <c r="Y683">
        <f t="shared" si="96"/>
        <v>1023.75</v>
      </c>
      <c r="Z683">
        <f t="shared" si="97"/>
        <v>10.6785</v>
      </c>
      <c r="AA683">
        <f t="shared" si="98"/>
        <v>320</v>
      </c>
    </row>
    <row r="684" spans="1:27" x14ac:dyDescent="0.3">
      <c r="A684" t="s">
        <v>770</v>
      </c>
      <c r="B684" t="s">
        <v>45</v>
      </c>
      <c r="C684" t="s">
        <v>46</v>
      </c>
      <c r="D684" t="s">
        <v>27</v>
      </c>
      <c r="E684" t="s">
        <v>21</v>
      </c>
      <c r="F684" t="s">
        <v>36</v>
      </c>
      <c r="G684">
        <v>34.81</v>
      </c>
      <c r="H684">
        <v>1</v>
      </c>
      <c r="I684">
        <v>1.7404999999999999</v>
      </c>
      <c r="J684">
        <v>36.5505</v>
      </c>
      <c r="K684" s="6" t="s">
        <v>283</v>
      </c>
      <c r="L684">
        <v>0.42430555555555555</v>
      </c>
      <c r="M684" t="s">
        <v>32</v>
      </c>
      <c r="N684">
        <v>34.81</v>
      </c>
      <c r="O684">
        <v>4.7619047620000003</v>
      </c>
      <c r="P684">
        <v>1.7404999999999999</v>
      </c>
      <c r="Q684">
        <v>7</v>
      </c>
      <c r="R684">
        <f t="shared" si="90"/>
        <v>36.549999999999997</v>
      </c>
      <c r="S684" t="str">
        <f t="shared" si="91"/>
        <v>check</v>
      </c>
      <c r="T684" s="5" t="str">
        <f t="shared" si="92"/>
        <v>Sports And Travel</v>
      </c>
      <c r="U684" t="str">
        <f t="shared" si="93"/>
        <v>Credit card</v>
      </c>
      <c r="V684">
        <f>SUM(J684:J684:J1683)</f>
        <v>103535.43899999997</v>
      </c>
      <c r="W684">
        <f t="shared" si="94"/>
        <v>1751</v>
      </c>
      <c r="X684">
        <f t="shared" si="95"/>
        <v>324.56250470219425</v>
      </c>
      <c r="Y684">
        <f t="shared" si="96"/>
        <v>1023.75</v>
      </c>
      <c r="Z684">
        <f t="shared" si="97"/>
        <v>10.6785</v>
      </c>
      <c r="AA684">
        <f t="shared" si="98"/>
        <v>319</v>
      </c>
    </row>
    <row r="685" spans="1:27" x14ac:dyDescent="0.3">
      <c r="A685" t="s">
        <v>771</v>
      </c>
      <c r="B685" t="s">
        <v>25</v>
      </c>
      <c r="C685" t="s">
        <v>26</v>
      </c>
      <c r="D685" t="s">
        <v>27</v>
      </c>
      <c r="E685" t="s">
        <v>21</v>
      </c>
      <c r="F685" t="s">
        <v>50</v>
      </c>
      <c r="G685">
        <v>49.32</v>
      </c>
      <c r="H685">
        <v>6</v>
      </c>
      <c r="I685">
        <v>14.795999999999999</v>
      </c>
      <c r="J685">
        <v>310.71600000000001</v>
      </c>
      <c r="K685" s="6">
        <v>43709</v>
      </c>
      <c r="L685">
        <v>0.57361111111111118</v>
      </c>
      <c r="M685" t="s">
        <v>23</v>
      </c>
      <c r="N685">
        <v>295.92</v>
      </c>
      <c r="O685">
        <v>4.7619047620000003</v>
      </c>
      <c r="P685">
        <v>14.795999999999999</v>
      </c>
      <c r="Q685">
        <v>7.1</v>
      </c>
      <c r="R685">
        <f t="shared" si="90"/>
        <v>310.72000000000003</v>
      </c>
      <c r="S685" t="str">
        <f t="shared" si="91"/>
        <v>check</v>
      </c>
      <c r="T685" s="5" t="str">
        <f t="shared" si="92"/>
        <v>Fashion Accessories</v>
      </c>
      <c r="U685" t="str">
        <f t="shared" si="93"/>
        <v>Ewallet</v>
      </c>
      <c r="V685">
        <f>SUM(J685:J685:J1684)</f>
        <v>103498.88849999996</v>
      </c>
      <c r="W685">
        <f t="shared" si="94"/>
        <v>1750</v>
      </c>
      <c r="X685">
        <f t="shared" si="95"/>
        <v>325.46820283018855</v>
      </c>
      <c r="Y685">
        <f t="shared" si="96"/>
        <v>1023.75</v>
      </c>
      <c r="Z685">
        <f t="shared" si="97"/>
        <v>10.6785</v>
      </c>
      <c r="AA685">
        <f t="shared" si="98"/>
        <v>318</v>
      </c>
    </row>
    <row r="686" spans="1:27" x14ac:dyDescent="0.3">
      <c r="A686" t="s">
        <v>772</v>
      </c>
      <c r="B686" t="s">
        <v>18</v>
      </c>
      <c r="C686" t="s">
        <v>19</v>
      </c>
      <c r="D686" t="s">
        <v>20</v>
      </c>
      <c r="E686" t="s">
        <v>215</v>
      </c>
      <c r="F686" t="s">
        <v>50</v>
      </c>
      <c r="G686">
        <v>21.48</v>
      </c>
      <c r="H686">
        <v>2</v>
      </c>
      <c r="I686">
        <v>2.1480000000000001</v>
      </c>
      <c r="J686">
        <v>45.107999999999997</v>
      </c>
      <c r="K686" s="6" t="s">
        <v>98</v>
      </c>
      <c r="L686">
        <v>0.51527777777777783</v>
      </c>
      <c r="M686" t="s">
        <v>23</v>
      </c>
      <c r="N686">
        <v>42.96</v>
      </c>
      <c r="O686">
        <v>4.7619047620000003</v>
      </c>
      <c r="P686">
        <v>2.1480000000000001</v>
      </c>
      <c r="Q686">
        <v>6.6</v>
      </c>
      <c r="R686">
        <f t="shared" si="90"/>
        <v>45.11</v>
      </c>
      <c r="S686" t="str">
        <f t="shared" si="91"/>
        <v>check</v>
      </c>
      <c r="T686" s="5" t="str">
        <f t="shared" si="92"/>
        <v>Fashion Accessories</v>
      </c>
      <c r="U686" t="str">
        <f t="shared" si="93"/>
        <v>Ewallet</v>
      </c>
      <c r="V686">
        <f>SUM(J686:J686:J1685)</f>
        <v>103188.17249999996</v>
      </c>
      <c r="W686">
        <f t="shared" si="94"/>
        <v>1744</v>
      </c>
      <c r="X686">
        <f t="shared" si="95"/>
        <v>325.51473974763394</v>
      </c>
      <c r="Y686">
        <f t="shared" si="96"/>
        <v>1023.75</v>
      </c>
      <c r="Z686">
        <f t="shared" si="97"/>
        <v>10.6785</v>
      </c>
      <c r="AA686">
        <f t="shared" si="98"/>
        <v>317</v>
      </c>
    </row>
    <row r="687" spans="1:27" x14ac:dyDescent="0.3">
      <c r="A687" t="s">
        <v>773</v>
      </c>
      <c r="B687" t="s">
        <v>45</v>
      </c>
      <c r="C687" t="s">
        <v>46</v>
      </c>
      <c r="D687" t="s">
        <v>20</v>
      </c>
      <c r="E687" t="s">
        <v>21</v>
      </c>
      <c r="F687" t="s">
        <v>36</v>
      </c>
      <c r="G687">
        <v>23.08</v>
      </c>
      <c r="H687">
        <v>6</v>
      </c>
      <c r="I687">
        <v>6.9240000000000004</v>
      </c>
      <c r="J687">
        <v>145.404</v>
      </c>
      <c r="K687" s="6" t="s">
        <v>128</v>
      </c>
      <c r="L687">
        <v>0.80555555555555547</v>
      </c>
      <c r="M687" t="s">
        <v>23</v>
      </c>
      <c r="N687">
        <v>138.47999999999999</v>
      </c>
      <c r="O687">
        <v>4.7619047620000003</v>
      </c>
      <c r="P687">
        <v>6.9240000000000004</v>
      </c>
      <c r="Q687">
        <v>4.9000000000000004</v>
      </c>
      <c r="R687">
        <f t="shared" si="90"/>
        <v>145.4</v>
      </c>
      <c r="S687" t="str">
        <f t="shared" si="91"/>
        <v>check</v>
      </c>
      <c r="T687" s="5" t="str">
        <f t="shared" si="92"/>
        <v>Sports And Travel</v>
      </c>
      <c r="U687" t="str">
        <f t="shared" si="93"/>
        <v>Ewallet</v>
      </c>
      <c r="V687">
        <f>SUM(J687:J687:J1686)</f>
        <v>103143.06449999996</v>
      </c>
      <c r="W687">
        <f t="shared" si="94"/>
        <v>1742</v>
      </c>
      <c r="X687">
        <f t="shared" si="95"/>
        <v>326.40210284810115</v>
      </c>
      <c r="Y687">
        <f t="shared" si="96"/>
        <v>1023.75</v>
      </c>
      <c r="Z687">
        <f t="shared" si="97"/>
        <v>10.6785</v>
      </c>
      <c r="AA687">
        <f t="shared" si="98"/>
        <v>316</v>
      </c>
    </row>
    <row r="688" spans="1:27" x14ac:dyDescent="0.3">
      <c r="A688" t="s">
        <v>774</v>
      </c>
      <c r="B688" t="s">
        <v>45</v>
      </c>
      <c r="C688" t="s">
        <v>46</v>
      </c>
      <c r="D688" t="s">
        <v>20</v>
      </c>
      <c r="E688" t="s">
        <v>21</v>
      </c>
      <c r="F688" t="s">
        <v>31</v>
      </c>
      <c r="G688">
        <v>49.1</v>
      </c>
      <c r="H688">
        <v>2</v>
      </c>
      <c r="I688">
        <v>4.91</v>
      </c>
      <c r="J688">
        <v>103.11</v>
      </c>
      <c r="K688" s="6">
        <v>43678</v>
      </c>
      <c r="L688">
        <v>0.54027777777777775</v>
      </c>
      <c r="M688" t="s">
        <v>32</v>
      </c>
      <c r="N688">
        <v>98.2</v>
      </c>
      <c r="O688">
        <v>4.7619047620000003</v>
      </c>
      <c r="P688">
        <v>4.91</v>
      </c>
      <c r="Q688">
        <v>6.4</v>
      </c>
      <c r="R688">
        <f t="shared" si="90"/>
        <v>103.11</v>
      </c>
      <c r="S688" t="str">
        <f t="shared" si="91"/>
        <v>correct</v>
      </c>
      <c r="T688" s="5" t="str">
        <f t="shared" si="92"/>
        <v>Home And Lifestyle</v>
      </c>
      <c r="U688" t="str">
        <f t="shared" si="93"/>
        <v>Credit card</v>
      </c>
      <c r="V688">
        <f>SUM(J688:J688:J1687)</f>
        <v>102997.66049999997</v>
      </c>
      <c r="W688">
        <f t="shared" si="94"/>
        <v>1736</v>
      </c>
      <c r="X688">
        <f t="shared" si="95"/>
        <v>326.97669999999988</v>
      </c>
      <c r="Y688">
        <f t="shared" si="96"/>
        <v>1023.75</v>
      </c>
      <c r="Z688">
        <f t="shared" si="97"/>
        <v>10.6785</v>
      </c>
      <c r="AA688">
        <f t="shared" si="98"/>
        <v>315</v>
      </c>
    </row>
    <row r="689" spans="1:27" x14ac:dyDescent="0.3">
      <c r="A689" t="s">
        <v>775</v>
      </c>
      <c r="B689" t="s">
        <v>45</v>
      </c>
      <c r="C689" t="s">
        <v>46</v>
      </c>
      <c r="D689" t="s">
        <v>20</v>
      </c>
      <c r="E689" t="s">
        <v>21</v>
      </c>
      <c r="F689" t="s">
        <v>36</v>
      </c>
      <c r="G689">
        <v>64.83</v>
      </c>
      <c r="H689">
        <v>2</v>
      </c>
      <c r="I689">
        <v>6.4829999999999997</v>
      </c>
      <c r="J689">
        <v>136.143</v>
      </c>
      <c r="K689" s="6">
        <v>43678</v>
      </c>
      <c r="L689">
        <v>0.4993055555555555</v>
      </c>
      <c r="M689" t="s">
        <v>32</v>
      </c>
      <c r="N689">
        <v>129.66</v>
      </c>
      <c r="O689">
        <v>4.7619047620000003</v>
      </c>
      <c r="P689">
        <v>6.4829999999999997</v>
      </c>
      <c r="Q689">
        <v>8</v>
      </c>
      <c r="R689">
        <f t="shared" si="90"/>
        <v>136.13999999999999</v>
      </c>
      <c r="S689" t="str">
        <f t="shared" si="91"/>
        <v>check</v>
      </c>
      <c r="T689" s="5" t="str">
        <f t="shared" si="92"/>
        <v>Sports And Travel</v>
      </c>
      <c r="U689" t="str">
        <f t="shared" si="93"/>
        <v>Credit card</v>
      </c>
      <c r="V689">
        <f>SUM(J689:J689:J1688)</f>
        <v>102894.55049999997</v>
      </c>
      <c r="W689">
        <f t="shared" si="94"/>
        <v>1734</v>
      </c>
      <c r="X689">
        <f t="shared" si="95"/>
        <v>327.68965127388526</v>
      </c>
      <c r="Y689">
        <f t="shared" si="96"/>
        <v>1023.75</v>
      </c>
      <c r="Z689">
        <f t="shared" si="97"/>
        <v>10.6785</v>
      </c>
      <c r="AA689">
        <f t="shared" si="98"/>
        <v>314</v>
      </c>
    </row>
    <row r="690" spans="1:27" x14ac:dyDescent="0.3">
      <c r="A690" t="s">
        <v>776</v>
      </c>
      <c r="B690" t="s">
        <v>18</v>
      </c>
      <c r="C690" t="s">
        <v>19</v>
      </c>
      <c r="D690" t="s">
        <v>20</v>
      </c>
      <c r="E690" t="s">
        <v>215</v>
      </c>
      <c r="F690" t="s">
        <v>31</v>
      </c>
      <c r="G690">
        <v>63.56</v>
      </c>
      <c r="H690">
        <v>10</v>
      </c>
      <c r="I690">
        <v>31.78</v>
      </c>
      <c r="J690">
        <v>667.38</v>
      </c>
      <c r="K690" s="6" t="s">
        <v>187</v>
      </c>
      <c r="L690">
        <v>0.74930555555555556</v>
      </c>
      <c r="M690" t="s">
        <v>29</v>
      </c>
      <c r="N690">
        <v>635.6</v>
      </c>
      <c r="O690">
        <v>4.7619047620000003</v>
      </c>
      <c r="P690">
        <v>31.78</v>
      </c>
      <c r="Q690">
        <v>4.3</v>
      </c>
      <c r="R690">
        <f t="shared" si="90"/>
        <v>667.38</v>
      </c>
      <c r="S690" t="str">
        <f t="shared" si="91"/>
        <v>correct</v>
      </c>
      <c r="T690" s="5" t="str">
        <f t="shared" si="92"/>
        <v>Home And Lifestyle</v>
      </c>
      <c r="U690" t="str">
        <f t="shared" si="93"/>
        <v>Cash</v>
      </c>
      <c r="V690">
        <f>SUM(J690:J690:J1689)</f>
        <v>102758.40749999997</v>
      </c>
      <c r="W690">
        <f t="shared" si="94"/>
        <v>1732</v>
      </c>
      <c r="X690">
        <f t="shared" si="95"/>
        <v>328.30162140575072</v>
      </c>
      <c r="Y690">
        <f t="shared" si="96"/>
        <v>1023.75</v>
      </c>
      <c r="Z690">
        <f t="shared" si="97"/>
        <v>10.6785</v>
      </c>
      <c r="AA690">
        <f t="shared" si="98"/>
        <v>313</v>
      </c>
    </row>
    <row r="691" spans="1:27" x14ac:dyDescent="0.3">
      <c r="A691" t="s">
        <v>777</v>
      </c>
      <c r="B691" t="s">
        <v>25</v>
      </c>
      <c r="C691" t="s">
        <v>26</v>
      </c>
      <c r="D691" t="s">
        <v>20</v>
      </c>
      <c r="E691" t="s">
        <v>215</v>
      </c>
      <c r="F691" t="s">
        <v>36</v>
      </c>
      <c r="G691">
        <v>72.88</v>
      </c>
      <c r="H691">
        <v>2</v>
      </c>
      <c r="I691">
        <v>7.2880000000000003</v>
      </c>
      <c r="J691">
        <v>153.048</v>
      </c>
      <c r="K691" s="6" t="s">
        <v>124</v>
      </c>
      <c r="L691">
        <v>0.53541666666666665</v>
      </c>
      <c r="M691" t="s">
        <v>29</v>
      </c>
      <c r="N691">
        <v>145.76</v>
      </c>
      <c r="O691">
        <v>4.7619047620000003</v>
      </c>
      <c r="P691">
        <v>7.2880000000000003</v>
      </c>
      <c r="Q691">
        <v>6.1</v>
      </c>
      <c r="R691">
        <f t="shared" si="90"/>
        <v>153.05000000000001</v>
      </c>
      <c r="S691" t="str">
        <f t="shared" si="91"/>
        <v>check</v>
      </c>
      <c r="T691" s="5" t="str">
        <f t="shared" si="92"/>
        <v>Sports And Travel</v>
      </c>
      <c r="U691" t="str">
        <f t="shared" si="93"/>
        <v>Cash</v>
      </c>
      <c r="V691">
        <f>SUM(J691:J691:J1690)</f>
        <v>102091.02749999997</v>
      </c>
      <c r="W691">
        <f t="shared" si="94"/>
        <v>1722</v>
      </c>
      <c r="X691">
        <f t="shared" si="95"/>
        <v>327.21483173076911</v>
      </c>
      <c r="Y691">
        <f t="shared" si="96"/>
        <v>1023.75</v>
      </c>
      <c r="Z691">
        <f t="shared" si="97"/>
        <v>10.6785</v>
      </c>
      <c r="AA691">
        <f t="shared" si="98"/>
        <v>312</v>
      </c>
    </row>
    <row r="692" spans="1:27" x14ac:dyDescent="0.3">
      <c r="A692" t="s">
        <v>778</v>
      </c>
      <c r="B692" t="s">
        <v>18</v>
      </c>
      <c r="C692" t="s">
        <v>19</v>
      </c>
      <c r="D692" t="s">
        <v>27</v>
      </c>
      <c r="E692" t="s">
        <v>21</v>
      </c>
      <c r="F692" t="s">
        <v>47</v>
      </c>
      <c r="G692">
        <v>67.099999999999994</v>
      </c>
      <c r="H692">
        <v>3</v>
      </c>
      <c r="I692">
        <v>10.065</v>
      </c>
      <c r="J692">
        <v>211.36500000000001</v>
      </c>
      <c r="K692" s="6" t="s">
        <v>117</v>
      </c>
      <c r="L692">
        <v>0.44166666666666665</v>
      </c>
      <c r="M692" t="s">
        <v>29</v>
      </c>
      <c r="N692">
        <v>201.3</v>
      </c>
      <c r="O692">
        <v>4.7619047620000003</v>
      </c>
      <c r="P692">
        <v>10.065</v>
      </c>
      <c r="Q692">
        <v>7.5</v>
      </c>
      <c r="R692">
        <f t="shared" si="90"/>
        <v>211.37</v>
      </c>
      <c r="S692" t="str">
        <f t="shared" si="91"/>
        <v>check</v>
      </c>
      <c r="T692" s="5" t="str">
        <f t="shared" si="92"/>
        <v>Food And Beverages</v>
      </c>
      <c r="U692" t="str">
        <f t="shared" si="93"/>
        <v>Cash</v>
      </c>
      <c r="V692">
        <f>SUM(J692:J692:J1691)</f>
        <v>101937.97949999997</v>
      </c>
      <c r="W692">
        <f t="shared" si="94"/>
        <v>1720</v>
      </c>
      <c r="X692">
        <f t="shared" si="95"/>
        <v>327.77485369774911</v>
      </c>
      <c r="Y692">
        <f t="shared" si="96"/>
        <v>1023.75</v>
      </c>
      <c r="Z692">
        <f t="shared" si="97"/>
        <v>10.6785</v>
      </c>
      <c r="AA692">
        <f t="shared" si="98"/>
        <v>311</v>
      </c>
    </row>
    <row r="693" spans="1:27" x14ac:dyDescent="0.3">
      <c r="A693" t="s">
        <v>779</v>
      </c>
      <c r="B693" t="s">
        <v>25</v>
      </c>
      <c r="C693" t="s">
        <v>26</v>
      </c>
      <c r="D693" t="s">
        <v>20</v>
      </c>
      <c r="E693" t="s">
        <v>21</v>
      </c>
      <c r="F693" t="s">
        <v>36</v>
      </c>
      <c r="G693">
        <v>70.19</v>
      </c>
      <c r="H693">
        <v>9</v>
      </c>
      <c r="I693">
        <v>31.5855</v>
      </c>
      <c r="J693">
        <v>663.29549999999995</v>
      </c>
      <c r="K693" s="6" t="s">
        <v>75</v>
      </c>
      <c r="L693">
        <v>0.56805555555555554</v>
      </c>
      <c r="M693" t="s">
        <v>29</v>
      </c>
      <c r="N693">
        <v>631.71</v>
      </c>
      <c r="O693">
        <v>4.7619047620000003</v>
      </c>
      <c r="P693">
        <v>31.5855</v>
      </c>
      <c r="Q693">
        <v>6.7</v>
      </c>
      <c r="R693">
        <f t="shared" si="90"/>
        <v>663.3</v>
      </c>
      <c r="S693" t="str">
        <f t="shared" si="91"/>
        <v>check</v>
      </c>
      <c r="T693" s="5" t="str">
        <f t="shared" si="92"/>
        <v>Sports And Travel</v>
      </c>
      <c r="U693" t="str">
        <f t="shared" si="93"/>
        <v>Cash</v>
      </c>
      <c r="V693">
        <f>SUM(J693:J693:J1692)</f>
        <v>101726.61449999997</v>
      </c>
      <c r="W693">
        <f t="shared" si="94"/>
        <v>1717</v>
      </c>
      <c r="X693">
        <f t="shared" si="95"/>
        <v>328.15036935483863</v>
      </c>
      <c r="Y693">
        <f t="shared" si="96"/>
        <v>1023.75</v>
      </c>
      <c r="Z693">
        <f t="shared" si="97"/>
        <v>10.6785</v>
      </c>
      <c r="AA693">
        <f t="shared" si="98"/>
        <v>310</v>
      </c>
    </row>
    <row r="694" spans="1:27" x14ac:dyDescent="0.3">
      <c r="A694" t="s">
        <v>780</v>
      </c>
      <c r="B694" t="s">
        <v>25</v>
      </c>
      <c r="C694" t="s">
        <v>26</v>
      </c>
      <c r="D694" t="s">
        <v>20</v>
      </c>
      <c r="E694" t="s">
        <v>215</v>
      </c>
      <c r="F694" t="s">
        <v>47</v>
      </c>
      <c r="G694">
        <v>55.04</v>
      </c>
      <c r="H694">
        <v>7</v>
      </c>
      <c r="I694">
        <v>19.263999999999999</v>
      </c>
      <c r="J694">
        <v>404.54399999999998</v>
      </c>
      <c r="K694" s="6">
        <v>43802</v>
      </c>
      <c r="L694">
        <v>0.81874999999999998</v>
      </c>
      <c r="M694" t="s">
        <v>23</v>
      </c>
      <c r="N694">
        <v>385.28</v>
      </c>
      <c r="O694">
        <v>4.7619047620000003</v>
      </c>
      <c r="P694">
        <v>19.263999999999999</v>
      </c>
      <c r="Q694">
        <v>5.2</v>
      </c>
      <c r="R694">
        <f t="shared" si="90"/>
        <v>404.54</v>
      </c>
      <c r="S694" t="str">
        <f t="shared" si="91"/>
        <v>check</v>
      </c>
      <c r="T694" s="5" t="str">
        <f t="shared" si="92"/>
        <v>Food And Beverages</v>
      </c>
      <c r="U694" t="str">
        <f t="shared" si="93"/>
        <v>Ewallet</v>
      </c>
      <c r="V694">
        <f>SUM(J694:J694:J1693)</f>
        <v>101063.31899999999</v>
      </c>
      <c r="W694">
        <f t="shared" si="94"/>
        <v>1708</v>
      </c>
      <c r="X694">
        <f t="shared" si="95"/>
        <v>327.06575728155337</v>
      </c>
      <c r="Y694">
        <f t="shared" si="96"/>
        <v>1023.75</v>
      </c>
      <c r="Z694">
        <f t="shared" si="97"/>
        <v>10.6785</v>
      </c>
      <c r="AA694">
        <f t="shared" si="98"/>
        <v>309</v>
      </c>
    </row>
    <row r="695" spans="1:27" x14ac:dyDescent="0.3">
      <c r="A695" t="s">
        <v>781</v>
      </c>
      <c r="B695" t="s">
        <v>18</v>
      </c>
      <c r="C695" t="s">
        <v>19</v>
      </c>
      <c r="D695" t="s">
        <v>20</v>
      </c>
      <c r="E695" t="s">
        <v>215</v>
      </c>
      <c r="F695" t="s">
        <v>22</v>
      </c>
      <c r="G695">
        <v>48.63</v>
      </c>
      <c r="H695">
        <v>10</v>
      </c>
      <c r="I695">
        <v>24.315000000000001</v>
      </c>
      <c r="J695">
        <v>510.61500000000001</v>
      </c>
      <c r="K695" s="6">
        <v>43558</v>
      </c>
      <c r="L695">
        <v>0.53055555555555556</v>
      </c>
      <c r="M695" t="s">
        <v>29</v>
      </c>
      <c r="N695">
        <v>486.3</v>
      </c>
      <c r="O695">
        <v>4.7619047620000003</v>
      </c>
      <c r="P695">
        <v>24.315000000000001</v>
      </c>
      <c r="Q695">
        <v>8.8000000000000007</v>
      </c>
      <c r="R695">
        <f t="shared" si="90"/>
        <v>510.62</v>
      </c>
      <c r="S695" t="str">
        <f t="shared" si="91"/>
        <v>check</v>
      </c>
      <c r="T695" s="5" t="str">
        <f t="shared" si="92"/>
        <v>Health And Beauty</v>
      </c>
      <c r="U695" t="str">
        <f t="shared" si="93"/>
        <v>Cash</v>
      </c>
      <c r="V695">
        <f>SUM(J695:J695:J1694)</f>
        <v>100658.77499999998</v>
      </c>
      <c r="W695">
        <f t="shared" si="94"/>
        <v>1701</v>
      </c>
      <c r="X695">
        <f t="shared" si="95"/>
        <v>326.81420454545446</v>
      </c>
      <c r="Y695">
        <f t="shared" si="96"/>
        <v>1023.75</v>
      </c>
      <c r="Z695">
        <f t="shared" si="97"/>
        <v>10.6785</v>
      </c>
      <c r="AA695">
        <f t="shared" si="98"/>
        <v>308</v>
      </c>
    </row>
    <row r="696" spans="1:27" x14ac:dyDescent="0.3">
      <c r="A696" t="s">
        <v>782</v>
      </c>
      <c r="B696" t="s">
        <v>25</v>
      </c>
      <c r="C696" t="s">
        <v>26</v>
      </c>
      <c r="D696" t="s">
        <v>20</v>
      </c>
      <c r="E696" t="s">
        <v>21</v>
      </c>
      <c r="F696" t="s">
        <v>50</v>
      </c>
      <c r="G696">
        <v>73.38</v>
      </c>
      <c r="H696">
        <v>7</v>
      </c>
      <c r="I696">
        <v>25.683</v>
      </c>
      <c r="J696">
        <v>539.34299999999996</v>
      </c>
      <c r="K696" s="6">
        <v>43740</v>
      </c>
      <c r="L696">
        <v>0.5805555555555556</v>
      </c>
      <c r="M696" t="s">
        <v>29</v>
      </c>
      <c r="N696">
        <v>513.66</v>
      </c>
      <c r="O696">
        <v>4.7619047620000003</v>
      </c>
      <c r="P696">
        <v>25.683</v>
      </c>
      <c r="Q696">
        <v>9.5</v>
      </c>
      <c r="R696">
        <f t="shared" si="90"/>
        <v>539.34</v>
      </c>
      <c r="S696" t="str">
        <f t="shared" si="91"/>
        <v>check</v>
      </c>
      <c r="T696" s="5" t="str">
        <f t="shared" si="92"/>
        <v>Fashion Accessories</v>
      </c>
      <c r="U696" t="str">
        <f t="shared" si="93"/>
        <v>Cash</v>
      </c>
      <c r="V696">
        <f>SUM(J696:J696:J1695)</f>
        <v>100148.15999999999</v>
      </c>
      <c r="W696">
        <f t="shared" si="94"/>
        <v>1691</v>
      </c>
      <c r="X696">
        <f t="shared" si="95"/>
        <v>326.21550488599343</v>
      </c>
      <c r="Y696">
        <f t="shared" si="96"/>
        <v>1023.75</v>
      </c>
      <c r="Z696">
        <f t="shared" si="97"/>
        <v>10.6785</v>
      </c>
      <c r="AA696">
        <f t="shared" si="98"/>
        <v>307</v>
      </c>
    </row>
    <row r="697" spans="1:27" x14ac:dyDescent="0.3">
      <c r="A697" t="s">
        <v>783</v>
      </c>
      <c r="B697" t="s">
        <v>25</v>
      </c>
      <c r="C697" t="s">
        <v>26</v>
      </c>
      <c r="D697" t="s">
        <v>27</v>
      </c>
      <c r="E697" t="s">
        <v>21</v>
      </c>
      <c r="F697" t="s">
        <v>47</v>
      </c>
      <c r="G697">
        <v>52.6</v>
      </c>
      <c r="H697">
        <v>9</v>
      </c>
      <c r="I697">
        <v>23.67</v>
      </c>
      <c r="J697">
        <v>497.07</v>
      </c>
      <c r="K697" s="6" t="s">
        <v>187</v>
      </c>
      <c r="L697">
        <v>0.61249999999999993</v>
      </c>
      <c r="M697" t="s">
        <v>29</v>
      </c>
      <c r="N697">
        <v>473.4</v>
      </c>
      <c r="O697">
        <v>4.7619047620000003</v>
      </c>
      <c r="P697">
        <v>23.67</v>
      </c>
      <c r="Q697">
        <v>7.6</v>
      </c>
      <c r="R697">
        <f t="shared" si="90"/>
        <v>497.07</v>
      </c>
      <c r="S697" t="str">
        <f t="shared" si="91"/>
        <v>correct</v>
      </c>
      <c r="T697" s="5" t="str">
        <f t="shared" si="92"/>
        <v>Food And Beverages</v>
      </c>
      <c r="U697" t="str">
        <f t="shared" si="93"/>
        <v>Cash</v>
      </c>
      <c r="V697">
        <f>SUM(J697:J697:J1696)</f>
        <v>99608.816999999995</v>
      </c>
      <c r="W697">
        <f t="shared" si="94"/>
        <v>1684</v>
      </c>
      <c r="X697">
        <f t="shared" si="95"/>
        <v>325.51900980392156</v>
      </c>
      <c r="Y697">
        <f t="shared" si="96"/>
        <v>1023.75</v>
      </c>
      <c r="Z697">
        <f t="shared" si="97"/>
        <v>10.6785</v>
      </c>
      <c r="AA697">
        <f t="shared" si="98"/>
        <v>306</v>
      </c>
    </row>
    <row r="698" spans="1:27" x14ac:dyDescent="0.3">
      <c r="A698" t="s">
        <v>784</v>
      </c>
      <c r="B698" t="s">
        <v>18</v>
      </c>
      <c r="C698" t="s">
        <v>19</v>
      </c>
      <c r="D698" t="s">
        <v>20</v>
      </c>
      <c r="E698" t="s">
        <v>21</v>
      </c>
      <c r="F698" t="s">
        <v>31</v>
      </c>
      <c r="G698">
        <v>87.37</v>
      </c>
      <c r="H698">
        <v>5</v>
      </c>
      <c r="I698">
        <v>21.842500000000001</v>
      </c>
      <c r="J698">
        <v>458.6925</v>
      </c>
      <c r="K698" s="6" t="s">
        <v>228</v>
      </c>
      <c r="L698">
        <v>0.82291666666666663</v>
      </c>
      <c r="M698" t="s">
        <v>29</v>
      </c>
      <c r="N698">
        <v>436.85</v>
      </c>
      <c r="O698">
        <v>4.7619047620000003</v>
      </c>
      <c r="P698">
        <v>21.842500000000001</v>
      </c>
      <c r="Q698">
        <v>6.6</v>
      </c>
      <c r="R698">
        <f t="shared" si="90"/>
        <v>458.69</v>
      </c>
      <c r="S698" t="str">
        <f t="shared" si="91"/>
        <v>check</v>
      </c>
      <c r="T698" s="5" t="str">
        <f t="shared" si="92"/>
        <v>Home And Lifestyle</v>
      </c>
      <c r="U698" t="str">
        <f t="shared" si="93"/>
        <v>Cash</v>
      </c>
      <c r="V698">
        <f>SUM(J698:J698:J1697)</f>
        <v>99111.746999999974</v>
      </c>
      <c r="W698">
        <f t="shared" si="94"/>
        <v>1675</v>
      </c>
      <c r="X698">
        <f t="shared" si="95"/>
        <v>324.95654754098354</v>
      </c>
      <c r="Y698">
        <f t="shared" si="96"/>
        <v>1023.75</v>
      </c>
      <c r="Z698">
        <f t="shared" si="97"/>
        <v>10.6785</v>
      </c>
      <c r="AA698">
        <f t="shared" si="98"/>
        <v>305</v>
      </c>
    </row>
    <row r="699" spans="1:27" x14ac:dyDescent="0.3">
      <c r="A699" t="s">
        <v>785</v>
      </c>
      <c r="B699" t="s">
        <v>18</v>
      </c>
      <c r="C699" t="s">
        <v>19</v>
      </c>
      <c r="D699" t="s">
        <v>20</v>
      </c>
      <c r="E699" t="s">
        <v>21</v>
      </c>
      <c r="F699" t="s">
        <v>36</v>
      </c>
      <c r="G699">
        <v>27.04</v>
      </c>
      <c r="H699">
        <v>4</v>
      </c>
      <c r="I699">
        <v>5.4080000000000004</v>
      </c>
      <c r="J699">
        <v>113.568</v>
      </c>
      <c r="K699" s="6">
        <v>43466</v>
      </c>
      <c r="L699">
        <v>0.85138888888888886</v>
      </c>
      <c r="M699" t="s">
        <v>23</v>
      </c>
      <c r="N699">
        <v>108.16</v>
      </c>
      <c r="O699">
        <v>4.7619047620000003</v>
      </c>
      <c r="P699">
        <v>5.4080000000000004</v>
      </c>
      <c r="Q699">
        <v>6.9</v>
      </c>
      <c r="R699">
        <f t="shared" si="90"/>
        <v>113.57</v>
      </c>
      <c r="S699" t="str">
        <f t="shared" si="91"/>
        <v>check</v>
      </c>
      <c r="T699" s="5" t="str">
        <f t="shared" si="92"/>
        <v>Sports And Travel</v>
      </c>
      <c r="U699" t="str">
        <f t="shared" si="93"/>
        <v>Ewallet</v>
      </c>
      <c r="V699">
        <f>SUM(J699:J699:J1698)</f>
        <v>98653.054499999984</v>
      </c>
      <c r="W699">
        <f t="shared" si="94"/>
        <v>1670</v>
      </c>
      <c r="X699">
        <f t="shared" si="95"/>
        <v>324.51662664473679</v>
      </c>
      <c r="Y699">
        <f t="shared" si="96"/>
        <v>1023.75</v>
      </c>
      <c r="Z699">
        <f t="shared" si="97"/>
        <v>10.6785</v>
      </c>
      <c r="AA699">
        <f t="shared" si="98"/>
        <v>304</v>
      </c>
    </row>
    <row r="700" spans="1:27" x14ac:dyDescent="0.3">
      <c r="A700" t="s">
        <v>786</v>
      </c>
      <c r="B700" t="s">
        <v>45</v>
      </c>
      <c r="C700" t="s">
        <v>46</v>
      </c>
      <c r="D700" t="s">
        <v>27</v>
      </c>
      <c r="E700" t="s">
        <v>215</v>
      </c>
      <c r="F700" t="s">
        <v>31</v>
      </c>
      <c r="G700">
        <v>62.19</v>
      </c>
      <c r="H700">
        <v>4</v>
      </c>
      <c r="I700">
        <v>12.438000000000001</v>
      </c>
      <c r="J700">
        <v>261.19799999999998</v>
      </c>
      <c r="K700" s="6">
        <v>43617</v>
      </c>
      <c r="L700">
        <v>0.82361111111111107</v>
      </c>
      <c r="M700" t="s">
        <v>23</v>
      </c>
      <c r="N700">
        <v>248.76</v>
      </c>
      <c r="O700">
        <v>4.7619047620000003</v>
      </c>
      <c r="P700">
        <v>12.438000000000001</v>
      </c>
      <c r="Q700">
        <v>4.3</v>
      </c>
      <c r="R700">
        <f t="shared" si="90"/>
        <v>261.2</v>
      </c>
      <c r="S700" t="str">
        <f t="shared" si="91"/>
        <v>check</v>
      </c>
      <c r="T700" s="5" t="str">
        <f t="shared" si="92"/>
        <v>Home And Lifestyle</v>
      </c>
      <c r="U700" t="str">
        <f t="shared" si="93"/>
        <v>Ewallet</v>
      </c>
      <c r="V700">
        <f>SUM(J700:J700:J1699)</f>
        <v>98539.486499999985</v>
      </c>
      <c r="W700">
        <f t="shared" si="94"/>
        <v>1666</v>
      </c>
      <c r="X700">
        <f t="shared" si="95"/>
        <v>325.21282673267319</v>
      </c>
      <c r="Y700">
        <f t="shared" si="96"/>
        <v>1023.75</v>
      </c>
      <c r="Z700">
        <f t="shared" si="97"/>
        <v>10.6785</v>
      </c>
      <c r="AA700">
        <f t="shared" si="98"/>
        <v>303</v>
      </c>
    </row>
    <row r="701" spans="1:27" x14ac:dyDescent="0.3">
      <c r="A701" t="s">
        <v>787</v>
      </c>
      <c r="B701" t="s">
        <v>18</v>
      </c>
      <c r="C701" t="s">
        <v>19</v>
      </c>
      <c r="D701" t="s">
        <v>20</v>
      </c>
      <c r="E701" t="s">
        <v>215</v>
      </c>
      <c r="F701" t="s">
        <v>28</v>
      </c>
      <c r="G701">
        <v>69.58</v>
      </c>
      <c r="H701">
        <v>9</v>
      </c>
      <c r="I701">
        <v>31.311</v>
      </c>
      <c r="J701">
        <v>657.53099999999995</v>
      </c>
      <c r="K701" s="6" t="s">
        <v>453</v>
      </c>
      <c r="L701">
        <v>0.81805555555555554</v>
      </c>
      <c r="M701" t="s">
        <v>32</v>
      </c>
      <c r="N701">
        <v>626.22</v>
      </c>
      <c r="O701">
        <v>4.7619047620000003</v>
      </c>
      <c r="P701">
        <v>31.311</v>
      </c>
      <c r="Q701">
        <v>7.8</v>
      </c>
      <c r="R701">
        <f t="shared" si="90"/>
        <v>657.53</v>
      </c>
      <c r="S701" t="str">
        <f t="shared" si="91"/>
        <v>check</v>
      </c>
      <c r="T701" s="5" t="str">
        <f t="shared" si="92"/>
        <v>Electronic Accessories</v>
      </c>
      <c r="U701" t="str">
        <f t="shared" si="93"/>
        <v>Credit card</v>
      </c>
      <c r="V701">
        <f>SUM(J701:J701:J1700)</f>
        <v>98278.288499999995</v>
      </c>
      <c r="W701">
        <f t="shared" si="94"/>
        <v>1662</v>
      </c>
      <c r="X701">
        <f t="shared" si="95"/>
        <v>325.42479635761589</v>
      </c>
      <c r="Y701">
        <f t="shared" si="96"/>
        <v>1023.75</v>
      </c>
      <c r="Z701">
        <f t="shared" si="97"/>
        <v>10.6785</v>
      </c>
      <c r="AA701">
        <f t="shared" si="98"/>
        <v>302</v>
      </c>
    </row>
    <row r="702" spans="1:27" x14ac:dyDescent="0.3">
      <c r="A702" t="s">
        <v>788</v>
      </c>
      <c r="B702" t="s">
        <v>25</v>
      </c>
      <c r="C702" t="s">
        <v>26</v>
      </c>
      <c r="D702" t="s">
        <v>27</v>
      </c>
      <c r="E702" t="s">
        <v>215</v>
      </c>
      <c r="F702" t="s">
        <v>31</v>
      </c>
      <c r="G702">
        <v>97.5</v>
      </c>
      <c r="H702">
        <v>10</v>
      </c>
      <c r="I702">
        <v>48.75</v>
      </c>
      <c r="J702">
        <v>1023.75</v>
      </c>
      <c r="K702" s="6">
        <v>43800</v>
      </c>
      <c r="L702">
        <v>0.6791666666666667</v>
      </c>
      <c r="M702" t="s">
        <v>23</v>
      </c>
      <c r="N702">
        <v>975</v>
      </c>
      <c r="O702">
        <v>4.7619047620000003</v>
      </c>
      <c r="P702">
        <v>48.75</v>
      </c>
      <c r="Q702">
        <v>8</v>
      </c>
      <c r="R702">
        <f t="shared" si="90"/>
        <v>1023.75</v>
      </c>
      <c r="S702" t="str">
        <f t="shared" si="91"/>
        <v>correct</v>
      </c>
      <c r="T702" s="5" t="str">
        <f t="shared" si="92"/>
        <v>Home And Lifestyle</v>
      </c>
      <c r="U702" t="str">
        <f t="shared" si="93"/>
        <v>Ewallet</v>
      </c>
      <c r="V702">
        <f>SUM(J702:J702:J1701)</f>
        <v>97620.757499999992</v>
      </c>
      <c r="W702">
        <f t="shared" si="94"/>
        <v>1653</v>
      </c>
      <c r="X702">
        <f t="shared" si="95"/>
        <v>324.32145348837207</v>
      </c>
      <c r="Y702">
        <f t="shared" si="96"/>
        <v>1023.75</v>
      </c>
      <c r="Z702">
        <f t="shared" si="97"/>
        <v>10.6785</v>
      </c>
      <c r="AA702">
        <f t="shared" si="98"/>
        <v>301</v>
      </c>
    </row>
    <row r="703" spans="1:27" x14ac:dyDescent="0.3">
      <c r="A703" t="s">
        <v>789</v>
      </c>
      <c r="B703" t="s">
        <v>25</v>
      </c>
      <c r="C703" t="s">
        <v>26</v>
      </c>
      <c r="D703" t="s">
        <v>27</v>
      </c>
      <c r="E703" t="s">
        <v>21</v>
      </c>
      <c r="F703" t="s">
        <v>50</v>
      </c>
      <c r="G703">
        <v>60.41</v>
      </c>
      <c r="H703">
        <v>8</v>
      </c>
      <c r="I703">
        <v>24.164000000000001</v>
      </c>
      <c r="J703">
        <v>507.44400000000002</v>
      </c>
      <c r="K703" s="6">
        <v>43648</v>
      </c>
      <c r="L703">
        <v>0.51597222222222217</v>
      </c>
      <c r="M703" t="s">
        <v>23</v>
      </c>
      <c r="N703">
        <v>483.28</v>
      </c>
      <c r="O703">
        <v>4.7619047620000003</v>
      </c>
      <c r="P703">
        <v>24.164000000000001</v>
      </c>
      <c r="Q703">
        <v>9.6</v>
      </c>
      <c r="R703">
        <f t="shared" si="90"/>
        <v>507.44</v>
      </c>
      <c r="S703" t="str">
        <f t="shared" si="91"/>
        <v>check</v>
      </c>
      <c r="T703" s="5" t="str">
        <f t="shared" si="92"/>
        <v>Fashion Accessories</v>
      </c>
      <c r="U703" t="str">
        <f t="shared" si="93"/>
        <v>Ewallet</v>
      </c>
      <c r="V703">
        <f>SUM(J703:J703:J1702)</f>
        <v>96597.007499999992</v>
      </c>
      <c r="W703">
        <f t="shared" si="94"/>
        <v>1643</v>
      </c>
      <c r="X703">
        <f t="shared" si="95"/>
        <v>321.990025</v>
      </c>
      <c r="Y703">
        <f t="shared" si="96"/>
        <v>1022.49</v>
      </c>
      <c r="Z703">
        <f t="shared" si="97"/>
        <v>10.6785</v>
      </c>
      <c r="AA703">
        <f t="shared" si="98"/>
        <v>300</v>
      </c>
    </row>
    <row r="704" spans="1:27" x14ac:dyDescent="0.3">
      <c r="A704" t="s">
        <v>790</v>
      </c>
      <c r="B704" t="s">
        <v>45</v>
      </c>
      <c r="C704" t="s">
        <v>46</v>
      </c>
      <c r="D704" t="s">
        <v>27</v>
      </c>
      <c r="E704" t="s">
        <v>215</v>
      </c>
      <c r="F704" t="s">
        <v>47</v>
      </c>
      <c r="G704">
        <v>32.32</v>
      </c>
      <c r="H704">
        <v>3</v>
      </c>
      <c r="I704">
        <v>4.8479999999999999</v>
      </c>
      <c r="J704">
        <v>101.80800000000001</v>
      </c>
      <c r="K704" s="6" t="s">
        <v>111</v>
      </c>
      <c r="L704">
        <v>0.7993055555555556</v>
      </c>
      <c r="M704" t="s">
        <v>32</v>
      </c>
      <c r="N704">
        <v>96.96</v>
      </c>
      <c r="O704">
        <v>4.7619047620000003</v>
      </c>
      <c r="P704">
        <v>4.8479999999999999</v>
      </c>
      <c r="Q704">
        <v>4.3</v>
      </c>
      <c r="R704">
        <f t="shared" si="90"/>
        <v>101.81</v>
      </c>
      <c r="S704" t="str">
        <f t="shared" si="91"/>
        <v>check</v>
      </c>
      <c r="T704" s="5" t="str">
        <f t="shared" si="92"/>
        <v>Food And Beverages</v>
      </c>
      <c r="U704" t="str">
        <f t="shared" si="93"/>
        <v>Credit card</v>
      </c>
      <c r="V704">
        <f>SUM(J704:J704:J1703)</f>
        <v>96089.563499999989</v>
      </c>
      <c r="W704">
        <f t="shared" si="94"/>
        <v>1635</v>
      </c>
      <c r="X704">
        <f t="shared" si="95"/>
        <v>321.36977759197322</v>
      </c>
      <c r="Y704">
        <f t="shared" si="96"/>
        <v>1022.49</v>
      </c>
      <c r="Z704">
        <f t="shared" si="97"/>
        <v>10.6785</v>
      </c>
      <c r="AA704">
        <f t="shared" si="98"/>
        <v>299</v>
      </c>
    </row>
    <row r="705" spans="1:27" x14ac:dyDescent="0.3">
      <c r="A705" t="s">
        <v>791</v>
      </c>
      <c r="B705" t="s">
        <v>45</v>
      </c>
      <c r="C705" t="s">
        <v>46</v>
      </c>
      <c r="D705" t="s">
        <v>20</v>
      </c>
      <c r="E705" t="s">
        <v>21</v>
      </c>
      <c r="F705" t="s">
        <v>50</v>
      </c>
      <c r="G705">
        <v>19.77</v>
      </c>
      <c r="H705">
        <v>10</v>
      </c>
      <c r="I705">
        <v>9.8849999999999998</v>
      </c>
      <c r="J705">
        <v>207.58500000000001</v>
      </c>
      <c r="K705" s="6" t="s">
        <v>98</v>
      </c>
      <c r="L705">
        <v>0.7895833333333333</v>
      </c>
      <c r="M705" t="s">
        <v>32</v>
      </c>
      <c r="N705">
        <v>197.7</v>
      </c>
      <c r="O705">
        <v>4.7619047620000003</v>
      </c>
      <c r="P705">
        <v>9.8849999999999998</v>
      </c>
      <c r="Q705">
        <v>5</v>
      </c>
      <c r="R705">
        <f t="shared" si="90"/>
        <v>207.59</v>
      </c>
      <c r="S705" t="str">
        <f t="shared" si="91"/>
        <v>check</v>
      </c>
      <c r="T705" s="5" t="str">
        <f t="shared" si="92"/>
        <v>Fashion Accessories</v>
      </c>
      <c r="U705" t="str">
        <f t="shared" si="93"/>
        <v>Credit card</v>
      </c>
      <c r="V705">
        <f>SUM(J705:J705:J1704)</f>
        <v>95987.755499999985</v>
      </c>
      <c r="W705">
        <f t="shared" si="94"/>
        <v>1632</v>
      </c>
      <c r="X705">
        <f t="shared" si="95"/>
        <v>322.10656208053689</v>
      </c>
      <c r="Y705">
        <f t="shared" si="96"/>
        <v>1022.49</v>
      </c>
      <c r="Z705">
        <f t="shared" si="97"/>
        <v>10.6785</v>
      </c>
      <c r="AA705">
        <f t="shared" si="98"/>
        <v>298</v>
      </c>
    </row>
    <row r="706" spans="1:27" x14ac:dyDescent="0.3">
      <c r="A706" t="s">
        <v>792</v>
      </c>
      <c r="B706" t="s">
        <v>45</v>
      </c>
      <c r="C706" t="s">
        <v>46</v>
      </c>
      <c r="D706" t="s">
        <v>20</v>
      </c>
      <c r="E706" t="s">
        <v>215</v>
      </c>
      <c r="F706" t="s">
        <v>22</v>
      </c>
      <c r="G706">
        <v>80.47</v>
      </c>
      <c r="H706">
        <v>9</v>
      </c>
      <c r="I706">
        <v>36.211500000000001</v>
      </c>
      <c r="J706">
        <v>760.44150000000002</v>
      </c>
      <c r="K706" s="6">
        <v>43617</v>
      </c>
      <c r="L706">
        <v>0.47083333333333338</v>
      </c>
      <c r="M706" t="s">
        <v>29</v>
      </c>
      <c r="N706">
        <v>724.23</v>
      </c>
      <c r="O706">
        <v>4.7619047620000003</v>
      </c>
      <c r="P706">
        <v>36.211500000000001</v>
      </c>
      <c r="Q706">
        <v>9.1999999999999993</v>
      </c>
      <c r="R706">
        <f t="shared" si="90"/>
        <v>760.44</v>
      </c>
      <c r="S706" t="str">
        <f t="shared" si="91"/>
        <v>check</v>
      </c>
      <c r="T706" s="5" t="str">
        <f t="shared" si="92"/>
        <v>Health And Beauty</v>
      </c>
      <c r="U706" t="str">
        <f t="shared" si="93"/>
        <v>Cash</v>
      </c>
      <c r="V706">
        <f>SUM(J706:J706:J1705)</f>
        <v>95780.170499999993</v>
      </c>
      <c r="W706">
        <f t="shared" si="94"/>
        <v>1622</v>
      </c>
      <c r="X706">
        <f t="shared" si="95"/>
        <v>322.49215656565656</v>
      </c>
      <c r="Y706">
        <f t="shared" si="96"/>
        <v>1022.49</v>
      </c>
      <c r="Z706">
        <f t="shared" si="97"/>
        <v>10.6785</v>
      </c>
      <c r="AA706">
        <f t="shared" si="98"/>
        <v>297</v>
      </c>
    </row>
    <row r="707" spans="1:27" x14ac:dyDescent="0.3">
      <c r="A707" t="s">
        <v>793</v>
      </c>
      <c r="B707" t="s">
        <v>45</v>
      </c>
      <c r="C707" t="s">
        <v>46</v>
      </c>
      <c r="D707" t="s">
        <v>20</v>
      </c>
      <c r="E707" t="s">
        <v>21</v>
      </c>
      <c r="F707" t="s">
        <v>31</v>
      </c>
      <c r="G707">
        <v>88.39</v>
      </c>
      <c r="H707">
        <v>9</v>
      </c>
      <c r="I707">
        <v>39.775500000000001</v>
      </c>
      <c r="J707">
        <v>835.28549999999996</v>
      </c>
      <c r="K707" s="6">
        <v>43499</v>
      </c>
      <c r="L707">
        <v>0.52777777777777779</v>
      </c>
      <c r="M707" t="s">
        <v>29</v>
      </c>
      <c r="N707">
        <v>795.51</v>
      </c>
      <c r="O707">
        <v>4.7619047620000003</v>
      </c>
      <c r="P707">
        <v>39.775500000000001</v>
      </c>
      <c r="Q707">
        <v>6.3</v>
      </c>
      <c r="R707">
        <f t="shared" ref="R707:R770" si="99">ROUND((G707*H707)+I707,2)</f>
        <v>835.29</v>
      </c>
      <c r="S707" t="str">
        <f t="shared" ref="S707:S770" si="100">IF(J707=ROUND((G707*H707)+I707,2),"correct","check")</f>
        <v>check</v>
      </c>
      <c r="T707" s="5" t="str">
        <f t="shared" ref="T707:T770" si="101">PROPER(F707)</f>
        <v>Home And Lifestyle</v>
      </c>
      <c r="U707" t="str">
        <f t="shared" ref="U707:U770" si="102">TRIM(M707)</f>
        <v>Cash</v>
      </c>
      <c r="V707">
        <f>SUM(J707:J707:J1706)</f>
        <v>95019.728999999992</v>
      </c>
      <c r="W707">
        <f t="shared" ref="W707:W770" si="103">SUM(H707:H1706)</f>
        <v>1613</v>
      </c>
      <c r="X707">
        <f t="shared" ref="X707:X770" si="104">AVERAGE(J707:J1706)</f>
        <v>321.01259797297297</v>
      </c>
      <c r="Y707">
        <f t="shared" ref="Y707:Y770" si="105">MAX(J707:J1706)</f>
        <v>1022.49</v>
      </c>
      <c r="Z707">
        <f t="shared" ref="Z707:Z770" si="106">MIN(J707:J1706)</f>
        <v>10.6785</v>
      </c>
      <c r="AA707">
        <f t="shared" ref="AA707:AA770" si="107">COUNTA(A707:A1706)</f>
        <v>296</v>
      </c>
    </row>
    <row r="708" spans="1:27" x14ac:dyDescent="0.3">
      <c r="A708" t="s">
        <v>794</v>
      </c>
      <c r="B708" t="s">
        <v>45</v>
      </c>
      <c r="C708" t="s">
        <v>46</v>
      </c>
      <c r="D708" t="s">
        <v>27</v>
      </c>
      <c r="E708" t="s">
        <v>215</v>
      </c>
      <c r="F708" t="s">
        <v>22</v>
      </c>
      <c r="G708">
        <v>71.77</v>
      </c>
      <c r="H708">
        <v>7</v>
      </c>
      <c r="I708">
        <v>25.119499999999999</v>
      </c>
      <c r="J708">
        <v>527.5095</v>
      </c>
      <c r="K708" s="6" t="s">
        <v>55</v>
      </c>
      <c r="L708">
        <v>0.58750000000000002</v>
      </c>
      <c r="M708" t="s">
        <v>29</v>
      </c>
      <c r="N708">
        <v>502.39</v>
      </c>
      <c r="O708">
        <v>4.7619047620000003</v>
      </c>
      <c r="P708">
        <v>25.119499999999999</v>
      </c>
      <c r="Q708">
        <v>8.9</v>
      </c>
      <c r="R708">
        <f t="shared" si="99"/>
        <v>527.51</v>
      </c>
      <c r="S708" t="str">
        <f t="shared" si="100"/>
        <v>check</v>
      </c>
      <c r="T708" s="5" t="str">
        <f t="shared" si="101"/>
        <v>Health And Beauty</v>
      </c>
      <c r="U708" t="str">
        <f t="shared" si="102"/>
        <v>Cash</v>
      </c>
      <c r="V708">
        <f>SUM(J708:J708:J1707)</f>
        <v>94184.443500000023</v>
      </c>
      <c r="W708">
        <f t="shared" si="103"/>
        <v>1604</v>
      </c>
      <c r="X708">
        <f t="shared" si="104"/>
        <v>319.2693000000001</v>
      </c>
      <c r="Y708">
        <f t="shared" si="105"/>
        <v>1022.49</v>
      </c>
      <c r="Z708">
        <f t="shared" si="106"/>
        <v>10.6785</v>
      </c>
      <c r="AA708">
        <f t="shared" si="107"/>
        <v>295</v>
      </c>
    </row>
    <row r="709" spans="1:27" x14ac:dyDescent="0.3">
      <c r="A709" t="s">
        <v>795</v>
      </c>
      <c r="B709" t="s">
        <v>45</v>
      </c>
      <c r="C709" t="s">
        <v>46</v>
      </c>
      <c r="D709" t="s">
        <v>27</v>
      </c>
      <c r="E709" t="s">
        <v>21</v>
      </c>
      <c r="F709" t="s">
        <v>28</v>
      </c>
      <c r="G709">
        <v>43</v>
      </c>
      <c r="H709">
        <v>4</v>
      </c>
      <c r="I709">
        <v>8.6</v>
      </c>
      <c r="J709">
        <v>180.6</v>
      </c>
      <c r="K709" s="6" t="s">
        <v>305</v>
      </c>
      <c r="L709">
        <v>0.8666666666666667</v>
      </c>
      <c r="M709" t="s">
        <v>23</v>
      </c>
      <c r="N709">
        <v>172</v>
      </c>
      <c r="O709">
        <v>4.7619047620000003</v>
      </c>
      <c r="P709">
        <v>8.6</v>
      </c>
      <c r="Q709">
        <v>7.6</v>
      </c>
      <c r="R709">
        <f t="shared" si="99"/>
        <v>180.6</v>
      </c>
      <c r="S709" t="str">
        <f t="shared" si="100"/>
        <v>correct</v>
      </c>
      <c r="T709" s="5" t="str">
        <f t="shared" si="101"/>
        <v>Electronic Accessories</v>
      </c>
      <c r="U709" t="str">
        <f t="shared" si="102"/>
        <v>Ewallet</v>
      </c>
      <c r="V709">
        <f>SUM(J709:J709:J1708)</f>
        <v>93656.934000000023</v>
      </c>
      <c r="W709">
        <f t="shared" si="103"/>
        <v>1597</v>
      </c>
      <c r="X709">
        <f t="shared" si="104"/>
        <v>318.56100000000009</v>
      </c>
      <c r="Y709">
        <f t="shared" si="105"/>
        <v>1022.49</v>
      </c>
      <c r="Z709">
        <f t="shared" si="106"/>
        <v>10.6785</v>
      </c>
      <c r="AA709">
        <f t="shared" si="107"/>
        <v>294</v>
      </c>
    </row>
    <row r="710" spans="1:27" x14ac:dyDescent="0.3">
      <c r="A710" t="s">
        <v>796</v>
      </c>
      <c r="B710" t="s">
        <v>25</v>
      </c>
      <c r="C710" t="s">
        <v>26</v>
      </c>
      <c r="D710" t="s">
        <v>20</v>
      </c>
      <c r="E710" t="s">
        <v>215</v>
      </c>
      <c r="F710" t="s">
        <v>47</v>
      </c>
      <c r="G710">
        <v>68.98</v>
      </c>
      <c r="H710">
        <v>1</v>
      </c>
      <c r="I710">
        <v>3.4489999999999998</v>
      </c>
      <c r="J710">
        <v>72.429000000000002</v>
      </c>
      <c r="K710" s="6" t="s">
        <v>61</v>
      </c>
      <c r="L710">
        <v>0.84236111111111101</v>
      </c>
      <c r="M710" t="s">
        <v>29</v>
      </c>
      <c r="N710">
        <v>68.98</v>
      </c>
      <c r="O710">
        <v>4.7619047620000003</v>
      </c>
      <c r="P710">
        <v>3.4489999999999998</v>
      </c>
      <c r="Q710">
        <v>4.8</v>
      </c>
      <c r="R710">
        <f t="shared" si="99"/>
        <v>72.430000000000007</v>
      </c>
      <c r="S710" t="str">
        <f t="shared" si="100"/>
        <v>check</v>
      </c>
      <c r="T710" s="5" t="str">
        <f t="shared" si="101"/>
        <v>Food And Beverages</v>
      </c>
      <c r="U710" t="str">
        <f t="shared" si="102"/>
        <v>Cash</v>
      </c>
      <c r="V710">
        <f>SUM(J710:J710:J1709)</f>
        <v>93476.334000000017</v>
      </c>
      <c r="W710">
        <f t="shared" si="103"/>
        <v>1593</v>
      </c>
      <c r="X710">
        <f t="shared" si="104"/>
        <v>319.03185665529014</v>
      </c>
      <c r="Y710">
        <f t="shared" si="105"/>
        <v>1022.49</v>
      </c>
      <c r="Z710">
        <f t="shared" si="106"/>
        <v>10.6785</v>
      </c>
      <c r="AA710">
        <f t="shared" si="107"/>
        <v>293</v>
      </c>
    </row>
    <row r="711" spans="1:27" x14ac:dyDescent="0.3">
      <c r="A711" t="s">
        <v>797</v>
      </c>
      <c r="B711" t="s">
        <v>25</v>
      </c>
      <c r="C711" t="s">
        <v>26</v>
      </c>
      <c r="D711" t="s">
        <v>27</v>
      </c>
      <c r="E711" t="s">
        <v>215</v>
      </c>
      <c r="F711" t="s">
        <v>50</v>
      </c>
      <c r="G711">
        <v>15.62</v>
      </c>
      <c r="H711">
        <v>8</v>
      </c>
      <c r="I711">
        <v>6.2480000000000002</v>
      </c>
      <c r="J711">
        <v>131.208</v>
      </c>
      <c r="K711" s="6" t="s">
        <v>114</v>
      </c>
      <c r="L711">
        <v>0.85902777777777783</v>
      </c>
      <c r="M711" t="s">
        <v>23</v>
      </c>
      <c r="N711">
        <v>124.96</v>
      </c>
      <c r="O711">
        <v>4.7619047620000003</v>
      </c>
      <c r="P711">
        <v>6.2480000000000002</v>
      </c>
      <c r="Q711">
        <v>9.1</v>
      </c>
      <c r="R711">
        <f t="shared" si="99"/>
        <v>131.21</v>
      </c>
      <c r="S711" t="str">
        <f t="shared" si="100"/>
        <v>check</v>
      </c>
      <c r="T711" s="5" t="str">
        <f t="shared" si="101"/>
        <v>Fashion Accessories</v>
      </c>
      <c r="U711" t="str">
        <f t="shared" si="102"/>
        <v>Ewallet</v>
      </c>
      <c r="V711">
        <f>SUM(J711:J711:J1710)</f>
        <v>93403.905000000013</v>
      </c>
      <c r="W711">
        <f t="shared" si="103"/>
        <v>1592</v>
      </c>
      <c r="X711">
        <f t="shared" si="104"/>
        <v>319.87638698630144</v>
      </c>
      <c r="Y711">
        <f t="shared" si="105"/>
        <v>1022.49</v>
      </c>
      <c r="Z711">
        <f t="shared" si="106"/>
        <v>10.6785</v>
      </c>
      <c r="AA711">
        <f t="shared" si="107"/>
        <v>292</v>
      </c>
    </row>
    <row r="712" spans="1:27" x14ac:dyDescent="0.3">
      <c r="A712" t="s">
        <v>798</v>
      </c>
      <c r="B712" t="s">
        <v>18</v>
      </c>
      <c r="C712" t="s">
        <v>19</v>
      </c>
      <c r="D712" t="s">
        <v>27</v>
      </c>
      <c r="E712" t="s">
        <v>215</v>
      </c>
      <c r="F712" t="s">
        <v>36</v>
      </c>
      <c r="G712">
        <v>25.7</v>
      </c>
      <c r="H712">
        <v>3</v>
      </c>
      <c r="I712">
        <v>3.855</v>
      </c>
      <c r="J712">
        <v>80.954999999999998</v>
      </c>
      <c r="K712" s="6" t="s">
        <v>90</v>
      </c>
      <c r="L712">
        <v>0.74930555555555556</v>
      </c>
      <c r="M712" t="s">
        <v>23</v>
      </c>
      <c r="N712">
        <v>77.099999999999994</v>
      </c>
      <c r="O712">
        <v>4.7619047620000003</v>
      </c>
      <c r="P712">
        <v>3.855</v>
      </c>
      <c r="Q712">
        <v>6.1</v>
      </c>
      <c r="R712">
        <f t="shared" si="99"/>
        <v>80.959999999999994</v>
      </c>
      <c r="S712" t="str">
        <f t="shared" si="100"/>
        <v>check</v>
      </c>
      <c r="T712" s="5" t="str">
        <f t="shared" si="101"/>
        <v>Sports And Travel</v>
      </c>
      <c r="U712" t="str">
        <f t="shared" si="102"/>
        <v>Ewallet</v>
      </c>
      <c r="V712">
        <f>SUM(J712:J712:J1711)</f>
        <v>93272.697000000015</v>
      </c>
      <c r="W712">
        <f t="shared" si="103"/>
        <v>1584</v>
      </c>
      <c r="X712">
        <f t="shared" si="104"/>
        <v>320.52473195876291</v>
      </c>
      <c r="Y712">
        <f t="shared" si="105"/>
        <v>1022.49</v>
      </c>
      <c r="Z712">
        <f t="shared" si="106"/>
        <v>10.6785</v>
      </c>
      <c r="AA712">
        <f t="shared" si="107"/>
        <v>291</v>
      </c>
    </row>
    <row r="713" spans="1:27" x14ac:dyDescent="0.3">
      <c r="A713" t="s">
        <v>799</v>
      </c>
      <c r="B713" t="s">
        <v>18</v>
      </c>
      <c r="C713" t="s">
        <v>19</v>
      </c>
      <c r="D713" t="s">
        <v>20</v>
      </c>
      <c r="E713" t="s">
        <v>215</v>
      </c>
      <c r="F713" t="s">
        <v>47</v>
      </c>
      <c r="G713">
        <v>80.62</v>
      </c>
      <c r="H713">
        <v>6</v>
      </c>
      <c r="I713">
        <v>24.186</v>
      </c>
      <c r="J713">
        <v>507.90600000000001</v>
      </c>
      <c r="K713" s="6" t="s">
        <v>109</v>
      </c>
      <c r="L713">
        <v>0.84583333333333333</v>
      </c>
      <c r="M713" t="s">
        <v>29</v>
      </c>
      <c r="N713">
        <v>483.72</v>
      </c>
      <c r="O713">
        <v>4.7619047620000003</v>
      </c>
      <c r="P713">
        <v>24.186</v>
      </c>
      <c r="Q713">
        <v>9.1</v>
      </c>
      <c r="R713">
        <f t="shared" si="99"/>
        <v>507.91</v>
      </c>
      <c r="S713" t="str">
        <f t="shared" si="100"/>
        <v>check</v>
      </c>
      <c r="T713" s="5" t="str">
        <f t="shared" si="101"/>
        <v>Food And Beverages</v>
      </c>
      <c r="U713" t="str">
        <f t="shared" si="102"/>
        <v>Cash</v>
      </c>
      <c r="V713">
        <f>SUM(J713:J713:J1712)</f>
        <v>93191.742000000013</v>
      </c>
      <c r="W713">
        <f t="shared" si="103"/>
        <v>1581</v>
      </c>
      <c r="X713">
        <f t="shared" si="104"/>
        <v>321.35083448275867</v>
      </c>
      <c r="Y713">
        <f t="shared" si="105"/>
        <v>1022.49</v>
      </c>
      <c r="Z713">
        <f t="shared" si="106"/>
        <v>10.6785</v>
      </c>
      <c r="AA713">
        <f t="shared" si="107"/>
        <v>290</v>
      </c>
    </row>
    <row r="714" spans="1:27" x14ac:dyDescent="0.3">
      <c r="A714" t="s">
        <v>800</v>
      </c>
      <c r="B714" t="s">
        <v>25</v>
      </c>
      <c r="C714" t="s">
        <v>26</v>
      </c>
      <c r="D714" t="s">
        <v>20</v>
      </c>
      <c r="E714" t="s">
        <v>21</v>
      </c>
      <c r="F714" t="s">
        <v>31</v>
      </c>
      <c r="G714">
        <v>75.53</v>
      </c>
      <c r="H714">
        <v>4</v>
      </c>
      <c r="I714">
        <v>15.106</v>
      </c>
      <c r="J714">
        <v>317.226</v>
      </c>
      <c r="K714" s="6" t="s">
        <v>102</v>
      </c>
      <c r="L714">
        <v>0.66111111111111109</v>
      </c>
      <c r="M714" t="s">
        <v>23</v>
      </c>
      <c r="N714">
        <v>302.12</v>
      </c>
      <c r="O714">
        <v>4.7619047620000003</v>
      </c>
      <c r="P714">
        <v>15.106</v>
      </c>
      <c r="Q714">
        <v>8.3000000000000007</v>
      </c>
      <c r="R714">
        <f t="shared" si="99"/>
        <v>317.23</v>
      </c>
      <c r="S714" t="str">
        <f t="shared" si="100"/>
        <v>check</v>
      </c>
      <c r="T714" s="5" t="str">
        <f t="shared" si="101"/>
        <v>Home And Lifestyle</v>
      </c>
      <c r="U714" t="str">
        <f t="shared" si="102"/>
        <v>Ewallet</v>
      </c>
      <c r="V714">
        <f>SUM(J714:J714:J1713)</f>
        <v>92683.83600000001</v>
      </c>
      <c r="W714">
        <f t="shared" si="103"/>
        <v>1575</v>
      </c>
      <c r="X714">
        <f t="shared" si="104"/>
        <v>320.70531487889275</v>
      </c>
      <c r="Y714">
        <f t="shared" si="105"/>
        <v>1022.49</v>
      </c>
      <c r="Z714">
        <f t="shared" si="106"/>
        <v>10.6785</v>
      </c>
      <c r="AA714">
        <f t="shared" si="107"/>
        <v>289</v>
      </c>
    </row>
    <row r="715" spans="1:27" x14ac:dyDescent="0.3">
      <c r="A715" t="s">
        <v>801</v>
      </c>
      <c r="B715" t="s">
        <v>25</v>
      </c>
      <c r="C715" t="s">
        <v>26</v>
      </c>
      <c r="D715" t="s">
        <v>27</v>
      </c>
      <c r="E715" t="s">
        <v>21</v>
      </c>
      <c r="F715" t="s">
        <v>28</v>
      </c>
      <c r="G715">
        <v>77.63</v>
      </c>
      <c r="H715">
        <v>9</v>
      </c>
      <c r="I715">
        <v>34.933500000000002</v>
      </c>
      <c r="J715">
        <v>733.60350000000005</v>
      </c>
      <c r="K715" s="6" t="s">
        <v>453</v>
      </c>
      <c r="L715">
        <v>0.63472222222222219</v>
      </c>
      <c r="M715" t="s">
        <v>23</v>
      </c>
      <c r="N715">
        <v>698.67</v>
      </c>
      <c r="O715">
        <v>4.7619047620000003</v>
      </c>
      <c r="P715">
        <v>34.933500000000002</v>
      </c>
      <c r="Q715">
        <v>7.2</v>
      </c>
      <c r="R715">
        <f t="shared" si="99"/>
        <v>733.6</v>
      </c>
      <c r="S715" t="str">
        <f t="shared" si="100"/>
        <v>check</v>
      </c>
      <c r="T715" s="5" t="str">
        <f t="shared" si="101"/>
        <v>Electronic Accessories</v>
      </c>
      <c r="U715" t="str">
        <f t="shared" si="102"/>
        <v>Ewallet</v>
      </c>
      <c r="V715">
        <f>SUM(J715:J715:J1714)</f>
        <v>92366.610000000015</v>
      </c>
      <c r="W715">
        <f t="shared" si="103"/>
        <v>1571</v>
      </c>
      <c r="X715">
        <f t="shared" si="104"/>
        <v>320.7173958333334</v>
      </c>
      <c r="Y715">
        <f t="shared" si="105"/>
        <v>1022.49</v>
      </c>
      <c r="Z715">
        <f t="shared" si="106"/>
        <v>10.6785</v>
      </c>
      <c r="AA715">
        <f t="shared" si="107"/>
        <v>288</v>
      </c>
    </row>
    <row r="716" spans="1:27" x14ac:dyDescent="0.3">
      <c r="A716" t="s">
        <v>802</v>
      </c>
      <c r="B716" t="s">
        <v>25</v>
      </c>
      <c r="C716" t="s">
        <v>26</v>
      </c>
      <c r="D716" t="s">
        <v>27</v>
      </c>
      <c r="E716" t="s">
        <v>21</v>
      </c>
      <c r="F716" t="s">
        <v>22</v>
      </c>
      <c r="G716">
        <v>13.85</v>
      </c>
      <c r="H716">
        <v>9</v>
      </c>
      <c r="I716">
        <v>6.2324999999999999</v>
      </c>
      <c r="J716">
        <v>130.88249999999999</v>
      </c>
      <c r="K716" s="6">
        <v>43557</v>
      </c>
      <c r="L716">
        <v>0.53472222222222221</v>
      </c>
      <c r="M716" t="s">
        <v>23</v>
      </c>
      <c r="N716">
        <v>124.65</v>
      </c>
      <c r="O716">
        <v>4.7619047620000003</v>
      </c>
      <c r="P716">
        <v>6.2324999999999999</v>
      </c>
      <c r="Q716">
        <v>6</v>
      </c>
      <c r="R716">
        <f t="shared" si="99"/>
        <v>130.88</v>
      </c>
      <c r="S716" t="str">
        <f t="shared" si="100"/>
        <v>check</v>
      </c>
      <c r="T716" s="5" t="str">
        <f t="shared" si="101"/>
        <v>Health And Beauty</v>
      </c>
      <c r="U716" t="str">
        <f t="shared" si="102"/>
        <v>Ewallet</v>
      </c>
      <c r="V716">
        <f>SUM(J716:J716:J1715)</f>
        <v>91633.006500000018</v>
      </c>
      <c r="W716">
        <f t="shared" si="103"/>
        <v>1562</v>
      </c>
      <c r="X716">
        <f t="shared" si="104"/>
        <v>319.27876829268297</v>
      </c>
      <c r="Y716">
        <f t="shared" si="105"/>
        <v>1022.49</v>
      </c>
      <c r="Z716">
        <f t="shared" si="106"/>
        <v>10.6785</v>
      </c>
      <c r="AA716">
        <f t="shared" si="107"/>
        <v>287</v>
      </c>
    </row>
    <row r="717" spans="1:27" x14ac:dyDescent="0.3">
      <c r="A717" t="s">
        <v>803</v>
      </c>
      <c r="B717" t="s">
        <v>25</v>
      </c>
      <c r="C717" t="s">
        <v>26</v>
      </c>
      <c r="D717" t="s">
        <v>20</v>
      </c>
      <c r="E717" t="s">
        <v>215</v>
      </c>
      <c r="F717" t="s">
        <v>50</v>
      </c>
      <c r="G717">
        <v>98.7</v>
      </c>
      <c r="H717">
        <v>8</v>
      </c>
      <c r="I717">
        <v>39.479999999999997</v>
      </c>
      <c r="J717">
        <v>829.08</v>
      </c>
      <c r="K717" s="6" t="s">
        <v>305</v>
      </c>
      <c r="L717">
        <v>0.44166666666666665</v>
      </c>
      <c r="M717" t="s">
        <v>23</v>
      </c>
      <c r="N717">
        <v>789.6</v>
      </c>
      <c r="O717">
        <v>4.7619047620000003</v>
      </c>
      <c r="P717">
        <v>39.479999999999997</v>
      </c>
      <c r="Q717">
        <v>8.5</v>
      </c>
      <c r="R717">
        <f t="shared" si="99"/>
        <v>829.08</v>
      </c>
      <c r="S717" t="str">
        <f t="shared" si="100"/>
        <v>correct</v>
      </c>
      <c r="T717" s="5" t="str">
        <f t="shared" si="101"/>
        <v>Fashion Accessories</v>
      </c>
      <c r="U717" t="str">
        <f t="shared" si="102"/>
        <v>Ewallet</v>
      </c>
      <c r="V717">
        <f>SUM(J717:J717:J1716)</f>
        <v>91502.124000000025</v>
      </c>
      <c r="W717">
        <f t="shared" si="103"/>
        <v>1553</v>
      </c>
      <c r="X717">
        <f t="shared" si="104"/>
        <v>319.93749650349662</v>
      </c>
      <c r="Y717">
        <f t="shared" si="105"/>
        <v>1022.49</v>
      </c>
      <c r="Z717">
        <f t="shared" si="106"/>
        <v>10.6785</v>
      </c>
      <c r="AA717">
        <f t="shared" si="107"/>
        <v>286</v>
      </c>
    </row>
    <row r="718" spans="1:27" x14ac:dyDescent="0.3">
      <c r="A718" t="s">
        <v>804</v>
      </c>
      <c r="B718" t="s">
        <v>18</v>
      </c>
      <c r="C718" t="s">
        <v>19</v>
      </c>
      <c r="D718" t="s">
        <v>27</v>
      </c>
      <c r="E718" t="s">
        <v>21</v>
      </c>
      <c r="F718" t="s">
        <v>22</v>
      </c>
      <c r="G718">
        <v>35.68</v>
      </c>
      <c r="H718">
        <v>5</v>
      </c>
      <c r="I718">
        <v>8.92</v>
      </c>
      <c r="J718">
        <v>187.32</v>
      </c>
      <c r="K718" s="6">
        <v>43618</v>
      </c>
      <c r="L718">
        <v>0.7729166666666667</v>
      </c>
      <c r="M718" t="s">
        <v>32</v>
      </c>
      <c r="N718">
        <v>178.4</v>
      </c>
      <c r="O718">
        <v>4.7619047620000003</v>
      </c>
      <c r="P718">
        <v>8.92</v>
      </c>
      <c r="Q718">
        <v>6.6</v>
      </c>
      <c r="R718">
        <f t="shared" si="99"/>
        <v>187.32</v>
      </c>
      <c r="S718" t="str">
        <f t="shared" si="100"/>
        <v>correct</v>
      </c>
      <c r="T718" s="5" t="str">
        <f t="shared" si="101"/>
        <v>Health And Beauty</v>
      </c>
      <c r="U718" t="str">
        <f t="shared" si="102"/>
        <v>Credit card</v>
      </c>
      <c r="V718">
        <f>SUM(J718:J718:J1717)</f>
        <v>90673.044000000009</v>
      </c>
      <c r="W718">
        <f t="shared" si="103"/>
        <v>1545</v>
      </c>
      <c r="X718">
        <f t="shared" si="104"/>
        <v>318.15103157894742</v>
      </c>
      <c r="Y718">
        <f t="shared" si="105"/>
        <v>1022.49</v>
      </c>
      <c r="Z718">
        <f t="shared" si="106"/>
        <v>10.6785</v>
      </c>
      <c r="AA718">
        <f t="shared" si="107"/>
        <v>285</v>
      </c>
    </row>
    <row r="719" spans="1:27" x14ac:dyDescent="0.3">
      <c r="A719" t="s">
        <v>805</v>
      </c>
      <c r="B719" t="s">
        <v>18</v>
      </c>
      <c r="C719" t="s">
        <v>19</v>
      </c>
      <c r="D719" t="s">
        <v>20</v>
      </c>
      <c r="E719" t="s">
        <v>21</v>
      </c>
      <c r="F719" t="s">
        <v>50</v>
      </c>
      <c r="G719">
        <v>71.459999999999994</v>
      </c>
      <c r="H719">
        <v>7</v>
      </c>
      <c r="I719">
        <v>25.010999999999999</v>
      </c>
      <c r="J719">
        <v>525.23099999999999</v>
      </c>
      <c r="K719" s="6" t="s">
        <v>170</v>
      </c>
      <c r="L719">
        <v>0.67083333333333339</v>
      </c>
      <c r="M719" t="s">
        <v>23</v>
      </c>
      <c r="N719">
        <v>500.22</v>
      </c>
      <c r="O719">
        <v>4.7619047620000003</v>
      </c>
      <c r="P719">
        <v>25.010999999999999</v>
      </c>
      <c r="Q719">
        <v>4.5</v>
      </c>
      <c r="R719">
        <f t="shared" si="99"/>
        <v>525.23</v>
      </c>
      <c r="S719" t="str">
        <f t="shared" si="100"/>
        <v>check</v>
      </c>
      <c r="T719" s="5" t="str">
        <f t="shared" si="101"/>
        <v>Fashion Accessories</v>
      </c>
      <c r="U719" t="str">
        <f t="shared" si="102"/>
        <v>Ewallet</v>
      </c>
      <c r="V719">
        <f>SUM(J719:J719:J1718)</f>
        <v>90485.724000000017</v>
      </c>
      <c r="W719">
        <f t="shared" si="103"/>
        <v>1540</v>
      </c>
      <c r="X719">
        <f t="shared" si="104"/>
        <v>318.61170422535218</v>
      </c>
      <c r="Y719">
        <f t="shared" si="105"/>
        <v>1022.49</v>
      </c>
      <c r="Z719">
        <f t="shared" si="106"/>
        <v>10.6785</v>
      </c>
      <c r="AA719">
        <f t="shared" si="107"/>
        <v>284</v>
      </c>
    </row>
    <row r="720" spans="1:27" x14ac:dyDescent="0.3">
      <c r="A720" t="s">
        <v>806</v>
      </c>
      <c r="B720" t="s">
        <v>18</v>
      </c>
      <c r="C720" t="s">
        <v>19</v>
      </c>
      <c r="D720" t="s">
        <v>20</v>
      </c>
      <c r="E720" t="s">
        <v>215</v>
      </c>
      <c r="F720" t="s">
        <v>28</v>
      </c>
      <c r="G720">
        <v>11.94</v>
      </c>
      <c r="H720">
        <v>3</v>
      </c>
      <c r="I720">
        <v>1.7909999999999999</v>
      </c>
      <c r="J720">
        <v>37.610999999999997</v>
      </c>
      <c r="K720" s="6" t="s">
        <v>182</v>
      </c>
      <c r="L720">
        <v>0.53263888888888888</v>
      </c>
      <c r="M720" t="s">
        <v>32</v>
      </c>
      <c r="N720">
        <v>35.82</v>
      </c>
      <c r="O720">
        <v>4.7619047620000003</v>
      </c>
      <c r="P720">
        <v>1.7909999999999999</v>
      </c>
      <c r="Q720">
        <v>8.1</v>
      </c>
      <c r="R720">
        <f t="shared" si="99"/>
        <v>37.61</v>
      </c>
      <c r="S720" t="str">
        <f t="shared" si="100"/>
        <v>check</v>
      </c>
      <c r="T720" s="5" t="str">
        <f t="shared" si="101"/>
        <v>Electronic Accessories</v>
      </c>
      <c r="U720" t="str">
        <f t="shared" si="102"/>
        <v>Credit card</v>
      </c>
      <c r="V720">
        <f>SUM(J720:J720:J1719)</f>
        <v>89960.493000000017</v>
      </c>
      <c r="W720">
        <f t="shared" si="103"/>
        <v>1533</v>
      </c>
      <c r="X720">
        <f t="shared" si="104"/>
        <v>317.88160070671387</v>
      </c>
      <c r="Y720">
        <f t="shared" si="105"/>
        <v>1022.49</v>
      </c>
      <c r="Z720">
        <f t="shared" si="106"/>
        <v>10.6785</v>
      </c>
      <c r="AA720">
        <f t="shared" si="107"/>
        <v>283</v>
      </c>
    </row>
    <row r="721" spans="1:27" x14ac:dyDescent="0.3">
      <c r="A721" t="s">
        <v>807</v>
      </c>
      <c r="B721" t="s">
        <v>18</v>
      </c>
      <c r="C721" t="s">
        <v>19</v>
      </c>
      <c r="D721" t="s">
        <v>27</v>
      </c>
      <c r="E721" t="s">
        <v>215</v>
      </c>
      <c r="F721" t="s">
        <v>50</v>
      </c>
      <c r="G721">
        <v>45.38</v>
      </c>
      <c r="H721">
        <v>3</v>
      </c>
      <c r="I721">
        <v>6.8070000000000004</v>
      </c>
      <c r="J721">
        <v>142.947</v>
      </c>
      <c r="K721" s="6" t="s">
        <v>68</v>
      </c>
      <c r="L721">
        <v>0.56527777777777777</v>
      </c>
      <c r="M721" t="s">
        <v>32</v>
      </c>
      <c r="N721">
        <v>136.13999999999999</v>
      </c>
      <c r="O721">
        <v>4.7619047620000003</v>
      </c>
      <c r="P721">
        <v>6.8070000000000004</v>
      </c>
      <c r="Q721">
        <v>7.2</v>
      </c>
      <c r="R721">
        <f t="shared" si="99"/>
        <v>142.94999999999999</v>
      </c>
      <c r="S721" t="str">
        <f t="shared" si="100"/>
        <v>check</v>
      </c>
      <c r="T721" s="5" t="str">
        <f t="shared" si="101"/>
        <v>Fashion Accessories</v>
      </c>
      <c r="U721" t="str">
        <f t="shared" si="102"/>
        <v>Credit card</v>
      </c>
      <c r="V721">
        <f>SUM(J721:J721:J1720)</f>
        <v>89922.882000000012</v>
      </c>
      <c r="W721">
        <f t="shared" si="103"/>
        <v>1530</v>
      </c>
      <c r="X721">
        <f t="shared" si="104"/>
        <v>318.87546808510643</v>
      </c>
      <c r="Y721">
        <f t="shared" si="105"/>
        <v>1022.49</v>
      </c>
      <c r="Z721">
        <f t="shared" si="106"/>
        <v>10.6785</v>
      </c>
      <c r="AA721">
        <f t="shared" si="107"/>
        <v>282</v>
      </c>
    </row>
    <row r="722" spans="1:27" x14ac:dyDescent="0.3">
      <c r="A722" t="s">
        <v>808</v>
      </c>
      <c r="B722" t="s">
        <v>45</v>
      </c>
      <c r="C722" t="s">
        <v>46</v>
      </c>
      <c r="D722" t="s">
        <v>20</v>
      </c>
      <c r="E722" t="s">
        <v>21</v>
      </c>
      <c r="F722" t="s">
        <v>50</v>
      </c>
      <c r="G722">
        <v>17.48</v>
      </c>
      <c r="H722">
        <v>6</v>
      </c>
      <c r="I722">
        <v>5.2439999999999998</v>
      </c>
      <c r="J722">
        <v>110.124</v>
      </c>
      <c r="K722" s="6" t="s">
        <v>208</v>
      </c>
      <c r="L722">
        <v>0.62777777777777777</v>
      </c>
      <c r="M722" t="s">
        <v>32</v>
      </c>
      <c r="N722">
        <v>104.88</v>
      </c>
      <c r="O722">
        <v>4.7619047620000003</v>
      </c>
      <c r="P722">
        <v>5.2439999999999998</v>
      </c>
      <c r="Q722">
        <v>6.1</v>
      </c>
      <c r="R722">
        <f t="shared" si="99"/>
        <v>110.12</v>
      </c>
      <c r="S722" t="str">
        <f t="shared" si="100"/>
        <v>check</v>
      </c>
      <c r="T722" s="5" t="str">
        <f t="shared" si="101"/>
        <v>Fashion Accessories</v>
      </c>
      <c r="U722" t="str">
        <f t="shared" si="102"/>
        <v>Credit card</v>
      </c>
      <c r="V722">
        <f>SUM(J722:J722:J1721)</f>
        <v>89779.935000000012</v>
      </c>
      <c r="W722">
        <f t="shared" si="103"/>
        <v>1527</v>
      </c>
      <c r="X722">
        <f t="shared" si="104"/>
        <v>319.50154804270466</v>
      </c>
      <c r="Y722">
        <f t="shared" si="105"/>
        <v>1022.49</v>
      </c>
      <c r="Z722">
        <f t="shared" si="106"/>
        <v>10.6785</v>
      </c>
      <c r="AA722">
        <f t="shared" si="107"/>
        <v>281</v>
      </c>
    </row>
    <row r="723" spans="1:27" x14ac:dyDescent="0.3">
      <c r="A723" t="s">
        <v>809</v>
      </c>
      <c r="B723" t="s">
        <v>45</v>
      </c>
      <c r="C723" t="s">
        <v>46</v>
      </c>
      <c r="D723" t="s">
        <v>27</v>
      </c>
      <c r="E723" t="s">
        <v>21</v>
      </c>
      <c r="F723" t="s">
        <v>50</v>
      </c>
      <c r="G723">
        <v>25.56</v>
      </c>
      <c r="H723">
        <v>7</v>
      </c>
      <c r="I723">
        <v>8.9459999999999997</v>
      </c>
      <c r="J723">
        <v>187.86600000000001</v>
      </c>
      <c r="K723" s="6">
        <v>43498</v>
      </c>
      <c r="L723">
        <v>0.86249999999999993</v>
      </c>
      <c r="M723" t="s">
        <v>29</v>
      </c>
      <c r="N723">
        <v>178.92</v>
      </c>
      <c r="O723">
        <v>4.7619047620000003</v>
      </c>
      <c r="P723">
        <v>8.9459999999999997</v>
      </c>
      <c r="Q723">
        <v>7.1</v>
      </c>
      <c r="R723">
        <f t="shared" si="99"/>
        <v>187.87</v>
      </c>
      <c r="S723" t="str">
        <f t="shared" si="100"/>
        <v>check</v>
      </c>
      <c r="T723" s="5" t="str">
        <f t="shared" si="101"/>
        <v>Fashion Accessories</v>
      </c>
      <c r="U723" t="str">
        <f t="shared" si="102"/>
        <v>Cash</v>
      </c>
      <c r="V723">
        <f>SUM(J723:J723:J1722)</f>
        <v>89669.811000000016</v>
      </c>
      <c r="W723">
        <f t="shared" si="103"/>
        <v>1521</v>
      </c>
      <c r="X723">
        <f t="shared" si="104"/>
        <v>320.24932500000006</v>
      </c>
      <c r="Y723">
        <f t="shared" si="105"/>
        <v>1022.49</v>
      </c>
      <c r="Z723">
        <f t="shared" si="106"/>
        <v>10.6785</v>
      </c>
      <c r="AA723">
        <f t="shared" si="107"/>
        <v>280</v>
      </c>
    </row>
    <row r="724" spans="1:27" x14ac:dyDescent="0.3">
      <c r="A724" t="s">
        <v>810</v>
      </c>
      <c r="B724" t="s">
        <v>25</v>
      </c>
      <c r="C724" t="s">
        <v>26</v>
      </c>
      <c r="D724" t="s">
        <v>20</v>
      </c>
      <c r="E724" t="s">
        <v>21</v>
      </c>
      <c r="F724" t="s">
        <v>36</v>
      </c>
      <c r="G724">
        <v>90.63</v>
      </c>
      <c r="H724">
        <v>9</v>
      </c>
      <c r="I724">
        <v>40.783499999999997</v>
      </c>
      <c r="J724">
        <v>856.45349999999996</v>
      </c>
      <c r="K724" s="6" t="s">
        <v>208</v>
      </c>
      <c r="L724">
        <v>0.64444444444444449</v>
      </c>
      <c r="M724" t="s">
        <v>29</v>
      </c>
      <c r="N724">
        <v>815.67</v>
      </c>
      <c r="O724">
        <v>4.7619047620000003</v>
      </c>
      <c r="P724">
        <v>40.783499999999997</v>
      </c>
      <c r="Q724">
        <v>5.0999999999999996</v>
      </c>
      <c r="R724">
        <f t="shared" si="99"/>
        <v>856.45</v>
      </c>
      <c r="S724" t="str">
        <f t="shared" si="100"/>
        <v>check</v>
      </c>
      <c r="T724" s="5" t="str">
        <f t="shared" si="101"/>
        <v>Sports And Travel</v>
      </c>
      <c r="U724" t="str">
        <f t="shared" si="102"/>
        <v>Cash</v>
      </c>
      <c r="V724">
        <f>SUM(J724:J724:J1723)</f>
        <v>89481.945000000022</v>
      </c>
      <c r="W724">
        <f t="shared" si="103"/>
        <v>1514</v>
      </c>
      <c r="X724">
        <f t="shared" si="104"/>
        <v>320.72381720430116</v>
      </c>
      <c r="Y724">
        <f t="shared" si="105"/>
        <v>1022.49</v>
      </c>
      <c r="Z724">
        <f t="shared" si="106"/>
        <v>10.6785</v>
      </c>
      <c r="AA724">
        <f t="shared" si="107"/>
        <v>279</v>
      </c>
    </row>
    <row r="725" spans="1:27" x14ac:dyDescent="0.3">
      <c r="A725" t="s">
        <v>811</v>
      </c>
      <c r="B725" t="s">
        <v>45</v>
      </c>
      <c r="C725" t="s">
        <v>46</v>
      </c>
      <c r="D725" t="s">
        <v>27</v>
      </c>
      <c r="E725" t="s">
        <v>215</v>
      </c>
      <c r="F725" t="s">
        <v>31</v>
      </c>
      <c r="G725">
        <v>44.12</v>
      </c>
      <c r="H725">
        <v>3</v>
      </c>
      <c r="I725">
        <v>6.6180000000000003</v>
      </c>
      <c r="J725">
        <v>138.97800000000001</v>
      </c>
      <c r="K725" s="6" t="s">
        <v>289</v>
      </c>
      <c r="L725">
        <v>0.57291666666666663</v>
      </c>
      <c r="M725" t="s">
        <v>32</v>
      </c>
      <c r="N725">
        <v>132.36000000000001</v>
      </c>
      <c r="O725">
        <v>4.7619047620000003</v>
      </c>
      <c r="P725">
        <v>6.6180000000000003</v>
      </c>
      <c r="Q725">
        <v>7.9</v>
      </c>
      <c r="R725">
        <f t="shared" si="99"/>
        <v>138.97999999999999</v>
      </c>
      <c r="S725" t="str">
        <f t="shared" si="100"/>
        <v>check</v>
      </c>
      <c r="T725" s="5" t="str">
        <f t="shared" si="101"/>
        <v>Home And Lifestyle</v>
      </c>
      <c r="U725" t="str">
        <f t="shared" si="102"/>
        <v>Credit card</v>
      </c>
      <c r="V725">
        <f>SUM(J725:J725:J1724)</f>
        <v>88625.491500000018</v>
      </c>
      <c r="W725">
        <f t="shared" si="103"/>
        <v>1505</v>
      </c>
      <c r="X725">
        <f t="shared" si="104"/>
        <v>318.79673201438857</v>
      </c>
      <c r="Y725">
        <f t="shared" si="105"/>
        <v>1022.49</v>
      </c>
      <c r="Z725">
        <f t="shared" si="106"/>
        <v>10.6785</v>
      </c>
      <c r="AA725">
        <f t="shared" si="107"/>
        <v>278</v>
      </c>
    </row>
    <row r="726" spans="1:27" x14ac:dyDescent="0.3">
      <c r="A726" t="s">
        <v>812</v>
      </c>
      <c r="B726" t="s">
        <v>25</v>
      </c>
      <c r="C726" t="s">
        <v>26</v>
      </c>
      <c r="D726" t="s">
        <v>20</v>
      </c>
      <c r="E726" t="s">
        <v>21</v>
      </c>
      <c r="F726" t="s">
        <v>47</v>
      </c>
      <c r="G726">
        <v>36.770000000000003</v>
      </c>
      <c r="H726">
        <v>7</v>
      </c>
      <c r="I726">
        <v>12.8695</v>
      </c>
      <c r="J726">
        <v>270.2595</v>
      </c>
      <c r="K726" s="6">
        <v>43770</v>
      </c>
      <c r="L726">
        <v>0.84027777777777779</v>
      </c>
      <c r="M726" t="s">
        <v>29</v>
      </c>
      <c r="N726">
        <v>257.39</v>
      </c>
      <c r="O726">
        <v>4.7619047620000003</v>
      </c>
      <c r="P726">
        <v>12.8695</v>
      </c>
      <c r="Q726">
        <v>7.4</v>
      </c>
      <c r="R726">
        <f t="shared" si="99"/>
        <v>270.26</v>
      </c>
      <c r="S726" t="str">
        <f t="shared" si="100"/>
        <v>check</v>
      </c>
      <c r="T726" s="5" t="str">
        <f t="shared" si="101"/>
        <v>Food And Beverages</v>
      </c>
      <c r="U726" t="str">
        <f t="shared" si="102"/>
        <v>Cash</v>
      </c>
      <c r="V726">
        <f>SUM(J726:J726:J1725)</f>
        <v>88486.51350000003</v>
      </c>
      <c r="W726">
        <f t="shared" si="103"/>
        <v>1502</v>
      </c>
      <c r="X726">
        <f t="shared" si="104"/>
        <v>319.44589711191344</v>
      </c>
      <c r="Y726">
        <f t="shared" si="105"/>
        <v>1022.49</v>
      </c>
      <c r="Z726">
        <f t="shared" si="106"/>
        <v>10.6785</v>
      </c>
      <c r="AA726">
        <f t="shared" si="107"/>
        <v>277</v>
      </c>
    </row>
    <row r="727" spans="1:27" x14ac:dyDescent="0.3">
      <c r="A727" t="s">
        <v>813</v>
      </c>
      <c r="B727" t="s">
        <v>45</v>
      </c>
      <c r="C727" t="s">
        <v>46</v>
      </c>
      <c r="D727" t="s">
        <v>20</v>
      </c>
      <c r="E727" t="s">
        <v>215</v>
      </c>
      <c r="F727" t="s">
        <v>47</v>
      </c>
      <c r="G727">
        <v>23.34</v>
      </c>
      <c r="H727">
        <v>4</v>
      </c>
      <c r="I727">
        <v>4.6680000000000001</v>
      </c>
      <c r="J727">
        <v>98.028000000000006</v>
      </c>
      <c r="K727" s="6">
        <v>43557</v>
      </c>
      <c r="L727">
        <v>0.78680555555555554</v>
      </c>
      <c r="M727" t="s">
        <v>23</v>
      </c>
      <c r="N727">
        <v>93.36</v>
      </c>
      <c r="O727">
        <v>4.7619047620000003</v>
      </c>
      <c r="P727">
        <v>4.6680000000000001</v>
      </c>
      <c r="Q727">
        <v>7.4</v>
      </c>
      <c r="R727">
        <f t="shared" si="99"/>
        <v>98.03</v>
      </c>
      <c r="S727" t="str">
        <f t="shared" si="100"/>
        <v>check</v>
      </c>
      <c r="T727" s="5" t="str">
        <f t="shared" si="101"/>
        <v>Food And Beverages</v>
      </c>
      <c r="U727" t="str">
        <f t="shared" si="102"/>
        <v>Ewallet</v>
      </c>
      <c r="V727">
        <f>SUM(J727:J727:J1726)</f>
        <v>88216.25400000003</v>
      </c>
      <c r="W727">
        <f t="shared" si="103"/>
        <v>1495</v>
      </c>
      <c r="X727">
        <f t="shared" si="104"/>
        <v>319.6241086956523</v>
      </c>
      <c r="Y727">
        <f t="shared" si="105"/>
        <v>1022.49</v>
      </c>
      <c r="Z727">
        <f t="shared" si="106"/>
        <v>10.6785</v>
      </c>
      <c r="AA727">
        <f t="shared" si="107"/>
        <v>276</v>
      </c>
    </row>
    <row r="728" spans="1:27" x14ac:dyDescent="0.3">
      <c r="A728" t="s">
        <v>814</v>
      </c>
      <c r="B728" t="s">
        <v>25</v>
      </c>
      <c r="C728" t="s">
        <v>26</v>
      </c>
      <c r="D728" t="s">
        <v>20</v>
      </c>
      <c r="E728" t="s">
        <v>21</v>
      </c>
      <c r="F728" t="s">
        <v>22</v>
      </c>
      <c r="G728">
        <v>28.5</v>
      </c>
      <c r="H728">
        <v>8</v>
      </c>
      <c r="I728">
        <v>11.4</v>
      </c>
      <c r="J728">
        <v>239.4</v>
      </c>
      <c r="K728" s="6">
        <v>43618</v>
      </c>
      <c r="L728">
        <v>0.6</v>
      </c>
      <c r="M728" t="s">
        <v>29</v>
      </c>
      <c r="N728">
        <v>228</v>
      </c>
      <c r="O728">
        <v>4.7619047620000003</v>
      </c>
      <c r="P728">
        <v>11.4</v>
      </c>
      <c r="Q728">
        <v>6.6</v>
      </c>
      <c r="R728">
        <f t="shared" si="99"/>
        <v>239.4</v>
      </c>
      <c r="S728" t="str">
        <f t="shared" si="100"/>
        <v>correct</v>
      </c>
      <c r="T728" s="5" t="str">
        <f t="shared" si="101"/>
        <v>Health And Beauty</v>
      </c>
      <c r="U728" t="str">
        <f t="shared" si="102"/>
        <v>Cash</v>
      </c>
      <c r="V728">
        <f>SUM(J728:J728:J1727)</f>
        <v>88118.226000000024</v>
      </c>
      <c r="W728">
        <f t="shared" si="103"/>
        <v>1491</v>
      </c>
      <c r="X728">
        <f t="shared" si="104"/>
        <v>320.42991272727284</v>
      </c>
      <c r="Y728">
        <f t="shared" si="105"/>
        <v>1022.49</v>
      </c>
      <c r="Z728">
        <f t="shared" si="106"/>
        <v>10.6785</v>
      </c>
      <c r="AA728">
        <f t="shared" si="107"/>
        <v>275</v>
      </c>
    </row>
    <row r="729" spans="1:27" x14ac:dyDescent="0.3">
      <c r="A729" t="s">
        <v>815</v>
      </c>
      <c r="B729" t="s">
        <v>25</v>
      </c>
      <c r="C729" t="s">
        <v>26</v>
      </c>
      <c r="D729" t="s">
        <v>20</v>
      </c>
      <c r="E729" t="s">
        <v>215</v>
      </c>
      <c r="F729" t="s">
        <v>31</v>
      </c>
      <c r="G729">
        <v>55.57</v>
      </c>
      <c r="H729">
        <v>3</v>
      </c>
      <c r="I729">
        <v>8.3354999999999997</v>
      </c>
      <c r="J729">
        <v>175.0455</v>
      </c>
      <c r="K729" s="6">
        <v>43678</v>
      </c>
      <c r="L729">
        <v>0.48749999999999999</v>
      </c>
      <c r="M729" t="s">
        <v>32</v>
      </c>
      <c r="N729">
        <v>166.71</v>
      </c>
      <c r="O729">
        <v>4.7619047620000003</v>
      </c>
      <c r="P729">
        <v>8.3354999999999997</v>
      </c>
      <c r="Q729">
        <v>5.9</v>
      </c>
      <c r="R729">
        <f t="shared" si="99"/>
        <v>175.05</v>
      </c>
      <c r="S729" t="str">
        <f t="shared" si="100"/>
        <v>check</v>
      </c>
      <c r="T729" s="5" t="str">
        <f t="shared" si="101"/>
        <v>Home And Lifestyle</v>
      </c>
      <c r="U729" t="str">
        <f t="shared" si="102"/>
        <v>Credit card</v>
      </c>
      <c r="V729">
        <f>SUM(J729:J729:J1728)</f>
        <v>87878.82600000003</v>
      </c>
      <c r="W729">
        <f t="shared" si="103"/>
        <v>1483</v>
      </c>
      <c r="X729">
        <f t="shared" si="104"/>
        <v>320.72564233576651</v>
      </c>
      <c r="Y729">
        <f t="shared" si="105"/>
        <v>1022.49</v>
      </c>
      <c r="Z729">
        <f t="shared" si="106"/>
        <v>10.6785</v>
      </c>
      <c r="AA729">
        <f t="shared" si="107"/>
        <v>274</v>
      </c>
    </row>
    <row r="730" spans="1:27" x14ac:dyDescent="0.3">
      <c r="A730" t="s">
        <v>816</v>
      </c>
      <c r="B730" t="s">
        <v>45</v>
      </c>
      <c r="C730" t="s">
        <v>46</v>
      </c>
      <c r="D730" t="s">
        <v>27</v>
      </c>
      <c r="E730" t="s">
        <v>215</v>
      </c>
      <c r="F730" t="s">
        <v>36</v>
      </c>
      <c r="G730">
        <v>69.739999999999995</v>
      </c>
      <c r="H730">
        <v>10</v>
      </c>
      <c r="I730">
        <v>34.869999999999997</v>
      </c>
      <c r="J730">
        <v>732.27</v>
      </c>
      <c r="K730" s="6">
        <v>43588</v>
      </c>
      <c r="L730">
        <v>0.74236111111111114</v>
      </c>
      <c r="M730" t="s">
        <v>32</v>
      </c>
      <c r="N730">
        <v>697.4</v>
      </c>
      <c r="O730">
        <v>4.7619047620000003</v>
      </c>
      <c r="P730">
        <v>34.869999999999997</v>
      </c>
      <c r="Q730">
        <v>8.9</v>
      </c>
      <c r="R730">
        <f t="shared" si="99"/>
        <v>732.27</v>
      </c>
      <c r="S730" t="str">
        <f t="shared" si="100"/>
        <v>correct</v>
      </c>
      <c r="T730" s="5" t="str">
        <f t="shared" si="101"/>
        <v>Sports And Travel</v>
      </c>
      <c r="U730" t="str">
        <f t="shared" si="102"/>
        <v>Credit card</v>
      </c>
      <c r="V730">
        <f>SUM(J730:J730:J1729)</f>
        <v>87703.780500000037</v>
      </c>
      <c r="W730">
        <f t="shared" si="103"/>
        <v>1480</v>
      </c>
      <c r="X730">
        <f t="shared" si="104"/>
        <v>321.25926923076935</v>
      </c>
      <c r="Y730">
        <f t="shared" si="105"/>
        <v>1022.49</v>
      </c>
      <c r="Z730">
        <f t="shared" si="106"/>
        <v>10.6785</v>
      </c>
      <c r="AA730">
        <f t="shared" si="107"/>
        <v>273</v>
      </c>
    </row>
    <row r="731" spans="1:27" x14ac:dyDescent="0.3">
      <c r="A731" t="s">
        <v>817</v>
      </c>
      <c r="B731" t="s">
        <v>25</v>
      </c>
      <c r="C731" t="s">
        <v>26</v>
      </c>
      <c r="D731" t="s">
        <v>27</v>
      </c>
      <c r="E731" t="s">
        <v>215</v>
      </c>
      <c r="F731" t="s">
        <v>50</v>
      </c>
      <c r="G731">
        <v>97.26</v>
      </c>
      <c r="H731">
        <v>4</v>
      </c>
      <c r="I731">
        <v>19.452000000000002</v>
      </c>
      <c r="J731">
        <v>408.49200000000002</v>
      </c>
      <c r="K731" s="6" t="s">
        <v>95</v>
      </c>
      <c r="L731">
        <v>0.6479166666666667</v>
      </c>
      <c r="M731" t="s">
        <v>23</v>
      </c>
      <c r="N731">
        <v>389.04</v>
      </c>
      <c r="O731">
        <v>4.7619047620000003</v>
      </c>
      <c r="P731">
        <v>19.452000000000002</v>
      </c>
      <c r="Q731">
        <v>6.8</v>
      </c>
      <c r="R731">
        <f t="shared" si="99"/>
        <v>408.49</v>
      </c>
      <c r="S731" t="str">
        <f t="shared" si="100"/>
        <v>check</v>
      </c>
      <c r="T731" s="5" t="str">
        <f t="shared" si="101"/>
        <v>Fashion Accessories</v>
      </c>
      <c r="U731" t="str">
        <f t="shared" si="102"/>
        <v>Ewallet</v>
      </c>
      <c r="V731">
        <f>SUM(J731:J731:J1730)</f>
        <v>86971.510500000019</v>
      </c>
      <c r="W731">
        <f t="shared" si="103"/>
        <v>1470</v>
      </c>
      <c r="X731">
        <f t="shared" si="104"/>
        <v>319.74820036764714</v>
      </c>
      <c r="Y731">
        <f t="shared" si="105"/>
        <v>1022.49</v>
      </c>
      <c r="Z731">
        <f t="shared" si="106"/>
        <v>10.6785</v>
      </c>
      <c r="AA731">
        <f t="shared" si="107"/>
        <v>272</v>
      </c>
    </row>
    <row r="732" spans="1:27" x14ac:dyDescent="0.3">
      <c r="A732" t="s">
        <v>818</v>
      </c>
      <c r="B732" t="s">
        <v>45</v>
      </c>
      <c r="C732" t="s">
        <v>46</v>
      </c>
      <c r="D732" t="s">
        <v>20</v>
      </c>
      <c r="E732" t="s">
        <v>21</v>
      </c>
      <c r="F732" t="s">
        <v>31</v>
      </c>
      <c r="G732">
        <v>52.18</v>
      </c>
      <c r="H732">
        <v>7</v>
      </c>
      <c r="I732">
        <v>18.263000000000002</v>
      </c>
      <c r="J732">
        <v>383.52300000000002</v>
      </c>
      <c r="K732" s="6">
        <v>43711</v>
      </c>
      <c r="L732">
        <v>0.45416666666666666</v>
      </c>
      <c r="M732" t="s">
        <v>29</v>
      </c>
      <c r="N732">
        <v>365.26</v>
      </c>
      <c r="O732">
        <v>4.7619047620000003</v>
      </c>
      <c r="P732">
        <v>18.263000000000002</v>
      </c>
      <c r="Q732">
        <v>9.3000000000000007</v>
      </c>
      <c r="R732">
        <f t="shared" si="99"/>
        <v>383.52</v>
      </c>
      <c r="S732" t="str">
        <f t="shared" si="100"/>
        <v>check</v>
      </c>
      <c r="T732" s="5" t="str">
        <f t="shared" si="101"/>
        <v>Home And Lifestyle</v>
      </c>
      <c r="U732" t="str">
        <f t="shared" si="102"/>
        <v>Cash</v>
      </c>
      <c r="V732">
        <f>SUM(J732:J732:J1731)</f>
        <v>86563.018500000035</v>
      </c>
      <c r="W732">
        <f t="shared" si="103"/>
        <v>1466</v>
      </c>
      <c r="X732">
        <f t="shared" si="104"/>
        <v>319.42073247232486</v>
      </c>
      <c r="Y732">
        <f t="shared" si="105"/>
        <v>1022.49</v>
      </c>
      <c r="Z732">
        <f t="shared" si="106"/>
        <v>10.6785</v>
      </c>
      <c r="AA732">
        <f t="shared" si="107"/>
        <v>271</v>
      </c>
    </row>
    <row r="733" spans="1:27" x14ac:dyDescent="0.3">
      <c r="A733" t="s">
        <v>819</v>
      </c>
      <c r="B733" t="s">
        <v>18</v>
      </c>
      <c r="C733" t="s">
        <v>19</v>
      </c>
      <c r="D733" t="s">
        <v>20</v>
      </c>
      <c r="E733" t="s">
        <v>21</v>
      </c>
      <c r="F733" t="s">
        <v>50</v>
      </c>
      <c r="G733">
        <v>22.32</v>
      </c>
      <c r="H733">
        <v>4</v>
      </c>
      <c r="I733">
        <v>4.4640000000000004</v>
      </c>
      <c r="J733">
        <v>93.744</v>
      </c>
      <c r="K733" s="6">
        <v>43468</v>
      </c>
      <c r="L733">
        <v>0.68263888888888891</v>
      </c>
      <c r="M733" t="s">
        <v>32</v>
      </c>
      <c r="N733">
        <v>89.28</v>
      </c>
      <c r="O733">
        <v>4.7619047620000003</v>
      </c>
      <c r="P733">
        <v>4.4640000000000004</v>
      </c>
      <c r="Q733">
        <v>4.4000000000000004</v>
      </c>
      <c r="R733">
        <f t="shared" si="99"/>
        <v>93.74</v>
      </c>
      <c r="S733" t="str">
        <f t="shared" si="100"/>
        <v>check</v>
      </c>
      <c r="T733" s="5" t="str">
        <f t="shared" si="101"/>
        <v>Fashion Accessories</v>
      </c>
      <c r="U733" t="str">
        <f t="shared" si="102"/>
        <v>Credit card</v>
      </c>
      <c r="V733">
        <f>SUM(J733:J733:J1732)</f>
        <v>86179.495500000034</v>
      </c>
      <c r="W733">
        <f t="shared" si="103"/>
        <v>1459</v>
      </c>
      <c r="X733">
        <f t="shared" si="104"/>
        <v>319.18331666666677</v>
      </c>
      <c r="Y733">
        <f t="shared" si="105"/>
        <v>1022.49</v>
      </c>
      <c r="Z733">
        <f t="shared" si="106"/>
        <v>10.6785</v>
      </c>
      <c r="AA733">
        <f t="shared" si="107"/>
        <v>270</v>
      </c>
    </row>
    <row r="734" spans="1:27" x14ac:dyDescent="0.3">
      <c r="A734" t="s">
        <v>820</v>
      </c>
      <c r="B734" t="s">
        <v>18</v>
      </c>
      <c r="C734" t="s">
        <v>19</v>
      </c>
      <c r="D734" t="s">
        <v>27</v>
      </c>
      <c r="E734" t="s">
        <v>215</v>
      </c>
      <c r="F734" t="s">
        <v>22</v>
      </c>
      <c r="G734">
        <v>56</v>
      </c>
      <c r="H734">
        <v>3</v>
      </c>
      <c r="I734">
        <v>8.4</v>
      </c>
      <c r="J734">
        <v>176.4</v>
      </c>
      <c r="K734" s="6" t="s">
        <v>109</v>
      </c>
      <c r="L734">
        <v>0.81458333333333333</v>
      </c>
      <c r="M734" t="s">
        <v>23</v>
      </c>
      <c r="N734">
        <v>168</v>
      </c>
      <c r="O734">
        <v>4.7619047620000003</v>
      </c>
      <c r="P734">
        <v>8.4</v>
      </c>
      <c r="Q734">
        <v>4.8</v>
      </c>
      <c r="R734">
        <f t="shared" si="99"/>
        <v>176.4</v>
      </c>
      <c r="S734" t="str">
        <f t="shared" si="100"/>
        <v>correct</v>
      </c>
      <c r="T734" s="5" t="str">
        <f t="shared" si="101"/>
        <v>Health And Beauty</v>
      </c>
      <c r="U734" t="str">
        <f t="shared" si="102"/>
        <v>Ewallet</v>
      </c>
      <c r="V734">
        <f>SUM(J734:J734:J1733)</f>
        <v>86085.751500000028</v>
      </c>
      <c r="W734">
        <f t="shared" si="103"/>
        <v>1455</v>
      </c>
      <c r="X734">
        <f t="shared" si="104"/>
        <v>320.02138104089232</v>
      </c>
      <c r="Y734">
        <f t="shared" si="105"/>
        <v>1022.49</v>
      </c>
      <c r="Z734">
        <f t="shared" si="106"/>
        <v>10.6785</v>
      </c>
      <c r="AA734">
        <f t="shared" si="107"/>
        <v>269</v>
      </c>
    </row>
    <row r="735" spans="1:27" x14ac:dyDescent="0.3">
      <c r="A735" t="s">
        <v>821</v>
      </c>
      <c r="B735" t="s">
        <v>18</v>
      </c>
      <c r="C735" t="s">
        <v>19</v>
      </c>
      <c r="D735" t="s">
        <v>20</v>
      </c>
      <c r="E735" t="s">
        <v>215</v>
      </c>
      <c r="F735" t="s">
        <v>50</v>
      </c>
      <c r="G735">
        <v>19.7</v>
      </c>
      <c r="H735">
        <v>1</v>
      </c>
      <c r="I735">
        <v>0.98499999999999999</v>
      </c>
      <c r="J735">
        <v>20.684999999999999</v>
      </c>
      <c r="K735" s="6">
        <v>43679</v>
      </c>
      <c r="L735">
        <v>0.48541666666666666</v>
      </c>
      <c r="M735" t="s">
        <v>23</v>
      </c>
      <c r="N735">
        <v>19.7</v>
      </c>
      <c r="O735">
        <v>4.7619047620000003</v>
      </c>
      <c r="P735">
        <v>0.98499999999999999</v>
      </c>
      <c r="Q735">
        <v>9.5</v>
      </c>
      <c r="R735">
        <f t="shared" si="99"/>
        <v>20.69</v>
      </c>
      <c r="S735" t="str">
        <f t="shared" si="100"/>
        <v>check</v>
      </c>
      <c r="T735" s="5" t="str">
        <f t="shared" si="101"/>
        <v>Fashion Accessories</v>
      </c>
      <c r="U735" t="str">
        <f t="shared" si="102"/>
        <v>Ewallet</v>
      </c>
      <c r="V735">
        <f>SUM(J735:J735:J1734)</f>
        <v>85909.351500000033</v>
      </c>
      <c r="W735">
        <f t="shared" si="103"/>
        <v>1452</v>
      </c>
      <c r="X735">
        <f t="shared" si="104"/>
        <v>320.55728171641806</v>
      </c>
      <c r="Y735">
        <f t="shared" si="105"/>
        <v>1022.49</v>
      </c>
      <c r="Z735">
        <f t="shared" si="106"/>
        <v>10.6785</v>
      </c>
      <c r="AA735">
        <f t="shared" si="107"/>
        <v>268</v>
      </c>
    </row>
    <row r="736" spans="1:27" x14ac:dyDescent="0.3">
      <c r="A736" t="s">
        <v>822</v>
      </c>
      <c r="B736" t="s">
        <v>45</v>
      </c>
      <c r="C736" t="s">
        <v>46</v>
      </c>
      <c r="D736" t="s">
        <v>27</v>
      </c>
      <c r="E736" t="s">
        <v>215</v>
      </c>
      <c r="F736" t="s">
        <v>28</v>
      </c>
      <c r="G736">
        <v>75.88</v>
      </c>
      <c r="H736">
        <v>7</v>
      </c>
      <c r="I736">
        <v>26.558</v>
      </c>
      <c r="J736">
        <v>557.71799999999996</v>
      </c>
      <c r="K736" s="6" t="s">
        <v>128</v>
      </c>
      <c r="L736">
        <v>0.44305555555555554</v>
      </c>
      <c r="M736" t="s">
        <v>23</v>
      </c>
      <c r="N736">
        <v>531.16</v>
      </c>
      <c r="O736">
        <v>4.7619047620000003</v>
      </c>
      <c r="P736">
        <v>26.558</v>
      </c>
      <c r="Q736">
        <v>8.9</v>
      </c>
      <c r="R736">
        <f t="shared" si="99"/>
        <v>557.72</v>
      </c>
      <c r="S736" t="str">
        <f t="shared" si="100"/>
        <v>check</v>
      </c>
      <c r="T736" s="5" t="str">
        <f t="shared" si="101"/>
        <v>Electronic Accessories</v>
      </c>
      <c r="U736" t="str">
        <f t="shared" si="102"/>
        <v>Ewallet</v>
      </c>
      <c r="V736">
        <f>SUM(J736:J736:J1735)</f>
        <v>85888.666500000036</v>
      </c>
      <c r="W736">
        <f t="shared" si="103"/>
        <v>1451</v>
      </c>
      <c r="X736">
        <f t="shared" si="104"/>
        <v>321.68039887640464</v>
      </c>
      <c r="Y736">
        <f t="shared" si="105"/>
        <v>1022.49</v>
      </c>
      <c r="Z736">
        <f t="shared" si="106"/>
        <v>10.6785</v>
      </c>
      <c r="AA736">
        <f t="shared" si="107"/>
        <v>267</v>
      </c>
    </row>
    <row r="737" spans="1:27" x14ac:dyDescent="0.3">
      <c r="A737" t="s">
        <v>823</v>
      </c>
      <c r="B737" t="s">
        <v>45</v>
      </c>
      <c r="C737" t="s">
        <v>46</v>
      </c>
      <c r="D737" t="s">
        <v>20</v>
      </c>
      <c r="E737" t="s">
        <v>215</v>
      </c>
      <c r="F737" t="s">
        <v>47</v>
      </c>
      <c r="G737">
        <v>53.72</v>
      </c>
      <c r="H737">
        <v>1</v>
      </c>
      <c r="I737">
        <v>2.6859999999999999</v>
      </c>
      <c r="J737">
        <v>56.405999999999999</v>
      </c>
      <c r="K737" s="6">
        <v>43468</v>
      </c>
      <c r="L737">
        <v>0.8354166666666667</v>
      </c>
      <c r="M737" t="s">
        <v>23</v>
      </c>
      <c r="N737">
        <v>53.72</v>
      </c>
      <c r="O737">
        <v>4.7619047620000003</v>
      </c>
      <c r="P737">
        <v>2.6859999999999999</v>
      </c>
      <c r="Q737">
        <v>6.4</v>
      </c>
      <c r="R737">
        <f t="shared" si="99"/>
        <v>56.41</v>
      </c>
      <c r="S737" t="str">
        <f t="shared" si="100"/>
        <v>check</v>
      </c>
      <c r="T737" s="5" t="str">
        <f t="shared" si="101"/>
        <v>Food And Beverages</v>
      </c>
      <c r="U737" t="str">
        <f t="shared" si="102"/>
        <v>Ewallet</v>
      </c>
      <c r="V737">
        <f>SUM(J737:J737:J1736)</f>
        <v>85330.948500000042</v>
      </c>
      <c r="W737">
        <f t="shared" si="103"/>
        <v>1444</v>
      </c>
      <c r="X737">
        <f t="shared" si="104"/>
        <v>320.79303947368436</v>
      </c>
      <c r="Y737">
        <f t="shared" si="105"/>
        <v>1022.49</v>
      </c>
      <c r="Z737">
        <f t="shared" si="106"/>
        <v>10.6785</v>
      </c>
      <c r="AA737">
        <f t="shared" si="107"/>
        <v>266</v>
      </c>
    </row>
    <row r="738" spans="1:27" x14ac:dyDescent="0.3">
      <c r="A738" t="s">
        <v>824</v>
      </c>
      <c r="B738" t="s">
        <v>25</v>
      </c>
      <c r="C738" t="s">
        <v>26</v>
      </c>
      <c r="D738" t="s">
        <v>20</v>
      </c>
      <c r="E738" t="s">
        <v>215</v>
      </c>
      <c r="F738" t="s">
        <v>22</v>
      </c>
      <c r="G738">
        <v>81.95</v>
      </c>
      <c r="H738">
        <v>10</v>
      </c>
      <c r="I738">
        <v>40.975000000000001</v>
      </c>
      <c r="J738">
        <v>860.47500000000002</v>
      </c>
      <c r="K738" s="6">
        <v>43741</v>
      </c>
      <c r="L738">
        <v>0.52708333333333335</v>
      </c>
      <c r="M738" t="s">
        <v>32</v>
      </c>
      <c r="N738">
        <v>819.5</v>
      </c>
      <c r="O738">
        <v>4.7619047620000003</v>
      </c>
      <c r="P738">
        <v>40.975000000000001</v>
      </c>
      <c r="Q738">
        <v>6</v>
      </c>
      <c r="R738">
        <f t="shared" si="99"/>
        <v>860.48</v>
      </c>
      <c r="S738" t="str">
        <f t="shared" si="100"/>
        <v>check</v>
      </c>
      <c r="T738" s="5" t="str">
        <f t="shared" si="101"/>
        <v>Health And Beauty</v>
      </c>
      <c r="U738" t="str">
        <f t="shared" si="102"/>
        <v>Credit card</v>
      </c>
      <c r="V738">
        <f>SUM(J738:J738:J1737)</f>
        <v>85274.54250000004</v>
      </c>
      <c r="W738">
        <f t="shared" si="103"/>
        <v>1443</v>
      </c>
      <c r="X738">
        <f t="shared" si="104"/>
        <v>321.79072641509447</v>
      </c>
      <c r="Y738">
        <f t="shared" si="105"/>
        <v>1022.49</v>
      </c>
      <c r="Z738">
        <f t="shared" si="106"/>
        <v>10.6785</v>
      </c>
      <c r="AA738">
        <f t="shared" si="107"/>
        <v>265</v>
      </c>
    </row>
    <row r="739" spans="1:27" x14ac:dyDescent="0.3">
      <c r="A739" t="s">
        <v>825</v>
      </c>
      <c r="B739" t="s">
        <v>25</v>
      </c>
      <c r="C739" t="s">
        <v>26</v>
      </c>
      <c r="D739" t="s">
        <v>20</v>
      </c>
      <c r="E739" t="s">
        <v>21</v>
      </c>
      <c r="F739" t="s">
        <v>31</v>
      </c>
      <c r="G739">
        <v>81.2</v>
      </c>
      <c r="H739">
        <v>7</v>
      </c>
      <c r="I739">
        <v>28.42</v>
      </c>
      <c r="J739">
        <v>596.82000000000005</v>
      </c>
      <c r="K739" s="6" t="s">
        <v>87</v>
      </c>
      <c r="L739">
        <v>0.66597222222222219</v>
      </c>
      <c r="M739" t="s">
        <v>32</v>
      </c>
      <c r="N739">
        <v>568.4</v>
      </c>
      <c r="O739">
        <v>4.7619047620000003</v>
      </c>
      <c r="P739">
        <v>28.42</v>
      </c>
      <c r="Q739">
        <v>8.1</v>
      </c>
      <c r="R739">
        <f t="shared" si="99"/>
        <v>596.82000000000005</v>
      </c>
      <c r="S739" t="str">
        <f t="shared" si="100"/>
        <v>correct</v>
      </c>
      <c r="T739" s="5" t="str">
        <f t="shared" si="101"/>
        <v>Home And Lifestyle</v>
      </c>
      <c r="U739" t="str">
        <f t="shared" si="102"/>
        <v>Credit card</v>
      </c>
      <c r="V739">
        <f>SUM(J739:J739:J1738)</f>
        <v>84414.067500000048</v>
      </c>
      <c r="W739">
        <f t="shared" si="103"/>
        <v>1433</v>
      </c>
      <c r="X739">
        <f t="shared" si="104"/>
        <v>319.75025568181837</v>
      </c>
      <c r="Y739">
        <f t="shared" si="105"/>
        <v>1022.49</v>
      </c>
      <c r="Z739">
        <f t="shared" si="106"/>
        <v>10.6785</v>
      </c>
      <c r="AA739">
        <f t="shared" si="107"/>
        <v>264</v>
      </c>
    </row>
    <row r="740" spans="1:27" x14ac:dyDescent="0.3">
      <c r="A740" t="s">
        <v>826</v>
      </c>
      <c r="B740" t="s">
        <v>25</v>
      </c>
      <c r="C740" t="s">
        <v>26</v>
      </c>
      <c r="D740" t="s">
        <v>27</v>
      </c>
      <c r="E740" t="s">
        <v>215</v>
      </c>
      <c r="F740" t="s">
        <v>28</v>
      </c>
      <c r="G740">
        <v>58.76</v>
      </c>
      <c r="H740">
        <v>10</v>
      </c>
      <c r="I740">
        <v>29.38</v>
      </c>
      <c r="J740">
        <v>616.98</v>
      </c>
      <c r="K740" s="6" t="s">
        <v>228</v>
      </c>
      <c r="L740">
        <v>0.60138888888888886</v>
      </c>
      <c r="M740" t="s">
        <v>23</v>
      </c>
      <c r="N740">
        <v>587.6</v>
      </c>
      <c r="O740">
        <v>4.7619047620000003</v>
      </c>
      <c r="P740">
        <v>29.38</v>
      </c>
      <c r="Q740">
        <v>9</v>
      </c>
      <c r="R740">
        <f t="shared" si="99"/>
        <v>616.98</v>
      </c>
      <c r="S740" t="str">
        <f t="shared" si="100"/>
        <v>correct</v>
      </c>
      <c r="T740" s="5" t="str">
        <f t="shared" si="101"/>
        <v>Electronic Accessories</v>
      </c>
      <c r="U740" t="str">
        <f t="shared" si="102"/>
        <v>Ewallet</v>
      </c>
      <c r="V740">
        <f>SUM(J740:J740:J1739)</f>
        <v>83817.247500000041</v>
      </c>
      <c r="W740">
        <f t="shared" si="103"/>
        <v>1426</v>
      </c>
      <c r="X740">
        <f t="shared" si="104"/>
        <v>318.69675855513321</v>
      </c>
      <c r="Y740">
        <f t="shared" si="105"/>
        <v>1022.49</v>
      </c>
      <c r="Z740">
        <f t="shared" si="106"/>
        <v>10.6785</v>
      </c>
      <c r="AA740">
        <f t="shared" si="107"/>
        <v>263</v>
      </c>
    </row>
    <row r="741" spans="1:27" x14ac:dyDescent="0.3">
      <c r="A741" t="s">
        <v>827</v>
      </c>
      <c r="B741" t="s">
        <v>45</v>
      </c>
      <c r="C741" t="s">
        <v>46</v>
      </c>
      <c r="D741" t="s">
        <v>20</v>
      </c>
      <c r="E741" t="s">
        <v>215</v>
      </c>
      <c r="F741" t="s">
        <v>28</v>
      </c>
      <c r="G741">
        <v>91.56</v>
      </c>
      <c r="H741">
        <v>8</v>
      </c>
      <c r="I741">
        <v>36.624000000000002</v>
      </c>
      <c r="J741">
        <v>769.10400000000004</v>
      </c>
      <c r="K741" s="6">
        <v>43800</v>
      </c>
      <c r="L741">
        <v>0.76527777777777783</v>
      </c>
      <c r="M741" t="s">
        <v>23</v>
      </c>
      <c r="N741">
        <v>732.48</v>
      </c>
      <c r="O741">
        <v>4.7619047620000003</v>
      </c>
      <c r="P741">
        <v>36.624000000000002</v>
      </c>
      <c r="Q741">
        <v>6</v>
      </c>
      <c r="R741">
        <f t="shared" si="99"/>
        <v>769.1</v>
      </c>
      <c r="S741" t="str">
        <f t="shared" si="100"/>
        <v>check</v>
      </c>
      <c r="T741" s="5" t="str">
        <f t="shared" si="101"/>
        <v>Electronic Accessories</v>
      </c>
      <c r="U741" t="str">
        <f t="shared" si="102"/>
        <v>Ewallet</v>
      </c>
      <c r="V741">
        <f>SUM(J741:J741:J1740)</f>
        <v>83200.267500000031</v>
      </c>
      <c r="W741">
        <f t="shared" si="103"/>
        <v>1416</v>
      </c>
      <c r="X741">
        <f t="shared" si="104"/>
        <v>317.55827290076348</v>
      </c>
      <c r="Y741">
        <f t="shared" si="105"/>
        <v>1022.49</v>
      </c>
      <c r="Z741">
        <f t="shared" si="106"/>
        <v>10.6785</v>
      </c>
      <c r="AA741">
        <f t="shared" si="107"/>
        <v>262</v>
      </c>
    </row>
    <row r="742" spans="1:27" x14ac:dyDescent="0.3">
      <c r="A742" t="s">
        <v>828</v>
      </c>
      <c r="B742" t="s">
        <v>18</v>
      </c>
      <c r="C742" t="s">
        <v>19</v>
      </c>
      <c r="D742" t="s">
        <v>27</v>
      </c>
      <c r="E742" t="s">
        <v>215</v>
      </c>
      <c r="F742" t="s">
        <v>31</v>
      </c>
      <c r="G742">
        <v>93.96</v>
      </c>
      <c r="H742">
        <v>9</v>
      </c>
      <c r="I742">
        <v>42.281999999999996</v>
      </c>
      <c r="J742">
        <v>887.92200000000003</v>
      </c>
      <c r="K742" s="6" t="s">
        <v>295</v>
      </c>
      <c r="L742">
        <v>0.48055555555555557</v>
      </c>
      <c r="M742" t="s">
        <v>29</v>
      </c>
      <c r="N742">
        <v>845.64</v>
      </c>
      <c r="O742">
        <v>4.7619047620000003</v>
      </c>
      <c r="P742">
        <v>42.281999999999996</v>
      </c>
      <c r="Q742">
        <v>9.8000000000000007</v>
      </c>
      <c r="R742">
        <f t="shared" si="99"/>
        <v>887.92</v>
      </c>
      <c r="S742" t="str">
        <f t="shared" si="100"/>
        <v>check</v>
      </c>
      <c r="T742" s="5" t="str">
        <f t="shared" si="101"/>
        <v>Home And Lifestyle</v>
      </c>
      <c r="U742" t="str">
        <f t="shared" si="102"/>
        <v>Cash</v>
      </c>
      <c r="V742">
        <f>SUM(J742:J742:J1741)</f>
        <v>82431.163500000024</v>
      </c>
      <c r="W742">
        <f t="shared" si="103"/>
        <v>1408</v>
      </c>
      <c r="X742">
        <f t="shared" si="104"/>
        <v>315.82821264367823</v>
      </c>
      <c r="Y742">
        <f t="shared" si="105"/>
        <v>1022.49</v>
      </c>
      <c r="Z742">
        <f t="shared" si="106"/>
        <v>10.6785</v>
      </c>
      <c r="AA742">
        <f t="shared" si="107"/>
        <v>261</v>
      </c>
    </row>
    <row r="743" spans="1:27" x14ac:dyDescent="0.3">
      <c r="A743" t="s">
        <v>829</v>
      </c>
      <c r="B743" t="s">
        <v>25</v>
      </c>
      <c r="C743" t="s">
        <v>26</v>
      </c>
      <c r="D743" t="s">
        <v>27</v>
      </c>
      <c r="E743" t="s">
        <v>215</v>
      </c>
      <c r="F743" t="s">
        <v>31</v>
      </c>
      <c r="G743">
        <v>55.61</v>
      </c>
      <c r="H743">
        <v>7</v>
      </c>
      <c r="I743">
        <v>19.4635</v>
      </c>
      <c r="J743">
        <v>408.73349999999999</v>
      </c>
      <c r="K743" s="6" t="s">
        <v>87</v>
      </c>
      <c r="L743">
        <v>0.52847222222222223</v>
      </c>
      <c r="M743" t="s">
        <v>29</v>
      </c>
      <c r="N743">
        <v>389.27</v>
      </c>
      <c r="O743">
        <v>4.7619047620000003</v>
      </c>
      <c r="P743">
        <v>19.4635</v>
      </c>
      <c r="Q743">
        <v>8.5</v>
      </c>
      <c r="R743">
        <f t="shared" si="99"/>
        <v>408.73</v>
      </c>
      <c r="S743" t="str">
        <f t="shared" si="100"/>
        <v>check</v>
      </c>
      <c r="T743" s="5" t="str">
        <f t="shared" si="101"/>
        <v>Home And Lifestyle</v>
      </c>
      <c r="U743" t="str">
        <f t="shared" si="102"/>
        <v>Cash</v>
      </c>
      <c r="V743">
        <f>SUM(J743:J743:J1742)</f>
        <v>81543.241500000018</v>
      </c>
      <c r="W743">
        <f t="shared" si="103"/>
        <v>1399</v>
      </c>
      <c r="X743">
        <f t="shared" si="104"/>
        <v>313.627851923077</v>
      </c>
      <c r="Y743">
        <f t="shared" si="105"/>
        <v>1022.49</v>
      </c>
      <c r="Z743">
        <f t="shared" si="106"/>
        <v>10.6785</v>
      </c>
      <c r="AA743">
        <f t="shared" si="107"/>
        <v>260</v>
      </c>
    </row>
    <row r="744" spans="1:27" x14ac:dyDescent="0.3">
      <c r="A744" t="s">
        <v>830</v>
      </c>
      <c r="B744" t="s">
        <v>25</v>
      </c>
      <c r="C744" t="s">
        <v>26</v>
      </c>
      <c r="D744" t="s">
        <v>27</v>
      </c>
      <c r="E744" t="s">
        <v>215</v>
      </c>
      <c r="F744" t="s">
        <v>47</v>
      </c>
      <c r="G744">
        <v>84.83</v>
      </c>
      <c r="H744">
        <v>1</v>
      </c>
      <c r="I744">
        <v>4.2415000000000003</v>
      </c>
      <c r="J744">
        <v>89.0715</v>
      </c>
      <c r="K744" s="6" t="s">
        <v>283</v>
      </c>
      <c r="L744">
        <v>0.63888888888888895</v>
      </c>
      <c r="M744" t="s">
        <v>23</v>
      </c>
      <c r="N744">
        <v>84.83</v>
      </c>
      <c r="O744">
        <v>4.7619047620000003</v>
      </c>
      <c r="P744">
        <v>4.2415000000000003</v>
      </c>
      <c r="Q744">
        <v>8.8000000000000007</v>
      </c>
      <c r="R744">
        <f t="shared" si="99"/>
        <v>89.07</v>
      </c>
      <c r="S744" t="str">
        <f t="shared" si="100"/>
        <v>check</v>
      </c>
      <c r="T744" s="5" t="str">
        <f t="shared" si="101"/>
        <v>Food And Beverages</v>
      </c>
      <c r="U744" t="str">
        <f t="shared" si="102"/>
        <v>Ewallet</v>
      </c>
      <c r="V744">
        <f>SUM(J744:J744:J1743)</f>
        <v>81134.508000000016</v>
      </c>
      <c r="W744">
        <f t="shared" si="103"/>
        <v>1392</v>
      </c>
      <c r="X744">
        <f t="shared" si="104"/>
        <v>313.26064864864873</v>
      </c>
      <c r="Y744">
        <f t="shared" si="105"/>
        <v>1022.49</v>
      </c>
      <c r="Z744">
        <f t="shared" si="106"/>
        <v>10.6785</v>
      </c>
      <c r="AA744">
        <f t="shared" si="107"/>
        <v>259</v>
      </c>
    </row>
    <row r="745" spans="1:27" x14ac:dyDescent="0.3">
      <c r="A745" t="s">
        <v>831</v>
      </c>
      <c r="B745" t="s">
        <v>18</v>
      </c>
      <c r="C745" t="s">
        <v>19</v>
      </c>
      <c r="D745" t="s">
        <v>20</v>
      </c>
      <c r="E745" t="s">
        <v>21</v>
      </c>
      <c r="F745" t="s">
        <v>36</v>
      </c>
      <c r="G745">
        <v>71.63</v>
      </c>
      <c r="H745">
        <v>2</v>
      </c>
      <c r="I745">
        <v>7.1630000000000003</v>
      </c>
      <c r="J745">
        <v>150.423</v>
      </c>
      <c r="K745" s="6">
        <v>43801</v>
      </c>
      <c r="L745">
        <v>0.60625000000000007</v>
      </c>
      <c r="M745" t="s">
        <v>23</v>
      </c>
      <c r="N745">
        <v>143.26</v>
      </c>
      <c r="O745">
        <v>4.7619047620000003</v>
      </c>
      <c r="P745">
        <v>7.1630000000000003</v>
      </c>
      <c r="Q745">
        <v>8.8000000000000007</v>
      </c>
      <c r="R745">
        <f t="shared" si="99"/>
        <v>150.41999999999999</v>
      </c>
      <c r="S745" t="str">
        <f t="shared" si="100"/>
        <v>check</v>
      </c>
      <c r="T745" s="5" t="str">
        <f t="shared" si="101"/>
        <v>Sports And Travel</v>
      </c>
      <c r="U745" t="str">
        <f t="shared" si="102"/>
        <v>Ewallet</v>
      </c>
      <c r="V745">
        <f>SUM(J745:J745:J1744)</f>
        <v>81045.436500000011</v>
      </c>
      <c r="W745">
        <f t="shared" si="103"/>
        <v>1391</v>
      </c>
      <c r="X745">
        <f t="shared" si="104"/>
        <v>314.12959883720936</v>
      </c>
      <c r="Y745">
        <f t="shared" si="105"/>
        <v>1022.49</v>
      </c>
      <c r="Z745">
        <f t="shared" si="106"/>
        <v>10.6785</v>
      </c>
      <c r="AA745">
        <f t="shared" si="107"/>
        <v>258</v>
      </c>
    </row>
    <row r="746" spans="1:27" x14ac:dyDescent="0.3">
      <c r="A746" t="s">
        <v>832</v>
      </c>
      <c r="B746" t="s">
        <v>18</v>
      </c>
      <c r="C746" t="s">
        <v>19</v>
      </c>
      <c r="D746" t="s">
        <v>20</v>
      </c>
      <c r="E746" t="s">
        <v>215</v>
      </c>
      <c r="F746" t="s">
        <v>31</v>
      </c>
      <c r="G746">
        <v>37.69</v>
      </c>
      <c r="H746">
        <v>2</v>
      </c>
      <c r="I746">
        <v>3.7690000000000001</v>
      </c>
      <c r="J746">
        <v>79.149000000000001</v>
      </c>
      <c r="K746" s="6" t="s">
        <v>48</v>
      </c>
      <c r="L746">
        <v>0.64513888888888882</v>
      </c>
      <c r="M746" t="s">
        <v>23</v>
      </c>
      <c r="N746">
        <v>75.38</v>
      </c>
      <c r="O746">
        <v>4.7619047620000003</v>
      </c>
      <c r="P746">
        <v>3.7690000000000001</v>
      </c>
      <c r="Q746">
        <v>9.5</v>
      </c>
      <c r="R746">
        <f t="shared" si="99"/>
        <v>79.150000000000006</v>
      </c>
      <c r="S746" t="str">
        <f t="shared" si="100"/>
        <v>check</v>
      </c>
      <c r="T746" s="5" t="str">
        <f t="shared" si="101"/>
        <v>Home And Lifestyle</v>
      </c>
      <c r="U746" t="str">
        <f t="shared" si="102"/>
        <v>Ewallet</v>
      </c>
      <c r="V746">
        <f>SUM(J746:J746:J1745)</f>
        <v>80895.01350000003</v>
      </c>
      <c r="W746">
        <f t="shared" si="103"/>
        <v>1389</v>
      </c>
      <c r="X746">
        <f t="shared" si="104"/>
        <v>314.76658949416355</v>
      </c>
      <c r="Y746">
        <f t="shared" si="105"/>
        <v>1022.49</v>
      </c>
      <c r="Z746">
        <f t="shared" si="106"/>
        <v>10.6785</v>
      </c>
      <c r="AA746">
        <f t="shared" si="107"/>
        <v>257</v>
      </c>
    </row>
    <row r="747" spans="1:27" x14ac:dyDescent="0.3">
      <c r="A747" t="s">
        <v>833</v>
      </c>
      <c r="B747" t="s">
        <v>25</v>
      </c>
      <c r="C747" t="s">
        <v>26</v>
      </c>
      <c r="D747" t="s">
        <v>20</v>
      </c>
      <c r="E747" t="s">
        <v>21</v>
      </c>
      <c r="F747" t="s">
        <v>36</v>
      </c>
      <c r="G747">
        <v>31.67</v>
      </c>
      <c r="H747">
        <v>8</v>
      </c>
      <c r="I747">
        <v>12.667999999999999</v>
      </c>
      <c r="J747">
        <v>266.02800000000002</v>
      </c>
      <c r="K747" s="6">
        <v>43497</v>
      </c>
      <c r="L747">
        <v>0.67986111111111114</v>
      </c>
      <c r="M747" t="s">
        <v>32</v>
      </c>
      <c r="N747">
        <v>253.36</v>
      </c>
      <c r="O747">
        <v>4.7619047620000003</v>
      </c>
      <c r="P747">
        <v>12.667999999999999</v>
      </c>
      <c r="Q747">
        <v>5.6</v>
      </c>
      <c r="R747">
        <f t="shared" si="99"/>
        <v>266.02999999999997</v>
      </c>
      <c r="S747" t="str">
        <f t="shared" si="100"/>
        <v>check</v>
      </c>
      <c r="T747" s="5" t="str">
        <f t="shared" si="101"/>
        <v>Sports And Travel</v>
      </c>
      <c r="U747" t="str">
        <f t="shared" si="102"/>
        <v>Credit card</v>
      </c>
      <c r="V747">
        <f>SUM(J747:J747:J1746)</f>
        <v>80815.86450000004</v>
      </c>
      <c r="W747">
        <f t="shared" si="103"/>
        <v>1387</v>
      </c>
      <c r="X747">
        <f t="shared" si="104"/>
        <v>315.68697070312516</v>
      </c>
      <c r="Y747">
        <f t="shared" si="105"/>
        <v>1022.49</v>
      </c>
      <c r="Z747">
        <f t="shared" si="106"/>
        <v>10.6785</v>
      </c>
      <c r="AA747">
        <f t="shared" si="107"/>
        <v>256</v>
      </c>
    </row>
    <row r="748" spans="1:27" x14ac:dyDescent="0.3">
      <c r="A748" t="s">
        <v>834</v>
      </c>
      <c r="B748" t="s">
        <v>25</v>
      </c>
      <c r="C748" t="s">
        <v>26</v>
      </c>
      <c r="D748" t="s">
        <v>20</v>
      </c>
      <c r="E748" t="s">
        <v>21</v>
      </c>
      <c r="F748" t="s">
        <v>47</v>
      </c>
      <c r="G748">
        <v>38.42</v>
      </c>
      <c r="H748">
        <v>1</v>
      </c>
      <c r="I748">
        <v>1.921</v>
      </c>
      <c r="J748">
        <v>40.341000000000001</v>
      </c>
      <c r="K748" s="6">
        <v>43498</v>
      </c>
      <c r="L748">
        <v>0.68958333333333333</v>
      </c>
      <c r="M748" t="s">
        <v>29</v>
      </c>
      <c r="N748">
        <v>38.42</v>
      </c>
      <c r="O748">
        <v>4.7619047620000003</v>
      </c>
      <c r="P748">
        <v>1.921</v>
      </c>
      <c r="Q748">
        <v>8.6</v>
      </c>
      <c r="R748">
        <f t="shared" si="99"/>
        <v>40.340000000000003</v>
      </c>
      <c r="S748" t="str">
        <f t="shared" si="100"/>
        <v>check</v>
      </c>
      <c r="T748" s="5" t="str">
        <f t="shared" si="101"/>
        <v>Food And Beverages</v>
      </c>
      <c r="U748" t="str">
        <f t="shared" si="102"/>
        <v>Cash</v>
      </c>
      <c r="V748">
        <f>SUM(J748:J748:J1747)</f>
        <v>80549.836500000034</v>
      </c>
      <c r="W748">
        <f t="shared" si="103"/>
        <v>1379</v>
      </c>
      <c r="X748">
        <f t="shared" si="104"/>
        <v>315.88171176470604</v>
      </c>
      <c r="Y748">
        <f t="shared" si="105"/>
        <v>1022.49</v>
      </c>
      <c r="Z748">
        <f t="shared" si="106"/>
        <v>10.6785</v>
      </c>
      <c r="AA748">
        <f t="shared" si="107"/>
        <v>255</v>
      </c>
    </row>
    <row r="749" spans="1:27" x14ac:dyDescent="0.3">
      <c r="A749" t="s">
        <v>835</v>
      </c>
      <c r="B749" t="s">
        <v>45</v>
      </c>
      <c r="C749" t="s">
        <v>46</v>
      </c>
      <c r="D749" t="s">
        <v>20</v>
      </c>
      <c r="E749" t="s">
        <v>215</v>
      </c>
      <c r="F749" t="s">
        <v>50</v>
      </c>
      <c r="G749">
        <v>65.23</v>
      </c>
      <c r="H749">
        <v>10</v>
      </c>
      <c r="I749">
        <v>32.615000000000002</v>
      </c>
      <c r="J749">
        <v>684.91499999999996</v>
      </c>
      <c r="K749" s="6">
        <v>43678</v>
      </c>
      <c r="L749">
        <v>0.79652777777777783</v>
      </c>
      <c r="M749" t="s">
        <v>32</v>
      </c>
      <c r="N749">
        <v>652.29999999999995</v>
      </c>
      <c r="O749">
        <v>4.7619047620000003</v>
      </c>
      <c r="P749">
        <v>32.615000000000002</v>
      </c>
      <c r="Q749">
        <v>5.2</v>
      </c>
      <c r="R749">
        <f t="shared" si="99"/>
        <v>684.92</v>
      </c>
      <c r="S749" t="str">
        <f t="shared" si="100"/>
        <v>check</v>
      </c>
      <c r="T749" s="5" t="str">
        <f t="shared" si="101"/>
        <v>Fashion Accessories</v>
      </c>
      <c r="U749" t="str">
        <f t="shared" si="102"/>
        <v>Credit card</v>
      </c>
      <c r="V749">
        <f>SUM(J749:J749:J1748)</f>
        <v>80509.495500000034</v>
      </c>
      <c r="W749">
        <f t="shared" si="103"/>
        <v>1378</v>
      </c>
      <c r="X749">
        <f t="shared" si="104"/>
        <v>316.96651771653558</v>
      </c>
      <c r="Y749">
        <f t="shared" si="105"/>
        <v>1022.49</v>
      </c>
      <c r="Z749">
        <f t="shared" si="106"/>
        <v>10.6785</v>
      </c>
      <c r="AA749">
        <f t="shared" si="107"/>
        <v>254</v>
      </c>
    </row>
    <row r="750" spans="1:27" x14ac:dyDescent="0.3">
      <c r="A750" t="s">
        <v>836</v>
      </c>
      <c r="B750" t="s">
        <v>25</v>
      </c>
      <c r="C750" t="s">
        <v>26</v>
      </c>
      <c r="D750" t="s">
        <v>20</v>
      </c>
      <c r="E750" t="s">
        <v>21</v>
      </c>
      <c r="F750" t="s">
        <v>31</v>
      </c>
      <c r="G750">
        <v>10.53</v>
      </c>
      <c r="H750">
        <v>5</v>
      </c>
      <c r="I750">
        <v>2.6324999999999998</v>
      </c>
      <c r="J750">
        <v>55.282499999999999</v>
      </c>
      <c r="K750" s="6" t="s">
        <v>241</v>
      </c>
      <c r="L750">
        <v>0.61319444444444449</v>
      </c>
      <c r="M750" t="s">
        <v>32</v>
      </c>
      <c r="N750">
        <v>52.65</v>
      </c>
      <c r="O750">
        <v>4.7619047620000003</v>
      </c>
      <c r="P750">
        <v>2.6324999999999998</v>
      </c>
      <c r="Q750">
        <v>5.8</v>
      </c>
      <c r="R750">
        <f t="shared" si="99"/>
        <v>55.28</v>
      </c>
      <c r="S750" t="str">
        <f t="shared" si="100"/>
        <v>check</v>
      </c>
      <c r="T750" s="5" t="str">
        <f t="shared" si="101"/>
        <v>Home And Lifestyle</v>
      </c>
      <c r="U750" t="str">
        <f t="shared" si="102"/>
        <v>Credit card</v>
      </c>
      <c r="V750">
        <f>SUM(J750:J750:J1749)</f>
        <v>79824.58050000004</v>
      </c>
      <c r="W750">
        <f t="shared" si="103"/>
        <v>1368</v>
      </c>
      <c r="X750">
        <f t="shared" si="104"/>
        <v>315.5121758893282</v>
      </c>
      <c r="Y750">
        <f t="shared" si="105"/>
        <v>1022.49</v>
      </c>
      <c r="Z750">
        <f t="shared" si="106"/>
        <v>10.6785</v>
      </c>
      <c r="AA750">
        <f t="shared" si="107"/>
        <v>253</v>
      </c>
    </row>
    <row r="751" spans="1:27" x14ac:dyDescent="0.3">
      <c r="A751" t="s">
        <v>837</v>
      </c>
      <c r="B751" t="s">
        <v>45</v>
      </c>
      <c r="C751" t="s">
        <v>46</v>
      </c>
      <c r="D751" t="s">
        <v>20</v>
      </c>
      <c r="E751" t="s">
        <v>21</v>
      </c>
      <c r="F751" t="s">
        <v>31</v>
      </c>
      <c r="G751">
        <v>12.29</v>
      </c>
      <c r="H751">
        <v>9</v>
      </c>
      <c r="I751">
        <v>5.5305</v>
      </c>
      <c r="J751">
        <v>116.1405</v>
      </c>
      <c r="K751" s="6" t="s">
        <v>166</v>
      </c>
      <c r="L751">
        <v>0.81111111111111101</v>
      </c>
      <c r="M751" t="s">
        <v>32</v>
      </c>
      <c r="N751">
        <v>110.61</v>
      </c>
      <c r="O751">
        <v>4.7619047620000003</v>
      </c>
      <c r="P751">
        <v>5.5305</v>
      </c>
      <c r="Q751">
        <v>8</v>
      </c>
      <c r="R751">
        <f t="shared" si="99"/>
        <v>116.14</v>
      </c>
      <c r="S751" t="str">
        <f t="shared" si="100"/>
        <v>check</v>
      </c>
      <c r="T751" s="5" t="str">
        <f t="shared" si="101"/>
        <v>Home And Lifestyle</v>
      </c>
      <c r="U751" t="str">
        <f t="shared" si="102"/>
        <v>Credit card</v>
      </c>
      <c r="V751">
        <f>SUM(J751:J751:J1750)</f>
        <v>79769.298000000024</v>
      </c>
      <c r="W751">
        <f t="shared" si="103"/>
        <v>1363</v>
      </c>
      <c r="X751">
        <f t="shared" si="104"/>
        <v>316.54483333333343</v>
      </c>
      <c r="Y751">
        <f t="shared" si="105"/>
        <v>1022.49</v>
      </c>
      <c r="Z751">
        <f t="shared" si="106"/>
        <v>10.6785</v>
      </c>
      <c r="AA751">
        <f t="shared" si="107"/>
        <v>252</v>
      </c>
    </row>
    <row r="752" spans="1:27" x14ac:dyDescent="0.3">
      <c r="A752" t="s">
        <v>838</v>
      </c>
      <c r="B752" t="s">
        <v>25</v>
      </c>
      <c r="C752" t="s">
        <v>26</v>
      </c>
      <c r="D752" t="s">
        <v>20</v>
      </c>
      <c r="E752" t="s">
        <v>215</v>
      </c>
      <c r="F752" t="s">
        <v>22</v>
      </c>
      <c r="G752">
        <v>81.23</v>
      </c>
      <c r="H752">
        <v>7</v>
      </c>
      <c r="I752">
        <v>28.430499999999999</v>
      </c>
      <c r="J752">
        <v>597.04049999999995</v>
      </c>
      <c r="K752" s="6" t="s">
        <v>57</v>
      </c>
      <c r="L752">
        <v>0.86388888888888893</v>
      </c>
      <c r="M752" t="s">
        <v>29</v>
      </c>
      <c r="N752">
        <v>568.61</v>
      </c>
      <c r="O752">
        <v>4.7619047620000003</v>
      </c>
      <c r="P752">
        <v>28.430499999999999</v>
      </c>
      <c r="Q752">
        <v>9</v>
      </c>
      <c r="R752">
        <f t="shared" si="99"/>
        <v>597.04</v>
      </c>
      <c r="S752" t="str">
        <f t="shared" si="100"/>
        <v>check</v>
      </c>
      <c r="T752" s="5" t="str">
        <f t="shared" si="101"/>
        <v>Health And Beauty</v>
      </c>
      <c r="U752" t="str">
        <f t="shared" si="102"/>
        <v>Cash</v>
      </c>
      <c r="V752">
        <f>SUM(J752:J752:J1751)</f>
        <v>79653.157500000016</v>
      </c>
      <c r="W752">
        <f t="shared" si="103"/>
        <v>1354</v>
      </c>
      <c r="X752">
        <f t="shared" si="104"/>
        <v>317.34325697211159</v>
      </c>
      <c r="Y752">
        <f t="shared" si="105"/>
        <v>1022.49</v>
      </c>
      <c r="Z752">
        <f t="shared" si="106"/>
        <v>10.6785</v>
      </c>
      <c r="AA752">
        <f t="shared" si="107"/>
        <v>251</v>
      </c>
    </row>
    <row r="753" spans="1:27" x14ac:dyDescent="0.3">
      <c r="A753" t="s">
        <v>839</v>
      </c>
      <c r="B753" t="s">
        <v>45</v>
      </c>
      <c r="C753" t="s">
        <v>46</v>
      </c>
      <c r="D753" t="s">
        <v>20</v>
      </c>
      <c r="E753" t="s">
        <v>21</v>
      </c>
      <c r="F753" t="s">
        <v>50</v>
      </c>
      <c r="G753">
        <v>22.32</v>
      </c>
      <c r="H753">
        <v>4</v>
      </c>
      <c r="I753">
        <v>4.4640000000000004</v>
      </c>
      <c r="J753">
        <v>93.744</v>
      </c>
      <c r="K753" s="6" t="s">
        <v>354</v>
      </c>
      <c r="L753">
        <v>0.4694444444444445</v>
      </c>
      <c r="M753" t="s">
        <v>23</v>
      </c>
      <c r="N753">
        <v>89.28</v>
      </c>
      <c r="O753">
        <v>4.7619047620000003</v>
      </c>
      <c r="P753">
        <v>4.4640000000000004</v>
      </c>
      <c r="Q753">
        <v>4.0999999999999996</v>
      </c>
      <c r="R753">
        <f t="shared" si="99"/>
        <v>93.74</v>
      </c>
      <c r="S753" t="str">
        <f t="shared" si="100"/>
        <v>check</v>
      </c>
      <c r="T753" s="5" t="str">
        <f t="shared" si="101"/>
        <v>Fashion Accessories</v>
      </c>
      <c r="U753" t="str">
        <f t="shared" si="102"/>
        <v>Ewallet</v>
      </c>
      <c r="V753">
        <f>SUM(J753:J753:J1752)</f>
        <v>79056.117000000027</v>
      </c>
      <c r="W753">
        <f t="shared" si="103"/>
        <v>1347</v>
      </c>
      <c r="X753">
        <f t="shared" si="104"/>
        <v>316.22446800000012</v>
      </c>
      <c r="Y753">
        <f t="shared" si="105"/>
        <v>1022.49</v>
      </c>
      <c r="Z753">
        <f t="shared" si="106"/>
        <v>10.6785</v>
      </c>
      <c r="AA753">
        <f t="shared" si="107"/>
        <v>250</v>
      </c>
    </row>
    <row r="754" spans="1:27" x14ac:dyDescent="0.3">
      <c r="A754" t="s">
        <v>840</v>
      </c>
      <c r="B754" t="s">
        <v>18</v>
      </c>
      <c r="C754" t="s">
        <v>19</v>
      </c>
      <c r="D754" t="s">
        <v>27</v>
      </c>
      <c r="E754" t="s">
        <v>21</v>
      </c>
      <c r="F754" t="s">
        <v>47</v>
      </c>
      <c r="G754">
        <v>27.28</v>
      </c>
      <c r="H754">
        <v>5</v>
      </c>
      <c r="I754">
        <v>6.82</v>
      </c>
      <c r="J754">
        <v>143.22</v>
      </c>
      <c r="K754" s="6">
        <v>43526</v>
      </c>
      <c r="L754">
        <v>0.4381944444444445</v>
      </c>
      <c r="M754" t="s">
        <v>32</v>
      </c>
      <c r="N754">
        <v>136.4</v>
      </c>
      <c r="O754">
        <v>4.7619047620000003</v>
      </c>
      <c r="P754">
        <v>6.82</v>
      </c>
      <c r="Q754">
        <v>8.6</v>
      </c>
      <c r="R754">
        <f t="shared" si="99"/>
        <v>143.22</v>
      </c>
      <c r="S754" t="str">
        <f t="shared" si="100"/>
        <v>correct</v>
      </c>
      <c r="T754" s="5" t="str">
        <f t="shared" si="101"/>
        <v>Food And Beverages</v>
      </c>
      <c r="U754" t="str">
        <f t="shared" si="102"/>
        <v>Credit card</v>
      </c>
      <c r="V754">
        <f>SUM(J754:J754:J1753)</f>
        <v>78962.373000000021</v>
      </c>
      <c r="W754">
        <f t="shared" si="103"/>
        <v>1343</v>
      </c>
      <c r="X754">
        <f t="shared" si="104"/>
        <v>317.11796385542175</v>
      </c>
      <c r="Y754">
        <f t="shared" si="105"/>
        <v>1022.49</v>
      </c>
      <c r="Z754">
        <f t="shared" si="106"/>
        <v>10.6785</v>
      </c>
      <c r="AA754">
        <f t="shared" si="107"/>
        <v>249</v>
      </c>
    </row>
    <row r="755" spans="1:27" x14ac:dyDescent="0.3">
      <c r="A755" t="s">
        <v>841</v>
      </c>
      <c r="B755" t="s">
        <v>18</v>
      </c>
      <c r="C755" t="s">
        <v>19</v>
      </c>
      <c r="D755" t="s">
        <v>20</v>
      </c>
      <c r="E755" t="s">
        <v>21</v>
      </c>
      <c r="F755" t="s">
        <v>28</v>
      </c>
      <c r="G755">
        <v>17.420000000000002</v>
      </c>
      <c r="H755">
        <v>10</v>
      </c>
      <c r="I755">
        <v>8.7100000000000009</v>
      </c>
      <c r="J755">
        <v>182.91</v>
      </c>
      <c r="K755" s="6" t="s">
        <v>218</v>
      </c>
      <c r="L755">
        <v>0.52083333333333337</v>
      </c>
      <c r="M755" t="s">
        <v>23</v>
      </c>
      <c r="N755">
        <v>174.2</v>
      </c>
      <c r="O755">
        <v>4.7619047620000003</v>
      </c>
      <c r="P755">
        <v>8.7100000000000009</v>
      </c>
      <c r="Q755">
        <v>7</v>
      </c>
      <c r="R755">
        <f t="shared" si="99"/>
        <v>182.91</v>
      </c>
      <c r="S755" t="str">
        <f t="shared" si="100"/>
        <v>correct</v>
      </c>
      <c r="T755" s="5" t="str">
        <f t="shared" si="101"/>
        <v>Electronic Accessories</v>
      </c>
      <c r="U755" t="str">
        <f t="shared" si="102"/>
        <v>Ewallet</v>
      </c>
      <c r="V755">
        <f>SUM(J755:J755:J1754)</f>
        <v>78819.15300000002</v>
      </c>
      <c r="W755">
        <f t="shared" si="103"/>
        <v>1338</v>
      </c>
      <c r="X755">
        <f t="shared" si="104"/>
        <v>317.81916532258072</v>
      </c>
      <c r="Y755">
        <f t="shared" si="105"/>
        <v>1022.49</v>
      </c>
      <c r="Z755">
        <f t="shared" si="106"/>
        <v>10.6785</v>
      </c>
      <c r="AA755">
        <f t="shared" si="107"/>
        <v>248</v>
      </c>
    </row>
    <row r="756" spans="1:27" x14ac:dyDescent="0.3">
      <c r="A756" t="s">
        <v>842</v>
      </c>
      <c r="B756" t="s">
        <v>45</v>
      </c>
      <c r="C756" t="s">
        <v>46</v>
      </c>
      <c r="D756" t="s">
        <v>27</v>
      </c>
      <c r="E756" t="s">
        <v>215</v>
      </c>
      <c r="F756" t="s">
        <v>31</v>
      </c>
      <c r="G756">
        <v>73.28</v>
      </c>
      <c r="H756">
        <v>5</v>
      </c>
      <c r="I756">
        <v>18.32</v>
      </c>
      <c r="J756">
        <v>384.72</v>
      </c>
      <c r="K756" s="6" t="s">
        <v>128</v>
      </c>
      <c r="L756">
        <v>0.62847222222222221</v>
      </c>
      <c r="M756" t="s">
        <v>23</v>
      </c>
      <c r="N756">
        <v>366.4</v>
      </c>
      <c r="O756">
        <v>4.7619047620000003</v>
      </c>
      <c r="P756">
        <v>18.32</v>
      </c>
      <c r="Q756">
        <v>8.4</v>
      </c>
      <c r="R756">
        <f t="shared" si="99"/>
        <v>384.72</v>
      </c>
      <c r="S756" t="str">
        <f t="shared" si="100"/>
        <v>correct</v>
      </c>
      <c r="T756" s="5" t="str">
        <f t="shared" si="101"/>
        <v>Home And Lifestyle</v>
      </c>
      <c r="U756" t="str">
        <f t="shared" si="102"/>
        <v>Ewallet</v>
      </c>
      <c r="V756">
        <f>SUM(J756:J756:J1755)</f>
        <v>78636.243000000017</v>
      </c>
      <c r="W756">
        <f t="shared" si="103"/>
        <v>1328</v>
      </c>
      <c r="X756">
        <f t="shared" si="104"/>
        <v>318.36535627530372</v>
      </c>
      <c r="Y756">
        <f t="shared" si="105"/>
        <v>1022.49</v>
      </c>
      <c r="Z756">
        <f t="shared" si="106"/>
        <v>10.6785</v>
      </c>
      <c r="AA756">
        <f t="shared" si="107"/>
        <v>247</v>
      </c>
    </row>
    <row r="757" spans="1:27" x14ac:dyDescent="0.3">
      <c r="A757" t="s">
        <v>843</v>
      </c>
      <c r="B757" t="s">
        <v>25</v>
      </c>
      <c r="C757" t="s">
        <v>26</v>
      </c>
      <c r="D757" t="s">
        <v>20</v>
      </c>
      <c r="E757" t="s">
        <v>21</v>
      </c>
      <c r="F757" t="s">
        <v>50</v>
      </c>
      <c r="G757">
        <v>84.87</v>
      </c>
      <c r="H757">
        <v>3</v>
      </c>
      <c r="I757">
        <v>12.730499999999999</v>
      </c>
      <c r="J757">
        <v>267.34050000000002</v>
      </c>
      <c r="K757" s="6" t="s">
        <v>75</v>
      </c>
      <c r="L757">
        <v>0.77083333333333337</v>
      </c>
      <c r="M757" t="s">
        <v>23</v>
      </c>
      <c r="N757">
        <v>254.61</v>
      </c>
      <c r="O757">
        <v>4.7619047620000003</v>
      </c>
      <c r="P757">
        <v>12.730499999999999</v>
      </c>
      <c r="Q757">
        <v>7.4</v>
      </c>
      <c r="R757">
        <f t="shared" si="99"/>
        <v>267.33999999999997</v>
      </c>
      <c r="S757" t="str">
        <f t="shared" si="100"/>
        <v>check</v>
      </c>
      <c r="T757" s="5" t="str">
        <f t="shared" si="101"/>
        <v>Fashion Accessories</v>
      </c>
      <c r="U757" t="str">
        <f t="shared" si="102"/>
        <v>Ewallet</v>
      </c>
      <c r="V757">
        <f>SUM(J757:J757:J1756)</f>
        <v>78251.523000000001</v>
      </c>
      <c r="W757">
        <f t="shared" si="103"/>
        <v>1323</v>
      </c>
      <c r="X757">
        <f t="shared" si="104"/>
        <v>318.09562195121953</v>
      </c>
      <c r="Y757">
        <f t="shared" si="105"/>
        <v>1022.49</v>
      </c>
      <c r="Z757">
        <f t="shared" si="106"/>
        <v>10.6785</v>
      </c>
      <c r="AA757">
        <f t="shared" si="107"/>
        <v>246</v>
      </c>
    </row>
    <row r="758" spans="1:27" x14ac:dyDescent="0.3">
      <c r="A758" t="s">
        <v>844</v>
      </c>
      <c r="B758" t="s">
        <v>18</v>
      </c>
      <c r="C758" t="s">
        <v>19</v>
      </c>
      <c r="D758" t="s">
        <v>27</v>
      </c>
      <c r="E758" t="s">
        <v>21</v>
      </c>
      <c r="F758" t="s">
        <v>50</v>
      </c>
      <c r="G758">
        <v>97.29</v>
      </c>
      <c r="H758">
        <v>8</v>
      </c>
      <c r="I758">
        <v>38.915999999999997</v>
      </c>
      <c r="J758">
        <v>817.23599999999999</v>
      </c>
      <c r="K758" s="6">
        <v>43711</v>
      </c>
      <c r="L758">
        <v>0.5541666666666667</v>
      </c>
      <c r="M758" t="s">
        <v>32</v>
      </c>
      <c r="N758">
        <v>778.32</v>
      </c>
      <c r="O758">
        <v>4.7619047620000003</v>
      </c>
      <c r="P758">
        <v>38.915999999999997</v>
      </c>
      <c r="Q758">
        <v>6.2</v>
      </c>
      <c r="R758">
        <f t="shared" si="99"/>
        <v>817.24</v>
      </c>
      <c r="S758" t="str">
        <f t="shared" si="100"/>
        <v>check</v>
      </c>
      <c r="T758" s="5" t="str">
        <f t="shared" si="101"/>
        <v>Fashion Accessories</v>
      </c>
      <c r="U758" t="str">
        <f t="shared" si="102"/>
        <v>Credit card</v>
      </c>
      <c r="V758">
        <f>SUM(J758:J758:J1757)</f>
        <v>77984.182500000024</v>
      </c>
      <c r="W758">
        <f t="shared" si="103"/>
        <v>1320</v>
      </c>
      <c r="X758">
        <f t="shared" si="104"/>
        <v>318.30278571428579</v>
      </c>
      <c r="Y758">
        <f t="shared" si="105"/>
        <v>1022.49</v>
      </c>
      <c r="Z758">
        <f t="shared" si="106"/>
        <v>10.6785</v>
      </c>
      <c r="AA758">
        <f t="shared" si="107"/>
        <v>245</v>
      </c>
    </row>
    <row r="759" spans="1:27" x14ac:dyDescent="0.3">
      <c r="A759" t="s">
        <v>845</v>
      </c>
      <c r="B759" t="s">
        <v>45</v>
      </c>
      <c r="C759" t="s">
        <v>46</v>
      </c>
      <c r="D759" t="s">
        <v>20</v>
      </c>
      <c r="E759" t="s">
        <v>21</v>
      </c>
      <c r="F759" t="s">
        <v>28</v>
      </c>
      <c r="G759">
        <v>35.74</v>
      </c>
      <c r="H759">
        <v>8</v>
      </c>
      <c r="I759">
        <v>14.295999999999999</v>
      </c>
      <c r="J759">
        <v>300.21600000000001</v>
      </c>
      <c r="K759" s="6" t="s">
        <v>68</v>
      </c>
      <c r="L759">
        <v>0.64444444444444449</v>
      </c>
      <c r="M759" t="s">
        <v>23</v>
      </c>
      <c r="N759">
        <v>285.92</v>
      </c>
      <c r="O759">
        <v>4.7619047620000003</v>
      </c>
      <c r="P759">
        <v>14.295999999999999</v>
      </c>
      <c r="Q759">
        <v>4.9000000000000004</v>
      </c>
      <c r="R759">
        <f t="shared" si="99"/>
        <v>300.22000000000003</v>
      </c>
      <c r="S759" t="str">
        <f t="shared" si="100"/>
        <v>check</v>
      </c>
      <c r="T759" s="5" t="str">
        <f t="shared" si="101"/>
        <v>Electronic Accessories</v>
      </c>
      <c r="U759" t="str">
        <f t="shared" si="102"/>
        <v>Ewallet</v>
      </c>
      <c r="V759">
        <f>SUM(J759:J759:J1758)</f>
        <v>77166.946500000005</v>
      </c>
      <c r="W759">
        <f t="shared" si="103"/>
        <v>1312</v>
      </c>
      <c r="X759">
        <f t="shared" si="104"/>
        <v>316.25797745901639</v>
      </c>
      <c r="Y759">
        <f t="shared" si="105"/>
        <v>1022.49</v>
      </c>
      <c r="Z759">
        <f t="shared" si="106"/>
        <v>10.6785</v>
      </c>
      <c r="AA759">
        <f t="shared" si="107"/>
        <v>244</v>
      </c>
    </row>
    <row r="760" spans="1:27" x14ac:dyDescent="0.3">
      <c r="A760" t="s">
        <v>846</v>
      </c>
      <c r="B760" t="s">
        <v>18</v>
      </c>
      <c r="C760" t="s">
        <v>19</v>
      </c>
      <c r="D760" t="s">
        <v>27</v>
      </c>
      <c r="E760" t="s">
        <v>21</v>
      </c>
      <c r="F760" t="s">
        <v>31</v>
      </c>
      <c r="G760">
        <v>96.52</v>
      </c>
      <c r="H760">
        <v>6</v>
      </c>
      <c r="I760">
        <v>28.956</v>
      </c>
      <c r="J760">
        <v>608.07600000000002</v>
      </c>
      <c r="K760" s="6">
        <v>43770</v>
      </c>
      <c r="L760">
        <v>0.49444444444444446</v>
      </c>
      <c r="M760" t="s">
        <v>29</v>
      </c>
      <c r="N760">
        <v>579.12</v>
      </c>
      <c r="O760">
        <v>4.7619047620000003</v>
      </c>
      <c r="P760">
        <v>28.956</v>
      </c>
      <c r="Q760">
        <v>4.5</v>
      </c>
      <c r="R760">
        <f t="shared" si="99"/>
        <v>608.08000000000004</v>
      </c>
      <c r="S760" t="str">
        <f t="shared" si="100"/>
        <v>check</v>
      </c>
      <c r="T760" s="5" t="str">
        <f t="shared" si="101"/>
        <v>Home And Lifestyle</v>
      </c>
      <c r="U760" t="str">
        <f t="shared" si="102"/>
        <v>Cash</v>
      </c>
      <c r="V760">
        <f>SUM(J760:J760:J1759)</f>
        <v>76866.730500000005</v>
      </c>
      <c r="W760">
        <f t="shared" si="103"/>
        <v>1304</v>
      </c>
      <c r="X760">
        <f t="shared" si="104"/>
        <v>316.32399382716051</v>
      </c>
      <c r="Y760">
        <f t="shared" si="105"/>
        <v>1022.49</v>
      </c>
      <c r="Z760">
        <f t="shared" si="106"/>
        <v>10.6785</v>
      </c>
      <c r="AA760">
        <f t="shared" si="107"/>
        <v>243</v>
      </c>
    </row>
    <row r="761" spans="1:27" x14ac:dyDescent="0.3">
      <c r="A761" t="s">
        <v>847</v>
      </c>
      <c r="B761" t="s">
        <v>18</v>
      </c>
      <c r="C761" t="s">
        <v>19</v>
      </c>
      <c r="D761" t="s">
        <v>20</v>
      </c>
      <c r="E761" t="s">
        <v>215</v>
      </c>
      <c r="F761" t="s">
        <v>47</v>
      </c>
      <c r="G761">
        <v>18.850000000000001</v>
      </c>
      <c r="H761">
        <v>10</v>
      </c>
      <c r="I761">
        <v>9.4250000000000007</v>
      </c>
      <c r="J761">
        <v>197.92500000000001</v>
      </c>
      <c r="K761" s="6" t="s">
        <v>98</v>
      </c>
      <c r="L761">
        <v>0.76666666666666661</v>
      </c>
      <c r="M761" t="s">
        <v>23</v>
      </c>
      <c r="N761">
        <v>188.5</v>
      </c>
      <c r="O761">
        <v>4.7619047620000003</v>
      </c>
      <c r="P761">
        <v>9.4250000000000007</v>
      </c>
      <c r="Q761">
        <v>5.6</v>
      </c>
      <c r="R761">
        <f t="shared" si="99"/>
        <v>197.93</v>
      </c>
      <c r="S761" t="str">
        <f t="shared" si="100"/>
        <v>check</v>
      </c>
      <c r="T761" s="5" t="str">
        <f t="shared" si="101"/>
        <v>Food And Beverages</v>
      </c>
      <c r="U761" t="str">
        <f t="shared" si="102"/>
        <v>Ewallet</v>
      </c>
      <c r="V761">
        <f>SUM(J761:J761:J1760)</f>
        <v>76258.654500000004</v>
      </c>
      <c r="W761">
        <f t="shared" si="103"/>
        <v>1298</v>
      </c>
      <c r="X761">
        <f t="shared" si="104"/>
        <v>315.11840702479338</v>
      </c>
      <c r="Y761">
        <f t="shared" si="105"/>
        <v>1022.49</v>
      </c>
      <c r="Z761">
        <f t="shared" si="106"/>
        <v>10.6785</v>
      </c>
      <c r="AA761">
        <f t="shared" si="107"/>
        <v>242</v>
      </c>
    </row>
    <row r="762" spans="1:27" x14ac:dyDescent="0.3">
      <c r="A762" t="s">
        <v>848</v>
      </c>
      <c r="B762" t="s">
        <v>18</v>
      </c>
      <c r="C762" t="s">
        <v>19</v>
      </c>
      <c r="D762" t="s">
        <v>27</v>
      </c>
      <c r="E762" t="s">
        <v>21</v>
      </c>
      <c r="F762" t="s">
        <v>47</v>
      </c>
      <c r="G762">
        <v>55.39</v>
      </c>
      <c r="H762">
        <v>4</v>
      </c>
      <c r="I762">
        <v>11.077999999999999</v>
      </c>
      <c r="J762">
        <v>232.63800000000001</v>
      </c>
      <c r="K762" s="6" t="s">
        <v>38</v>
      </c>
      <c r="L762">
        <v>0.6381944444444444</v>
      </c>
      <c r="M762" t="s">
        <v>23</v>
      </c>
      <c r="N762">
        <v>221.56</v>
      </c>
      <c r="O762">
        <v>4.7619047620000003</v>
      </c>
      <c r="P762">
        <v>11.077999999999999</v>
      </c>
      <c r="Q762">
        <v>8</v>
      </c>
      <c r="R762">
        <f t="shared" si="99"/>
        <v>232.64</v>
      </c>
      <c r="S762" t="str">
        <f t="shared" si="100"/>
        <v>check</v>
      </c>
      <c r="T762" s="5" t="str">
        <f t="shared" si="101"/>
        <v>Food And Beverages</v>
      </c>
      <c r="U762" t="str">
        <f t="shared" si="102"/>
        <v>Ewallet</v>
      </c>
      <c r="V762">
        <f>SUM(J762:J762:J1761)</f>
        <v>76060.729500000001</v>
      </c>
      <c r="W762">
        <f t="shared" si="103"/>
        <v>1288</v>
      </c>
      <c r="X762">
        <f t="shared" si="104"/>
        <v>315.6046867219917</v>
      </c>
      <c r="Y762">
        <f t="shared" si="105"/>
        <v>1022.49</v>
      </c>
      <c r="Z762">
        <f t="shared" si="106"/>
        <v>10.6785</v>
      </c>
      <c r="AA762">
        <f t="shared" si="107"/>
        <v>241</v>
      </c>
    </row>
    <row r="763" spans="1:27" x14ac:dyDescent="0.3">
      <c r="A763" t="s">
        <v>849</v>
      </c>
      <c r="B763" t="s">
        <v>45</v>
      </c>
      <c r="C763" t="s">
        <v>46</v>
      </c>
      <c r="D763" t="s">
        <v>20</v>
      </c>
      <c r="E763" t="s">
        <v>21</v>
      </c>
      <c r="F763" t="s">
        <v>47</v>
      </c>
      <c r="G763">
        <v>77.2</v>
      </c>
      <c r="H763">
        <v>10</v>
      </c>
      <c r="I763">
        <v>38.6</v>
      </c>
      <c r="J763">
        <v>810.6</v>
      </c>
      <c r="K763" s="6">
        <v>43771</v>
      </c>
      <c r="L763">
        <v>0.44305555555555554</v>
      </c>
      <c r="M763" t="s">
        <v>32</v>
      </c>
      <c r="N763">
        <v>772</v>
      </c>
      <c r="O763">
        <v>4.7619047620000003</v>
      </c>
      <c r="P763">
        <v>38.6</v>
      </c>
      <c r="Q763">
        <v>5.6</v>
      </c>
      <c r="R763">
        <f t="shared" si="99"/>
        <v>810.6</v>
      </c>
      <c r="S763" t="str">
        <f t="shared" si="100"/>
        <v>correct</v>
      </c>
      <c r="T763" s="5" t="str">
        <f t="shared" si="101"/>
        <v>Food And Beverages</v>
      </c>
      <c r="U763" t="str">
        <f t="shared" si="102"/>
        <v>Credit card</v>
      </c>
      <c r="V763">
        <f>SUM(J763:J763:J1762)</f>
        <v>75828.09150000001</v>
      </c>
      <c r="W763">
        <f t="shared" si="103"/>
        <v>1284</v>
      </c>
      <c r="X763">
        <f t="shared" si="104"/>
        <v>315.95038125000002</v>
      </c>
      <c r="Y763">
        <f t="shared" si="105"/>
        <v>1022.49</v>
      </c>
      <c r="Z763">
        <f t="shared" si="106"/>
        <v>10.6785</v>
      </c>
      <c r="AA763">
        <f t="shared" si="107"/>
        <v>240</v>
      </c>
    </row>
    <row r="764" spans="1:27" x14ac:dyDescent="0.3">
      <c r="A764" t="s">
        <v>850</v>
      </c>
      <c r="B764" t="s">
        <v>45</v>
      </c>
      <c r="C764" t="s">
        <v>46</v>
      </c>
      <c r="D764" t="s">
        <v>27</v>
      </c>
      <c r="E764" t="s">
        <v>215</v>
      </c>
      <c r="F764" t="s">
        <v>28</v>
      </c>
      <c r="G764">
        <v>72.13</v>
      </c>
      <c r="H764">
        <v>10</v>
      </c>
      <c r="I764">
        <v>36.064999999999998</v>
      </c>
      <c r="J764">
        <v>757.36500000000001</v>
      </c>
      <c r="K764" s="6" t="s">
        <v>305</v>
      </c>
      <c r="L764">
        <v>0.6333333333333333</v>
      </c>
      <c r="M764" t="s">
        <v>32</v>
      </c>
      <c r="N764">
        <v>721.3</v>
      </c>
      <c r="O764">
        <v>4.7619047620000003</v>
      </c>
      <c r="P764">
        <v>36.064999999999998</v>
      </c>
      <c r="Q764">
        <v>4.2</v>
      </c>
      <c r="R764">
        <f t="shared" si="99"/>
        <v>757.37</v>
      </c>
      <c r="S764" t="str">
        <f t="shared" si="100"/>
        <v>check</v>
      </c>
      <c r="T764" s="5" t="str">
        <f t="shared" si="101"/>
        <v>Electronic Accessories</v>
      </c>
      <c r="U764" t="str">
        <f t="shared" si="102"/>
        <v>Credit card</v>
      </c>
      <c r="V764">
        <f>SUM(J764:J764:J1763)</f>
        <v>75017.491500000018</v>
      </c>
      <c r="W764">
        <f t="shared" si="103"/>
        <v>1274</v>
      </c>
      <c r="X764">
        <f t="shared" si="104"/>
        <v>313.88071757322183</v>
      </c>
      <c r="Y764">
        <f t="shared" si="105"/>
        <v>1022.49</v>
      </c>
      <c r="Z764">
        <f t="shared" si="106"/>
        <v>10.6785</v>
      </c>
      <c r="AA764">
        <f t="shared" si="107"/>
        <v>239</v>
      </c>
    </row>
    <row r="765" spans="1:27" x14ac:dyDescent="0.3">
      <c r="A765" t="s">
        <v>851</v>
      </c>
      <c r="B765" t="s">
        <v>18</v>
      </c>
      <c r="C765" t="s">
        <v>19</v>
      </c>
      <c r="D765" t="s">
        <v>20</v>
      </c>
      <c r="E765" t="s">
        <v>21</v>
      </c>
      <c r="F765" t="s">
        <v>50</v>
      </c>
      <c r="G765">
        <v>63.88</v>
      </c>
      <c r="H765">
        <v>8</v>
      </c>
      <c r="I765">
        <v>25.552</v>
      </c>
      <c r="J765">
        <v>536.59199999999998</v>
      </c>
      <c r="K765" s="6" t="s">
        <v>114</v>
      </c>
      <c r="L765">
        <v>0.7416666666666667</v>
      </c>
      <c r="M765" t="s">
        <v>23</v>
      </c>
      <c r="N765">
        <v>511.04</v>
      </c>
      <c r="O765">
        <v>4.7619047620000003</v>
      </c>
      <c r="P765">
        <v>25.552</v>
      </c>
      <c r="Q765">
        <v>9.9</v>
      </c>
      <c r="R765">
        <f t="shared" si="99"/>
        <v>536.59</v>
      </c>
      <c r="S765" t="str">
        <f t="shared" si="100"/>
        <v>check</v>
      </c>
      <c r="T765" s="5" t="str">
        <f t="shared" si="101"/>
        <v>Fashion Accessories</v>
      </c>
      <c r="U765" t="str">
        <f t="shared" si="102"/>
        <v>Ewallet</v>
      </c>
      <c r="V765">
        <f>SUM(J765:J765:J1764)</f>
        <v>74260.126500000013</v>
      </c>
      <c r="W765">
        <f t="shared" si="103"/>
        <v>1264</v>
      </c>
      <c r="X765">
        <f t="shared" si="104"/>
        <v>312.01733823529418</v>
      </c>
      <c r="Y765">
        <f t="shared" si="105"/>
        <v>1022.49</v>
      </c>
      <c r="Z765">
        <f t="shared" si="106"/>
        <v>10.6785</v>
      </c>
      <c r="AA765">
        <f t="shared" si="107"/>
        <v>238</v>
      </c>
    </row>
    <row r="766" spans="1:27" x14ac:dyDescent="0.3">
      <c r="A766" t="s">
        <v>852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10.69</v>
      </c>
      <c r="H766">
        <v>5</v>
      </c>
      <c r="I766">
        <v>2.6724999999999999</v>
      </c>
      <c r="J766">
        <v>56.122500000000002</v>
      </c>
      <c r="K766" s="6" t="s">
        <v>166</v>
      </c>
      <c r="L766">
        <v>0.46319444444444446</v>
      </c>
      <c r="M766" t="s">
        <v>23</v>
      </c>
      <c r="N766">
        <v>53.45</v>
      </c>
      <c r="O766">
        <v>4.7619047620000003</v>
      </c>
      <c r="P766">
        <v>2.6724999999999999</v>
      </c>
      <c r="Q766">
        <v>7.6</v>
      </c>
      <c r="R766">
        <f t="shared" si="99"/>
        <v>56.12</v>
      </c>
      <c r="S766" t="str">
        <f t="shared" si="100"/>
        <v>check</v>
      </c>
      <c r="T766" s="5" t="str">
        <f t="shared" si="101"/>
        <v>Health And Beauty</v>
      </c>
      <c r="U766" t="str">
        <f t="shared" si="102"/>
        <v>Ewallet</v>
      </c>
      <c r="V766">
        <f>SUM(J766:J766:J1765)</f>
        <v>73723.534499999994</v>
      </c>
      <c r="W766">
        <f t="shared" si="103"/>
        <v>1256</v>
      </c>
      <c r="X766">
        <f t="shared" si="104"/>
        <v>311.0697658227848</v>
      </c>
      <c r="Y766">
        <f t="shared" si="105"/>
        <v>1022.49</v>
      </c>
      <c r="Z766">
        <f t="shared" si="106"/>
        <v>10.6785</v>
      </c>
      <c r="AA766">
        <f t="shared" si="107"/>
        <v>237</v>
      </c>
    </row>
    <row r="767" spans="1:27" x14ac:dyDescent="0.3">
      <c r="A767" t="s">
        <v>853</v>
      </c>
      <c r="B767" t="s">
        <v>18</v>
      </c>
      <c r="C767" t="s">
        <v>19</v>
      </c>
      <c r="D767" t="s">
        <v>20</v>
      </c>
      <c r="E767" t="s">
        <v>215</v>
      </c>
      <c r="F767" t="s">
        <v>22</v>
      </c>
      <c r="G767">
        <v>55.5</v>
      </c>
      <c r="H767">
        <v>4</v>
      </c>
      <c r="I767">
        <v>11.1</v>
      </c>
      <c r="J767">
        <v>233.1</v>
      </c>
      <c r="K767" s="6" t="s">
        <v>114</v>
      </c>
      <c r="L767">
        <v>0.65833333333333333</v>
      </c>
      <c r="M767" t="s">
        <v>32</v>
      </c>
      <c r="N767">
        <v>222</v>
      </c>
      <c r="O767">
        <v>4.7619047620000003</v>
      </c>
      <c r="P767">
        <v>11.1</v>
      </c>
      <c r="Q767">
        <v>6.6</v>
      </c>
      <c r="R767">
        <f t="shared" si="99"/>
        <v>233.1</v>
      </c>
      <c r="S767" t="str">
        <f t="shared" si="100"/>
        <v>correct</v>
      </c>
      <c r="T767" s="5" t="str">
        <f t="shared" si="101"/>
        <v>Health And Beauty</v>
      </c>
      <c r="U767" t="str">
        <f t="shared" si="102"/>
        <v>Credit card</v>
      </c>
      <c r="V767">
        <f>SUM(J767:J767:J1766)</f>
        <v>73667.411999999997</v>
      </c>
      <c r="W767">
        <f t="shared" si="103"/>
        <v>1251</v>
      </c>
      <c r="X767">
        <f t="shared" si="104"/>
        <v>312.15005084745763</v>
      </c>
      <c r="Y767">
        <f t="shared" si="105"/>
        <v>1022.49</v>
      </c>
      <c r="Z767">
        <f t="shared" si="106"/>
        <v>10.6785</v>
      </c>
      <c r="AA767">
        <f t="shared" si="107"/>
        <v>236</v>
      </c>
    </row>
    <row r="768" spans="1:27" x14ac:dyDescent="0.3">
      <c r="A768" t="s">
        <v>854</v>
      </c>
      <c r="B768" t="s">
        <v>45</v>
      </c>
      <c r="C768" t="s">
        <v>46</v>
      </c>
      <c r="D768" t="s">
        <v>27</v>
      </c>
      <c r="E768" t="s">
        <v>21</v>
      </c>
      <c r="F768" t="s">
        <v>31</v>
      </c>
      <c r="G768">
        <v>95.46</v>
      </c>
      <c r="H768">
        <v>8</v>
      </c>
      <c r="I768">
        <v>38.183999999999997</v>
      </c>
      <c r="J768">
        <v>801.86400000000003</v>
      </c>
      <c r="K768" s="6">
        <v>43588</v>
      </c>
      <c r="L768">
        <v>0.81944444444444453</v>
      </c>
      <c r="M768" t="s">
        <v>23</v>
      </c>
      <c r="N768">
        <v>763.68</v>
      </c>
      <c r="O768">
        <v>4.7619047620000003</v>
      </c>
      <c r="P768">
        <v>38.183999999999997</v>
      </c>
      <c r="Q768">
        <v>4.7</v>
      </c>
      <c r="R768">
        <f t="shared" si="99"/>
        <v>801.86</v>
      </c>
      <c r="S768" t="str">
        <f t="shared" si="100"/>
        <v>check</v>
      </c>
      <c r="T768" s="5" t="str">
        <f t="shared" si="101"/>
        <v>Home And Lifestyle</v>
      </c>
      <c r="U768" t="str">
        <f t="shared" si="102"/>
        <v>Ewallet</v>
      </c>
      <c r="V768">
        <f>SUM(J768:J768:J1767)</f>
        <v>73434.312000000005</v>
      </c>
      <c r="W768">
        <f t="shared" si="103"/>
        <v>1247</v>
      </c>
      <c r="X768">
        <f t="shared" si="104"/>
        <v>312.48643404255324</v>
      </c>
      <c r="Y768">
        <f t="shared" si="105"/>
        <v>1022.49</v>
      </c>
      <c r="Z768">
        <f t="shared" si="106"/>
        <v>10.6785</v>
      </c>
      <c r="AA768">
        <f t="shared" si="107"/>
        <v>235</v>
      </c>
    </row>
    <row r="769" spans="1:27" x14ac:dyDescent="0.3">
      <c r="A769" t="s">
        <v>855</v>
      </c>
      <c r="B769" t="s">
        <v>25</v>
      </c>
      <c r="C769" t="s">
        <v>26</v>
      </c>
      <c r="D769" t="s">
        <v>27</v>
      </c>
      <c r="E769" t="s">
        <v>21</v>
      </c>
      <c r="F769" t="s">
        <v>50</v>
      </c>
      <c r="G769">
        <v>76.06</v>
      </c>
      <c r="H769">
        <v>3</v>
      </c>
      <c r="I769">
        <v>11.409000000000001</v>
      </c>
      <c r="J769">
        <v>239.589</v>
      </c>
      <c r="K769" s="6">
        <v>43586</v>
      </c>
      <c r="L769">
        <v>0.85416666666666663</v>
      </c>
      <c r="M769" t="s">
        <v>32</v>
      </c>
      <c r="N769">
        <v>228.18</v>
      </c>
      <c r="O769">
        <v>4.7619047620000003</v>
      </c>
      <c r="P769">
        <v>11.409000000000001</v>
      </c>
      <c r="Q769">
        <v>9.8000000000000007</v>
      </c>
      <c r="R769">
        <f t="shared" si="99"/>
        <v>239.59</v>
      </c>
      <c r="S769" t="str">
        <f t="shared" si="100"/>
        <v>check</v>
      </c>
      <c r="T769" s="5" t="str">
        <f t="shared" si="101"/>
        <v>Fashion Accessories</v>
      </c>
      <c r="U769" t="str">
        <f t="shared" si="102"/>
        <v>Credit card</v>
      </c>
      <c r="V769">
        <f>SUM(J769:J769:J1768)</f>
        <v>72632.448000000004</v>
      </c>
      <c r="W769">
        <f t="shared" si="103"/>
        <v>1239</v>
      </c>
      <c r="X769">
        <f t="shared" si="104"/>
        <v>310.39507692307694</v>
      </c>
      <c r="Y769">
        <f t="shared" si="105"/>
        <v>1022.49</v>
      </c>
      <c r="Z769">
        <f t="shared" si="106"/>
        <v>10.6785</v>
      </c>
      <c r="AA769">
        <f t="shared" si="107"/>
        <v>234</v>
      </c>
    </row>
    <row r="770" spans="1:27" x14ac:dyDescent="0.3">
      <c r="A770" t="s">
        <v>856</v>
      </c>
      <c r="B770" t="s">
        <v>45</v>
      </c>
      <c r="C770" t="s">
        <v>46</v>
      </c>
      <c r="D770" t="s">
        <v>27</v>
      </c>
      <c r="E770" t="s">
        <v>215</v>
      </c>
      <c r="F770" t="s">
        <v>36</v>
      </c>
      <c r="G770">
        <v>13.69</v>
      </c>
      <c r="H770">
        <v>6</v>
      </c>
      <c r="I770">
        <v>4.1070000000000002</v>
      </c>
      <c r="J770">
        <v>86.247</v>
      </c>
      <c r="K770" s="6" t="s">
        <v>257</v>
      </c>
      <c r="L770">
        <v>0.58263888888888882</v>
      </c>
      <c r="M770" t="s">
        <v>29</v>
      </c>
      <c r="N770">
        <v>82.14</v>
      </c>
      <c r="O770">
        <v>4.7619047620000003</v>
      </c>
      <c r="P770">
        <v>4.1070000000000002</v>
      </c>
      <c r="Q770">
        <v>6.3</v>
      </c>
      <c r="R770">
        <f t="shared" si="99"/>
        <v>86.25</v>
      </c>
      <c r="S770" t="str">
        <f t="shared" si="100"/>
        <v>check</v>
      </c>
      <c r="T770" s="5" t="str">
        <f t="shared" si="101"/>
        <v>Sports And Travel</v>
      </c>
      <c r="U770" t="str">
        <f t="shared" si="102"/>
        <v>Cash</v>
      </c>
      <c r="V770">
        <f>SUM(J770:J770:J1769)</f>
        <v>72392.858999999997</v>
      </c>
      <c r="W770">
        <f t="shared" si="103"/>
        <v>1236</v>
      </c>
      <c r="X770">
        <f t="shared" si="104"/>
        <v>310.69896566523602</v>
      </c>
      <c r="Y770">
        <f t="shared" si="105"/>
        <v>1022.49</v>
      </c>
      <c r="Z770">
        <f t="shared" si="106"/>
        <v>10.6785</v>
      </c>
      <c r="AA770">
        <f t="shared" si="107"/>
        <v>233</v>
      </c>
    </row>
    <row r="771" spans="1:27" x14ac:dyDescent="0.3">
      <c r="A771" t="s">
        <v>857</v>
      </c>
      <c r="B771" t="s">
        <v>45</v>
      </c>
      <c r="C771" t="s">
        <v>46</v>
      </c>
      <c r="D771" t="s">
        <v>27</v>
      </c>
      <c r="E771" t="s">
        <v>21</v>
      </c>
      <c r="F771" t="s">
        <v>28</v>
      </c>
      <c r="G771">
        <v>95.64</v>
      </c>
      <c r="H771">
        <v>4</v>
      </c>
      <c r="I771">
        <v>19.128</v>
      </c>
      <c r="J771">
        <v>401.68799999999999</v>
      </c>
      <c r="K771" s="6" t="s">
        <v>95</v>
      </c>
      <c r="L771">
        <v>0.78541666666666676</v>
      </c>
      <c r="M771" t="s">
        <v>29</v>
      </c>
      <c r="N771">
        <v>382.56</v>
      </c>
      <c r="O771">
        <v>4.7619047620000003</v>
      </c>
      <c r="P771">
        <v>19.128</v>
      </c>
      <c r="Q771">
        <v>7.9</v>
      </c>
      <c r="R771">
        <f t="shared" ref="R771:R834" si="108">ROUND((G771*H771)+I771,2)</f>
        <v>401.69</v>
      </c>
      <c r="S771" t="str">
        <f t="shared" ref="S771:S834" si="109">IF(J771=ROUND((G771*H771)+I771,2),"correct","check")</f>
        <v>check</v>
      </c>
      <c r="T771" s="5" t="str">
        <f t="shared" ref="T771:T834" si="110">PROPER(F771)</f>
        <v>Electronic Accessories</v>
      </c>
      <c r="U771" t="str">
        <f t="shared" ref="U771:U834" si="111">TRIM(M771)</f>
        <v>Cash</v>
      </c>
      <c r="V771">
        <f>SUM(J771:J771:J1770)</f>
        <v>72306.612000000008</v>
      </c>
      <c r="W771">
        <f t="shared" ref="W771:W834" si="112">SUM(H771:H1770)</f>
        <v>1230</v>
      </c>
      <c r="X771">
        <f t="shared" ref="X771:X834" si="113">AVERAGE(J771:J1770)</f>
        <v>311.6664310344828</v>
      </c>
      <c r="Y771">
        <f t="shared" ref="Y771:Y834" si="114">MAX(J771:J1770)</f>
        <v>1022.49</v>
      </c>
      <c r="Z771">
        <f t="shared" ref="Z771:Z834" si="115">MIN(J771:J1770)</f>
        <v>10.6785</v>
      </c>
      <c r="AA771">
        <f t="shared" ref="AA771:AA834" si="116">COUNTA(A771:A1770)</f>
        <v>232</v>
      </c>
    </row>
    <row r="772" spans="1:27" x14ac:dyDescent="0.3">
      <c r="A772" t="s">
        <v>858</v>
      </c>
      <c r="B772" t="s">
        <v>18</v>
      </c>
      <c r="C772" t="s">
        <v>19</v>
      </c>
      <c r="D772" t="s">
        <v>27</v>
      </c>
      <c r="E772" t="s">
        <v>21</v>
      </c>
      <c r="F772" t="s">
        <v>31</v>
      </c>
      <c r="G772">
        <v>11.43</v>
      </c>
      <c r="H772">
        <v>6</v>
      </c>
      <c r="I772">
        <v>3.4289999999999998</v>
      </c>
      <c r="J772">
        <v>72.009</v>
      </c>
      <c r="K772" s="6" t="s">
        <v>57</v>
      </c>
      <c r="L772">
        <v>0.72499999999999998</v>
      </c>
      <c r="M772" t="s">
        <v>29</v>
      </c>
      <c r="N772">
        <v>68.58</v>
      </c>
      <c r="O772">
        <v>4.7619047620000003</v>
      </c>
      <c r="P772">
        <v>3.4289999999999998</v>
      </c>
      <c r="Q772">
        <v>7.7</v>
      </c>
      <c r="R772">
        <f t="shared" si="108"/>
        <v>72.010000000000005</v>
      </c>
      <c r="S772" t="str">
        <f t="shared" si="109"/>
        <v>check</v>
      </c>
      <c r="T772" s="5" t="str">
        <f t="shared" si="110"/>
        <v>Home And Lifestyle</v>
      </c>
      <c r="U772" t="str">
        <f t="shared" si="111"/>
        <v>Cash</v>
      </c>
      <c r="V772">
        <f>SUM(J772:J772:J1771)</f>
        <v>71904.924000000014</v>
      </c>
      <c r="W772">
        <f t="shared" si="112"/>
        <v>1226</v>
      </c>
      <c r="X772">
        <f t="shared" si="113"/>
        <v>311.27672727272733</v>
      </c>
      <c r="Y772">
        <f t="shared" si="114"/>
        <v>1022.49</v>
      </c>
      <c r="Z772">
        <f t="shared" si="115"/>
        <v>10.6785</v>
      </c>
      <c r="AA772">
        <f t="shared" si="116"/>
        <v>231</v>
      </c>
    </row>
    <row r="773" spans="1:27" x14ac:dyDescent="0.3">
      <c r="A773" t="s">
        <v>859</v>
      </c>
      <c r="B773" t="s">
        <v>45</v>
      </c>
      <c r="C773" t="s">
        <v>46</v>
      </c>
      <c r="D773" t="s">
        <v>20</v>
      </c>
      <c r="E773" t="s">
        <v>21</v>
      </c>
      <c r="F773" t="s">
        <v>36</v>
      </c>
      <c r="G773">
        <v>95.54</v>
      </c>
      <c r="H773">
        <v>4</v>
      </c>
      <c r="I773">
        <v>19.108000000000001</v>
      </c>
      <c r="J773">
        <v>401.26799999999997</v>
      </c>
      <c r="K773" s="6" t="s">
        <v>314</v>
      </c>
      <c r="L773">
        <v>0.49861111111111112</v>
      </c>
      <c r="M773" t="s">
        <v>23</v>
      </c>
      <c r="N773">
        <v>382.16</v>
      </c>
      <c r="O773">
        <v>4.7619047620000003</v>
      </c>
      <c r="P773">
        <v>19.108000000000001</v>
      </c>
      <c r="Q773">
        <v>4.5</v>
      </c>
      <c r="R773">
        <f t="shared" si="108"/>
        <v>401.27</v>
      </c>
      <c r="S773" t="str">
        <f t="shared" si="109"/>
        <v>check</v>
      </c>
      <c r="T773" s="5" t="str">
        <f t="shared" si="110"/>
        <v>Sports And Travel</v>
      </c>
      <c r="U773" t="str">
        <f t="shared" si="111"/>
        <v>Ewallet</v>
      </c>
      <c r="V773">
        <f>SUM(J773:J773:J1772)</f>
        <v>71832.915000000008</v>
      </c>
      <c r="W773">
        <f t="shared" si="112"/>
        <v>1220</v>
      </c>
      <c r="X773">
        <f t="shared" si="113"/>
        <v>312.3170217391305</v>
      </c>
      <c r="Y773">
        <f t="shared" si="114"/>
        <v>1022.49</v>
      </c>
      <c r="Z773">
        <f t="shared" si="115"/>
        <v>10.6785</v>
      </c>
      <c r="AA773">
        <f t="shared" si="116"/>
        <v>230</v>
      </c>
    </row>
    <row r="774" spans="1:27" x14ac:dyDescent="0.3">
      <c r="A774" t="s">
        <v>860</v>
      </c>
      <c r="B774" t="s">
        <v>25</v>
      </c>
      <c r="C774" t="s">
        <v>26</v>
      </c>
      <c r="D774" t="s">
        <v>20</v>
      </c>
      <c r="E774" t="s">
        <v>21</v>
      </c>
      <c r="F774" t="s">
        <v>22</v>
      </c>
      <c r="G774">
        <v>85.87</v>
      </c>
      <c r="H774">
        <v>7</v>
      </c>
      <c r="I774">
        <v>30.054500000000001</v>
      </c>
      <c r="J774">
        <v>631.14449999999999</v>
      </c>
      <c r="K774" s="6" t="s">
        <v>98</v>
      </c>
      <c r="L774">
        <v>0.79236111111111107</v>
      </c>
      <c r="M774" t="s">
        <v>32</v>
      </c>
      <c r="N774">
        <v>601.09</v>
      </c>
      <c r="O774">
        <v>4.7619047620000003</v>
      </c>
      <c r="P774">
        <v>30.054500000000001</v>
      </c>
      <c r="Q774">
        <v>8</v>
      </c>
      <c r="R774">
        <f t="shared" si="108"/>
        <v>631.14</v>
      </c>
      <c r="S774" t="str">
        <f t="shared" si="109"/>
        <v>check</v>
      </c>
      <c r="T774" s="5" t="str">
        <f t="shared" si="110"/>
        <v>Health And Beauty</v>
      </c>
      <c r="U774" t="str">
        <f t="shared" si="111"/>
        <v>Credit card</v>
      </c>
      <c r="V774">
        <f>SUM(J774:J774:J1773)</f>
        <v>71431.647000000012</v>
      </c>
      <c r="W774">
        <f t="shared" si="112"/>
        <v>1216</v>
      </c>
      <c r="X774">
        <f t="shared" si="113"/>
        <v>311.9285895196507</v>
      </c>
      <c r="Y774">
        <f t="shared" si="114"/>
        <v>1022.49</v>
      </c>
      <c r="Z774">
        <f t="shared" si="115"/>
        <v>10.6785</v>
      </c>
      <c r="AA774">
        <f t="shared" si="116"/>
        <v>229</v>
      </c>
    </row>
    <row r="775" spans="1:27" x14ac:dyDescent="0.3">
      <c r="A775" t="s">
        <v>861</v>
      </c>
      <c r="B775" t="s">
        <v>25</v>
      </c>
      <c r="C775" t="s">
        <v>26</v>
      </c>
      <c r="D775" t="s">
        <v>20</v>
      </c>
      <c r="E775" t="s">
        <v>21</v>
      </c>
      <c r="F775" t="s">
        <v>36</v>
      </c>
      <c r="G775">
        <v>67.989999999999995</v>
      </c>
      <c r="H775">
        <v>7</v>
      </c>
      <c r="I775">
        <v>23.796500000000002</v>
      </c>
      <c r="J775">
        <v>499.72649999999999</v>
      </c>
      <c r="K775" s="6" t="s">
        <v>68</v>
      </c>
      <c r="L775">
        <v>0.70138888888888884</v>
      </c>
      <c r="M775" t="s">
        <v>23</v>
      </c>
      <c r="N775">
        <v>475.93</v>
      </c>
      <c r="O775">
        <v>4.7619047620000003</v>
      </c>
      <c r="P775">
        <v>23.796500000000002</v>
      </c>
      <c r="Q775">
        <v>5.7</v>
      </c>
      <c r="R775">
        <f t="shared" si="108"/>
        <v>499.73</v>
      </c>
      <c r="S775" t="str">
        <f t="shared" si="109"/>
        <v>check</v>
      </c>
      <c r="T775" s="5" t="str">
        <f t="shared" si="110"/>
        <v>Sports And Travel</v>
      </c>
      <c r="U775" t="str">
        <f t="shared" si="111"/>
        <v>Ewallet</v>
      </c>
      <c r="V775">
        <f>SUM(J775:J775:J1774)</f>
        <v>70800.502500000002</v>
      </c>
      <c r="W775">
        <f t="shared" si="112"/>
        <v>1209</v>
      </c>
      <c r="X775">
        <f t="shared" si="113"/>
        <v>310.5285197368421</v>
      </c>
      <c r="Y775">
        <f t="shared" si="114"/>
        <v>1022.49</v>
      </c>
      <c r="Z775">
        <f t="shared" si="115"/>
        <v>10.6785</v>
      </c>
      <c r="AA775">
        <f t="shared" si="116"/>
        <v>228</v>
      </c>
    </row>
    <row r="776" spans="1:27" x14ac:dyDescent="0.3">
      <c r="A776" t="s">
        <v>862</v>
      </c>
      <c r="B776" t="s">
        <v>25</v>
      </c>
      <c r="C776" t="s">
        <v>26</v>
      </c>
      <c r="D776" t="s">
        <v>27</v>
      </c>
      <c r="E776" t="s">
        <v>21</v>
      </c>
      <c r="F776" t="s">
        <v>47</v>
      </c>
      <c r="G776">
        <v>52.42</v>
      </c>
      <c r="H776">
        <v>1</v>
      </c>
      <c r="I776">
        <v>2.621</v>
      </c>
      <c r="J776">
        <v>55.040999999999997</v>
      </c>
      <c r="K776" s="6">
        <v>43618</v>
      </c>
      <c r="L776">
        <v>0.43194444444444446</v>
      </c>
      <c r="M776" t="s">
        <v>32</v>
      </c>
      <c r="N776">
        <v>52.42</v>
      </c>
      <c r="O776">
        <v>4.7619047620000003</v>
      </c>
      <c r="P776">
        <v>2.621</v>
      </c>
      <c r="Q776">
        <v>6.3</v>
      </c>
      <c r="R776">
        <f t="shared" si="108"/>
        <v>55.04</v>
      </c>
      <c r="S776" t="str">
        <f t="shared" si="109"/>
        <v>check</v>
      </c>
      <c r="T776" s="5" t="str">
        <f t="shared" si="110"/>
        <v>Food And Beverages</v>
      </c>
      <c r="U776" t="str">
        <f t="shared" si="111"/>
        <v>Credit card</v>
      </c>
      <c r="V776">
        <f>SUM(J776:J776:J1775)</f>
        <v>70300.776000000013</v>
      </c>
      <c r="W776">
        <f t="shared" si="112"/>
        <v>1202</v>
      </c>
      <c r="X776">
        <f t="shared" si="113"/>
        <v>309.69504845814981</v>
      </c>
      <c r="Y776">
        <f t="shared" si="114"/>
        <v>1022.49</v>
      </c>
      <c r="Z776">
        <f t="shared" si="115"/>
        <v>10.6785</v>
      </c>
      <c r="AA776">
        <f t="shared" si="116"/>
        <v>227</v>
      </c>
    </row>
    <row r="777" spans="1:27" x14ac:dyDescent="0.3">
      <c r="A777" t="s">
        <v>863</v>
      </c>
      <c r="B777" t="s">
        <v>25</v>
      </c>
      <c r="C777" t="s">
        <v>26</v>
      </c>
      <c r="D777" t="s">
        <v>20</v>
      </c>
      <c r="E777" t="s">
        <v>215</v>
      </c>
      <c r="F777" t="s">
        <v>47</v>
      </c>
      <c r="G777">
        <v>65.650000000000006</v>
      </c>
      <c r="H777">
        <v>2</v>
      </c>
      <c r="I777">
        <v>6.5650000000000004</v>
      </c>
      <c r="J777">
        <v>137.86500000000001</v>
      </c>
      <c r="K777" s="6" t="s">
        <v>90</v>
      </c>
      <c r="L777">
        <v>0.69861111111111107</v>
      </c>
      <c r="M777" t="s">
        <v>29</v>
      </c>
      <c r="N777">
        <v>131.30000000000001</v>
      </c>
      <c r="O777">
        <v>4.7619047620000003</v>
      </c>
      <c r="P777">
        <v>6.5650000000000004</v>
      </c>
      <c r="Q777">
        <v>6</v>
      </c>
      <c r="R777">
        <f t="shared" si="108"/>
        <v>137.87</v>
      </c>
      <c r="S777" t="str">
        <f t="shared" si="109"/>
        <v>check</v>
      </c>
      <c r="T777" s="5" t="str">
        <f t="shared" si="110"/>
        <v>Food And Beverages</v>
      </c>
      <c r="U777" t="str">
        <f t="shared" si="111"/>
        <v>Cash</v>
      </c>
      <c r="V777">
        <f>SUM(J777:J777:J1776)</f>
        <v>70245.735000000001</v>
      </c>
      <c r="W777">
        <f t="shared" si="112"/>
        <v>1201</v>
      </c>
      <c r="X777">
        <f t="shared" si="113"/>
        <v>310.82183628318586</v>
      </c>
      <c r="Y777">
        <f t="shared" si="114"/>
        <v>1022.49</v>
      </c>
      <c r="Z777">
        <f t="shared" si="115"/>
        <v>10.6785</v>
      </c>
      <c r="AA777">
        <f t="shared" si="116"/>
        <v>226</v>
      </c>
    </row>
    <row r="778" spans="1:27" x14ac:dyDescent="0.3">
      <c r="A778" t="s">
        <v>864</v>
      </c>
      <c r="B778" t="s">
        <v>45</v>
      </c>
      <c r="C778" t="s">
        <v>46</v>
      </c>
      <c r="D778" t="s">
        <v>27</v>
      </c>
      <c r="E778" t="s">
        <v>21</v>
      </c>
      <c r="F778" t="s">
        <v>47</v>
      </c>
      <c r="G778">
        <v>28.86</v>
      </c>
      <c r="H778">
        <v>5</v>
      </c>
      <c r="I778">
        <v>7.2149999999999999</v>
      </c>
      <c r="J778">
        <v>151.51499999999999</v>
      </c>
      <c r="K778" s="6" t="s">
        <v>135</v>
      </c>
      <c r="L778">
        <v>0.75555555555555554</v>
      </c>
      <c r="M778" t="s">
        <v>32</v>
      </c>
      <c r="N778">
        <v>144.30000000000001</v>
      </c>
      <c r="O778">
        <v>4.7619047620000003</v>
      </c>
      <c r="P778">
        <v>7.2149999999999999</v>
      </c>
      <c r="Q778">
        <v>8</v>
      </c>
      <c r="R778">
        <f t="shared" si="108"/>
        <v>151.52000000000001</v>
      </c>
      <c r="S778" t="str">
        <f t="shared" si="109"/>
        <v>check</v>
      </c>
      <c r="T778" s="5" t="str">
        <f t="shared" si="110"/>
        <v>Food And Beverages</v>
      </c>
      <c r="U778" t="str">
        <f t="shared" si="111"/>
        <v>Credit card</v>
      </c>
      <c r="V778">
        <f>SUM(J778:J778:J1777)</f>
        <v>70107.87000000001</v>
      </c>
      <c r="W778">
        <f t="shared" si="112"/>
        <v>1199</v>
      </c>
      <c r="X778">
        <f t="shared" si="113"/>
        <v>311.59053333333338</v>
      </c>
      <c r="Y778">
        <f t="shared" si="114"/>
        <v>1022.49</v>
      </c>
      <c r="Z778">
        <f t="shared" si="115"/>
        <v>10.6785</v>
      </c>
      <c r="AA778">
        <f t="shared" si="116"/>
        <v>225</v>
      </c>
    </row>
    <row r="779" spans="1:27" x14ac:dyDescent="0.3">
      <c r="A779" t="s">
        <v>865</v>
      </c>
      <c r="B779" t="s">
        <v>25</v>
      </c>
      <c r="C779" t="s">
        <v>26</v>
      </c>
      <c r="D779" t="s">
        <v>20</v>
      </c>
      <c r="E779" t="s">
        <v>215</v>
      </c>
      <c r="F779" t="s">
        <v>22</v>
      </c>
      <c r="G779">
        <v>65.31</v>
      </c>
      <c r="H779">
        <v>7</v>
      </c>
      <c r="I779">
        <v>22.858499999999999</v>
      </c>
      <c r="J779">
        <v>480.02850000000001</v>
      </c>
      <c r="K779" s="6">
        <v>43588</v>
      </c>
      <c r="L779">
        <v>0.75138888888888899</v>
      </c>
      <c r="M779" t="s">
        <v>32</v>
      </c>
      <c r="N779">
        <v>457.17</v>
      </c>
      <c r="O779">
        <v>4.7619047620000003</v>
      </c>
      <c r="P779">
        <v>22.858499999999999</v>
      </c>
      <c r="Q779">
        <v>4.2</v>
      </c>
      <c r="R779">
        <f t="shared" si="108"/>
        <v>480.03</v>
      </c>
      <c r="S779" t="str">
        <f t="shared" si="109"/>
        <v>check</v>
      </c>
      <c r="T779" s="5" t="str">
        <f t="shared" si="110"/>
        <v>Health And Beauty</v>
      </c>
      <c r="U779" t="str">
        <f t="shared" si="111"/>
        <v>Credit card</v>
      </c>
      <c r="V779">
        <f>SUM(J779:J779:J1778)</f>
        <v>69956.35500000001</v>
      </c>
      <c r="W779">
        <f t="shared" si="112"/>
        <v>1194</v>
      </c>
      <c r="X779">
        <f t="shared" si="113"/>
        <v>312.30515625000004</v>
      </c>
      <c r="Y779">
        <f t="shared" si="114"/>
        <v>1022.49</v>
      </c>
      <c r="Z779">
        <f t="shared" si="115"/>
        <v>10.6785</v>
      </c>
      <c r="AA779">
        <f t="shared" si="116"/>
        <v>224</v>
      </c>
    </row>
    <row r="780" spans="1:27" x14ac:dyDescent="0.3">
      <c r="A780" t="s">
        <v>866</v>
      </c>
      <c r="B780" t="s">
        <v>45</v>
      </c>
      <c r="C780" t="s">
        <v>46</v>
      </c>
      <c r="D780" t="s">
        <v>27</v>
      </c>
      <c r="E780" t="s">
        <v>215</v>
      </c>
      <c r="F780" t="s">
        <v>36</v>
      </c>
      <c r="G780">
        <v>93.38</v>
      </c>
      <c r="H780">
        <v>1</v>
      </c>
      <c r="I780">
        <v>4.6689999999999996</v>
      </c>
      <c r="J780">
        <v>98.049000000000007</v>
      </c>
      <c r="K780" s="6">
        <v>43525</v>
      </c>
      <c r="L780">
        <v>0.54652777777777783</v>
      </c>
      <c r="M780" t="s">
        <v>29</v>
      </c>
      <c r="N780">
        <v>93.38</v>
      </c>
      <c r="O780">
        <v>4.7619047620000003</v>
      </c>
      <c r="P780">
        <v>4.6689999999999996</v>
      </c>
      <c r="Q780">
        <v>9.6</v>
      </c>
      <c r="R780">
        <f t="shared" si="108"/>
        <v>98.05</v>
      </c>
      <c r="S780" t="str">
        <f t="shared" si="109"/>
        <v>check</v>
      </c>
      <c r="T780" s="5" t="str">
        <f t="shared" si="110"/>
        <v>Sports And Travel</v>
      </c>
      <c r="U780" t="str">
        <f t="shared" si="111"/>
        <v>Cash</v>
      </c>
      <c r="V780">
        <f>SUM(J780:J780:J1779)</f>
        <v>69476.32650000001</v>
      </c>
      <c r="W780">
        <f t="shared" si="112"/>
        <v>1187</v>
      </c>
      <c r="X780">
        <f t="shared" si="113"/>
        <v>311.55303363228705</v>
      </c>
      <c r="Y780">
        <f t="shared" si="114"/>
        <v>1022.49</v>
      </c>
      <c r="Z780">
        <f t="shared" si="115"/>
        <v>10.6785</v>
      </c>
      <c r="AA780">
        <f t="shared" si="116"/>
        <v>223</v>
      </c>
    </row>
    <row r="781" spans="1:27" x14ac:dyDescent="0.3">
      <c r="A781" t="s">
        <v>867</v>
      </c>
      <c r="B781" t="s">
        <v>25</v>
      </c>
      <c r="C781" t="s">
        <v>26</v>
      </c>
      <c r="D781" t="s">
        <v>20</v>
      </c>
      <c r="E781" t="s">
        <v>215</v>
      </c>
      <c r="F781" t="s">
        <v>36</v>
      </c>
      <c r="G781">
        <v>25.25</v>
      </c>
      <c r="H781">
        <v>5</v>
      </c>
      <c r="I781">
        <v>6.3125</v>
      </c>
      <c r="J781">
        <v>132.5625</v>
      </c>
      <c r="K781" s="6" t="s">
        <v>295</v>
      </c>
      <c r="L781">
        <v>0.74444444444444446</v>
      </c>
      <c r="M781" t="s">
        <v>29</v>
      </c>
      <c r="N781">
        <v>126.25</v>
      </c>
      <c r="O781">
        <v>4.7619047620000003</v>
      </c>
      <c r="P781">
        <v>6.3125</v>
      </c>
      <c r="Q781">
        <v>6.1</v>
      </c>
      <c r="R781">
        <f t="shared" si="108"/>
        <v>132.56</v>
      </c>
      <c r="S781" t="str">
        <f t="shared" si="109"/>
        <v>check</v>
      </c>
      <c r="T781" s="5" t="str">
        <f t="shared" si="110"/>
        <v>Sports And Travel</v>
      </c>
      <c r="U781" t="str">
        <f t="shared" si="111"/>
        <v>Cash</v>
      </c>
      <c r="V781">
        <f>SUM(J781:J781:J1780)</f>
        <v>69378.277500000011</v>
      </c>
      <c r="W781">
        <f t="shared" si="112"/>
        <v>1186</v>
      </c>
      <c r="X781">
        <f t="shared" si="113"/>
        <v>312.51476351351357</v>
      </c>
      <c r="Y781">
        <f t="shared" si="114"/>
        <v>1022.49</v>
      </c>
      <c r="Z781">
        <f t="shared" si="115"/>
        <v>10.6785</v>
      </c>
      <c r="AA781">
        <f t="shared" si="116"/>
        <v>222</v>
      </c>
    </row>
    <row r="782" spans="1:27" x14ac:dyDescent="0.3">
      <c r="A782" t="s">
        <v>868</v>
      </c>
      <c r="B782" t="s">
        <v>45</v>
      </c>
      <c r="C782" t="s">
        <v>46</v>
      </c>
      <c r="D782" t="s">
        <v>20</v>
      </c>
      <c r="E782" t="s">
        <v>215</v>
      </c>
      <c r="F782" t="s">
        <v>28</v>
      </c>
      <c r="G782">
        <v>87.87</v>
      </c>
      <c r="H782">
        <v>9</v>
      </c>
      <c r="I782">
        <v>39.541499999999999</v>
      </c>
      <c r="J782">
        <v>830.37149999999997</v>
      </c>
      <c r="K782" s="6" t="s">
        <v>305</v>
      </c>
      <c r="L782">
        <v>0.85555555555555562</v>
      </c>
      <c r="M782" t="s">
        <v>23</v>
      </c>
      <c r="N782">
        <v>790.83</v>
      </c>
      <c r="O782">
        <v>4.7619047620000003</v>
      </c>
      <c r="P782">
        <v>39.541499999999999</v>
      </c>
      <c r="Q782">
        <v>5.6</v>
      </c>
      <c r="R782">
        <f t="shared" si="108"/>
        <v>830.37</v>
      </c>
      <c r="S782" t="str">
        <f t="shared" si="109"/>
        <v>check</v>
      </c>
      <c r="T782" s="5" t="str">
        <f t="shared" si="110"/>
        <v>Electronic Accessories</v>
      </c>
      <c r="U782" t="str">
        <f t="shared" si="111"/>
        <v>Ewallet</v>
      </c>
      <c r="V782">
        <f>SUM(J782:J782:J1781)</f>
        <v>69245.715000000011</v>
      </c>
      <c r="W782">
        <f t="shared" si="112"/>
        <v>1181</v>
      </c>
      <c r="X782">
        <f t="shared" si="113"/>
        <v>313.32902714932129</v>
      </c>
      <c r="Y782">
        <f t="shared" si="114"/>
        <v>1022.49</v>
      </c>
      <c r="Z782">
        <f t="shared" si="115"/>
        <v>10.6785</v>
      </c>
      <c r="AA782">
        <f t="shared" si="116"/>
        <v>221</v>
      </c>
    </row>
    <row r="783" spans="1:27" x14ac:dyDescent="0.3">
      <c r="A783" t="s">
        <v>869</v>
      </c>
      <c r="B783" t="s">
        <v>25</v>
      </c>
      <c r="C783" t="s">
        <v>26</v>
      </c>
      <c r="D783" t="s">
        <v>27</v>
      </c>
      <c r="E783" t="s">
        <v>215</v>
      </c>
      <c r="F783" t="s">
        <v>22</v>
      </c>
      <c r="G783">
        <v>21.8</v>
      </c>
      <c r="H783">
        <v>8</v>
      </c>
      <c r="I783">
        <v>8.7200000000000006</v>
      </c>
      <c r="J783">
        <v>183.12</v>
      </c>
      <c r="K783" s="6" t="s">
        <v>453</v>
      </c>
      <c r="L783">
        <v>0.80833333333333324</v>
      </c>
      <c r="M783" t="s">
        <v>29</v>
      </c>
      <c r="N783">
        <v>174.4</v>
      </c>
      <c r="O783">
        <v>4.7619047620000003</v>
      </c>
      <c r="P783">
        <v>8.7200000000000006</v>
      </c>
      <c r="Q783">
        <v>8.3000000000000007</v>
      </c>
      <c r="R783">
        <f t="shared" si="108"/>
        <v>183.12</v>
      </c>
      <c r="S783" t="str">
        <f t="shared" si="109"/>
        <v>correct</v>
      </c>
      <c r="T783" s="5" t="str">
        <f t="shared" si="110"/>
        <v>Health And Beauty</v>
      </c>
      <c r="U783" t="str">
        <f t="shared" si="111"/>
        <v>Cash</v>
      </c>
      <c r="V783">
        <f>SUM(J783:J783:J1782)</f>
        <v>68415.343499999988</v>
      </c>
      <c r="W783">
        <f t="shared" si="112"/>
        <v>1172</v>
      </c>
      <c r="X783">
        <f t="shared" si="113"/>
        <v>310.97883409090906</v>
      </c>
      <c r="Y783">
        <f t="shared" si="114"/>
        <v>1022.49</v>
      </c>
      <c r="Z783">
        <f t="shared" si="115"/>
        <v>10.6785</v>
      </c>
      <c r="AA783">
        <f t="shared" si="116"/>
        <v>220</v>
      </c>
    </row>
    <row r="784" spans="1:27" x14ac:dyDescent="0.3">
      <c r="A784" t="s">
        <v>870</v>
      </c>
      <c r="B784" t="s">
        <v>18</v>
      </c>
      <c r="C784" t="s">
        <v>19</v>
      </c>
      <c r="D784" t="s">
        <v>27</v>
      </c>
      <c r="E784" t="s">
        <v>21</v>
      </c>
      <c r="F784" t="s">
        <v>36</v>
      </c>
      <c r="G784">
        <v>94.76</v>
      </c>
      <c r="H784">
        <v>4</v>
      </c>
      <c r="I784">
        <v>18.952000000000002</v>
      </c>
      <c r="J784">
        <v>397.99200000000002</v>
      </c>
      <c r="K784" s="6">
        <v>43771</v>
      </c>
      <c r="L784">
        <v>0.67083333333333339</v>
      </c>
      <c r="M784" t="s">
        <v>23</v>
      </c>
      <c r="N784">
        <v>379.04</v>
      </c>
      <c r="O784">
        <v>4.7619047620000003</v>
      </c>
      <c r="P784">
        <v>18.952000000000002</v>
      </c>
      <c r="Q784">
        <v>7.8</v>
      </c>
      <c r="R784">
        <f t="shared" si="108"/>
        <v>397.99</v>
      </c>
      <c r="S784" t="str">
        <f t="shared" si="109"/>
        <v>check</v>
      </c>
      <c r="T784" s="5" t="str">
        <f t="shared" si="110"/>
        <v>Sports And Travel</v>
      </c>
      <c r="U784" t="str">
        <f t="shared" si="111"/>
        <v>Ewallet</v>
      </c>
      <c r="V784">
        <f>SUM(J784:J784:J1783)</f>
        <v>68232.223499999993</v>
      </c>
      <c r="W784">
        <f t="shared" si="112"/>
        <v>1164</v>
      </c>
      <c r="X784">
        <f t="shared" si="113"/>
        <v>311.56266438356164</v>
      </c>
      <c r="Y784">
        <f t="shared" si="114"/>
        <v>1022.49</v>
      </c>
      <c r="Z784">
        <f t="shared" si="115"/>
        <v>10.6785</v>
      </c>
      <c r="AA784">
        <f t="shared" si="116"/>
        <v>219</v>
      </c>
    </row>
    <row r="785" spans="1:27" x14ac:dyDescent="0.3">
      <c r="A785" t="s">
        <v>871</v>
      </c>
      <c r="B785" t="s">
        <v>18</v>
      </c>
      <c r="C785" t="s">
        <v>19</v>
      </c>
      <c r="D785" t="s">
        <v>20</v>
      </c>
      <c r="E785" t="s">
        <v>21</v>
      </c>
      <c r="F785" t="s">
        <v>50</v>
      </c>
      <c r="G785">
        <v>30.62</v>
      </c>
      <c r="H785">
        <v>1</v>
      </c>
      <c r="I785">
        <v>1.5309999999999999</v>
      </c>
      <c r="J785">
        <v>32.151000000000003</v>
      </c>
      <c r="K785" s="6">
        <v>43587</v>
      </c>
      <c r="L785">
        <v>0.59305555555555556</v>
      </c>
      <c r="M785" t="s">
        <v>32</v>
      </c>
      <c r="N785">
        <v>30.62</v>
      </c>
      <c r="O785">
        <v>4.7619047620000003</v>
      </c>
      <c r="P785">
        <v>1.5309999999999999</v>
      </c>
      <c r="Q785">
        <v>4.0999999999999996</v>
      </c>
      <c r="R785">
        <f t="shared" si="108"/>
        <v>32.15</v>
      </c>
      <c r="S785" t="str">
        <f t="shared" si="109"/>
        <v>check</v>
      </c>
      <c r="T785" s="5" t="str">
        <f t="shared" si="110"/>
        <v>Fashion Accessories</v>
      </c>
      <c r="U785" t="str">
        <f t="shared" si="111"/>
        <v>Credit card</v>
      </c>
      <c r="V785">
        <f>SUM(J785:J785:J1784)</f>
        <v>67834.23149999998</v>
      </c>
      <c r="W785">
        <f t="shared" si="112"/>
        <v>1160</v>
      </c>
      <c r="X785">
        <f t="shared" si="113"/>
        <v>311.1661995412843</v>
      </c>
      <c r="Y785">
        <f t="shared" si="114"/>
        <v>1022.49</v>
      </c>
      <c r="Z785">
        <f t="shared" si="115"/>
        <v>10.6785</v>
      </c>
      <c r="AA785">
        <f t="shared" si="116"/>
        <v>218</v>
      </c>
    </row>
    <row r="786" spans="1:27" x14ac:dyDescent="0.3">
      <c r="A786" t="s">
        <v>872</v>
      </c>
      <c r="B786" t="s">
        <v>25</v>
      </c>
      <c r="C786" t="s">
        <v>26</v>
      </c>
      <c r="D786" t="s">
        <v>27</v>
      </c>
      <c r="E786" t="s">
        <v>21</v>
      </c>
      <c r="F786" t="s">
        <v>31</v>
      </c>
      <c r="G786">
        <v>44.01</v>
      </c>
      <c r="H786">
        <v>8</v>
      </c>
      <c r="I786">
        <v>17.603999999999999</v>
      </c>
      <c r="J786">
        <v>369.68400000000003</v>
      </c>
      <c r="K786" s="6">
        <v>43527</v>
      </c>
      <c r="L786">
        <v>0.73333333333333339</v>
      </c>
      <c r="M786" t="s">
        <v>29</v>
      </c>
      <c r="N786">
        <v>352.08</v>
      </c>
      <c r="O786">
        <v>4.7619047620000003</v>
      </c>
      <c r="P786">
        <v>17.603999999999999</v>
      </c>
      <c r="Q786">
        <v>8.8000000000000007</v>
      </c>
      <c r="R786">
        <f t="shared" si="108"/>
        <v>369.68</v>
      </c>
      <c r="S786" t="str">
        <f t="shared" si="109"/>
        <v>check</v>
      </c>
      <c r="T786" s="5" t="str">
        <f t="shared" si="110"/>
        <v>Home And Lifestyle</v>
      </c>
      <c r="U786" t="str">
        <f t="shared" si="111"/>
        <v>Cash</v>
      </c>
      <c r="V786">
        <f>SUM(J786:J786:J1785)</f>
        <v>67802.080499999982</v>
      </c>
      <c r="W786">
        <f t="shared" si="112"/>
        <v>1159</v>
      </c>
      <c r="X786">
        <f t="shared" si="113"/>
        <v>312.45198387096764</v>
      </c>
      <c r="Y786">
        <f t="shared" si="114"/>
        <v>1022.49</v>
      </c>
      <c r="Z786">
        <f t="shared" si="115"/>
        <v>10.6785</v>
      </c>
      <c r="AA786">
        <f t="shared" si="116"/>
        <v>217</v>
      </c>
    </row>
    <row r="787" spans="1:27" x14ac:dyDescent="0.3">
      <c r="A787" t="s">
        <v>873</v>
      </c>
      <c r="B787" t="s">
        <v>25</v>
      </c>
      <c r="C787" t="s">
        <v>26</v>
      </c>
      <c r="D787" t="s">
        <v>20</v>
      </c>
      <c r="E787" t="s">
        <v>21</v>
      </c>
      <c r="F787" t="s">
        <v>22</v>
      </c>
      <c r="G787">
        <v>10.16</v>
      </c>
      <c r="H787">
        <v>5</v>
      </c>
      <c r="I787">
        <v>2.54</v>
      </c>
      <c r="J787">
        <v>53.34</v>
      </c>
      <c r="K787" s="6" t="s">
        <v>42</v>
      </c>
      <c r="L787">
        <v>0.54722222222222217</v>
      </c>
      <c r="M787" t="s">
        <v>23</v>
      </c>
      <c r="N787">
        <v>50.8</v>
      </c>
      <c r="O787">
        <v>4.7619047620000003</v>
      </c>
      <c r="P787">
        <v>2.54</v>
      </c>
      <c r="Q787">
        <v>4.0999999999999996</v>
      </c>
      <c r="R787">
        <f t="shared" si="108"/>
        <v>53.34</v>
      </c>
      <c r="S787" t="str">
        <f t="shared" si="109"/>
        <v>correct</v>
      </c>
      <c r="T787" s="5" t="str">
        <f t="shared" si="110"/>
        <v>Health And Beauty</v>
      </c>
      <c r="U787" t="str">
        <f t="shared" si="111"/>
        <v>Ewallet</v>
      </c>
      <c r="V787">
        <f>SUM(J787:J787:J1786)</f>
        <v>67432.396499999988</v>
      </c>
      <c r="W787">
        <f t="shared" si="112"/>
        <v>1151</v>
      </c>
      <c r="X787">
        <f t="shared" si="113"/>
        <v>312.18702083333329</v>
      </c>
      <c r="Y787">
        <f t="shared" si="114"/>
        <v>1022.49</v>
      </c>
      <c r="Z787">
        <f t="shared" si="115"/>
        <v>10.6785</v>
      </c>
      <c r="AA787">
        <f t="shared" si="116"/>
        <v>216</v>
      </c>
    </row>
    <row r="788" spans="1:27" x14ac:dyDescent="0.3">
      <c r="A788" t="s">
        <v>874</v>
      </c>
      <c r="B788" t="s">
        <v>18</v>
      </c>
      <c r="C788" t="s">
        <v>19</v>
      </c>
      <c r="D788" t="s">
        <v>27</v>
      </c>
      <c r="E788" t="s">
        <v>215</v>
      </c>
      <c r="F788" t="s">
        <v>28</v>
      </c>
      <c r="G788">
        <v>74.58</v>
      </c>
      <c r="H788">
        <v>7</v>
      </c>
      <c r="I788">
        <v>26.103000000000002</v>
      </c>
      <c r="J788">
        <v>548.16300000000001</v>
      </c>
      <c r="K788" s="6">
        <v>43557</v>
      </c>
      <c r="L788">
        <v>0.67291666666666661</v>
      </c>
      <c r="M788" t="s">
        <v>32</v>
      </c>
      <c r="N788">
        <v>522.05999999999995</v>
      </c>
      <c r="O788">
        <v>4.7619047620000003</v>
      </c>
      <c r="P788">
        <v>26.103000000000002</v>
      </c>
      <c r="Q788">
        <v>9</v>
      </c>
      <c r="R788">
        <f t="shared" si="108"/>
        <v>548.16</v>
      </c>
      <c r="S788" t="str">
        <f t="shared" si="109"/>
        <v>check</v>
      </c>
      <c r="T788" s="5" t="str">
        <f t="shared" si="110"/>
        <v>Electronic Accessories</v>
      </c>
      <c r="U788" t="str">
        <f t="shared" si="111"/>
        <v>Credit card</v>
      </c>
      <c r="V788">
        <f>SUM(J788:J788:J1787)</f>
        <v>67379.056499999977</v>
      </c>
      <c r="W788">
        <f t="shared" si="112"/>
        <v>1146</v>
      </c>
      <c r="X788">
        <f t="shared" si="113"/>
        <v>313.39096046511617</v>
      </c>
      <c r="Y788">
        <f t="shared" si="114"/>
        <v>1022.49</v>
      </c>
      <c r="Z788">
        <f t="shared" si="115"/>
        <v>10.6785</v>
      </c>
      <c r="AA788">
        <f t="shared" si="116"/>
        <v>215</v>
      </c>
    </row>
    <row r="789" spans="1:27" x14ac:dyDescent="0.3">
      <c r="A789" t="s">
        <v>875</v>
      </c>
      <c r="B789" t="s">
        <v>25</v>
      </c>
      <c r="C789" t="s">
        <v>26</v>
      </c>
      <c r="D789" t="s">
        <v>27</v>
      </c>
      <c r="E789" t="s">
        <v>215</v>
      </c>
      <c r="F789" t="s">
        <v>28</v>
      </c>
      <c r="G789">
        <v>71.89</v>
      </c>
      <c r="H789">
        <v>8</v>
      </c>
      <c r="I789">
        <v>28.756</v>
      </c>
      <c r="J789">
        <v>603.87599999999998</v>
      </c>
      <c r="K789" s="6" t="s">
        <v>453</v>
      </c>
      <c r="L789">
        <v>0.48125000000000001</v>
      </c>
      <c r="M789" t="s">
        <v>23</v>
      </c>
      <c r="N789">
        <v>575.12</v>
      </c>
      <c r="O789">
        <v>4.7619047620000003</v>
      </c>
      <c r="P789">
        <v>28.756</v>
      </c>
      <c r="Q789">
        <v>5.5</v>
      </c>
      <c r="R789">
        <f t="shared" si="108"/>
        <v>603.88</v>
      </c>
      <c r="S789" t="str">
        <f t="shared" si="109"/>
        <v>check</v>
      </c>
      <c r="T789" s="5" t="str">
        <f t="shared" si="110"/>
        <v>Electronic Accessories</v>
      </c>
      <c r="U789" t="str">
        <f t="shared" si="111"/>
        <v>Ewallet</v>
      </c>
      <c r="V789">
        <f>SUM(J789:J789:J1788)</f>
        <v>66830.893499999991</v>
      </c>
      <c r="W789">
        <f t="shared" si="112"/>
        <v>1139</v>
      </c>
      <c r="X789">
        <f t="shared" si="113"/>
        <v>312.29389485981307</v>
      </c>
      <c r="Y789">
        <f t="shared" si="114"/>
        <v>1022.49</v>
      </c>
      <c r="Z789">
        <f t="shared" si="115"/>
        <v>10.6785</v>
      </c>
      <c r="AA789">
        <f t="shared" si="116"/>
        <v>214</v>
      </c>
    </row>
    <row r="790" spans="1:27" x14ac:dyDescent="0.3">
      <c r="A790" t="s">
        <v>876</v>
      </c>
      <c r="B790" t="s">
        <v>25</v>
      </c>
      <c r="C790" t="s">
        <v>26</v>
      </c>
      <c r="D790" t="s">
        <v>27</v>
      </c>
      <c r="E790" t="s">
        <v>21</v>
      </c>
      <c r="F790" t="s">
        <v>22</v>
      </c>
      <c r="G790">
        <v>10.99</v>
      </c>
      <c r="H790">
        <v>5</v>
      </c>
      <c r="I790">
        <v>2.7475000000000001</v>
      </c>
      <c r="J790">
        <v>57.697499999999998</v>
      </c>
      <c r="K790" s="6" t="s">
        <v>146</v>
      </c>
      <c r="L790">
        <v>0.4291666666666667</v>
      </c>
      <c r="M790" t="s">
        <v>32</v>
      </c>
      <c r="N790">
        <v>54.95</v>
      </c>
      <c r="O790">
        <v>4.7619047620000003</v>
      </c>
      <c r="P790">
        <v>2.7475000000000001</v>
      </c>
      <c r="Q790">
        <v>9.3000000000000007</v>
      </c>
      <c r="R790">
        <f t="shared" si="108"/>
        <v>57.7</v>
      </c>
      <c r="S790" t="str">
        <f t="shared" si="109"/>
        <v>check</v>
      </c>
      <c r="T790" s="5" t="str">
        <f t="shared" si="110"/>
        <v>Health And Beauty</v>
      </c>
      <c r="U790" t="str">
        <f t="shared" si="111"/>
        <v>Credit card</v>
      </c>
      <c r="V790">
        <f>SUM(J790:J790:J1789)</f>
        <v>66227.017499999987</v>
      </c>
      <c r="W790">
        <f t="shared" si="112"/>
        <v>1131</v>
      </c>
      <c r="X790">
        <f t="shared" si="113"/>
        <v>310.92496478873232</v>
      </c>
      <c r="Y790">
        <f t="shared" si="114"/>
        <v>1022.49</v>
      </c>
      <c r="Z790">
        <f t="shared" si="115"/>
        <v>10.6785</v>
      </c>
      <c r="AA790">
        <f t="shared" si="116"/>
        <v>213</v>
      </c>
    </row>
    <row r="791" spans="1:27" x14ac:dyDescent="0.3">
      <c r="A791" t="s">
        <v>877</v>
      </c>
      <c r="B791" t="s">
        <v>25</v>
      </c>
      <c r="C791" t="s">
        <v>26</v>
      </c>
      <c r="D791" t="s">
        <v>20</v>
      </c>
      <c r="E791" t="s">
        <v>215</v>
      </c>
      <c r="F791" t="s">
        <v>22</v>
      </c>
      <c r="G791">
        <v>60.47</v>
      </c>
      <c r="H791">
        <v>3</v>
      </c>
      <c r="I791">
        <v>9.0704999999999991</v>
      </c>
      <c r="J791">
        <v>190.48050000000001</v>
      </c>
      <c r="K791" s="6" t="s">
        <v>283</v>
      </c>
      <c r="L791">
        <v>0.4548611111111111</v>
      </c>
      <c r="M791" t="s">
        <v>32</v>
      </c>
      <c r="N791">
        <v>181.41</v>
      </c>
      <c r="O791">
        <v>4.7619047620000003</v>
      </c>
      <c r="P791">
        <v>9.0704999999999991</v>
      </c>
      <c r="Q791">
        <v>5.6</v>
      </c>
      <c r="R791">
        <f t="shared" si="108"/>
        <v>190.48</v>
      </c>
      <c r="S791" t="str">
        <f t="shared" si="109"/>
        <v>check</v>
      </c>
      <c r="T791" s="5" t="str">
        <f t="shared" si="110"/>
        <v>Health And Beauty</v>
      </c>
      <c r="U791" t="str">
        <f t="shared" si="111"/>
        <v>Credit card</v>
      </c>
      <c r="V791">
        <f>SUM(J791:J791:J1790)</f>
        <v>66169.319999999992</v>
      </c>
      <c r="W791">
        <f t="shared" si="112"/>
        <v>1126</v>
      </c>
      <c r="X791">
        <f t="shared" si="113"/>
        <v>312.11943396226411</v>
      </c>
      <c r="Y791">
        <f t="shared" si="114"/>
        <v>1022.49</v>
      </c>
      <c r="Z791">
        <f t="shared" si="115"/>
        <v>10.6785</v>
      </c>
      <c r="AA791">
        <f t="shared" si="116"/>
        <v>212</v>
      </c>
    </row>
    <row r="792" spans="1:27" x14ac:dyDescent="0.3">
      <c r="A792" t="s">
        <v>878</v>
      </c>
      <c r="B792" t="s">
        <v>18</v>
      </c>
      <c r="C792" t="s">
        <v>19</v>
      </c>
      <c r="D792" t="s">
        <v>27</v>
      </c>
      <c r="E792" t="s">
        <v>215</v>
      </c>
      <c r="F792" t="s">
        <v>36</v>
      </c>
      <c r="G792">
        <v>58.91</v>
      </c>
      <c r="H792">
        <v>7</v>
      </c>
      <c r="I792">
        <v>20.618500000000001</v>
      </c>
      <c r="J792">
        <v>432.98849999999999</v>
      </c>
      <c r="K792" s="6" t="s">
        <v>90</v>
      </c>
      <c r="L792">
        <v>0.63541666666666663</v>
      </c>
      <c r="M792" t="s">
        <v>23</v>
      </c>
      <c r="N792">
        <v>412.37</v>
      </c>
      <c r="O792">
        <v>4.7619047620000003</v>
      </c>
      <c r="P792">
        <v>20.618500000000001</v>
      </c>
      <c r="Q792">
        <v>9.6999999999999993</v>
      </c>
      <c r="R792">
        <f t="shared" si="108"/>
        <v>432.99</v>
      </c>
      <c r="S792" t="str">
        <f t="shared" si="109"/>
        <v>check</v>
      </c>
      <c r="T792" s="5" t="str">
        <f t="shared" si="110"/>
        <v>Sports And Travel</v>
      </c>
      <c r="U792" t="str">
        <f t="shared" si="111"/>
        <v>Ewallet</v>
      </c>
      <c r="V792">
        <f>SUM(J792:J792:J1791)</f>
        <v>65978.839499999987</v>
      </c>
      <c r="W792">
        <f t="shared" si="112"/>
        <v>1123</v>
      </c>
      <c r="X792">
        <f t="shared" si="113"/>
        <v>312.69592180094781</v>
      </c>
      <c r="Y792">
        <f t="shared" si="114"/>
        <v>1022.49</v>
      </c>
      <c r="Z792">
        <f t="shared" si="115"/>
        <v>10.6785</v>
      </c>
      <c r="AA792">
        <f t="shared" si="116"/>
        <v>211</v>
      </c>
    </row>
    <row r="793" spans="1:27" x14ac:dyDescent="0.3">
      <c r="A793" t="s">
        <v>879</v>
      </c>
      <c r="B793" t="s">
        <v>18</v>
      </c>
      <c r="C793" t="s">
        <v>19</v>
      </c>
      <c r="D793" t="s">
        <v>27</v>
      </c>
      <c r="E793" t="s">
        <v>215</v>
      </c>
      <c r="F793" t="s">
        <v>50</v>
      </c>
      <c r="G793">
        <v>46.41</v>
      </c>
      <c r="H793">
        <v>1</v>
      </c>
      <c r="I793">
        <v>2.3205</v>
      </c>
      <c r="J793">
        <v>48.730499999999999</v>
      </c>
      <c r="K793" s="6">
        <v>43527</v>
      </c>
      <c r="L793">
        <v>0.83750000000000002</v>
      </c>
      <c r="M793" t="s">
        <v>32</v>
      </c>
      <c r="N793">
        <v>46.41</v>
      </c>
      <c r="O793">
        <v>4.7619047620000003</v>
      </c>
      <c r="P793">
        <v>2.3205</v>
      </c>
      <c r="Q793">
        <v>4</v>
      </c>
      <c r="R793">
        <f t="shared" si="108"/>
        <v>48.73</v>
      </c>
      <c r="S793" t="str">
        <f t="shared" si="109"/>
        <v>check</v>
      </c>
      <c r="T793" s="5" t="str">
        <f t="shared" si="110"/>
        <v>Fashion Accessories</v>
      </c>
      <c r="U793" t="str">
        <f t="shared" si="111"/>
        <v>Credit card</v>
      </c>
      <c r="V793">
        <f>SUM(J793:J793:J1792)</f>
        <v>65545.850999999995</v>
      </c>
      <c r="W793">
        <f t="shared" si="112"/>
        <v>1116</v>
      </c>
      <c r="X793">
        <f t="shared" si="113"/>
        <v>312.12309999999997</v>
      </c>
      <c r="Y793">
        <f t="shared" si="114"/>
        <v>1022.49</v>
      </c>
      <c r="Z793">
        <f t="shared" si="115"/>
        <v>10.6785</v>
      </c>
      <c r="AA793">
        <f t="shared" si="116"/>
        <v>210</v>
      </c>
    </row>
    <row r="794" spans="1:27" x14ac:dyDescent="0.3">
      <c r="A794" t="s">
        <v>880</v>
      </c>
      <c r="B794" t="s">
        <v>25</v>
      </c>
      <c r="C794" t="s">
        <v>26</v>
      </c>
      <c r="D794" t="s">
        <v>20</v>
      </c>
      <c r="E794" t="s">
        <v>215</v>
      </c>
      <c r="F794" t="s">
        <v>22</v>
      </c>
      <c r="G794">
        <v>68.55</v>
      </c>
      <c r="H794">
        <v>4</v>
      </c>
      <c r="I794">
        <v>13.71</v>
      </c>
      <c r="J794">
        <v>287.91000000000003</v>
      </c>
      <c r="K794" s="6" t="s">
        <v>117</v>
      </c>
      <c r="L794">
        <v>0.84791666666666676</v>
      </c>
      <c r="M794" t="s">
        <v>32</v>
      </c>
      <c r="N794">
        <v>274.2</v>
      </c>
      <c r="O794">
        <v>4.7619047620000003</v>
      </c>
      <c r="P794">
        <v>13.71</v>
      </c>
      <c r="Q794">
        <v>9.1999999999999993</v>
      </c>
      <c r="R794">
        <f t="shared" si="108"/>
        <v>287.91000000000003</v>
      </c>
      <c r="S794" t="str">
        <f t="shared" si="109"/>
        <v>correct</v>
      </c>
      <c r="T794" s="5" t="str">
        <f t="shared" si="110"/>
        <v>Health And Beauty</v>
      </c>
      <c r="U794" t="str">
        <f t="shared" si="111"/>
        <v>Credit card</v>
      </c>
      <c r="V794">
        <f>SUM(J794:J794:J1793)</f>
        <v>65497.120499999983</v>
      </c>
      <c r="W794">
        <f t="shared" si="112"/>
        <v>1115</v>
      </c>
      <c r="X794">
        <f t="shared" si="113"/>
        <v>313.38335167464106</v>
      </c>
      <c r="Y794">
        <f t="shared" si="114"/>
        <v>1022.49</v>
      </c>
      <c r="Z794">
        <f t="shared" si="115"/>
        <v>10.6785</v>
      </c>
      <c r="AA794">
        <f t="shared" si="116"/>
        <v>209</v>
      </c>
    </row>
    <row r="795" spans="1:27" x14ac:dyDescent="0.3">
      <c r="A795" t="s">
        <v>881</v>
      </c>
      <c r="B795" t="s">
        <v>45</v>
      </c>
      <c r="C795" t="s">
        <v>46</v>
      </c>
      <c r="D795" t="s">
        <v>27</v>
      </c>
      <c r="E795" t="s">
        <v>21</v>
      </c>
      <c r="F795" t="s">
        <v>31</v>
      </c>
      <c r="G795">
        <v>97.37</v>
      </c>
      <c r="H795">
        <v>10</v>
      </c>
      <c r="I795">
        <v>48.685000000000002</v>
      </c>
      <c r="J795">
        <v>1022.385</v>
      </c>
      <c r="K795" s="6" t="s">
        <v>57</v>
      </c>
      <c r="L795">
        <v>0.57500000000000007</v>
      </c>
      <c r="M795" t="s">
        <v>32</v>
      </c>
      <c r="N795">
        <v>973.7</v>
      </c>
      <c r="O795">
        <v>4.7619047620000003</v>
      </c>
      <c r="P795">
        <v>48.685000000000002</v>
      </c>
      <c r="Q795">
        <v>4.9000000000000004</v>
      </c>
      <c r="R795">
        <f t="shared" si="108"/>
        <v>1022.39</v>
      </c>
      <c r="S795" t="str">
        <f t="shared" si="109"/>
        <v>check</v>
      </c>
      <c r="T795" s="5" t="str">
        <f t="shared" si="110"/>
        <v>Home And Lifestyle</v>
      </c>
      <c r="U795" t="str">
        <f t="shared" si="111"/>
        <v>Credit card</v>
      </c>
      <c r="V795">
        <f>SUM(J795:J795:J1794)</f>
        <v>65209.210499999979</v>
      </c>
      <c r="W795">
        <f t="shared" si="112"/>
        <v>1111</v>
      </c>
      <c r="X795">
        <f t="shared" si="113"/>
        <v>313.50581971153838</v>
      </c>
      <c r="Y795">
        <f t="shared" si="114"/>
        <v>1022.49</v>
      </c>
      <c r="Z795">
        <f t="shared" si="115"/>
        <v>10.6785</v>
      </c>
      <c r="AA795">
        <f t="shared" si="116"/>
        <v>208</v>
      </c>
    </row>
    <row r="796" spans="1:27" x14ac:dyDescent="0.3">
      <c r="A796" t="s">
        <v>882</v>
      </c>
      <c r="B796" t="s">
        <v>18</v>
      </c>
      <c r="C796" t="s">
        <v>19</v>
      </c>
      <c r="D796" t="s">
        <v>20</v>
      </c>
      <c r="E796" t="s">
        <v>215</v>
      </c>
      <c r="F796" t="s">
        <v>28</v>
      </c>
      <c r="G796">
        <v>92.6</v>
      </c>
      <c r="H796">
        <v>7</v>
      </c>
      <c r="I796">
        <v>32.409999999999997</v>
      </c>
      <c r="J796">
        <v>680.61</v>
      </c>
      <c r="K796" s="6" t="s">
        <v>98</v>
      </c>
      <c r="L796">
        <v>0.53611111111111109</v>
      </c>
      <c r="M796" t="s">
        <v>32</v>
      </c>
      <c r="N796">
        <v>648.20000000000005</v>
      </c>
      <c r="O796">
        <v>4.7619047620000003</v>
      </c>
      <c r="P796">
        <v>32.409999999999997</v>
      </c>
      <c r="Q796">
        <v>9.3000000000000007</v>
      </c>
      <c r="R796">
        <f t="shared" si="108"/>
        <v>680.61</v>
      </c>
      <c r="S796" t="str">
        <f t="shared" si="109"/>
        <v>correct</v>
      </c>
      <c r="T796" s="5" t="str">
        <f t="shared" si="110"/>
        <v>Electronic Accessories</v>
      </c>
      <c r="U796" t="str">
        <f t="shared" si="111"/>
        <v>Credit card</v>
      </c>
      <c r="V796">
        <f>SUM(J796:J796:J1795)</f>
        <v>64186.825499999999</v>
      </c>
      <c r="W796">
        <f t="shared" si="112"/>
        <v>1101</v>
      </c>
      <c r="X796">
        <f t="shared" si="113"/>
        <v>310.08128260869563</v>
      </c>
      <c r="Y796">
        <f t="shared" si="114"/>
        <v>1022.49</v>
      </c>
      <c r="Z796">
        <f t="shared" si="115"/>
        <v>10.6785</v>
      </c>
      <c r="AA796">
        <f t="shared" si="116"/>
        <v>207</v>
      </c>
    </row>
    <row r="797" spans="1:27" x14ac:dyDescent="0.3">
      <c r="A797" t="s">
        <v>883</v>
      </c>
      <c r="B797" t="s">
        <v>18</v>
      </c>
      <c r="C797" t="s">
        <v>19</v>
      </c>
      <c r="D797" t="s">
        <v>27</v>
      </c>
      <c r="E797" t="s">
        <v>21</v>
      </c>
      <c r="F797" t="s">
        <v>28</v>
      </c>
      <c r="G797">
        <v>46.61</v>
      </c>
      <c r="H797">
        <v>2</v>
      </c>
      <c r="I797">
        <v>4.6609999999999996</v>
      </c>
      <c r="J797">
        <v>97.881</v>
      </c>
      <c r="K797" s="6" t="s">
        <v>314</v>
      </c>
      <c r="L797">
        <v>0.51944444444444449</v>
      </c>
      <c r="M797" t="s">
        <v>32</v>
      </c>
      <c r="N797">
        <v>93.22</v>
      </c>
      <c r="O797">
        <v>4.7619047620000003</v>
      </c>
      <c r="P797">
        <v>4.6609999999999996</v>
      </c>
      <c r="Q797">
        <v>6.6</v>
      </c>
      <c r="R797">
        <f t="shared" si="108"/>
        <v>97.88</v>
      </c>
      <c r="S797" t="str">
        <f t="shared" si="109"/>
        <v>check</v>
      </c>
      <c r="T797" s="5" t="str">
        <f t="shared" si="110"/>
        <v>Electronic Accessories</v>
      </c>
      <c r="U797" t="str">
        <f t="shared" si="111"/>
        <v>Credit card</v>
      </c>
      <c r="V797">
        <f>SUM(J797:J797:J1796)</f>
        <v>63506.215499999998</v>
      </c>
      <c r="W797">
        <f t="shared" si="112"/>
        <v>1094</v>
      </c>
      <c r="X797">
        <f t="shared" si="113"/>
        <v>308.28259951456312</v>
      </c>
      <c r="Y797">
        <f t="shared" si="114"/>
        <v>1022.49</v>
      </c>
      <c r="Z797">
        <f t="shared" si="115"/>
        <v>10.6785</v>
      </c>
      <c r="AA797">
        <f t="shared" si="116"/>
        <v>206</v>
      </c>
    </row>
    <row r="798" spans="1:27" x14ac:dyDescent="0.3">
      <c r="A798" t="s">
        <v>884</v>
      </c>
      <c r="B798" t="s">
        <v>45</v>
      </c>
      <c r="C798" t="s">
        <v>46</v>
      </c>
      <c r="D798" t="s">
        <v>27</v>
      </c>
      <c r="E798" t="s">
        <v>215</v>
      </c>
      <c r="F798" t="s">
        <v>50</v>
      </c>
      <c r="G798">
        <v>27.18</v>
      </c>
      <c r="H798">
        <v>2</v>
      </c>
      <c r="I798">
        <v>2.718</v>
      </c>
      <c r="J798">
        <v>57.078000000000003</v>
      </c>
      <c r="K798" s="6" t="s">
        <v>66</v>
      </c>
      <c r="L798">
        <v>0.68472222222222223</v>
      </c>
      <c r="M798" t="s">
        <v>23</v>
      </c>
      <c r="N798">
        <v>54.36</v>
      </c>
      <c r="O798">
        <v>4.7619047620000003</v>
      </c>
      <c r="P798">
        <v>2.718</v>
      </c>
      <c r="Q798">
        <v>4.3</v>
      </c>
      <c r="R798">
        <f t="shared" si="108"/>
        <v>57.08</v>
      </c>
      <c r="S798" t="str">
        <f t="shared" si="109"/>
        <v>check</v>
      </c>
      <c r="T798" s="5" t="str">
        <f t="shared" si="110"/>
        <v>Fashion Accessories</v>
      </c>
      <c r="U798" t="str">
        <f t="shared" si="111"/>
        <v>Ewallet</v>
      </c>
      <c r="V798">
        <f>SUM(J798:J798:J1797)</f>
        <v>63408.33449999999</v>
      </c>
      <c r="W798">
        <f t="shared" si="112"/>
        <v>1092</v>
      </c>
      <c r="X798">
        <f t="shared" si="113"/>
        <v>309.30894878048775</v>
      </c>
      <c r="Y798">
        <f t="shared" si="114"/>
        <v>1022.49</v>
      </c>
      <c r="Z798">
        <f t="shared" si="115"/>
        <v>10.6785</v>
      </c>
      <c r="AA798">
        <f t="shared" si="116"/>
        <v>205</v>
      </c>
    </row>
    <row r="799" spans="1:27" x14ac:dyDescent="0.3">
      <c r="A799" t="s">
        <v>885</v>
      </c>
      <c r="B799" t="s">
        <v>25</v>
      </c>
      <c r="C799" t="s">
        <v>26</v>
      </c>
      <c r="D799" t="s">
        <v>20</v>
      </c>
      <c r="E799" t="s">
        <v>21</v>
      </c>
      <c r="F799" t="s">
        <v>31</v>
      </c>
      <c r="G799">
        <v>60.87</v>
      </c>
      <c r="H799">
        <v>1</v>
      </c>
      <c r="I799">
        <v>3.0434999999999999</v>
      </c>
      <c r="J799">
        <v>63.913499999999999</v>
      </c>
      <c r="K799" s="6" t="s">
        <v>128</v>
      </c>
      <c r="L799">
        <v>0.55833333333333335</v>
      </c>
      <c r="M799" t="s">
        <v>29</v>
      </c>
      <c r="N799">
        <v>60.87</v>
      </c>
      <c r="O799">
        <v>4.7619047620000003</v>
      </c>
      <c r="P799">
        <v>3.0434999999999999</v>
      </c>
      <c r="Q799">
        <v>5.5</v>
      </c>
      <c r="R799">
        <f t="shared" si="108"/>
        <v>63.91</v>
      </c>
      <c r="S799" t="str">
        <f t="shared" si="109"/>
        <v>check</v>
      </c>
      <c r="T799" s="5" t="str">
        <f t="shared" si="110"/>
        <v>Home And Lifestyle</v>
      </c>
      <c r="U799" t="str">
        <f t="shared" si="111"/>
        <v>Cash</v>
      </c>
      <c r="V799">
        <f>SUM(J799:J799:J1798)</f>
        <v>63351.256499999996</v>
      </c>
      <c r="W799">
        <f t="shared" si="112"/>
        <v>1090</v>
      </c>
      <c r="X799">
        <f t="shared" si="113"/>
        <v>310.54537499999998</v>
      </c>
      <c r="Y799">
        <f t="shared" si="114"/>
        <v>1022.49</v>
      </c>
      <c r="Z799">
        <f t="shared" si="115"/>
        <v>10.6785</v>
      </c>
      <c r="AA799">
        <f t="shared" si="116"/>
        <v>204</v>
      </c>
    </row>
    <row r="800" spans="1:27" x14ac:dyDescent="0.3">
      <c r="A800" t="s">
        <v>886</v>
      </c>
      <c r="B800" t="s">
        <v>18</v>
      </c>
      <c r="C800" t="s">
        <v>19</v>
      </c>
      <c r="D800" t="s">
        <v>20</v>
      </c>
      <c r="E800" t="s">
        <v>21</v>
      </c>
      <c r="F800" t="s">
        <v>36</v>
      </c>
      <c r="G800">
        <v>24.49</v>
      </c>
      <c r="H800">
        <v>10</v>
      </c>
      <c r="I800">
        <v>12.244999999999999</v>
      </c>
      <c r="J800">
        <v>257.14499999999998</v>
      </c>
      <c r="K800" s="6" t="s">
        <v>218</v>
      </c>
      <c r="L800">
        <v>0.63541666666666663</v>
      </c>
      <c r="M800" t="s">
        <v>29</v>
      </c>
      <c r="N800">
        <v>244.9</v>
      </c>
      <c r="O800">
        <v>4.7619047620000003</v>
      </c>
      <c r="P800">
        <v>12.244999999999999</v>
      </c>
      <c r="Q800">
        <v>8.1</v>
      </c>
      <c r="R800">
        <f t="shared" si="108"/>
        <v>257.14999999999998</v>
      </c>
      <c r="S800" t="str">
        <f t="shared" si="109"/>
        <v>check</v>
      </c>
      <c r="T800" s="5" t="str">
        <f t="shared" si="110"/>
        <v>Sports And Travel</v>
      </c>
      <c r="U800" t="str">
        <f t="shared" si="111"/>
        <v>Cash</v>
      </c>
      <c r="V800">
        <f>SUM(J800:J800:J1799)</f>
        <v>63287.343000000001</v>
      </c>
      <c r="W800">
        <f t="shared" si="112"/>
        <v>1089</v>
      </c>
      <c r="X800">
        <f t="shared" si="113"/>
        <v>311.76031034482759</v>
      </c>
      <c r="Y800">
        <f t="shared" si="114"/>
        <v>1022.49</v>
      </c>
      <c r="Z800">
        <f t="shared" si="115"/>
        <v>10.6785</v>
      </c>
      <c r="AA800">
        <f t="shared" si="116"/>
        <v>203</v>
      </c>
    </row>
    <row r="801" spans="1:27" x14ac:dyDescent="0.3">
      <c r="A801" t="s">
        <v>887</v>
      </c>
      <c r="B801" t="s">
        <v>45</v>
      </c>
      <c r="C801" t="s">
        <v>46</v>
      </c>
      <c r="D801" t="s">
        <v>27</v>
      </c>
      <c r="E801" t="s">
        <v>215</v>
      </c>
      <c r="F801" t="s">
        <v>22</v>
      </c>
      <c r="G801">
        <v>92.78</v>
      </c>
      <c r="H801">
        <v>1</v>
      </c>
      <c r="I801">
        <v>4.6390000000000002</v>
      </c>
      <c r="J801">
        <v>97.418999999999997</v>
      </c>
      <c r="K801" s="6" t="s">
        <v>66</v>
      </c>
      <c r="L801">
        <v>0.4513888888888889</v>
      </c>
      <c r="M801" t="s">
        <v>32</v>
      </c>
      <c r="N801">
        <v>92.78</v>
      </c>
      <c r="O801">
        <v>4.7619047620000003</v>
      </c>
      <c r="P801">
        <v>4.6390000000000002</v>
      </c>
      <c r="Q801">
        <v>9.8000000000000007</v>
      </c>
      <c r="R801">
        <f t="shared" si="108"/>
        <v>97.42</v>
      </c>
      <c r="S801" t="str">
        <f t="shared" si="109"/>
        <v>check</v>
      </c>
      <c r="T801" s="5" t="str">
        <f t="shared" si="110"/>
        <v>Health And Beauty</v>
      </c>
      <c r="U801" t="str">
        <f t="shared" si="111"/>
        <v>Credit card</v>
      </c>
      <c r="V801">
        <f>SUM(J801:J801:J1800)</f>
        <v>63030.197999999997</v>
      </c>
      <c r="W801">
        <f t="shared" si="112"/>
        <v>1079</v>
      </c>
      <c r="X801">
        <f t="shared" si="113"/>
        <v>312.03068316831684</v>
      </c>
      <c r="Y801">
        <f t="shared" si="114"/>
        <v>1022.49</v>
      </c>
      <c r="Z801">
        <f t="shared" si="115"/>
        <v>10.6785</v>
      </c>
      <c r="AA801">
        <f t="shared" si="116"/>
        <v>202</v>
      </c>
    </row>
    <row r="802" spans="1:27" x14ac:dyDescent="0.3">
      <c r="A802" t="s">
        <v>888</v>
      </c>
      <c r="B802" t="s">
        <v>25</v>
      </c>
      <c r="C802" t="s">
        <v>26</v>
      </c>
      <c r="D802" t="s">
        <v>20</v>
      </c>
      <c r="E802" t="s">
        <v>215</v>
      </c>
      <c r="F802" t="s">
        <v>31</v>
      </c>
      <c r="G802">
        <v>86.69</v>
      </c>
      <c r="H802">
        <v>5</v>
      </c>
      <c r="I802">
        <v>21.672499999999999</v>
      </c>
      <c r="J802">
        <v>455.1225</v>
      </c>
      <c r="K802" s="6">
        <v>43771</v>
      </c>
      <c r="L802">
        <v>0.77638888888888891</v>
      </c>
      <c r="M802" t="s">
        <v>23</v>
      </c>
      <c r="N802">
        <v>433.45</v>
      </c>
      <c r="O802">
        <v>4.7619047620000003</v>
      </c>
      <c r="P802">
        <v>21.672499999999999</v>
      </c>
      <c r="Q802">
        <v>9.4</v>
      </c>
      <c r="R802">
        <f t="shared" si="108"/>
        <v>455.12</v>
      </c>
      <c r="S802" t="str">
        <f t="shared" si="109"/>
        <v>check</v>
      </c>
      <c r="T802" s="5" t="str">
        <f t="shared" si="110"/>
        <v>Home And Lifestyle</v>
      </c>
      <c r="U802" t="str">
        <f t="shared" si="111"/>
        <v>Ewallet</v>
      </c>
      <c r="V802">
        <f>SUM(J802:J802:J1801)</f>
        <v>62932.778999999988</v>
      </c>
      <c r="W802">
        <f t="shared" si="112"/>
        <v>1078</v>
      </c>
      <c r="X802">
        <f t="shared" si="113"/>
        <v>313.09840298507459</v>
      </c>
      <c r="Y802">
        <f t="shared" si="114"/>
        <v>1022.49</v>
      </c>
      <c r="Z802">
        <f t="shared" si="115"/>
        <v>10.6785</v>
      </c>
      <c r="AA802">
        <f t="shared" si="116"/>
        <v>201</v>
      </c>
    </row>
    <row r="803" spans="1:27" x14ac:dyDescent="0.3">
      <c r="A803" t="s">
        <v>889</v>
      </c>
      <c r="B803" t="s">
        <v>45</v>
      </c>
      <c r="C803" t="s">
        <v>46</v>
      </c>
      <c r="D803" t="s">
        <v>27</v>
      </c>
      <c r="E803" t="s">
        <v>215</v>
      </c>
      <c r="F803" t="s">
        <v>36</v>
      </c>
      <c r="G803">
        <v>23.01</v>
      </c>
      <c r="H803">
        <v>6</v>
      </c>
      <c r="I803">
        <v>6.9029999999999996</v>
      </c>
      <c r="J803">
        <v>144.96299999999999</v>
      </c>
      <c r="K803" s="6">
        <v>43800</v>
      </c>
      <c r="L803">
        <v>0.69791666666666663</v>
      </c>
      <c r="M803" t="s">
        <v>23</v>
      </c>
      <c r="N803">
        <v>138.06</v>
      </c>
      <c r="O803">
        <v>4.7619047620000003</v>
      </c>
      <c r="P803">
        <v>6.9029999999999996</v>
      </c>
      <c r="Q803">
        <v>7.9</v>
      </c>
      <c r="R803">
        <f t="shared" si="108"/>
        <v>144.96</v>
      </c>
      <c r="S803" t="str">
        <f t="shared" si="109"/>
        <v>check</v>
      </c>
      <c r="T803" s="5" t="str">
        <f t="shared" si="110"/>
        <v>Sports And Travel</v>
      </c>
      <c r="U803" t="str">
        <f t="shared" si="111"/>
        <v>Ewallet</v>
      </c>
      <c r="V803">
        <f>SUM(J803:J803:J1802)</f>
        <v>62477.65649999999</v>
      </c>
      <c r="W803">
        <f t="shared" si="112"/>
        <v>1073</v>
      </c>
      <c r="X803">
        <f t="shared" si="113"/>
        <v>312.38828249999995</v>
      </c>
      <c r="Y803">
        <f t="shared" si="114"/>
        <v>1022.49</v>
      </c>
      <c r="Z803">
        <f t="shared" si="115"/>
        <v>10.6785</v>
      </c>
      <c r="AA803">
        <f t="shared" si="116"/>
        <v>200</v>
      </c>
    </row>
    <row r="804" spans="1:27" x14ac:dyDescent="0.3">
      <c r="A804" t="s">
        <v>890</v>
      </c>
      <c r="B804" t="s">
        <v>25</v>
      </c>
      <c r="C804" t="s">
        <v>26</v>
      </c>
      <c r="D804" t="s">
        <v>20</v>
      </c>
      <c r="E804" t="s">
        <v>21</v>
      </c>
      <c r="F804" t="s">
        <v>28</v>
      </c>
      <c r="G804">
        <v>30.2</v>
      </c>
      <c r="H804">
        <v>8</v>
      </c>
      <c r="I804">
        <v>12.08</v>
      </c>
      <c r="J804">
        <v>253.68</v>
      </c>
      <c r="K804" s="6">
        <v>43527</v>
      </c>
      <c r="L804">
        <v>0.8125</v>
      </c>
      <c r="M804" t="s">
        <v>23</v>
      </c>
      <c r="N804">
        <v>241.6</v>
      </c>
      <c r="O804">
        <v>4.7619047620000003</v>
      </c>
      <c r="P804">
        <v>12.08</v>
      </c>
      <c r="Q804">
        <v>5.0999999999999996</v>
      </c>
      <c r="R804">
        <f t="shared" si="108"/>
        <v>253.68</v>
      </c>
      <c r="S804" t="str">
        <f t="shared" si="109"/>
        <v>correct</v>
      </c>
      <c r="T804" s="5" t="str">
        <f t="shared" si="110"/>
        <v>Electronic Accessories</v>
      </c>
      <c r="U804" t="str">
        <f t="shared" si="111"/>
        <v>Ewallet</v>
      </c>
      <c r="V804">
        <f>SUM(J804:J804:J1803)</f>
        <v>62332.693499999987</v>
      </c>
      <c r="W804">
        <f t="shared" si="112"/>
        <v>1067</v>
      </c>
      <c r="X804">
        <f t="shared" si="113"/>
        <v>313.22961557788938</v>
      </c>
      <c r="Y804">
        <f t="shared" si="114"/>
        <v>1022.49</v>
      </c>
      <c r="Z804">
        <f t="shared" si="115"/>
        <v>10.6785</v>
      </c>
      <c r="AA804">
        <f t="shared" si="116"/>
        <v>199</v>
      </c>
    </row>
    <row r="805" spans="1:27" x14ac:dyDescent="0.3">
      <c r="A805" t="s">
        <v>891</v>
      </c>
      <c r="B805" t="s">
        <v>25</v>
      </c>
      <c r="C805" t="s">
        <v>26</v>
      </c>
      <c r="D805" t="s">
        <v>20</v>
      </c>
      <c r="E805" t="s">
        <v>215</v>
      </c>
      <c r="F805" t="s">
        <v>50</v>
      </c>
      <c r="G805">
        <v>67.39</v>
      </c>
      <c r="H805">
        <v>7</v>
      </c>
      <c r="I805">
        <v>23.586500000000001</v>
      </c>
      <c r="J805">
        <v>495.31650000000002</v>
      </c>
      <c r="K805" s="6" t="s">
        <v>87</v>
      </c>
      <c r="L805">
        <v>0.55763888888888891</v>
      </c>
      <c r="M805" t="s">
        <v>23</v>
      </c>
      <c r="N805">
        <v>471.73</v>
      </c>
      <c r="O805">
        <v>4.7619047620000003</v>
      </c>
      <c r="P805">
        <v>23.586500000000001</v>
      </c>
      <c r="Q805">
        <v>6.9</v>
      </c>
      <c r="R805">
        <f t="shared" si="108"/>
        <v>495.32</v>
      </c>
      <c r="S805" t="str">
        <f t="shared" si="109"/>
        <v>check</v>
      </c>
      <c r="T805" s="5" t="str">
        <f t="shared" si="110"/>
        <v>Fashion Accessories</v>
      </c>
      <c r="U805" t="str">
        <f t="shared" si="111"/>
        <v>Ewallet</v>
      </c>
      <c r="V805">
        <f>SUM(J805:J805:J1804)</f>
        <v>62079.013499999994</v>
      </c>
      <c r="W805">
        <f t="shared" si="112"/>
        <v>1059</v>
      </c>
      <c r="X805">
        <f t="shared" si="113"/>
        <v>313.53037121212117</v>
      </c>
      <c r="Y805">
        <f t="shared" si="114"/>
        <v>1022.49</v>
      </c>
      <c r="Z805">
        <f t="shared" si="115"/>
        <v>10.6785</v>
      </c>
      <c r="AA805">
        <f t="shared" si="116"/>
        <v>198</v>
      </c>
    </row>
    <row r="806" spans="1:27" x14ac:dyDescent="0.3">
      <c r="A806" t="s">
        <v>892</v>
      </c>
      <c r="B806" t="s">
        <v>18</v>
      </c>
      <c r="C806" t="s">
        <v>19</v>
      </c>
      <c r="D806" t="s">
        <v>20</v>
      </c>
      <c r="E806" t="s">
        <v>21</v>
      </c>
      <c r="F806" t="s">
        <v>50</v>
      </c>
      <c r="G806">
        <v>48.96</v>
      </c>
      <c r="H806">
        <v>9</v>
      </c>
      <c r="I806">
        <v>22.032</v>
      </c>
      <c r="J806">
        <v>462.67200000000003</v>
      </c>
      <c r="K806" s="6">
        <v>43558</v>
      </c>
      <c r="L806">
        <v>0.4770833333333333</v>
      </c>
      <c r="M806" t="s">
        <v>29</v>
      </c>
      <c r="N806">
        <v>440.64</v>
      </c>
      <c r="O806">
        <v>4.7619047620000003</v>
      </c>
      <c r="P806">
        <v>22.032</v>
      </c>
      <c r="Q806">
        <v>8</v>
      </c>
      <c r="R806">
        <f t="shared" si="108"/>
        <v>462.67</v>
      </c>
      <c r="S806" t="str">
        <f t="shared" si="109"/>
        <v>check</v>
      </c>
      <c r="T806" s="5" t="str">
        <f t="shared" si="110"/>
        <v>Fashion Accessories</v>
      </c>
      <c r="U806" t="str">
        <f t="shared" si="111"/>
        <v>Cash</v>
      </c>
      <c r="V806">
        <f>SUM(J806:J806:J1805)</f>
        <v>61583.696999999993</v>
      </c>
      <c r="W806">
        <f t="shared" si="112"/>
        <v>1052</v>
      </c>
      <c r="X806">
        <f t="shared" si="113"/>
        <v>312.60759898477153</v>
      </c>
      <c r="Y806">
        <f t="shared" si="114"/>
        <v>1022.49</v>
      </c>
      <c r="Z806">
        <f t="shared" si="115"/>
        <v>10.6785</v>
      </c>
      <c r="AA806">
        <f t="shared" si="116"/>
        <v>197</v>
      </c>
    </row>
    <row r="807" spans="1:27" x14ac:dyDescent="0.3">
      <c r="A807" t="s">
        <v>893</v>
      </c>
      <c r="B807" t="s">
        <v>45</v>
      </c>
      <c r="C807" t="s">
        <v>46</v>
      </c>
      <c r="D807" t="s">
        <v>20</v>
      </c>
      <c r="E807" t="s">
        <v>21</v>
      </c>
      <c r="F807" t="s">
        <v>28</v>
      </c>
      <c r="G807">
        <v>75.59</v>
      </c>
      <c r="H807">
        <v>9</v>
      </c>
      <c r="I807">
        <v>34.015500000000003</v>
      </c>
      <c r="J807">
        <v>714.32550000000003</v>
      </c>
      <c r="K807" s="6" t="s">
        <v>148</v>
      </c>
      <c r="L807">
        <v>0.46666666666666662</v>
      </c>
      <c r="M807" t="s">
        <v>29</v>
      </c>
      <c r="N807">
        <v>680.31</v>
      </c>
      <c r="O807">
        <v>4.7619047620000003</v>
      </c>
      <c r="P807">
        <v>34.015500000000003</v>
      </c>
      <c r="Q807">
        <v>8</v>
      </c>
      <c r="R807">
        <f t="shared" si="108"/>
        <v>714.33</v>
      </c>
      <c r="S807" t="str">
        <f t="shared" si="109"/>
        <v>check</v>
      </c>
      <c r="T807" s="5" t="str">
        <f t="shared" si="110"/>
        <v>Electronic Accessories</v>
      </c>
      <c r="U807" t="str">
        <f t="shared" si="111"/>
        <v>Cash</v>
      </c>
      <c r="V807">
        <f>SUM(J807:J807:J1806)</f>
        <v>61121.024999999987</v>
      </c>
      <c r="W807">
        <f t="shared" si="112"/>
        <v>1043</v>
      </c>
      <c r="X807">
        <f t="shared" si="113"/>
        <v>311.8419642857142</v>
      </c>
      <c r="Y807">
        <f t="shared" si="114"/>
        <v>1022.49</v>
      </c>
      <c r="Z807">
        <f t="shared" si="115"/>
        <v>10.6785</v>
      </c>
      <c r="AA807">
        <f t="shared" si="116"/>
        <v>196</v>
      </c>
    </row>
    <row r="808" spans="1:27" x14ac:dyDescent="0.3">
      <c r="A808" t="s">
        <v>894</v>
      </c>
      <c r="B808" t="s">
        <v>18</v>
      </c>
      <c r="C808" t="s">
        <v>19</v>
      </c>
      <c r="D808" t="s">
        <v>27</v>
      </c>
      <c r="E808" t="s">
        <v>21</v>
      </c>
      <c r="F808" t="s">
        <v>31</v>
      </c>
      <c r="G808">
        <v>77.47</v>
      </c>
      <c r="H808">
        <v>4</v>
      </c>
      <c r="I808">
        <v>15.494</v>
      </c>
      <c r="J808">
        <v>325.37400000000002</v>
      </c>
      <c r="K808" s="6" t="s">
        <v>338</v>
      </c>
      <c r="L808">
        <v>0.69166666666666676</v>
      </c>
      <c r="M808" t="s">
        <v>29</v>
      </c>
      <c r="N808">
        <v>309.88</v>
      </c>
      <c r="O808">
        <v>4.7619047620000003</v>
      </c>
      <c r="P808">
        <v>15.494</v>
      </c>
      <c r="Q808">
        <v>4.2</v>
      </c>
      <c r="R808">
        <f t="shared" si="108"/>
        <v>325.37</v>
      </c>
      <c r="S808" t="str">
        <f t="shared" si="109"/>
        <v>check</v>
      </c>
      <c r="T808" s="5" t="str">
        <f t="shared" si="110"/>
        <v>Home And Lifestyle</v>
      </c>
      <c r="U808" t="str">
        <f t="shared" si="111"/>
        <v>Cash</v>
      </c>
      <c r="V808">
        <f>SUM(J808:J808:J1807)</f>
        <v>60406.699499999995</v>
      </c>
      <c r="W808">
        <f t="shared" si="112"/>
        <v>1034</v>
      </c>
      <c r="X808">
        <f t="shared" si="113"/>
        <v>309.77794615384613</v>
      </c>
      <c r="Y808">
        <f t="shared" si="114"/>
        <v>1022.49</v>
      </c>
      <c r="Z808">
        <f t="shared" si="115"/>
        <v>10.6785</v>
      </c>
      <c r="AA808">
        <f t="shared" si="116"/>
        <v>195</v>
      </c>
    </row>
    <row r="809" spans="1:27" x14ac:dyDescent="0.3">
      <c r="A809" t="s">
        <v>895</v>
      </c>
      <c r="B809" t="s">
        <v>18</v>
      </c>
      <c r="C809" t="s">
        <v>19</v>
      </c>
      <c r="D809" t="s">
        <v>27</v>
      </c>
      <c r="E809" t="s">
        <v>21</v>
      </c>
      <c r="F809" t="s">
        <v>36</v>
      </c>
      <c r="G809">
        <v>93.18</v>
      </c>
      <c r="H809">
        <v>2</v>
      </c>
      <c r="I809">
        <v>9.3179999999999996</v>
      </c>
      <c r="J809">
        <v>195.678</v>
      </c>
      <c r="K809" s="6" t="s">
        <v>187</v>
      </c>
      <c r="L809">
        <v>0.77847222222222223</v>
      </c>
      <c r="M809" t="s">
        <v>32</v>
      </c>
      <c r="N809">
        <v>186.36</v>
      </c>
      <c r="O809">
        <v>4.7619047620000003</v>
      </c>
      <c r="P809">
        <v>9.3179999999999996</v>
      </c>
      <c r="Q809">
        <v>8.5</v>
      </c>
      <c r="R809">
        <f t="shared" si="108"/>
        <v>195.68</v>
      </c>
      <c r="S809" t="str">
        <f t="shared" si="109"/>
        <v>check</v>
      </c>
      <c r="T809" s="5" t="str">
        <f t="shared" si="110"/>
        <v>Sports And Travel</v>
      </c>
      <c r="U809" t="str">
        <f t="shared" si="111"/>
        <v>Credit card</v>
      </c>
      <c r="V809">
        <f>SUM(J809:J809:J1808)</f>
        <v>60081.325499999999</v>
      </c>
      <c r="W809">
        <f t="shared" si="112"/>
        <v>1030</v>
      </c>
      <c r="X809">
        <f t="shared" si="113"/>
        <v>309.69755412371131</v>
      </c>
      <c r="Y809">
        <f t="shared" si="114"/>
        <v>1022.49</v>
      </c>
      <c r="Z809">
        <f t="shared" si="115"/>
        <v>10.6785</v>
      </c>
      <c r="AA809">
        <f t="shared" si="116"/>
        <v>194</v>
      </c>
    </row>
    <row r="810" spans="1:27" x14ac:dyDescent="0.3">
      <c r="A810" t="s">
        <v>896</v>
      </c>
      <c r="B810" t="s">
        <v>18</v>
      </c>
      <c r="C810" t="s">
        <v>19</v>
      </c>
      <c r="D810" t="s">
        <v>27</v>
      </c>
      <c r="E810" t="s">
        <v>21</v>
      </c>
      <c r="F810" t="s">
        <v>28</v>
      </c>
      <c r="G810">
        <v>50.23</v>
      </c>
      <c r="H810">
        <v>4</v>
      </c>
      <c r="I810">
        <v>10.045999999999999</v>
      </c>
      <c r="J810">
        <v>210.96600000000001</v>
      </c>
      <c r="K810" s="6">
        <v>43678</v>
      </c>
      <c r="L810">
        <v>0.71666666666666667</v>
      </c>
      <c r="M810" t="s">
        <v>29</v>
      </c>
      <c r="N810">
        <v>200.92</v>
      </c>
      <c r="O810">
        <v>4.7619047620000003</v>
      </c>
      <c r="P810">
        <v>10.045999999999999</v>
      </c>
      <c r="Q810">
        <v>9</v>
      </c>
      <c r="R810">
        <f t="shared" si="108"/>
        <v>210.97</v>
      </c>
      <c r="S810" t="str">
        <f t="shared" si="109"/>
        <v>check</v>
      </c>
      <c r="T810" s="5" t="str">
        <f t="shared" si="110"/>
        <v>Electronic Accessories</v>
      </c>
      <c r="U810" t="str">
        <f t="shared" si="111"/>
        <v>Cash</v>
      </c>
      <c r="V810">
        <f>SUM(J810:J810:J1809)</f>
        <v>59885.647499999985</v>
      </c>
      <c r="W810">
        <f t="shared" si="112"/>
        <v>1028</v>
      </c>
      <c r="X810">
        <f t="shared" si="113"/>
        <v>310.28832901554398</v>
      </c>
      <c r="Y810">
        <f t="shared" si="114"/>
        <v>1022.49</v>
      </c>
      <c r="Z810">
        <f t="shared" si="115"/>
        <v>10.6785</v>
      </c>
      <c r="AA810">
        <f t="shared" si="116"/>
        <v>193</v>
      </c>
    </row>
    <row r="811" spans="1:27" x14ac:dyDescent="0.3">
      <c r="A811" t="s">
        <v>897</v>
      </c>
      <c r="B811" t="s">
        <v>45</v>
      </c>
      <c r="C811" t="s">
        <v>46</v>
      </c>
      <c r="D811" t="s">
        <v>27</v>
      </c>
      <c r="E811" t="s">
        <v>21</v>
      </c>
      <c r="F811" t="s">
        <v>22</v>
      </c>
      <c r="G811">
        <v>17.75</v>
      </c>
      <c r="H811">
        <v>1</v>
      </c>
      <c r="I811">
        <v>0.88749999999999996</v>
      </c>
      <c r="J811">
        <v>18.637499999999999</v>
      </c>
      <c r="K811" s="6" t="s">
        <v>283</v>
      </c>
      <c r="L811">
        <v>0.44305555555555554</v>
      </c>
      <c r="M811" t="s">
        <v>29</v>
      </c>
      <c r="N811">
        <v>17.75</v>
      </c>
      <c r="O811">
        <v>4.7619047620000003</v>
      </c>
      <c r="P811">
        <v>0.88749999999999996</v>
      </c>
      <c r="Q811">
        <v>8.6</v>
      </c>
      <c r="R811">
        <f t="shared" si="108"/>
        <v>18.64</v>
      </c>
      <c r="S811" t="str">
        <f t="shared" si="109"/>
        <v>check</v>
      </c>
      <c r="T811" s="5" t="str">
        <f t="shared" si="110"/>
        <v>Health And Beauty</v>
      </c>
      <c r="U811" t="str">
        <f t="shared" si="111"/>
        <v>Cash</v>
      </c>
      <c r="V811">
        <f>SUM(J811:J811:J1810)</f>
        <v>59674.681499999984</v>
      </c>
      <c r="W811">
        <f t="shared" si="112"/>
        <v>1024</v>
      </c>
      <c r="X811">
        <f t="shared" si="113"/>
        <v>310.80563281249994</v>
      </c>
      <c r="Y811">
        <f t="shared" si="114"/>
        <v>1022.49</v>
      </c>
      <c r="Z811">
        <f t="shared" si="115"/>
        <v>10.6785</v>
      </c>
      <c r="AA811">
        <f t="shared" si="116"/>
        <v>192</v>
      </c>
    </row>
    <row r="812" spans="1:27" x14ac:dyDescent="0.3">
      <c r="A812" t="s">
        <v>898</v>
      </c>
      <c r="B812" t="s">
        <v>25</v>
      </c>
      <c r="C812" t="s">
        <v>26</v>
      </c>
      <c r="D812" t="s">
        <v>27</v>
      </c>
      <c r="E812" t="s">
        <v>21</v>
      </c>
      <c r="F812" t="s">
        <v>50</v>
      </c>
      <c r="G812">
        <v>62.18</v>
      </c>
      <c r="H812">
        <v>10</v>
      </c>
      <c r="I812">
        <v>31.09</v>
      </c>
      <c r="J812">
        <v>652.89</v>
      </c>
      <c r="K812" s="6" t="s">
        <v>305</v>
      </c>
      <c r="L812">
        <v>0.43958333333333338</v>
      </c>
      <c r="M812" t="s">
        <v>23</v>
      </c>
      <c r="N812">
        <v>621.79999999999995</v>
      </c>
      <c r="O812">
        <v>4.7619047620000003</v>
      </c>
      <c r="P812">
        <v>31.09</v>
      </c>
      <c r="Q812">
        <v>6</v>
      </c>
      <c r="R812">
        <f t="shared" si="108"/>
        <v>652.89</v>
      </c>
      <c r="S812" t="str">
        <f t="shared" si="109"/>
        <v>correct</v>
      </c>
      <c r="T812" s="5" t="str">
        <f t="shared" si="110"/>
        <v>Fashion Accessories</v>
      </c>
      <c r="U812" t="str">
        <f t="shared" si="111"/>
        <v>Ewallet</v>
      </c>
      <c r="V812">
        <f>SUM(J812:J812:J1811)</f>
        <v>59656.043999999987</v>
      </c>
      <c r="W812">
        <f t="shared" si="112"/>
        <v>1023</v>
      </c>
      <c r="X812">
        <f t="shared" si="113"/>
        <v>312.3353089005235</v>
      </c>
      <c r="Y812">
        <f t="shared" si="114"/>
        <v>1022.49</v>
      </c>
      <c r="Z812">
        <f t="shared" si="115"/>
        <v>10.6785</v>
      </c>
      <c r="AA812">
        <f t="shared" si="116"/>
        <v>191</v>
      </c>
    </row>
    <row r="813" spans="1:27" x14ac:dyDescent="0.3">
      <c r="A813" t="s">
        <v>899</v>
      </c>
      <c r="B813" t="s">
        <v>45</v>
      </c>
      <c r="C813" t="s">
        <v>46</v>
      </c>
      <c r="D813" t="s">
        <v>27</v>
      </c>
      <c r="E813" t="s">
        <v>215</v>
      </c>
      <c r="F813" t="s">
        <v>22</v>
      </c>
      <c r="G813">
        <v>10.75</v>
      </c>
      <c r="H813">
        <v>8</v>
      </c>
      <c r="I813">
        <v>4.3</v>
      </c>
      <c r="J813">
        <v>90.3</v>
      </c>
      <c r="K813" s="6" t="s">
        <v>66</v>
      </c>
      <c r="L813">
        <v>0.60972222222222217</v>
      </c>
      <c r="M813" t="s">
        <v>23</v>
      </c>
      <c r="N813">
        <v>86</v>
      </c>
      <c r="O813">
        <v>4.7619047620000003</v>
      </c>
      <c r="P813">
        <v>4.3</v>
      </c>
      <c r="Q813">
        <v>6.2</v>
      </c>
      <c r="R813">
        <f t="shared" si="108"/>
        <v>90.3</v>
      </c>
      <c r="S813" t="str">
        <f t="shared" si="109"/>
        <v>correct</v>
      </c>
      <c r="T813" s="5" t="str">
        <f t="shared" si="110"/>
        <v>Health And Beauty</v>
      </c>
      <c r="U813" t="str">
        <f t="shared" si="111"/>
        <v>Ewallet</v>
      </c>
      <c r="V813">
        <f>SUM(J813:J813:J1812)</f>
        <v>59003.154000000002</v>
      </c>
      <c r="W813">
        <f t="shared" si="112"/>
        <v>1013</v>
      </c>
      <c r="X813">
        <f t="shared" si="113"/>
        <v>310.54291578947368</v>
      </c>
      <c r="Y813">
        <f t="shared" si="114"/>
        <v>1022.49</v>
      </c>
      <c r="Z813">
        <f t="shared" si="115"/>
        <v>10.6785</v>
      </c>
      <c r="AA813">
        <f t="shared" si="116"/>
        <v>190</v>
      </c>
    </row>
    <row r="814" spans="1:27" x14ac:dyDescent="0.3">
      <c r="A814" t="s">
        <v>900</v>
      </c>
      <c r="B814" t="s">
        <v>18</v>
      </c>
      <c r="C814" t="s">
        <v>19</v>
      </c>
      <c r="D814" t="s">
        <v>27</v>
      </c>
      <c r="E814" t="s">
        <v>21</v>
      </c>
      <c r="F814" t="s">
        <v>28</v>
      </c>
      <c r="G814">
        <v>40.26</v>
      </c>
      <c r="H814">
        <v>10</v>
      </c>
      <c r="I814">
        <v>20.13</v>
      </c>
      <c r="J814">
        <v>422.73</v>
      </c>
      <c r="K814" s="6" t="s">
        <v>42</v>
      </c>
      <c r="L814">
        <v>0.75416666666666676</v>
      </c>
      <c r="M814" t="s">
        <v>32</v>
      </c>
      <c r="N814">
        <v>402.6</v>
      </c>
      <c r="O814">
        <v>4.7619047620000003</v>
      </c>
      <c r="P814">
        <v>20.13</v>
      </c>
      <c r="Q814">
        <v>5</v>
      </c>
      <c r="R814">
        <f t="shared" si="108"/>
        <v>422.73</v>
      </c>
      <c r="S814" t="str">
        <f t="shared" si="109"/>
        <v>correct</v>
      </c>
      <c r="T814" s="5" t="str">
        <f t="shared" si="110"/>
        <v>Electronic Accessories</v>
      </c>
      <c r="U814" t="str">
        <f t="shared" si="111"/>
        <v>Credit card</v>
      </c>
      <c r="V814">
        <f>SUM(J814:J814:J1813)</f>
        <v>58912.853999999999</v>
      </c>
      <c r="W814">
        <f t="shared" si="112"/>
        <v>1005</v>
      </c>
      <c r="X814">
        <f t="shared" si="113"/>
        <v>311.70822222222222</v>
      </c>
      <c r="Y814">
        <f t="shared" si="114"/>
        <v>1022.49</v>
      </c>
      <c r="Z814">
        <f t="shared" si="115"/>
        <v>10.6785</v>
      </c>
      <c r="AA814">
        <f t="shared" si="116"/>
        <v>189</v>
      </c>
    </row>
    <row r="815" spans="1:27" x14ac:dyDescent="0.3">
      <c r="A815" t="s">
        <v>901</v>
      </c>
      <c r="B815" t="s">
        <v>25</v>
      </c>
      <c r="C815" t="s">
        <v>26</v>
      </c>
      <c r="D815" t="s">
        <v>20</v>
      </c>
      <c r="E815" t="s">
        <v>21</v>
      </c>
      <c r="F815" t="s">
        <v>36</v>
      </c>
      <c r="G815">
        <v>64.97</v>
      </c>
      <c r="H815">
        <v>5</v>
      </c>
      <c r="I815">
        <v>16.2425</v>
      </c>
      <c r="J815">
        <v>341.09249999999997</v>
      </c>
      <c r="K815" s="6">
        <v>43679</v>
      </c>
      <c r="L815">
        <v>0.53611111111111109</v>
      </c>
      <c r="M815" t="s">
        <v>32</v>
      </c>
      <c r="N815">
        <v>324.85000000000002</v>
      </c>
      <c r="O815">
        <v>4.7619047620000003</v>
      </c>
      <c r="P815">
        <v>16.2425</v>
      </c>
      <c r="Q815">
        <v>6.5</v>
      </c>
      <c r="R815">
        <f t="shared" si="108"/>
        <v>341.09</v>
      </c>
      <c r="S815" t="str">
        <f t="shared" si="109"/>
        <v>check</v>
      </c>
      <c r="T815" s="5" t="str">
        <f t="shared" si="110"/>
        <v>Sports And Travel</v>
      </c>
      <c r="U815" t="str">
        <f t="shared" si="111"/>
        <v>Credit card</v>
      </c>
      <c r="V815">
        <f>SUM(J815:J815:J1814)</f>
        <v>58490.124000000003</v>
      </c>
      <c r="W815">
        <f t="shared" si="112"/>
        <v>995</v>
      </c>
      <c r="X815">
        <f t="shared" si="113"/>
        <v>311.11768085106382</v>
      </c>
      <c r="Y815">
        <f t="shared" si="114"/>
        <v>1022.49</v>
      </c>
      <c r="Z815">
        <f t="shared" si="115"/>
        <v>10.6785</v>
      </c>
      <c r="AA815">
        <f t="shared" si="116"/>
        <v>188</v>
      </c>
    </row>
    <row r="816" spans="1:27" x14ac:dyDescent="0.3">
      <c r="A816" t="s">
        <v>902</v>
      </c>
      <c r="B816" t="s">
        <v>18</v>
      </c>
      <c r="C816" t="s">
        <v>19</v>
      </c>
      <c r="D816" t="s">
        <v>27</v>
      </c>
      <c r="E816" t="s">
        <v>215</v>
      </c>
      <c r="F816" t="s">
        <v>28</v>
      </c>
      <c r="G816">
        <v>95.15</v>
      </c>
      <c r="H816">
        <v>1</v>
      </c>
      <c r="I816">
        <v>4.7575000000000003</v>
      </c>
      <c r="J816">
        <v>99.907499999999999</v>
      </c>
      <c r="K816" s="6" t="s">
        <v>71</v>
      </c>
      <c r="L816">
        <v>0.58333333333333337</v>
      </c>
      <c r="M816" t="s">
        <v>29</v>
      </c>
      <c r="N816">
        <v>95.15</v>
      </c>
      <c r="O816">
        <v>4.7619047620000003</v>
      </c>
      <c r="P816">
        <v>4.7575000000000003</v>
      </c>
      <c r="Q816">
        <v>6</v>
      </c>
      <c r="R816">
        <f t="shared" si="108"/>
        <v>99.91</v>
      </c>
      <c r="S816" t="str">
        <f t="shared" si="109"/>
        <v>check</v>
      </c>
      <c r="T816" s="5" t="str">
        <f t="shared" si="110"/>
        <v>Electronic Accessories</v>
      </c>
      <c r="U816" t="str">
        <f t="shared" si="111"/>
        <v>Cash</v>
      </c>
      <c r="V816">
        <f>SUM(J816:J816:J1815)</f>
        <v>58149.031500000005</v>
      </c>
      <c r="W816">
        <f t="shared" si="112"/>
        <v>990</v>
      </c>
      <c r="X816">
        <f t="shared" si="113"/>
        <v>310.95738770053481</v>
      </c>
      <c r="Y816">
        <f t="shared" si="114"/>
        <v>1022.49</v>
      </c>
      <c r="Z816">
        <f t="shared" si="115"/>
        <v>10.6785</v>
      </c>
      <c r="AA816">
        <f t="shared" si="116"/>
        <v>187</v>
      </c>
    </row>
    <row r="817" spans="1:27" x14ac:dyDescent="0.3">
      <c r="A817" t="s">
        <v>903</v>
      </c>
      <c r="B817" t="s">
        <v>18</v>
      </c>
      <c r="C817" t="s">
        <v>19</v>
      </c>
      <c r="D817" t="s">
        <v>20</v>
      </c>
      <c r="E817" t="s">
        <v>21</v>
      </c>
      <c r="F817" t="s">
        <v>28</v>
      </c>
      <c r="G817">
        <v>48.62</v>
      </c>
      <c r="H817">
        <v>8</v>
      </c>
      <c r="I817">
        <v>19.448</v>
      </c>
      <c r="J817">
        <v>408.40800000000002</v>
      </c>
      <c r="K817" s="6" t="s">
        <v>128</v>
      </c>
      <c r="L817">
        <v>0.45624999999999999</v>
      </c>
      <c r="M817" t="s">
        <v>29</v>
      </c>
      <c r="N817">
        <v>388.96</v>
      </c>
      <c r="O817">
        <v>4.7619047620000003</v>
      </c>
      <c r="P817">
        <v>19.448</v>
      </c>
      <c r="Q817">
        <v>5</v>
      </c>
      <c r="R817">
        <f t="shared" si="108"/>
        <v>408.41</v>
      </c>
      <c r="S817" t="str">
        <f t="shared" si="109"/>
        <v>check</v>
      </c>
      <c r="T817" s="5" t="str">
        <f t="shared" si="110"/>
        <v>Electronic Accessories</v>
      </c>
      <c r="U817" t="str">
        <f t="shared" si="111"/>
        <v>Cash</v>
      </c>
      <c r="V817">
        <f>SUM(J817:J817:J1816)</f>
        <v>58049.124000000003</v>
      </c>
      <c r="W817">
        <f t="shared" si="112"/>
        <v>989</v>
      </c>
      <c r="X817">
        <f t="shared" si="113"/>
        <v>312.09206451612903</v>
      </c>
      <c r="Y817">
        <f t="shared" si="114"/>
        <v>1022.49</v>
      </c>
      <c r="Z817">
        <f t="shared" si="115"/>
        <v>10.6785</v>
      </c>
      <c r="AA817">
        <f t="shared" si="116"/>
        <v>186</v>
      </c>
    </row>
    <row r="818" spans="1:27" x14ac:dyDescent="0.3">
      <c r="A818" t="s">
        <v>904</v>
      </c>
      <c r="B818" t="s">
        <v>45</v>
      </c>
      <c r="C818" t="s">
        <v>46</v>
      </c>
      <c r="D818" t="s">
        <v>27</v>
      </c>
      <c r="E818" t="s">
        <v>21</v>
      </c>
      <c r="F818" t="s">
        <v>47</v>
      </c>
      <c r="G818">
        <v>53.21</v>
      </c>
      <c r="H818">
        <v>8</v>
      </c>
      <c r="I818">
        <v>21.283999999999999</v>
      </c>
      <c r="J818">
        <v>446.964</v>
      </c>
      <c r="K818" s="6" t="s">
        <v>354</v>
      </c>
      <c r="L818">
        <v>0.69791666666666663</v>
      </c>
      <c r="M818" t="s">
        <v>23</v>
      </c>
      <c r="N818">
        <v>425.68</v>
      </c>
      <c r="O818">
        <v>4.7619047620000003</v>
      </c>
      <c r="P818">
        <v>21.283999999999999</v>
      </c>
      <c r="Q818">
        <v>5</v>
      </c>
      <c r="R818">
        <f t="shared" si="108"/>
        <v>446.96</v>
      </c>
      <c r="S818" t="str">
        <f t="shared" si="109"/>
        <v>check</v>
      </c>
      <c r="T818" s="5" t="str">
        <f t="shared" si="110"/>
        <v>Food And Beverages</v>
      </c>
      <c r="U818" t="str">
        <f t="shared" si="111"/>
        <v>Ewallet</v>
      </c>
      <c r="V818">
        <f>SUM(J818:J818:J1817)</f>
        <v>57640.715999999993</v>
      </c>
      <c r="W818">
        <f t="shared" si="112"/>
        <v>981</v>
      </c>
      <c r="X818">
        <f t="shared" si="113"/>
        <v>311.57143783783778</v>
      </c>
      <c r="Y818">
        <f t="shared" si="114"/>
        <v>1022.49</v>
      </c>
      <c r="Z818">
        <f t="shared" si="115"/>
        <v>10.6785</v>
      </c>
      <c r="AA818">
        <f t="shared" si="116"/>
        <v>185</v>
      </c>
    </row>
    <row r="819" spans="1:27" x14ac:dyDescent="0.3">
      <c r="A819" t="s">
        <v>905</v>
      </c>
      <c r="B819" t="s">
        <v>25</v>
      </c>
      <c r="C819" t="s">
        <v>26</v>
      </c>
      <c r="D819" t="s">
        <v>27</v>
      </c>
      <c r="E819" t="s">
        <v>21</v>
      </c>
      <c r="F819" t="s">
        <v>50</v>
      </c>
      <c r="G819">
        <v>45.44</v>
      </c>
      <c r="H819">
        <v>7</v>
      </c>
      <c r="I819">
        <v>15.904</v>
      </c>
      <c r="J819">
        <v>333.98399999999998</v>
      </c>
      <c r="K819" s="6" t="s">
        <v>146</v>
      </c>
      <c r="L819">
        <v>0.46875</v>
      </c>
      <c r="M819" t="s">
        <v>29</v>
      </c>
      <c r="N819">
        <v>318.08</v>
      </c>
      <c r="O819">
        <v>4.7619047620000003</v>
      </c>
      <c r="P819">
        <v>15.904</v>
      </c>
      <c r="Q819">
        <v>9.1999999999999993</v>
      </c>
      <c r="R819">
        <f t="shared" si="108"/>
        <v>333.98</v>
      </c>
      <c r="S819" t="str">
        <f t="shared" si="109"/>
        <v>check</v>
      </c>
      <c r="T819" s="5" t="str">
        <f t="shared" si="110"/>
        <v>Fashion Accessories</v>
      </c>
      <c r="U819" t="str">
        <f t="shared" si="111"/>
        <v>Cash</v>
      </c>
      <c r="V819">
        <f>SUM(J819:J819:J1818)</f>
        <v>57193.752</v>
      </c>
      <c r="W819">
        <f t="shared" si="112"/>
        <v>973</v>
      </c>
      <c r="X819">
        <f t="shared" si="113"/>
        <v>310.83560869565218</v>
      </c>
      <c r="Y819">
        <f t="shared" si="114"/>
        <v>1022.49</v>
      </c>
      <c r="Z819">
        <f t="shared" si="115"/>
        <v>10.6785</v>
      </c>
      <c r="AA819">
        <f t="shared" si="116"/>
        <v>184</v>
      </c>
    </row>
    <row r="820" spans="1:27" x14ac:dyDescent="0.3">
      <c r="A820" t="s">
        <v>906</v>
      </c>
      <c r="B820" t="s">
        <v>18</v>
      </c>
      <c r="C820" t="s">
        <v>19</v>
      </c>
      <c r="D820" t="s">
        <v>27</v>
      </c>
      <c r="E820" t="s">
        <v>215</v>
      </c>
      <c r="F820" t="s">
        <v>47</v>
      </c>
      <c r="G820">
        <v>33.880000000000003</v>
      </c>
      <c r="H820">
        <v>8</v>
      </c>
      <c r="I820">
        <v>13.552</v>
      </c>
      <c r="J820">
        <v>284.59199999999998</v>
      </c>
      <c r="K820" s="6" t="s">
        <v>182</v>
      </c>
      <c r="L820">
        <v>0.8534722222222223</v>
      </c>
      <c r="M820" t="s">
        <v>23</v>
      </c>
      <c r="N820">
        <v>271.04000000000002</v>
      </c>
      <c r="O820">
        <v>4.7619047620000003</v>
      </c>
      <c r="P820">
        <v>13.552</v>
      </c>
      <c r="Q820">
        <v>9.6</v>
      </c>
      <c r="R820">
        <f t="shared" si="108"/>
        <v>284.58999999999997</v>
      </c>
      <c r="S820" t="str">
        <f t="shared" si="109"/>
        <v>check</v>
      </c>
      <c r="T820" s="5" t="str">
        <f t="shared" si="110"/>
        <v>Food And Beverages</v>
      </c>
      <c r="U820" t="str">
        <f t="shared" si="111"/>
        <v>Ewallet</v>
      </c>
      <c r="V820">
        <f>SUM(J820:J820:J1819)</f>
        <v>56859.768000000004</v>
      </c>
      <c r="W820">
        <f t="shared" si="112"/>
        <v>966</v>
      </c>
      <c r="X820">
        <f t="shared" si="113"/>
        <v>310.70911475409838</v>
      </c>
      <c r="Y820">
        <f t="shared" si="114"/>
        <v>1022.49</v>
      </c>
      <c r="Z820">
        <f t="shared" si="115"/>
        <v>10.6785</v>
      </c>
      <c r="AA820">
        <f t="shared" si="116"/>
        <v>183</v>
      </c>
    </row>
    <row r="821" spans="1:27" x14ac:dyDescent="0.3">
      <c r="A821" t="s">
        <v>907</v>
      </c>
      <c r="B821" t="s">
        <v>45</v>
      </c>
      <c r="C821" t="s">
        <v>46</v>
      </c>
      <c r="D821" t="s">
        <v>20</v>
      </c>
      <c r="E821" t="s">
        <v>215</v>
      </c>
      <c r="F821" t="s">
        <v>22</v>
      </c>
      <c r="G821">
        <v>96.16</v>
      </c>
      <c r="H821">
        <v>4</v>
      </c>
      <c r="I821">
        <v>19.231999999999999</v>
      </c>
      <c r="J821">
        <v>403.87200000000001</v>
      </c>
      <c r="K821" s="6" t="s">
        <v>34</v>
      </c>
      <c r="L821">
        <v>0.8354166666666667</v>
      </c>
      <c r="M821" t="s">
        <v>32</v>
      </c>
      <c r="N821">
        <v>384.64</v>
      </c>
      <c r="O821">
        <v>4.7619047620000003</v>
      </c>
      <c r="P821">
        <v>19.231999999999999</v>
      </c>
      <c r="Q821">
        <v>8.4</v>
      </c>
      <c r="R821">
        <f t="shared" si="108"/>
        <v>403.87</v>
      </c>
      <c r="S821" t="str">
        <f t="shared" si="109"/>
        <v>check</v>
      </c>
      <c r="T821" s="5" t="str">
        <f t="shared" si="110"/>
        <v>Health And Beauty</v>
      </c>
      <c r="U821" t="str">
        <f t="shared" si="111"/>
        <v>Credit card</v>
      </c>
      <c r="V821">
        <f>SUM(J821:J821:J1820)</f>
        <v>56575.175999999999</v>
      </c>
      <c r="W821">
        <f t="shared" si="112"/>
        <v>958</v>
      </c>
      <c r="X821">
        <f t="shared" si="113"/>
        <v>310.85261538461538</v>
      </c>
      <c r="Y821">
        <f t="shared" si="114"/>
        <v>1022.49</v>
      </c>
      <c r="Z821">
        <f t="shared" si="115"/>
        <v>10.6785</v>
      </c>
      <c r="AA821">
        <f t="shared" si="116"/>
        <v>182</v>
      </c>
    </row>
    <row r="822" spans="1:27" x14ac:dyDescent="0.3">
      <c r="A822" t="s">
        <v>908</v>
      </c>
      <c r="B822" t="s">
        <v>45</v>
      </c>
      <c r="C822" t="s">
        <v>46</v>
      </c>
      <c r="D822" t="s">
        <v>20</v>
      </c>
      <c r="E822" t="s">
        <v>215</v>
      </c>
      <c r="F822" t="s">
        <v>47</v>
      </c>
      <c r="G822">
        <v>47.16</v>
      </c>
      <c r="H822">
        <v>5</v>
      </c>
      <c r="I822">
        <v>11.79</v>
      </c>
      <c r="J822">
        <v>247.59</v>
      </c>
      <c r="K822" s="6">
        <v>43526</v>
      </c>
      <c r="L822">
        <v>0.60763888888888895</v>
      </c>
      <c r="M822" t="s">
        <v>32</v>
      </c>
      <c r="N822">
        <v>235.8</v>
      </c>
      <c r="O822">
        <v>4.7619047620000003</v>
      </c>
      <c r="P822">
        <v>11.79</v>
      </c>
      <c r="Q822">
        <v>6</v>
      </c>
      <c r="R822">
        <f t="shared" si="108"/>
        <v>247.59</v>
      </c>
      <c r="S822" t="str">
        <f t="shared" si="109"/>
        <v>correct</v>
      </c>
      <c r="T822" s="5" t="str">
        <f t="shared" si="110"/>
        <v>Food And Beverages</v>
      </c>
      <c r="U822" t="str">
        <f t="shared" si="111"/>
        <v>Credit card</v>
      </c>
      <c r="V822">
        <f>SUM(J822:J822:J1821)</f>
        <v>56171.303999999996</v>
      </c>
      <c r="W822">
        <f t="shared" si="112"/>
        <v>954</v>
      </c>
      <c r="X822">
        <f t="shared" si="113"/>
        <v>310.33869613259668</v>
      </c>
      <c r="Y822">
        <f t="shared" si="114"/>
        <v>1022.49</v>
      </c>
      <c r="Z822">
        <f t="shared" si="115"/>
        <v>10.6785</v>
      </c>
      <c r="AA822">
        <f t="shared" si="116"/>
        <v>181</v>
      </c>
    </row>
    <row r="823" spans="1:27" x14ac:dyDescent="0.3">
      <c r="A823" t="s">
        <v>909</v>
      </c>
      <c r="B823" t="s">
        <v>45</v>
      </c>
      <c r="C823" t="s">
        <v>46</v>
      </c>
      <c r="D823" t="s">
        <v>27</v>
      </c>
      <c r="E823" t="s">
        <v>215</v>
      </c>
      <c r="F823" t="s">
        <v>28</v>
      </c>
      <c r="G823">
        <v>52.89</v>
      </c>
      <c r="H823">
        <v>4</v>
      </c>
      <c r="I823">
        <v>10.577999999999999</v>
      </c>
      <c r="J823">
        <v>222.13800000000001</v>
      </c>
      <c r="K823" s="6" t="s">
        <v>38</v>
      </c>
      <c r="L823">
        <v>0.68888888888888899</v>
      </c>
      <c r="M823" t="s">
        <v>23</v>
      </c>
      <c r="N823">
        <v>211.56</v>
      </c>
      <c r="O823">
        <v>4.7619047620000003</v>
      </c>
      <c r="P823">
        <v>10.577999999999999</v>
      </c>
      <c r="Q823">
        <v>6.7</v>
      </c>
      <c r="R823">
        <f t="shared" si="108"/>
        <v>222.14</v>
      </c>
      <c r="S823" t="str">
        <f t="shared" si="109"/>
        <v>check</v>
      </c>
      <c r="T823" s="5" t="str">
        <f t="shared" si="110"/>
        <v>Electronic Accessories</v>
      </c>
      <c r="U823" t="str">
        <f t="shared" si="111"/>
        <v>Ewallet</v>
      </c>
      <c r="V823">
        <f>SUM(J823:J823:J1822)</f>
        <v>55923.714</v>
      </c>
      <c r="W823">
        <f t="shared" si="112"/>
        <v>949</v>
      </c>
      <c r="X823">
        <f t="shared" si="113"/>
        <v>310.68729999999999</v>
      </c>
      <c r="Y823">
        <f t="shared" si="114"/>
        <v>1022.49</v>
      </c>
      <c r="Z823">
        <f t="shared" si="115"/>
        <v>10.6785</v>
      </c>
      <c r="AA823">
        <f t="shared" si="116"/>
        <v>180</v>
      </c>
    </row>
    <row r="824" spans="1:27" x14ac:dyDescent="0.3">
      <c r="A824" t="s">
        <v>910</v>
      </c>
      <c r="B824" t="s">
        <v>18</v>
      </c>
      <c r="C824" t="s">
        <v>19</v>
      </c>
      <c r="D824" t="s">
        <v>20</v>
      </c>
      <c r="E824" t="s">
        <v>21</v>
      </c>
      <c r="F824" t="s">
        <v>31</v>
      </c>
      <c r="G824">
        <v>47.68</v>
      </c>
      <c r="H824">
        <v>2</v>
      </c>
      <c r="I824">
        <v>4.7679999999999998</v>
      </c>
      <c r="J824">
        <v>100.128</v>
      </c>
      <c r="K824" s="6" t="s">
        <v>42</v>
      </c>
      <c r="L824">
        <v>0.4236111111111111</v>
      </c>
      <c r="M824" t="s">
        <v>32</v>
      </c>
      <c r="N824">
        <v>95.36</v>
      </c>
      <c r="O824">
        <v>4.7619047620000003</v>
      </c>
      <c r="P824">
        <v>4.7679999999999998</v>
      </c>
      <c r="Q824">
        <v>4.0999999999999996</v>
      </c>
      <c r="R824">
        <f t="shared" si="108"/>
        <v>100.13</v>
      </c>
      <c r="S824" t="str">
        <f t="shared" si="109"/>
        <v>check</v>
      </c>
      <c r="T824" s="5" t="str">
        <f t="shared" si="110"/>
        <v>Home And Lifestyle</v>
      </c>
      <c r="U824" t="str">
        <f t="shared" si="111"/>
        <v>Credit card</v>
      </c>
      <c r="V824">
        <f>SUM(J824:J824:J1823)</f>
        <v>55701.575999999994</v>
      </c>
      <c r="W824">
        <f t="shared" si="112"/>
        <v>945</v>
      </c>
      <c r="X824">
        <f t="shared" si="113"/>
        <v>311.1819888268156</v>
      </c>
      <c r="Y824">
        <f t="shared" si="114"/>
        <v>1022.49</v>
      </c>
      <c r="Z824">
        <f t="shared" si="115"/>
        <v>10.6785</v>
      </c>
      <c r="AA824">
        <f t="shared" si="116"/>
        <v>179</v>
      </c>
    </row>
    <row r="825" spans="1:27" x14ac:dyDescent="0.3">
      <c r="A825" t="s">
        <v>911</v>
      </c>
      <c r="B825" t="s">
        <v>25</v>
      </c>
      <c r="C825" t="s">
        <v>26</v>
      </c>
      <c r="D825" t="s">
        <v>20</v>
      </c>
      <c r="E825" t="s">
        <v>215</v>
      </c>
      <c r="F825" t="s">
        <v>36</v>
      </c>
      <c r="G825">
        <v>10.17</v>
      </c>
      <c r="H825">
        <v>1</v>
      </c>
      <c r="I825">
        <v>0.50849999999999995</v>
      </c>
      <c r="J825">
        <v>10.6785</v>
      </c>
      <c r="K825" s="6">
        <v>43648</v>
      </c>
      <c r="L825">
        <v>0.59375</v>
      </c>
      <c r="M825" t="s">
        <v>29</v>
      </c>
      <c r="N825">
        <v>10.17</v>
      </c>
      <c r="O825">
        <v>4.7619047620000003</v>
      </c>
      <c r="P825">
        <v>0.50849999999999995</v>
      </c>
      <c r="Q825">
        <v>5.9</v>
      </c>
      <c r="R825">
        <f t="shared" si="108"/>
        <v>10.68</v>
      </c>
      <c r="S825" t="str">
        <f t="shared" si="109"/>
        <v>check</v>
      </c>
      <c r="T825" s="5" t="str">
        <f t="shared" si="110"/>
        <v>Sports And Travel</v>
      </c>
      <c r="U825" t="str">
        <f t="shared" si="111"/>
        <v>Cash</v>
      </c>
      <c r="V825">
        <f>SUM(J825:J825:J1824)</f>
        <v>55601.447999999997</v>
      </c>
      <c r="W825">
        <f t="shared" si="112"/>
        <v>943</v>
      </c>
      <c r="X825">
        <f t="shared" si="113"/>
        <v>312.3676853932584</v>
      </c>
      <c r="Y825">
        <f t="shared" si="114"/>
        <v>1022.49</v>
      </c>
      <c r="Z825">
        <f t="shared" si="115"/>
        <v>10.6785</v>
      </c>
      <c r="AA825">
        <f t="shared" si="116"/>
        <v>178</v>
      </c>
    </row>
    <row r="826" spans="1:27" x14ac:dyDescent="0.3">
      <c r="A826" t="s">
        <v>912</v>
      </c>
      <c r="B826" t="s">
        <v>18</v>
      </c>
      <c r="C826" t="s">
        <v>19</v>
      </c>
      <c r="D826" t="s">
        <v>27</v>
      </c>
      <c r="E826" t="s">
        <v>21</v>
      </c>
      <c r="F826" t="s">
        <v>22</v>
      </c>
      <c r="G826">
        <v>68.709999999999994</v>
      </c>
      <c r="H826">
        <v>3</v>
      </c>
      <c r="I826">
        <v>10.3065</v>
      </c>
      <c r="J826">
        <v>216.4365</v>
      </c>
      <c r="K826" s="6">
        <v>43558</v>
      </c>
      <c r="L826">
        <v>0.4201388888888889</v>
      </c>
      <c r="M826" t="s">
        <v>29</v>
      </c>
      <c r="N826">
        <v>206.13</v>
      </c>
      <c r="O826">
        <v>4.7619047620000003</v>
      </c>
      <c r="P826">
        <v>10.3065</v>
      </c>
      <c r="Q826">
        <v>8.6999999999999993</v>
      </c>
      <c r="R826">
        <f t="shared" si="108"/>
        <v>216.44</v>
      </c>
      <c r="S826" t="str">
        <f t="shared" si="109"/>
        <v>check</v>
      </c>
      <c r="T826" s="5" t="str">
        <f t="shared" si="110"/>
        <v>Health And Beauty</v>
      </c>
      <c r="U826" t="str">
        <f t="shared" si="111"/>
        <v>Cash</v>
      </c>
      <c r="V826">
        <f>SUM(J826:J826:J1825)</f>
        <v>55590.769499999988</v>
      </c>
      <c r="W826">
        <f t="shared" si="112"/>
        <v>942</v>
      </c>
      <c r="X826">
        <f t="shared" si="113"/>
        <v>314.07214406779656</v>
      </c>
      <c r="Y826">
        <f t="shared" si="114"/>
        <v>1022.49</v>
      </c>
      <c r="Z826">
        <f t="shared" si="115"/>
        <v>16.274999999999999</v>
      </c>
      <c r="AA826">
        <f t="shared" si="116"/>
        <v>177</v>
      </c>
    </row>
    <row r="827" spans="1:27" x14ac:dyDescent="0.3">
      <c r="A827" t="s">
        <v>913</v>
      </c>
      <c r="B827" t="s">
        <v>45</v>
      </c>
      <c r="C827" t="s">
        <v>46</v>
      </c>
      <c r="D827" t="s">
        <v>20</v>
      </c>
      <c r="E827" t="s">
        <v>21</v>
      </c>
      <c r="F827" t="s">
        <v>36</v>
      </c>
      <c r="G827">
        <v>60.08</v>
      </c>
      <c r="H827">
        <v>7</v>
      </c>
      <c r="I827">
        <v>21.027999999999999</v>
      </c>
      <c r="J827">
        <v>441.58800000000002</v>
      </c>
      <c r="K827" s="6" t="s">
        <v>122</v>
      </c>
      <c r="L827">
        <v>0.48333333333333334</v>
      </c>
      <c r="M827" t="s">
        <v>32</v>
      </c>
      <c r="N827">
        <v>420.56</v>
      </c>
      <c r="O827">
        <v>4.7619047620000003</v>
      </c>
      <c r="P827">
        <v>21.027999999999999</v>
      </c>
      <c r="Q827">
        <v>4.5</v>
      </c>
      <c r="R827">
        <f t="shared" si="108"/>
        <v>441.59</v>
      </c>
      <c r="S827" t="str">
        <f t="shared" si="109"/>
        <v>check</v>
      </c>
      <c r="T827" s="5" t="str">
        <f t="shared" si="110"/>
        <v>Sports And Travel</v>
      </c>
      <c r="U827" t="str">
        <f t="shared" si="111"/>
        <v>Credit card</v>
      </c>
      <c r="V827">
        <f>SUM(J827:J827:J1826)</f>
        <v>55374.332999999991</v>
      </c>
      <c r="W827">
        <f t="shared" si="112"/>
        <v>939</v>
      </c>
      <c r="X827">
        <f t="shared" si="113"/>
        <v>314.6268920454545</v>
      </c>
      <c r="Y827">
        <f t="shared" si="114"/>
        <v>1022.49</v>
      </c>
      <c r="Z827">
        <f t="shared" si="115"/>
        <v>16.274999999999999</v>
      </c>
      <c r="AA827">
        <f t="shared" si="116"/>
        <v>176</v>
      </c>
    </row>
    <row r="828" spans="1:27" x14ac:dyDescent="0.3">
      <c r="A828" t="s">
        <v>914</v>
      </c>
      <c r="B828" t="s">
        <v>18</v>
      </c>
      <c r="C828" t="s">
        <v>19</v>
      </c>
      <c r="D828" t="s">
        <v>20</v>
      </c>
      <c r="E828" t="s">
        <v>21</v>
      </c>
      <c r="F828" t="s">
        <v>36</v>
      </c>
      <c r="G828">
        <v>22.01</v>
      </c>
      <c r="H828">
        <v>4</v>
      </c>
      <c r="I828">
        <v>4.4020000000000001</v>
      </c>
      <c r="J828">
        <v>92.441999999999993</v>
      </c>
      <c r="K828" s="6" t="s">
        <v>228</v>
      </c>
      <c r="L828">
        <v>0.76041666666666663</v>
      </c>
      <c r="M828" t="s">
        <v>32</v>
      </c>
      <c r="N828">
        <v>88.04</v>
      </c>
      <c r="O828">
        <v>4.7619047620000003</v>
      </c>
      <c r="P828">
        <v>4.4020000000000001</v>
      </c>
      <c r="Q828">
        <v>6.6</v>
      </c>
      <c r="R828">
        <f t="shared" si="108"/>
        <v>92.44</v>
      </c>
      <c r="S828" t="str">
        <f t="shared" si="109"/>
        <v>check</v>
      </c>
      <c r="T828" s="5" t="str">
        <f t="shared" si="110"/>
        <v>Sports And Travel</v>
      </c>
      <c r="U828" t="str">
        <f t="shared" si="111"/>
        <v>Credit card</v>
      </c>
      <c r="V828">
        <f>SUM(J828:J828:J1827)</f>
        <v>54932.745000000003</v>
      </c>
      <c r="W828">
        <f t="shared" si="112"/>
        <v>932</v>
      </c>
      <c r="X828">
        <f t="shared" si="113"/>
        <v>313.90140000000002</v>
      </c>
      <c r="Y828">
        <f t="shared" si="114"/>
        <v>1022.49</v>
      </c>
      <c r="Z828">
        <f t="shared" si="115"/>
        <v>16.274999999999999</v>
      </c>
      <c r="AA828">
        <f t="shared" si="116"/>
        <v>175</v>
      </c>
    </row>
    <row r="829" spans="1:27" x14ac:dyDescent="0.3">
      <c r="A829" t="s">
        <v>915</v>
      </c>
      <c r="B829" t="s">
        <v>45</v>
      </c>
      <c r="C829" t="s">
        <v>46</v>
      </c>
      <c r="D829" t="s">
        <v>20</v>
      </c>
      <c r="E829" t="s">
        <v>21</v>
      </c>
      <c r="F829" t="s">
        <v>22</v>
      </c>
      <c r="G829">
        <v>72.11</v>
      </c>
      <c r="H829">
        <v>9</v>
      </c>
      <c r="I829">
        <v>32.4495</v>
      </c>
      <c r="J829">
        <v>681.43949999999995</v>
      </c>
      <c r="K829" s="6" t="s">
        <v>79</v>
      </c>
      <c r="L829">
        <v>0.57847222222222217</v>
      </c>
      <c r="M829" t="s">
        <v>32</v>
      </c>
      <c r="N829">
        <v>648.99</v>
      </c>
      <c r="O829">
        <v>4.7619047620000003</v>
      </c>
      <c r="P829">
        <v>32.4495</v>
      </c>
      <c r="Q829">
        <v>7.7</v>
      </c>
      <c r="R829">
        <f t="shared" si="108"/>
        <v>681.44</v>
      </c>
      <c r="S829" t="str">
        <f t="shared" si="109"/>
        <v>check</v>
      </c>
      <c r="T829" s="5" t="str">
        <f t="shared" si="110"/>
        <v>Health And Beauty</v>
      </c>
      <c r="U829" t="str">
        <f t="shared" si="111"/>
        <v>Credit card</v>
      </c>
      <c r="V829">
        <f>SUM(J829:J829:J1828)</f>
        <v>54840.302999999993</v>
      </c>
      <c r="W829">
        <f t="shared" si="112"/>
        <v>928</v>
      </c>
      <c r="X829">
        <f t="shared" si="113"/>
        <v>315.17415517241375</v>
      </c>
      <c r="Y829">
        <f t="shared" si="114"/>
        <v>1022.49</v>
      </c>
      <c r="Z829">
        <f t="shared" si="115"/>
        <v>16.274999999999999</v>
      </c>
      <c r="AA829">
        <f t="shared" si="116"/>
        <v>174</v>
      </c>
    </row>
    <row r="830" spans="1:27" x14ac:dyDescent="0.3">
      <c r="A830" t="s">
        <v>916</v>
      </c>
      <c r="B830" t="s">
        <v>18</v>
      </c>
      <c r="C830" t="s">
        <v>19</v>
      </c>
      <c r="D830" t="s">
        <v>20</v>
      </c>
      <c r="E830" t="s">
        <v>215</v>
      </c>
      <c r="F830" t="s">
        <v>50</v>
      </c>
      <c r="G830">
        <v>41.28</v>
      </c>
      <c r="H830">
        <v>3</v>
      </c>
      <c r="I830">
        <v>6.1920000000000002</v>
      </c>
      <c r="J830">
        <v>130.03200000000001</v>
      </c>
      <c r="K830" s="6" t="s">
        <v>166</v>
      </c>
      <c r="L830">
        <v>0.77569444444444446</v>
      </c>
      <c r="M830" t="s">
        <v>32</v>
      </c>
      <c r="N830">
        <v>123.84</v>
      </c>
      <c r="O830">
        <v>4.7619047620000003</v>
      </c>
      <c r="P830">
        <v>6.1920000000000002</v>
      </c>
      <c r="Q830">
        <v>8.5</v>
      </c>
      <c r="R830">
        <f t="shared" si="108"/>
        <v>130.03</v>
      </c>
      <c r="S830" t="str">
        <f t="shared" si="109"/>
        <v>check</v>
      </c>
      <c r="T830" s="5" t="str">
        <f t="shared" si="110"/>
        <v>Fashion Accessories</v>
      </c>
      <c r="U830" t="str">
        <f t="shared" si="111"/>
        <v>Credit card</v>
      </c>
      <c r="V830">
        <f>SUM(J830:J830:J1829)</f>
        <v>54158.863499999999</v>
      </c>
      <c r="W830">
        <f t="shared" si="112"/>
        <v>919</v>
      </c>
      <c r="X830">
        <f t="shared" si="113"/>
        <v>313.05701445086703</v>
      </c>
      <c r="Y830">
        <f t="shared" si="114"/>
        <v>1022.49</v>
      </c>
      <c r="Z830">
        <f t="shared" si="115"/>
        <v>16.274999999999999</v>
      </c>
      <c r="AA830">
        <f t="shared" si="116"/>
        <v>173</v>
      </c>
    </row>
    <row r="831" spans="1:27" x14ac:dyDescent="0.3">
      <c r="A831" t="s">
        <v>917</v>
      </c>
      <c r="B831" t="s">
        <v>25</v>
      </c>
      <c r="C831" t="s">
        <v>26</v>
      </c>
      <c r="D831" t="s">
        <v>27</v>
      </c>
      <c r="E831" t="s">
        <v>215</v>
      </c>
      <c r="F831" t="s">
        <v>28</v>
      </c>
      <c r="G831">
        <v>64.95</v>
      </c>
      <c r="H831">
        <v>10</v>
      </c>
      <c r="I831">
        <v>32.475000000000001</v>
      </c>
      <c r="J831">
        <v>681.97500000000002</v>
      </c>
      <c r="K831" s="6" t="s">
        <v>176</v>
      </c>
      <c r="L831">
        <v>0.76874999999999993</v>
      </c>
      <c r="M831" t="s">
        <v>29</v>
      </c>
      <c r="N831">
        <v>649.5</v>
      </c>
      <c r="O831">
        <v>4.7619047620000003</v>
      </c>
      <c r="P831">
        <v>32.475000000000001</v>
      </c>
      <c r="Q831">
        <v>5.2</v>
      </c>
      <c r="R831">
        <f t="shared" si="108"/>
        <v>681.98</v>
      </c>
      <c r="S831" t="str">
        <f t="shared" si="109"/>
        <v>check</v>
      </c>
      <c r="T831" s="5" t="str">
        <f t="shared" si="110"/>
        <v>Electronic Accessories</v>
      </c>
      <c r="U831" t="str">
        <f t="shared" si="111"/>
        <v>Cash</v>
      </c>
      <c r="V831">
        <f>SUM(J831:J831:J1830)</f>
        <v>54028.831500000008</v>
      </c>
      <c r="W831">
        <f t="shared" si="112"/>
        <v>916</v>
      </c>
      <c r="X831">
        <f t="shared" si="113"/>
        <v>314.12111337209308</v>
      </c>
      <c r="Y831">
        <f t="shared" si="114"/>
        <v>1022.49</v>
      </c>
      <c r="Z831">
        <f t="shared" si="115"/>
        <v>16.274999999999999</v>
      </c>
      <c r="AA831">
        <f t="shared" si="116"/>
        <v>172</v>
      </c>
    </row>
    <row r="832" spans="1:27" x14ac:dyDescent="0.3">
      <c r="A832" t="s">
        <v>918</v>
      </c>
      <c r="B832" t="s">
        <v>18</v>
      </c>
      <c r="C832" t="s">
        <v>19</v>
      </c>
      <c r="D832" t="s">
        <v>20</v>
      </c>
      <c r="E832" t="s">
        <v>21</v>
      </c>
      <c r="F832" t="s">
        <v>28</v>
      </c>
      <c r="G832">
        <v>74.22</v>
      </c>
      <c r="H832">
        <v>10</v>
      </c>
      <c r="I832">
        <v>37.11</v>
      </c>
      <c r="J832">
        <v>779.31</v>
      </c>
      <c r="K832" s="6">
        <v>43466</v>
      </c>
      <c r="L832">
        <v>0.61249999999999993</v>
      </c>
      <c r="M832" t="s">
        <v>32</v>
      </c>
      <c r="N832">
        <v>742.2</v>
      </c>
      <c r="O832">
        <v>4.7619047620000003</v>
      </c>
      <c r="P832">
        <v>37.11</v>
      </c>
      <c r="Q832">
        <v>4.3</v>
      </c>
      <c r="R832">
        <f t="shared" si="108"/>
        <v>779.31</v>
      </c>
      <c r="S832" t="str">
        <f t="shared" si="109"/>
        <v>correct</v>
      </c>
      <c r="T832" s="5" t="str">
        <f t="shared" si="110"/>
        <v>Electronic Accessories</v>
      </c>
      <c r="U832" t="str">
        <f t="shared" si="111"/>
        <v>Credit card</v>
      </c>
      <c r="V832">
        <f>SUM(J832:J832:J1831)</f>
        <v>53346.856500000002</v>
      </c>
      <c r="W832">
        <f t="shared" si="112"/>
        <v>906</v>
      </c>
      <c r="X832">
        <f t="shared" si="113"/>
        <v>311.96992105263161</v>
      </c>
      <c r="Y832">
        <f t="shared" si="114"/>
        <v>1022.49</v>
      </c>
      <c r="Z832">
        <f t="shared" si="115"/>
        <v>16.274999999999999</v>
      </c>
      <c r="AA832">
        <f t="shared" si="116"/>
        <v>171</v>
      </c>
    </row>
    <row r="833" spans="1:27" x14ac:dyDescent="0.3">
      <c r="A833" t="s">
        <v>919</v>
      </c>
      <c r="B833" t="s">
        <v>18</v>
      </c>
      <c r="C833" t="s">
        <v>19</v>
      </c>
      <c r="D833" t="s">
        <v>27</v>
      </c>
      <c r="E833" t="s">
        <v>215</v>
      </c>
      <c r="F833" t="s">
        <v>28</v>
      </c>
      <c r="G833">
        <v>10.56</v>
      </c>
      <c r="H833">
        <v>8</v>
      </c>
      <c r="I833">
        <v>4.2240000000000002</v>
      </c>
      <c r="J833">
        <v>88.703999999999994</v>
      </c>
      <c r="K833" s="6" t="s">
        <v>128</v>
      </c>
      <c r="L833">
        <v>0.73819444444444438</v>
      </c>
      <c r="M833" t="s">
        <v>29</v>
      </c>
      <c r="N833">
        <v>84.48</v>
      </c>
      <c r="O833">
        <v>4.7619047620000003</v>
      </c>
      <c r="P833">
        <v>4.2240000000000002</v>
      </c>
      <c r="Q833">
        <v>7.6</v>
      </c>
      <c r="R833">
        <f t="shared" si="108"/>
        <v>88.7</v>
      </c>
      <c r="S833" t="str">
        <f t="shared" si="109"/>
        <v>check</v>
      </c>
      <c r="T833" s="5" t="str">
        <f t="shared" si="110"/>
        <v>Electronic Accessories</v>
      </c>
      <c r="U833" t="str">
        <f t="shared" si="111"/>
        <v>Cash</v>
      </c>
      <c r="V833">
        <f>SUM(J833:J833:J1832)</f>
        <v>52567.546500000004</v>
      </c>
      <c r="W833">
        <f t="shared" si="112"/>
        <v>896</v>
      </c>
      <c r="X833">
        <f t="shared" si="113"/>
        <v>309.22086176470589</v>
      </c>
      <c r="Y833">
        <f t="shared" si="114"/>
        <v>1022.49</v>
      </c>
      <c r="Z833">
        <f t="shared" si="115"/>
        <v>16.274999999999999</v>
      </c>
      <c r="AA833">
        <f t="shared" si="116"/>
        <v>170</v>
      </c>
    </row>
    <row r="834" spans="1:27" x14ac:dyDescent="0.3">
      <c r="A834" t="s">
        <v>920</v>
      </c>
      <c r="B834" t="s">
        <v>45</v>
      </c>
      <c r="C834" t="s">
        <v>46</v>
      </c>
      <c r="D834" t="s">
        <v>27</v>
      </c>
      <c r="E834" t="s">
        <v>215</v>
      </c>
      <c r="F834" t="s">
        <v>22</v>
      </c>
      <c r="G834">
        <v>62.57</v>
      </c>
      <c r="H834">
        <v>4</v>
      </c>
      <c r="I834">
        <v>12.513999999999999</v>
      </c>
      <c r="J834">
        <v>262.79399999999998</v>
      </c>
      <c r="K834" s="6" t="s">
        <v>40</v>
      </c>
      <c r="L834">
        <v>0.77569444444444446</v>
      </c>
      <c r="M834" t="s">
        <v>29</v>
      </c>
      <c r="N834">
        <v>250.28</v>
      </c>
      <c r="O834">
        <v>4.7619047620000003</v>
      </c>
      <c r="P834">
        <v>12.513999999999999</v>
      </c>
      <c r="Q834">
        <v>9.5</v>
      </c>
      <c r="R834">
        <f t="shared" si="108"/>
        <v>262.79000000000002</v>
      </c>
      <c r="S834" t="str">
        <f t="shared" si="109"/>
        <v>check</v>
      </c>
      <c r="T834" s="5" t="str">
        <f t="shared" si="110"/>
        <v>Health And Beauty</v>
      </c>
      <c r="U834" t="str">
        <f t="shared" si="111"/>
        <v>Cash</v>
      </c>
      <c r="V834">
        <f>SUM(J834:J834:J1833)</f>
        <v>52478.842500000006</v>
      </c>
      <c r="W834">
        <f t="shared" si="112"/>
        <v>888</v>
      </c>
      <c r="X834">
        <f t="shared" si="113"/>
        <v>310.52569526627224</v>
      </c>
      <c r="Y834">
        <f t="shared" si="114"/>
        <v>1022.49</v>
      </c>
      <c r="Z834">
        <f t="shared" si="115"/>
        <v>16.274999999999999</v>
      </c>
      <c r="AA834">
        <f t="shared" si="116"/>
        <v>169</v>
      </c>
    </row>
    <row r="835" spans="1:27" x14ac:dyDescent="0.3">
      <c r="A835" t="s">
        <v>921</v>
      </c>
      <c r="B835" t="s">
        <v>45</v>
      </c>
      <c r="C835" t="s">
        <v>46</v>
      </c>
      <c r="D835" t="s">
        <v>20</v>
      </c>
      <c r="E835" t="s">
        <v>21</v>
      </c>
      <c r="F835" t="s">
        <v>36</v>
      </c>
      <c r="G835">
        <v>11.85</v>
      </c>
      <c r="H835">
        <v>8</v>
      </c>
      <c r="I835">
        <v>4.74</v>
      </c>
      <c r="J835">
        <v>99.54</v>
      </c>
      <c r="K835" s="6">
        <v>43709</v>
      </c>
      <c r="L835">
        <v>0.69027777777777777</v>
      </c>
      <c r="M835" t="s">
        <v>29</v>
      </c>
      <c r="N835">
        <v>94.8</v>
      </c>
      <c r="O835">
        <v>4.7619047620000003</v>
      </c>
      <c r="P835">
        <v>4.74</v>
      </c>
      <c r="Q835">
        <v>4.0999999999999996</v>
      </c>
      <c r="R835">
        <f t="shared" ref="R835:R898" si="117">ROUND((G835*H835)+I835,2)</f>
        <v>99.54</v>
      </c>
      <c r="S835" t="str">
        <f t="shared" ref="S835:S898" si="118">IF(J835=ROUND((G835*H835)+I835,2),"correct","check")</f>
        <v>correct</v>
      </c>
      <c r="T835" s="5" t="str">
        <f t="shared" ref="T835:T898" si="119">PROPER(F835)</f>
        <v>Sports And Travel</v>
      </c>
      <c r="U835" t="str">
        <f t="shared" ref="U835:U898" si="120">TRIM(M835)</f>
        <v>Cash</v>
      </c>
      <c r="V835">
        <f>SUM(J835:J835:J1834)</f>
        <v>52216.048499999997</v>
      </c>
      <c r="W835">
        <f t="shared" ref="W835:W898" si="121">SUM(H835:H1834)</f>
        <v>884</v>
      </c>
      <c r="X835">
        <f t="shared" ref="X835:X898" si="122">AVERAGE(J835:J1834)</f>
        <v>310.80981249999996</v>
      </c>
      <c r="Y835">
        <f t="shared" ref="Y835:Y898" si="123">MAX(J835:J1834)</f>
        <v>1022.49</v>
      </c>
      <c r="Z835">
        <f t="shared" ref="Z835:Z898" si="124">MIN(J835:J1834)</f>
        <v>16.274999999999999</v>
      </c>
      <c r="AA835">
        <f t="shared" ref="AA835:AA898" si="125">COUNTA(A835:A1834)</f>
        <v>168</v>
      </c>
    </row>
    <row r="836" spans="1:27" x14ac:dyDescent="0.3">
      <c r="A836" t="s">
        <v>922</v>
      </c>
      <c r="B836" t="s">
        <v>18</v>
      </c>
      <c r="C836" t="s">
        <v>19</v>
      </c>
      <c r="D836" t="s">
        <v>20</v>
      </c>
      <c r="E836" t="s">
        <v>215</v>
      </c>
      <c r="F836" t="s">
        <v>22</v>
      </c>
      <c r="G836">
        <v>91.3</v>
      </c>
      <c r="H836">
        <v>1</v>
      </c>
      <c r="I836">
        <v>4.5650000000000004</v>
      </c>
      <c r="J836">
        <v>95.864999999999995</v>
      </c>
      <c r="K836" s="6" t="s">
        <v>122</v>
      </c>
      <c r="L836">
        <v>0.61249999999999993</v>
      </c>
      <c r="M836" t="s">
        <v>23</v>
      </c>
      <c r="N836">
        <v>91.3</v>
      </c>
      <c r="O836">
        <v>4.7619047620000003</v>
      </c>
      <c r="P836">
        <v>4.5650000000000004</v>
      </c>
      <c r="Q836">
        <v>9.1999999999999993</v>
      </c>
      <c r="R836">
        <f t="shared" si="117"/>
        <v>95.87</v>
      </c>
      <c r="S836" t="str">
        <f t="shared" si="118"/>
        <v>check</v>
      </c>
      <c r="T836" s="5" t="str">
        <f t="shared" si="119"/>
        <v>Health And Beauty</v>
      </c>
      <c r="U836" t="str">
        <f t="shared" si="120"/>
        <v>Ewallet</v>
      </c>
      <c r="V836">
        <f>SUM(J836:J836:J1835)</f>
        <v>52116.508500000004</v>
      </c>
      <c r="W836">
        <f t="shared" si="121"/>
        <v>876</v>
      </c>
      <c r="X836">
        <f t="shared" si="122"/>
        <v>312.07490119760479</v>
      </c>
      <c r="Y836">
        <f t="shared" si="123"/>
        <v>1022.49</v>
      </c>
      <c r="Z836">
        <f t="shared" si="124"/>
        <v>16.274999999999999</v>
      </c>
      <c r="AA836">
        <f t="shared" si="125"/>
        <v>167</v>
      </c>
    </row>
    <row r="837" spans="1:27" x14ac:dyDescent="0.3">
      <c r="A837" t="s">
        <v>923</v>
      </c>
      <c r="B837" t="s">
        <v>45</v>
      </c>
      <c r="C837" t="s">
        <v>46</v>
      </c>
      <c r="D837" t="s">
        <v>20</v>
      </c>
      <c r="E837" t="s">
        <v>21</v>
      </c>
      <c r="F837" t="s">
        <v>31</v>
      </c>
      <c r="G837">
        <v>40.729999999999997</v>
      </c>
      <c r="H837">
        <v>7</v>
      </c>
      <c r="I837">
        <v>14.2555</v>
      </c>
      <c r="J837">
        <v>299.3655</v>
      </c>
      <c r="K837" s="6">
        <v>43802</v>
      </c>
      <c r="L837">
        <v>0.45902777777777781</v>
      </c>
      <c r="M837" t="s">
        <v>23</v>
      </c>
      <c r="N837">
        <v>285.11</v>
      </c>
      <c r="O837">
        <v>4.7619047620000003</v>
      </c>
      <c r="P837">
        <v>14.2555</v>
      </c>
      <c r="Q837">
        <v>5.4</v>
      </c>
      <c r="R837">
        <f t="shared" si="117"/>
        <v>299.37</v>
      </c>
      <c r="S837" t="str">
        <f t="shared" si="118"/>
        <v>check</v>
      </c>
      <c r="T837" s="5" t="str">
        <f t="shared" si="119"/>
        <v>Home And Lifestyle</v>
      </c>
      <c r="U837" t="str">
        <f t="shared" si="120"/>
        <v>Ewallet</v>
      </c>
      <c r="V837">
        <f>SUM(J837:J837:J1836)</f>
        <v>52020.643499999998</v>
      </c>
      <c r="W837">
        <f t="shared" si="121"/>
        <v>875</v>
      </c>
      <c r="X837">
        <f t="shared" si="122"/>
        <v>313.3773704819277</v>
      </c>
      <c r="Y837">
        <f t="shared" si="123"/>
        <v>1022.49</v>
      </c>
      <c r="Z837">
        <f t="shared" si="124"/>
        <v>16.274999999999999</v>
      </c>
      <c r="AA837">
        <f t="shared" si="125"/>
        <v>166</v>
      </c>
    </row>
    <row r="838" spans="1:27" x14ac:dyDescent="0.3">
      <c r="A838" t="s">
        <v>924</v>
      </c>
      <c r="B838" t="s">
        <v>18</v>
      </c>
      <c r="C838" t="s">
        <v>19</v>
      </c>
      <c r="D838" t="s">
        <v>27</v>
      </c>
      <c r="E838" t="s">
        <v>215</v>
      </c>
      <c r="F838" t="s">
        <v>50</v>
      </c>
      <c r="G838">
        <v>52.38</v>
      </c>
      <c r="H838">
        <v>1</v>
      </c>
      <c r="I838">
        <v>2.6190000000000002</v>
      </c>
      <c r="J838">
        <v>54.999000000000002</v>
      </c>
      <c r="K838" s="6" t="s">
        <v>166</v>
      </c>
      <c r="L838">
        <v>0.8222222222222223</v>
      </c>
      <c r="M838" t="s">
        <v>29</v>
      </c>
      <c r="N838">
        <v>52.38</v>
      </c>
      <c r="O838">
        <v>4.7619047620000003</v>
      </c>
      <c r="P838">
        <v>2.6190000000000002</v>
      </c>
      <c r="Q838">
        <v>5.8</v>
      </c>
      <c r="R838">
        <f t="shared" si="117"/>
        <v>55</v>
      </c>
      <c r="S838" t="str">
        <f t="shared" si="118"/>
        <v>check</v>
      </c>
      <c r="T838" s="5" t="str">
        <f t="shared" si="119"/>
        <v>Fashion Accessories</v>
      </c>
      <c r="U838" t="str">
        <f t="shared" si="120"/>
        <v>Cash</v>
      </c>
      <c r="V838">
        <f>SUM(J838:J838:J1837)</f>
        <v>51721.278000000013</v>
      </c>
      <c r="W838">
        <f t="shared" si="121"/>
        <v>868</v>
      </c>
      <c r="X838">
        <f t="shared" si="122"/>
        <v>313.462290909091</v>
      </c>
      <c r="Y838">
        <f t="shared" si="123"/>
        <v>1022.49</v>
      </c>
      <c r="Z838">
        <f t="shared" si="124"/>
        <v>16.274999999999999</v>
      </c>
      <c r="AA838">
        <f t="shared" si="125"/>
        <v>165</v>
      </c>
    </row>
    <row r="839" spans="1:27" x14ac:dyDescent="0.3">
      <c r="A839" t="s">
        <v>925</v>
      </c>
      <c r="B839" t="s">
        <v>18</v>
      </c>
      <c r="C839" t="s">
        <v>19</v>
      </c>
      <c r="D839" t="s">
        <v>20</v>
      </c>
      <c r="E839" t="s">
        <v>215</v>
      </c>
      <c r="F839" t="s">
        <v>50</v>
      </c>
      <c r="G839">
        <v>38.54</v>
      </c>
      <c r="H839">
        <v>5</v>
      </c>
      <c r="I839">
        <v>9.6349999999999998</v>
      </c>
      <c r="J839">
        <v>202.33500000000001</v>
      </c>
      <c r="K839" s="6">
        <v>43709</v>
      </c>
      <c r="L839">
        <v>0.56527777777777777</v>
      </c>
      <c r="M839" t="s">
        <v>23</v>
      </c>
      <c r="N839">
        <v>192.7</v>
      </c>
      <c r="O839">
        <v>4.7619047620000003</v>
      </c>
      <c r="P839">
        <v>9.6349999999999998</v>
      </c>
      <c r="Q839">
        <v>5.6</v>
      </c>
      <c r="R839">
        <f t="shared" si="117"/>
        <v>202.34</v>
      </c>
      <c r="S839" t="str">
        <f t="shared" si="118"/>
        <v>check</v>
      </c>
      <c r="T839" s="5" t="str">
        <f t="shared" si="119"/>
        <v>Fashion Accessories</v>
      </c>
      <c r="U839" t="str">
        <f t="shared" si="120"/>
        <v>Ewallet</v>
      </c>
      <c r="V839">
        <f>SUM(J839:J839:J1838)</f>
        <v>51666.279000000002</v>
      </c>
      <c r="W839">
        <f t="shared" si="121"/>
        <v>867</v>
      </c>
      <c r="X839">
        <f t="shared" si="122"/>
        <v>315.03828658536588</v>
      </c>
      <c r="Y839">
        <f t="shared" si="123"/>
        <v>1022.49</v>
      </c>
      <c r="Z839">
        <f t="shared" si="124"/>
        <v>16.274999999999999</v>
      </c>
      <c r="AA839">
        <f t="shared" si="125"/>
        <v>164</v>
      </c>
    </row>
    <row r="840" spans="1:27" x14ac:dyDescent="0.3">
      <c r="A840" t="s">
        <v>926</v>
      </c>
      <c r="B840" t="s">
        <v>45</v>
      </c>
      <c r="C840" t="s">
        <v>46</v>
      </c>
      <c r="D840" t="s">
        <v>27</v>
      </c>
      <c r="E840" t="s">
        <v>215</v>
      </c>
      <c r="F840" t="s">
        <v>36</v>
      </c>
      <c r="G840">
        <v>44.63</v>
      </c>
      <c r="H840">
        <v>6</v>
      </c>
      <c r="I840">
        <v>13.388999999999999</v>
      </c>
      <c r="J840">
        <v>281.16899999999998</v>
      </c>
      <c r="K840" s="6">
        <v>43497</v>
      </c>
      <c r="L840">
        <v>0.83888888888888891</v>
      </c>
      <c r="M840" t="s">
        <v>32</v>
      </c>
      <c r="N840">
        <v>267.77999999999997</v>
      </c>
      <c r="O840">
        <v>4.7619047620000003</v>
      </c>
      <c r="P840">
        <v>13.388999999999999</v>
      </c>
      <c r="Q840">
        <v>5.0999999999999996</v>
      </c>
      <c r="R840">
        <f t="shared" si="117"/>
        <v>281.17</v>
      </c>
      <c r="S840" t="str">
        <f t="shared" si="118"/>
        <v>check</v>
      </c>
      <c r="T840" s="5" t="str">
        <f t="shared" si="119"/>
        <v>Sports And Travel</v>
      </c>
      <c r="U840" t="str">
        <f t="shared" si="120"/>
        <v>Credit card</v>
      </c>
      <c r="V840">
        <f>SUM(J840:J840:J1839)</f>
        <v>51463.94400000001</v>
      </c>
      <c r="W840">
        <f t="shared" si="121"/>
        <v>862</v>
      </c>
      <c r="X840">
        <f t="shared" si="122"/>
        <v>315.72971779141113</v>
      </c>
      <c r="Y840">
        <f t="shared" si="123"/>
        <v>1022.49</v>
      </c>
      <c r="Z840">
        <f t="shared" si="124"/>
        <v>16.274999999999999</v>
      </c>
      <c r="AA840">
        <f t="shared" si="125"/>
        <v>163</v>
      </c>
    </row>
    <row r="841" spans="1:27" x14ac:dyDescent="0.3">
      <c r="A841" t="s">
        <v>927</v>
      </c>
      <c r="B841" t="s">
        <v>25</v>
      </c>
      <c r="C841" t="s">
        <v>26</v>
      </c>
      <c r="D841" t="s">
        <v>27</v>
      </c>
      <c r="E841" t="s">
        <v>215</v>
      </c>
      <c r="F841" t="s">
        <v>28</v>
      </c>
      <c r="G841">
        <v>55.87</v>
      </c>
      <c r="H841">
        <v>10</v>
      </c>
      <c r="I841">
        <v>27.934999999999999</v>
      </c>
      <c r="J841">
        <v>586.63499999999999</v>
      </c>
      <c r="K841" s="6" t="s">
        <v>57</v>
      </c>
      <c r="L841">
        <v>0.62569444444444444</v>
      </c>
      <c r="M841" t="s">
        <v>29</v>
      </c>
      <c r="N841">
        <v>558.70000000000005</v>
      </c>
      <c r="O841">
        <v>4.7619047620000003</v>
      </c>
      <c r="P841">
        <v>27.934999999999999</v>
      </c>
      <c r="Q841">
        <v>5.8</v>
      </c>
      <c r="R841">
        <f t="shared" si="117"/>
        <v>586.64</v>
      </c>
      <c r="S841" t="str">
        <f t="shared" si="118"/>
        <v>check</v>
      </c>
      <c r="T841" s="5" t="str">
        <f t="shared" si="119"/>
        <v>Electronic Accessories</v>
      </c>
      <c r="U841" t="str">
        <f t="shared" si="120"/>
        <v>Cash</v>
      </c>
      <c r="V841">
        <f>SUM(J841:J841:J1840)</f>
        <v>51182.775000000001</v>
      </c>
      <c r="W841">
        <f t="shared" si="121"/>
        <v>856</v>
      </c>
      <c r="X841">
        <f t="shared" si="122"/>
        <v>315.94305555555559</v>
      </c>
      <c r="Y841">
        <f t="shared" si="123"/>
        <v>1022.49</v>
      </c>
      <c r="Z841">
        <f t="shared" si="124"/>
        <v>16.274999999999999</v>
      </c>
      <c r="AA841">
        <f t="shared" si="125"/>
        <v>162</v>
      </c>
    </row>
    <row r="842" spans="1:27" x14ac:dyDescent="0.3">
      <c r="A842" t="s">
        <v>928</v>
      </c>
      <c r="B842" t="s">
        <v>25</v>
      </c>
      <c r="C842" t="s">
        <v>26</v>
      </c>
      <c r="D842" t="s">
        <v>20</v>
      </c>
      <c r="E842" t="s">
        <v>21</v>
      </c>
      <c r="F842" t="s">
        <v>36</v>
      </c>
      <c r="G842">
        <v>29.22</v>
      </c>
      <c r="H842">
        <v>6</v>
      </c>
      <c r="I842">
        <v>8.766</v>
      </c>
      <c r="J842">
        <v>184.08600000000001</v>
      </c>
      <c r="K842" s="6">
        <v>43466</v>
      </c>
      <c r="L842">
        <v>0.4861111111111111</v>
      </c>
      <c r="M842" t="s">
        <v>23</v>
      </c>
      <c r="N842">
        <v>175.32</v>
      </c>
      <c r="O842">
        <v>4.7619047620000003</v>
      </c>
      <c r="P842">
        <v>8.766</v>
      </c>
      <c r="Q842">
        <v>5</v>
      </c>
      <c r="R842">
        <f t="shared" si="117"/>
        <v>184.09</v>
      </c>
      <c r="S842" t="str">
        <f t="shared" si="118"/>
        <v>check</v>
      </c>
      <c r="T842" s="5" t="str">
        <f t="shared" si="119"/>
        <v>Sports And Travel</v>
      </c>
      <c r="U842" t="str">
        <f t="shared" si="120"/>
        <v>Ewallet</v>
      </c>
      <c r="V842">
        <f>SUM(J842:J842:J1841)</f>
        <v>50596.140000000007</v>
      </c>
      <c r="W842">
        <f t="shared" si="121"/>
        <v>846</v>
      </c>
      <c r="X842">
        <f t="shared" si="122"/>
        <v>314.26173913043482</v>
      </c>
      <c r="Y842">
        <f t="shared" si="123"/>
        <v>1022.49</v>
      </c>
      <c r="Z842">
        <f t="shared" si="124"/>
        <v>16.274999999999999</v>
      </c>
      <c r="AA842">
        <f t="shared" si="125"/>
        <v>161</v>
      </c>
    </row>
    <row r="843" spans="1:27" x14ac:dyDescent="0.3">
      <c r="A843" t="s">
        <v>929</v>
      </c>
      <c r="B843" t="s">
        <v>18</v>
      </c>
      <c r="C843" t="s">
        <v>19</v>
      </c>
      <c r="D843" t="s">
        <v>27</v>
      </c>
      <c r="E843" t="s">
        <v>215</v>
      </c>
      <c r="F843" t="s">
        <v>50</v>
      </c>
      <c r="G843">
        <v>51.94</v>
      </c>
      <c r="H843">
        <v>3</v>
      </c>
      <c r="I843">
        <v>7.7910000000000004</v>
      </c>
      <c r="J843">
        <v>163.61099999999999</v>
      </c>
      <c r="K843" s="6" t="s">
        <v>117</v>
      </c>
      <c r="L843">
        <v>0.63958333333333328</v>
      </c>
      <c r="M843" t="s">
        <v>29</v>
      </c>
      <c r="N843">
        <v>155.82</v>
      </c>
      <c r="O843">
        <v>4.7619047620000003</v>
      </c>
      <c r="P843">
        <v>7.7910000000000004</v>
      </c>
      <c r="Q843">
        <v>7.9</v>
      </c>
      <c r="R843">
        <f t="shared" si="117"/>
        <v>163.61000000000001</v>
      </c>
      <c r="S843" t="str">
        <f t="shared" si="118"/>
        <v>check</v>
      </c>
      <c r="T843" s="5" t="str">
        <f t="shared" si="119"/>
        <v>Fashion Accessories</v>
      </c>
      <c r="U843" t="str">
        <f t="shared" si="120"/>
        <v>Cash</v>
      </c>
      <c r="V843">
        <f>SUM(J843:J843:J1842)</f>
        <v>50412.054000000011</v>
      </c>
      <c r="W843">
        <f t="shared" si="121"/>
        <v>840</v>
      </c>
      <c r="X843">
        <f t="shared" si="122"/>
        <v>315.07533750000005</v>
      </c>
      <c r="Y843">
        <f t="shared" si="123"/>
        <v>1022.49</v>
      </c>
      <c r="Z843">
        <f t="shared" si="124"/>
        <v>16.274999999999999</v>
      </c>
      <c r="AA843">
        <f t="shared" si="125"/>
        <v>160</v>
      </c>
    </row>
    <row r="844" spans="1:27" x14ac:dyDescent="0.3">
      <c r="A844" t="s">
        <v>930</v>
      </c>
      <c r="B844" t="s">
        <v>45</v>
      </c>
      <c r="C844" t="s">
        <v>46</v>
      </c>
      <c r="D844" t="s">
        <v>27</v>
      </c>
      <c r="E844" t="s">
        <v>215</v>
      </c>
      <c r="F844" t="s">
        <v>28</v>
      </c>
      <c r="G844">
        <v>60.3</v>
      </c>
      <c r="H844">
        <v>1</v>
      </c>
      <c r="I844">
        <v>3.0150000000000001</v>
      </c>
      <c r="J844">
        <v>63.314999999999998</v>
      </c>
      <c r="K844" s="6" t="s">
        <v>109</v>
      </c>
      <c r="L844">
        <v>0.73472222222222217</v>
      </c>
      <c r="M844" t="s">
        <v>29</v>
      </c>
      <c r="N844">
        <v>60.3</v>
      </c>
      <c r="O844">
        <v>4.7619047620000003</v>
      </c>
      <c r="P844">
        <v>3.0150000000000001</v>
      </c>
      <c r="Q844">
        <v>6</v>
      </c>
      <c r="R844">
        <f t="shared" si="117"/>
        <v>63.32</v>
      </c>
      <c r="S844" t="str">
        <f t="shared" si="118"/>
        <v>check</v>
      </c>
      <c r="T844" s="5" t="str">
        <f t="shared" si="119"/>
        <v>Electronic Accessories</v>
      </c>
      <c r="U844" t="str">
        <f t="shared" si="120"/>
        <v>Cash</v>
      </c>
      <c r="V844">
        <f>SUM(J844:J844:J1843)</f>
        <v>50248.443000000007</v>
      </c>
      <c r="W844">
        <f t="shared" si="121"/>
        <v>837</v>
      </c>
      <c r="X844">
        <f t="shared" si="122"/>
        <v>316.02794339622648</v>
      </c>
      <c r="Y844">
        <f t="shared" si="123"/>
        <v>1022.49</v>
      </c>
      <c r="Z844">
        <f t="shared" si="124"/>
        <v>16.274999999999999</v>
      </c>
      <c r="AA844">
        <f t="shared" si="125"/>
        <v>159</v>
      </c>
    </row>
    <row r="845" spans="1:27" x14ac:dyDescent="0.3">
      <c r="A845" t="s">
        <v>931</v>
      </c>
      <c r="B845" t="s">
        <v>18</v>
      </c>
      <c r="C845" t="s">
        <v>19</v>
      </c>
      <c r="D845" t="s">
        <v>20</v>
      </c>
      <c r="E845" t="s">
        <v>21</v>
      </c>
      <c r="F845" t="s">
        <v>36</v>
      </c>
      <c r="G845">
        <v>39.47</v>
      </c>
      <c r="H845">
        <v>2</v>
      </c>
      <c r="I845">
        <v>3.9470000000000001</v>
      </c>
      <c r="J845">
        <v>82.887</v>
      </c>
      <c r="K845" s="6">
        <v>43499</v>
      </c>
      <c r="L845">
        <v>0.6777777777777777</v>
      </c>
      <c r="M845" t="s">
        <v>32</v>
      </c>
      <c r="N845">
        <v>78.94</v>
      </c>
      <c r="O845">
        <v>4.7619047620000003</v>
      </c>
      <c r="P845">
        <v>3.9470000000000001</v>
      </c>
      <c r="Q845">
        <v>5</v>
      </c>
      <c r="R845">
        <f t="shared" si="117"/>
        <v>82.89</v>
      </c>
      <c r="S845" t="str">
        <f t="shared" si="118"/>
        <v>check</v>
      </c>
      <c r="T845" s="5" t="str">
        <f t="shared" si="119"/>
        <v>Sports And Travel</v>
      </c>
      <c r="U845" t="str">
        <f t="shared" si="120"/>
        <v>Credit card</v>
      </c>
      <c r="V845">
        <f>SUM(J845:J845:J1844)</f>
        <v>50185.128000000004</v>
      </c>
      <c r="W845">
        <f t="shared" si="121"/>
        <v>836</v>
      </c>
      <c r="X845">
        <f t="shared" si="122"/>
        <v>317.62739240506329</v>
      </c>
      <c r="Y845">
        <f t="shared" si="123"/>
        <v>1022.49</v>
      </c>
      <c r="Z845">
        <f t="shared" si="124"/>
        <v>16.274999999999999</v>
      </c>
      <c r="AA845">
        <f t="shared" si="125"/>
        <v>158</v>
      </c>
    </row>
    <row r="846" spans="1:27" x14ac:dyDescent="0.3">
      <c r="A846" t="s">
        <v>932</v>
      </c>
      <c r="B846" t="s">
        <v>25</v>
      </c>
      <c r="C846" t="s">
        <v>26</v>
      </c>
      <c r="D846" t="s">
        <v>20</v>
      </c>
      <c r="E846" t="s">
        <v>21</v>
      </c>
      <c r="F846" t="s">
        <v>47</v>
      </c>
      <c r="G846">
        <v>14.87</v>
      </c>
      <c r="H846">
        <v>2</v>
      </c>
      <c r="I846">
        <v>1.4870000000000001</v>
      </c>
      <c r="J846">
        <v>31.227</v>
      </c>
      <c r="K846" s="6" t="s">
        <v>257</v>
      </c>
      <c r="L846">
        <v>0.76041666666666663</v>
      </c>
      <c r="M846" t="s">
        <v>32</v>
      </c>
      <c r="N846">
        <v>29.74</v>
      </c>
      <c r="O846">
        <v>4.7619047620000003</v>
      </c>
      <c r="P846">
        <v>1.4870000000000001</v>
      </c>
      <c r="Q846">
        <v>8.9</v>
      </c>
      <c r="R846">
        <f t="shared" si="117"/>
        <v>31.23</v>
      </c>
      <c r="S846" t="str">
        <f t="shared" si="118"/>
        <v>check</v>
      </c>
      <c r="T846" s="5" t="str">
        <f t="shared" si="119"/>
        <v>Food And Beverages</v>
      </c>
      <c r="U846" t="str">
        <f t="shared" si="120"/>
        <v>Credit card</v>
      </c>
      <c r="V846">
        <f>SUM(J846:J846:J1845)</f>
        <v>50102.241000000002</v>
      </c>
      <c r="W846">
        <f t="shared" si="121"/>
        <v>834</v>
      </c>
      <c r="X846">
        <f t="shared" si="122"/>
        <v>319.12255414012742</v>
      </c>
      <c r="Y846">
        <f t="shared" si="123"/>
        <v>1022.49</v>
      </c>
      <c r="Z846">
        <f t="shared" si="124"/>
        <v>16.274999999999999</v>
      </c>
      <c r="AA846">
        <f t="shared" si="125"/>
        <v>157</v>
      </c>
    </row>
    <row r="847" spans="1:27" x14ac:dyDescent="0.3">
      <c r="A847" t="s">
        <v>933</v>
      </c>
      <c r="B847" t="s">
        <v>18</v>
      </c>
      <c r="C847" t="s">
        <v>19</v>
      </c>
      <c r="D847" t="s">
        <v>27</v>
      </c>
      <c r="E847" t="s">
        <v>215</v>
      </c>
      <c r="F847" t="s">
        <v>50</v>
      </c>
      <c r="G847">
        <v>21.32</v>
      </c>
      <c r="H847">
        <v>1</v>
      </c>
      <c r="I847">
        <v>1.0660000000000001</v>
      </c>
      <c r="J847">
        <v>22.385999999999999</v>
      </c>
      <c r="K847" s="6" t="s">
        <v>144</v>
      </c>
      <c r="L847">
        <v>0.52986111111111112</v>
      </c>
      <c r="M847" t="s">
        <v>29</v>
      </c>
      <c r="N847">
        <v>21.32</v>
      </c>
      <c r="O847">
        <v>4.7619047620000003</v>
      </c>
      <c r="P847">
        <v>1.0660000000000001</v>
      </c>
      <c r="Q847">
        <v>5.9</v>
      </c>
      <c r="R847">
        <f t="shared" si="117"/>
        <v>22.39</v>
      </c>
      <c r="S847" t="str">
        <f t="shared" si="118"/>
        <v>check</v>
      </c>
      <c r="T847" s="5" t="str">
        <f t="shared" si="119"/>
        <v>Fashion Accessories</v>
      </c>
      <c r="U847" t="str">
        <f t="shared" si="120"/>
        <v>Cash</v>
      </c>
      <c r="V847">
        <f>SUM(J847:J847:J1846)</f>
        <v>50071.014000000003</v>
      </c>
      <c r="W847">
        <f t="shared" si="121"/>
        <v>832</v>
      </c>
      <c r="X847">
        <f t="shared" si="122"/>
        <v>320.96803846153847</v>
      </c>
      <c r="Y847">
        <f t="shared" si="123"/>
        <v>1022.49</v>
      </c>
      <c r="Z847">
        <f t="shared" si="124"/>
        <v>16.274999999999999</v>
      </c>
      <c r="AA847">
        <f t="shared" si="125"/>
        <v>156</v>
      </c>
    </row>
    <row r="848" spans="1:27" x14ac:dyDescent="0.3">
      <c r="A848" t="s">
        <v>934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93.78</v>
      </c>
      <c r="H848">
        <v>3</v>
      </c>
      <c r="I848">
        <v>14.067</v>
      </c>
      <c r="J848">
        <v>295.40699999999998</v>
      </c>
      <c r="K848" s="6" t="s">
        <v>241</v>
      </c>
      <c r="L848">
        <v>0.48055555555555557</v>
      </c>
      <c r="M848" t="s">
        <v>32</v>
      </c>
      <c r="N848">
        <v>281.33999999999997</v>
      </c>
      <c r="O848">
        <v>4.7619047620000003</v>
      </c>
      <c r="P848">
        <v>14.067</v>
      </c>
      <c r="Q848">
        <v>5.9</v>
      </c>
      <c r="R848">
        <f t="shared" si="117"/>
        <v>295.41000000000003</v>
      </c>
      <c r="S848" t="str">
        <f t="shared" si="118"/>
        <v>check</v>
      </c>
      <c r="T848" s="5" t="str">
        <f t="shared" si="119"/>
        <v>Electronic Accessories</v>
      </c>
      <c r="U848" t="str">
        <f t="shared" si="120"/>
        <v>Credit card</v>
      </c>
      <c r="V848">
        <f>SUM(J848:J848:J1847)</f>
        <v>50048.628000000004</v>
      </c>
      <c r="W848">
        <f t="shared" si="121"/>
        <v>831</v>
      </c>
      <c r="X848">
        <f t="shared" si="122"/>
        <v>322.8943741935484</v>
      </c>
      <c r="Y848">
        <f t="shared" si="123"/>
        <v>1022.49</v>
      </c>
      <c r="Z848">
        <f t="shared" si="124"/>
        <v>16.274999999999999</v>
      </c>
      <c r="AA848">
        <f t="shared" si="125"/>
        <v>155</v>
      </c>
    </row>
    <row r="849" spans="1:27" x14ac:dyDescent="0.3">
      <c r="A849" t="s">
        <v>935</v>
      </c>
      <c r="B849" t="s">
        <v>18</v>
      </c>
      <c r="C849" t="s">
        <v>19</v>
      </c>
      <c r="D849" t="s">
        <v>20</v>
      </c>
      <c r="E849" t="s">
        <v>215</v>
      </c>
      <c r="F849" t="s">
        <v>28</v>
      </c>
      <c r="G849">
        <v>73.260000000000005</v>
      </c>
      <c r="H849">
        <v>1</v>
      </c>
      <c r="I849">
        <v>3.6629999999999998</v>
      </c>
      <c r="J849">
        <v>76.923000000000002</v>
      </c>
      <c r="K849" s="6" t="s">
        <v>34</v>
      </c>
      <c r="L849">
        <v>0.75555555555555554</v>
      </c>
      <c r="M849" t="s">
        <v>23</v>
      </c>
      <c r="N849">
        <v>73.260000000000005</v>
      </c>
      <c r="O849">
        <v>4.7619047620000003</v>
      </c>
      <c r="P849">
        <v>3.6629999999999998</v>
      </c>
      <c r="Q849">
        <v>9.6999999999999993</v>
      </c>
      <c r="R849">
        <f t="shared" si="117"/>
        <v>76.92</v>
      </c>
      <c r="S849" t="str">
        <f t="shared" si="118"/>
        <v>check</v>
      </c>
      <c r="T849" s="5" t="str">
        <f t="shared" si="119"/>
        <v>Electronic Accessories</v>
      </c>
      <c r="U849" t="str">
        <f t="shared" si="120"/>
        <v>Ewallet</v>
      </c>
      <c r="V849">
        <f>SUM(J849:J849:J1848)</f>
        <v>49753.221000000005</v>
      </c>
      <c r="W849">
        <f t="shared" si="121"/>
        <v>828</v>
      </c>
      <c r="X849">
        <f t="shared" si="122"/>
        <v>323.07286363636365</v>
      </c>
      <c r="Y849">
        <f t="shared" si="123"/>
        <v>1022.49</v>
      </c>
      <c r="Z849">
        <f t="shared" si="124"/>
        <v>16.274999999999999</v>
      </c>
      <c r="AA849">
        <f t="shared" si="125"/>
        <v>154</v>
      </c>
    </row>
    <row r="850" spans="1:27" x14ac:dyDescent="0.3">
      <c r="A850" t="s">
        <v>936</v>
      </c>
      <c r="B850" t="s">
        <v>25</v>
      </c>
      <c r="C850" t="s">
        <v>26</v>
      </c>
      <c r="D850" t="s">
        <v>27</v>
      </c>
      <c r="E850" t="s">
        <v>21</v>
      </c>
      <c r="F850" t="s">
        <v>36</v>
      </c>
      <c r="G850">
        <v>22.38</v>
      </c>
      <c r="H850">
        <v>1</v>
      </c>
      <c r="I850">
        <v>1.119</v>
      </c>
      <c r="J850">
        <v>23.498999999999999</v>
      </c>
      <c r="K850" s="6" t="s">
        <v>241</v>
      </c>
      <c r="L850">
        <v>0.71388888888888891</v>
      </c>
      <c r="M850" t="s">
        <v>32</v>
      </c>
      <c r="N850">
        <v>22.38</v>
      </c>
      <c r="O850">
        <v>4.7619047620000003</v>
      </c>
      <c r="P850">
        <v>1.119</v>
      </c>
      <c r="Q850">
        <v>8.6</v>
      </c>
      <c r="R850">
        <f t="shared" si="117"/>
        <v>23.5</v>
      </c>
      <c r="S850" t="str">
        <f t="shared" si="118"/>
        <v>check</v>
      </c>
      <c r="T850" s="5" t="str">
        <f t="shared" si="119"/>
        <v>Sports And Travel</v>
      </c>
      <c r="U850" t="str">
        <f t="shared" si="120"/>
        <v>Credit card</v>
      </c>
      <c r="V850">
        <f>SUM(J850:J850:J1849)</f>
        <v>49676.298000000003</v>
      </c>
      <c r="W850">
        <f t="shared" si="121"/>
        <v>827</v>
      </c>
      <c r="X850">
        <f t="shared" si="122"/>
        <v>324.68168627450984</v>
      </c>
      <c r="Y850">
        <f t="shared" si="123"/>
        <v>1022.49</v>
      </c>
      <c r="Z850">
        <f t="shared" si="124"/>
        <v>16.274999999999999</v>
      </c>
      <c r="AA850">
        <f t="shared" si="125"/>
        <v>153</v>
      </c>
    </row>
    <row r="851" spans="1:27" x14ac:dyDescent="0.3">
      <c r="A851" t="s">
        <v>937</v>
      </c>
      <c r="B851" t="s">
        <v>25</v>
      </c>
      <c r="C851" t="s">
        <v>26</v>
      </c>
      <c r="D851" t="s">
        <v>20</v>
      </c>
      <c r="E851" t="s">
        <v>21</v>
      </c>
      <c r="F851" t="s">
        <v>47</v>
      </c>
      <c r="G851">
        <v>72.88</v>
      </c>
      <c r="H851">
        <v>9</v>
      </c>
      <c r="I851">
        <v>32.795999999999999</v>
      </c>
      <c r="J851">
        <v>688.71600000000001</v>
      </c>
      <c r="K851" s="6">
        <v>43678</v>
      </c>
      <c r="L851">
        <v>0.81805555555555554</v>
      </c>
      <c r="M851" t="s">
        <v>29</v>
      </c>
      <c r="N851">
        <v>655.92</v>
      </c>
      <c r="O851">
        <v>4.7619047620000003</v>
      </c>
      <c r="P851">
        <v>32.795999999999999</v>
      </c>
      <c r="Q851">
        <v>4</v>
      </c>
      <c r="R851">
        <f t="shared" si="117"/>
        <v>688.72</v>
      </c>
      <c r="S851" t="str">
        <f t="shared" si="118"/>
        <v>check</v>
      </c>
      <c r="T851" s="5" t="str">
        <f t="shared" si="119"/>
        <v>Food And Beverages</v>
      </c>
      <c r="U851" t="str">
        <f t="shared" si="120"/>
        <v>Cash</v>
      </c>
      <c r="V851">
        <f>SUM(J851:J851:J1850)</f>
        <v>49652.799000000006</v>
      </c>
      <c r="W851">
        <f t="shared" si="121"/>
        <v>826</v>
      </c>
      <c r="X851">
        <f t="shared" si="122"/>
        <v>326.66315131578949</v>
      </c>
      <c r="Y851">
        <f t="shared" si="123"/>
        <v>1022.49</v>
      </c>
      <c r="Z851">
        <f t="shared" si="124"/>
        <v>16.274999999999999</v>
      </c>
      <c r="AA851">
        <f t="shared" si="125"/>
        <v>152</v>
      </c>
    </row>
    <row r="852" spans="1:27" x14ac:dyDescent="0.3">
      <c r="A852" t="s">
        <v>938</v>
      </c>
      <c r="B852" t="s">
        <v>18</v>
      </c>
      <c r="C852" t="s">
        <v>19</v>
      </c>
      <c r="D852" t="s">
        <v>27</v>
      </c>
      <c r="E852" t="s">
        <v>21</v>
      </c>
      <c r="F852" t="s">
        <v>50</v>
      </c>
      <c r="G852">
        <v>99.1</v>
      </c>
      <c r="H852">
        <v>6</v>
      </c>
      <c r="I852">
        <v>29.73</v>
      </c>
      <c r="J852">
        <v>624.33000000000004</v>
      </c>
      <c r="K852" s="6" t="s">
        <v>182</v>
      </c>
      <c r="L852">
        <v>0.5493055555555556</v>
      </c>
      <c r="M852" t="s">
        <v>29</v>
      </c>
      <c r="N852">
        <v>594.6</v>
      </c>
      <c r="O852">
        <v>4.7619047620000003</v>
      </c>
      <c r="P852">
        <v>29.73</v>
      </c>
      <c r="Q852">
        <v>4.2</v>
      </c>
      <c r="R852">
        <f t="shared" si="117"/>
        <v>624.33000000000004</v>
      </c>
      <c r="S852" t="str">
        <f t="shared" si="118"/>
        <v>correct</v>
      </c>
      <c r="T852" s="5" t="str">
        <f t="shared" si="119"/>
        <v>Fashion Accessories</v>
      </c>
      <c r="U852" t="str">
        <f t="shared" si="120"/>
        <v>Cash</v>
      </c>
      <c r="V852">
        <f>SUM(J852:J852:J1851)</f>
        <v>48964.082999999999</v>
      </c>
      <c r="W852">
        <f t="shared" si="121"/>
        <v>817</v>
      </c>
      <c r="X852">
        <f t="shared" si="122"/>
        <v>324.26545033112581</v>
      </c>
      <c r="Y852">
        <f t="shared" si="123"/>
        <v>1022.49</v>
      </c>
      <c r="Z852">
        <f t="shared" si="124"/>
        <v>16.274999999999999</v>
      </c>
      <c r="AA852">
        <f t="shared" si="125"/>
        <v>151</v>
      </c>
    </row>
    <row r="853" spans="1:27" x14ac:dyDescent="0.3">
      <c r="A853" t="s">
        <v>939</v>
      </c>
      <c r="B853" t="s">
        <v>18</v>
      </c>
      <c r="C853" t="s">
        <v>19</v>
      </c>
      <c r="D853" t="s">
        <v>27</v>
      </c>
      <c r="E853" t="s">
        <v>215</v>
      </c>
      <c r="F853" t="s">
        <v>50</v>
      </c>
      <c r="G853">
        <v>74.099999999999994</v>
      </c>
      <c r="H853">
        <v>1</v>
      </c>
      <c r="I853">
        <v>3.7050000000000001</v>
      </c>
      <c r="J853">
        <v>77.805000000000007</v>
      </c>
      <c r="K853" s="6" t="s">
        <v>75</v>
      </c>
      <c r="L853">
        <v>0.46180555555555558</v>
      </c>
      <c r="M853" t="s">
        <v>29</v>
      </c>
      <c r="N853">
        <v>74.099999999999994</v>
      </c>
      <c r="O853">
        <v>4.7619047620000003</v>
      </c>
      <c r="P853">
        <v>3.7050000000000001</v>
      </c>
      <c r="Q853">
        <v>9.1999999999999993</v>
      </c>
      <c r="R853">
        <f t="shared" si="117"/>
        <v>77.81</v>
      </c>
      <c r="S853" t="str">
        <f t="shared" si="118"/>
        <v>check</v>
      </c>
      <c r="T853" s="5" t="str">
        <f t="shared" si="119"/>
        <v>Fashion Accessories</v>
      </c>
      <c r="U853" t="str">
        <f t="shared" si="120"/>
        <v>Cash</v>
      </c>
      <c r="V853">
        <f>SUM(J853:J853:J1852)</f>
        <v>48339.75299999999</v>
      </c>
      <c r="W853">
        <f t="shared" si="121"/>
        <v>811</v>
      </c>
      <c r="X853">
        <f t="shared" si="122"/>
        <v>322.26501999999994</v>
      </c>
      <c r="Y853">
        <f t="shared" si="123"/>
        <v>1022.49</v>
      </c>
      <c r="Z853">
        <f t="shared" si="124"/>
        <v>16.274999999999999</v>
      </c>
      <c r="AA853">
        <f t="shared" si="125"/>
        <v>150</v>
      </c>
    </row>
    <row r="854" spans="1:27" x14ac:dyDescent="0.3">
      <c r="A854" t="s">
        <v>940</v>
      </c>
      <c r="B854" t="s">
        <v>18</v>
      </c>
      <c r="C854" t="s">
        <v>19</v>
      </c>
      <c r="D854" t="s">
        <v>27</v>
      </c>
      <c r="E854" t="s">
        <v>21</v>
      </c>
      <c r="F854" t="s">
        <v>50</v>
      </c>
      <c r="G854">
        <v>98.48</v>
      </c>
      <c r="H854">
        <v>2</v>
      </c>
      <c r="I854">
        <v>9.8480000000000008</v>
      </c>
      <c r="J854">
        <v>206.80799999999999</v>
      </c>
      <c r="K854" s="6" t="s">
        <v>453</v>
      </c>
      <c r="L854">
        <v>0.42499999999999999</v>
      </c>
      <c r="M854" t="s">
        <v>23</v>
      </c>
      <c r="N854">
        <v>196.96</v>
      </c>
      <c r="O854">
        <v>4.7619047620000003</v>
      </c>
      <c r="P854">
        <v>9.8480000000000008</v>
      </c>
      <c r="Q854">
        <v>9.1999999999999993</v>
      </c>
      <c r="R854">
        <f t="shared" si="117"/>
        <v>206.81</v>
      </c>
      <c r="S854" t="str">
        <f t="shared" si="118"/>
        <v>check</v>
      </c>
      <c r="T854" s="5" t="str">
        <f t="shared" si="119"/>
        <v>Fashion Accessories</v>
      </c>
      <c r="U854" t="str">
        <f t="shared" si="120"/>
        <v>Ewallet</v>
      </c>
      <c r="V854">
        <f>SUM(J854:J854:J1853)</f>
        <v>48261.947999999989</v>
      </c>
      <c r="W854">
        <f t="shared" si="121"/>
        <v>810</v>
      </c>
      <c r="X854">
        <f t="shared" si="122"/>
        <v>323.90569127516773</v>
      </c>
      <c r="Y854">
        <f t="shared" si="123"/>
        <v>1022.49</v>
      </c>
      <c r="Z854">
        <f t="shared" si="124"/>
        <v>16.274999999999999</v>
      </c>
      <c r="AA854">
        <f t="shared" si="125"/>
        <v>149</v>
      </c>
    </row>
    <row r="855" spans="1:27" x14ac:dyDescent="0.3">
      <c r="A855" t="s">
        <v>941</v>
      </c>
      <c r="B855" t="s">
        <v>25</v>
      </c>
      <c r="C855" t="s">
        <v>26</v>
      </c>
      <c r="D855" t="s">
        <v>27</v>
      </c>
      <c r="E855" t="s">
        <v>215</v>
      </c>
      <c r="F855" t="s">
        <v>22</v>
      </c>
      <c r="G855">
        <v>53.19</v>
      </c>
      <c r="H855">
        <v>7</v>
      </c>
      <c r="I855">
        <v>18.616499999999998</v>
      </c>
      <c r="J855">
        <v>390.94650000000001</v>
      </c>
      <c r="K855" s="6" t="s">
        <v>283</v>
      </c>
      <c r="L855">
        <v>0.65416666666666667</v>
      </c>
      <c r="M855" t="s">
        <v>23</v>
      </c>
      <c r="N855">
        <v>372.33</v>
      </c>
      <c r="O855">
        <v>4.7619047620000003</v>
      </c>
      <c r="P855">
        <v>18.616499999999998</v>
      </c>
      <c r="Q855">
        <v>5</v>
      </c>
      <c r="R855">
        <f t="shared" si="117"/>
        <v>390.95</v>
      </c>
      <c r="S855" t="str">
        <f t="shared" si="118"/>
        <v>check</v>
      </c>
      <c r="T855" s="5" t="str">
        <f t="shared" si="119"/>
        <v>Health And Beauty</v>
      </c>
      <c r="U855" t="str">
        <f t="shared" si="120"/>
        <v>Ewallet</v>
      </c>
      <c r="V855">
        <f>SUM(J855:J855:J1854)</f>
        <v>48055.139999999992</v>
      </c>
      <c r="W855">
        <f t="shared" si="121"/>
        <v>808</v>
      </c>
      <c r="X855">
        <f t="shared" si="122"/>
        <v>324.69689189189182</v>
      </c>
      <c r="Y855">
        <f t="shared" si="123"/>
        <v>1022.49</v>
      </c>
      <c r="Z855">
        <f t="shared" si="124"/>
        <v>16.274999999999999</v>
      </c>
      <c r="AA855">
        <f t="shared" si="125"/>
        <v>148</v>
      </c>
    </row>
    <row r="856" spans="1:27" x14ac:dyDescent="0.3">
      <c r="A856" t="s">
        <v>942</v>
      </c>
      <c r="B856" t="s">
        <v>45</v>
      </c>
      <c r="C856" t="s">
        <v>46</v>
      </c>
      <c r="D856" t="s">
        <v>27</v>
      </c>
      <c r="E856" t="s">
        <v>21</v>
      </c>
      <c r="F856" t="s">
        <v>28</v>
      </c>
      <c r="G856">
        <v>52.79</v>
      </c>
      <c r="H856">
        <v>10</v>
      </c>
      <c r="I856">
        <v>26.395</v>
      </c>
      <c r="J856">
        <v>554.29499999999996</v>
      </c>
      <c r="K856" s="6" t="s">
        <v>40</v>
      </c>
      <c r="L856">
        <v>0.49861111111111112</v>
      </c>
      <c r="M856" t="s">
        <v>23</v>
      </c>
      <c r="N856">
        <v>527.9</v>
      </c>
      <c r="O856">
        <v>4.7619047620000003</v>
      </c>
      <c r="P856">
        <v>26.395</v>
      </c>
      <c r="Q856">
        <v>10</v>
      </c>
      <c r="R856">
        <f t="shared" si="117"/>
        <v>554.29999999999995</v>
      </c>
      <c r="S856" t="str">
        <f t="shared" si="118"/>
        <v>check</v>
      </c>
      <c r="T856" s="5" t="str">
        <f t="shared" si="119"/>
        <v>Electronic Accessories</v>
      </c>
      <c r="U856" t="str">
        <f t="shared" si="120"/>
        <v>Ewallet</v>
      </c>
      <c r="V856">
        <f>SUM(J856:J856:J1855)</f>
        <v>47664.193499999987</v>
      </c>
      <c r="W856">
        <f t="shared" si="121"/>
        <v>801</v>
      </c>
      <c r="X856">
        <f t="shared" si="122"/>
        <v>324.24621428571419</v>
      </c>
      <c r="Y856">
        <f t="shared" si="123"/>
        <v>1022.49</v>
      </c>
      <c r="Z856">
        <f t="shared" si="124"/>
        <v>16.274999999999999</v>
      </c>
      <c r="AA856">
        <f t="shared" si="125"/>
        <v>147</v>
      </c>
    </row>
    <row r="857" spans="1:27" x14ac:dyDescent="0.3">
      <c r="A857" t="s">
        <v>943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95.95</v>
      </c>
      <c r="H857">
        <v>5</v>
      </c>
      <c r="I857">
        <v>23.987500000000001</v>
      </c>
      <c r="J857">
        <v>503.73750000000001</v>
      </c>
      <c r="K857" s="6" t="s">
        <v>146</v>
      </c>
      <c r="L857">
        <v>0.59791666666666665</v>
      </c>
      <c r="M857" t="s">
        <v>23</v>
      </c>
      <c r="N857">
        <v>479.75</v>
      </c>
      <c r="O857">
        <v>4.7619047620000003</v>
      </c>
      <c r="P857">
        <v>23.987500000000001</v>
      </c>
      <c r="Q857">
        <v>8.8000000000000007</v>
      </c>
      <c r="R857">
        <f t="shared" si="117"/>
        <v>503.74</v>
      </c>
      <c r="S857" t="str">
        <f t="shared" si="118"/>
        <v>check</v>
      </c>
      <c r="T857" s="5" t="str">
        <f t="shared" si="119"/>
        <v>Health And Beauty</v>
      </c>
      <c r="U857" t="str">
        <f t="shared" si="120"/>
        <v>Ewallet</v>
      </c>
      <c r="V857">
        <f>SUM(J857:J857:J1856)</f>
        <v>47109.898499999996</v>
      </c>
      <c r="W857">
        <f t="shared" si="121"/>
        <v>791</v>
      </c>
      <c r="X857">
        <f t="shared" si="122"/>
        <v>322.67053767123286</v>
      </c>
      <c r="Y857">
        <f t="shared" si="123"/>
        <v>1022.49</v>
      </c>
      <c r="Z857">
        <f t="shared" si="124"/>
        <v>16.274999999999999</v>
      </c>
      <c r="AA857">
        <f t="shared" si="125"/>
        <v>146</v>
      </c>
    </row>
    <row r="858" spans="1:27" x14ac:dyDescent="0.3">
      <c r="A858" t="s">
        <v>944</v>
      </c>
      <c r="B858" t="s">
        <v>45</v>
      </c>
      <c r="C858" t="s">
        <v>46</v>
      </c>
      <c r="D858" t="s">
        <v>27</v>
      </c>
      <c r="E858" t="s">
        <v>21</v>
      </c>
      <c r="F858" t="s">
        <v>50</v>
      </c>
      <c r="G858">
        <v>36.51</v>
      </c>
      <c r="H858">
        <v>9</v>
      </c>
      <c r="I858">
        <v>16.429500000000001</v>
      </c>
      <c r="J858">
        <v>345.01949999999999</v>
      </c>
      <c r="K858" s="6" t="s">
        <v>211</v>
      </c>
      <c r="L858">
        <v>0.45277777777777778</v>
      </c>
      <c r="M858" t="s">
        <v>29</v>
      </c>
      <c r="N858">
        <v>328.59</v>
      </c>
      <c r="O858">
        <v>4.7619047620000003</v>
      </c>
      <c r="P858">
        <v>16.429500000000001</v>
      </c>
      <c r="Q858">
        <v>4.2</v>
      </c>
      <c r="R858">
        <f t="shared" si="117"/>
        <v>345.02</v>
      </c>
      <c r="S858" t="str">
        <f t="shared" si="118"/>
        <v>check</v>
      </c>
      <c r="T858" s="5" t="str">
        <f t="shared" si="119"/>
        <v>Fashion Accessories</v>
      </c>
      <c r="U858" t="str">
        <f t="shared" si="120"/>
        <v>Cash</v>
      </c>
      <c r="V858">
        <f>SUM(J858:J858:J1857)</f>
        <v>46606.160999999993</v>
      </c>
      <c r="W858">
        <f t="shared" si="121"/>
        <v>786</v>
      </c>
      <c r="X858">
        <f t="shared" si="122"/>
        <v>321.42179999999996</v>
      </c>
      <c r="Y858">
        <f t="shared" si="123"/>
        <v>1022.49</v>
      </c>
      <c r="Z858">
        <f t="shared" si="124"/>
        <v>16.274999999999999</v>
      </c>
      <c r="AA858">
        <f t="shared" si="125"/>
        <v>145</v>
      </c>
    </row>
    <row r="859" spans="1:27" x14ac:dyDescent="0.3">
      <c r="A859" t="s">
        <v>945</v>
      </c>
      <c r="B859" t="s">
        <v>45</v>
      </c>
      <c r="C859" t="s">
        <v>46</v>
      </c>
      <c r="D859" t="s">
        <v>27</v>
      </c>
      <c r="E859" t="s">
        <v>215</v>
      </c>
      <c r="F859" t="s">
        <v>47</v>
      </c>
      <c r="G859">
        <v>21.12</v>
      </c>
      <c r="H859">
        <v>8</v>
      </c>
      <c r="I859">
        <v>8.4480000000000004</v>
      </c>
      <c r="J859">
        <v>177.40799999999999</v>
      </c>
      <c r="K859" s="6">
        <v>43466</v>
      </c>
      <c r="L859">
        <v>0.81319444444444444</v>
      </c>
      <c r="M859" t="s">
        <v>29</v>
      </c>
      <c r="N859">
        <v>168.96</v>
      </c>
      <c r="O859">
        <v>4.7619047620000003</v>
      </c>
      <c r="P859">
        <v>8.4480000000000004</v>
      </c>
      <c r="Q859">
        <v>6.3</v>
      </c>
      <c r="R859">
        <f t="shared" si="117"/>
        <v>177.41</v>
      </c>
      <c r="S859" t="str">
        <f t="shared" si="118"/>
        <v>check</v>
      </c>
      <c r="T859" s="5" t="str">
        <f t="shared" si="119"/>
        <v>Food And Beverages</v>
      </c>
      <c r="U859" t="str">
        <f t="shared" si="120"/>
        <v>Cash</v>
      </c>
      <c r="V859">
        <f>SUM(J859:J859:J1858)</f>
        <v>46261.141499999998</v>
      </c>
      <c r="W859">
        <f t="shared" si="121"/>
        <v>777</v>
      </c>
      <c r="X859">
        <f t="shared" si="122"/>
        <v>321.2579270833333</v>
      </c>
      <c r="Y859">
        <f t="shared" si="123"/>
        <v>1022.49</v>
      </c>
      <c r="Z859">
        <f t="shared" si="124"/>
        <v>16.274999999999999</v>
      </c>
      <c r="AA859">
        <f t="shared" si="125"/>
        <v>144</v>
      </c>
    </row>
    <row r="860" spans="1:27" x14ac:dyDescent="0.3">
      <c r="A860" t="s">
        <v>946</v>
      </c>
      <c r="B860" t="s">
        <v>18</v>
      </c>
      <c r="C860" t="s">
        <v>19</v>
      </c>
      <c r="D860" t="s">
        <v>20</v>
      </c>
      <c r="E860" t="s">
        <v>21</v>
      </c>
      <c r="F860" t="s">
        <v>31</v>
      </c>
      <c r="G860">
        <v>28.31</v>
      </c>
      <c r="H860">
        <v>4</v>
      </c>
      <c r="I860">
        <v>5.6619999999999999</v>
      </c>
      <c r="J860">
        <v>118.902</v>
      </c>
      <c r="K860" s="6">
        <v>43649</v>
      </c>
      <c r="L860">
        <v>0.77430555555555547</v>
      </c>
      <c r="M860" t="s">
        <v>29</v>
      </c>
      <c r="N860">
        <v>113.24</v>
      </c>
      <c r="O860">
        <v>4.7619047620000003</v>
      </c>
      <c r="P860">
        <v>5.6619999999999999</v>
      </c>
      <c r="Q860">
        <v>8.1999999999999993</v>
      </c>
      <c r="R860">
        <f t="shared" si="117"/>
        <v>118.9</v>
      </c>
      <c r="S860" t="str">
        <f t="shared" si="118"/>
        <v>check</v>
      </c>
      <c r="T860" s="5" t="str">
        <f t="shared" si="119"/>
        <v>Home And Lifestyle</v>
      </c>
      <c r="U860" t="str">
        <f t="shared" si="120"/>
        <v>Cash</v>
      </c>
      <c r="V860">
        <f>SUM(J860:J860:J1859)</f>
        <v>46083.733500000002</v>
      </c>
      <c r="W860">
        <f t="shared" si="121"/>
        <v>769</v>
      </c>
      <c r="X860">
        <f t="shared" si="122"/>
        <v>322.26387062937067</v>
      </c>
      <c r="Y860">
        <f t="shared" si="123"/>
        <v>1022.49</v>
      </c>
      <c r="Z860">
        <f t="shared" si="124"/>
        <v>16.274999999999999</v>
      </c>
      <c r="AA860">
        <f t="shared" si="125"/>
        <v>143</v>
      </c>
    </row>
    <row r="861" spans="1:27" x14ac:dyDescent="0.3">
      <c r="A861" t="s">
        <v>947</v>
      </c>
      <c r="B861" t="s">
        <v>45</v>
      </c>
      <c r="C861" t="s">
        <v>46</v>
      </c>
      <c r="D861" t="s">
        <v>27</v>
      </c>
      <c r="E861" t="s">
        <v>215</v>
      </c>
      <c r="F861" t="s">
        <v>22</v>
      </c>
      <c r="G861">
        <v>57.59</v>
      </c>
      <c r="H861">
        <v>6</v>
      </c>
      <c r="I861">
        <v>17.277000000000001</v>
      </c>
      <c r="J861">
        <v>362.81700000000001</v>
      </c>
      <c r="K861" s="6" t="s">
        <v>117</v>
      </c>
      <c r="L861">
        <v>0.57708333333333328</v>
      </c>
      <c r="M861" t="s">
        <v>29</v>
      </c>
      <c r="N861">
        <v>345.54</v>
      </c>
      <c r="O861">
        <v>4.7619047620000003</v>
      </c>
      <c r="P861">
        <v>17.277000000000001</v>
      </c>
      <c r="Q861">
        <v>5.0999999999999996</v>
      </c>
      <c r="R861">
        <f t="shared" si="117"/>
        <v>362.82</v>
      </c>
      <c r="S861" t="str">
        <f t="shared" si="118"/>
        <v>check</v>
      </c>
      <c r="T861" s="5" t="str">
        <f t="shared" si="119"/>
        <v>Health And Beauty</v>
      </c>
      <c r="U861" t="str">
        <f t="shared" si="120"/>
        <v>Cash</v>
      </c>
      <c r="V861">
        <f>SUM(J861:J861:J1860)</f>
        <v>45964.8315</v>
      </c>
      <c r="W861">
        <f t="shared" si="121"/>
        <v>765</v>
      </c>
      <c r="X861">
        <f t="shared" si="122"/>
        <v>323.69599647887327</v>
      </c>
      <c r="Y861">
        <f t="shared" si="123"/>
        <v>1022.49</v>
      </c>
      <c r="Z861">
        <f t="shared" si="124"/>
        <v>16.274999999999999</v>
      </c>
      <c r="AA861">
        <f t="shared" si="125"/>
        <v>142</v>
      </c>
    </row>
    <row r="862" spans="1:27" x14ac:dyDescent="0.3">
      <c r="A862" t="s">
        <v>948</v>
      </c>
      <c r="B862" t="s">
        <v>18</v>
      </c>
      <c r="C862" t="s">
        <v>19</v>
      </c>
      <c r="D862" t="s">
        <v>20</v>
      </c>
      <c r="E862" t="s">
        <v>21</v>
      </c>
      <c r="F862" t="s">
        <v>47</v>
      </c>
      <c r="G862">
        <v>47.63</v>
      </c>
      <c r="H862">
        <v>9</v>
      </c>
      <c r="I862">
        <v>21.433499999999999</v>
      </c>
      <c r="J862">
        <v>450.1035</v>
      </c>
      <c r="K862" s="6" t="s">
        <v>146</v>
      </c>
      <c r="L862">
        <v>0.52430555555555558</v>
      </c>
      <c r="M862" t="s">
        <v>29</v>
      </c>
      <c r="N862">
        <v>428.67</v>
      </c>
      <c r="O862">
        <v>4.7619047620000003</v>
      </c>
      <c r="P862">
        <v>21.433499999999999</v>
      </c>
      <c r="Q862">
        <v>5</v>
      </c>
      <c r="R862">
        <f t="shared" si="117"/>
        <v>450.1</v>
      </c>
      <c r="S862" t="str">
        <f t="shared" si="118"/>
        <v>check</v>
      </c>
      <c r="T862" s="5" t="str">
        <f t="shared" si="119"/>
        <v>Food And Beverages</v>
      </c>
      <c r="U862" t="str">
        <f t="shared" si="120"/>
        <v>Cash</v>
      </c>
      <c r="V862">
        <f>SUM(J862:J862:J1861)</f>
        <v>45602.014499999997</v>
      </c>
      <c r="W862">
        <f t="shared" si="121"/>
        <v>759</v>
      </c>
      <c r="X862">
        <f t="shared" si="122"/>
        <v>323.41854255319146</v>
      </c>
      <c r="Y862">
        <f t="shared" si="123"/>
        <v>1022.49</v>
      </c>
      <c r="Z862">
        <f t="shared" si="124"/>
        <v>16.274999999999999</v>
      </c>
      <c r="AA862">
        <f t="shared" si="125"/>
        <v>141</v>
      </c>
    </row>
    <row r="863" spans="1:27" x14ac:dyDescent="0.3">
      <c r="A863" t="s">
        <v>949</v>
      </c>
      <c r="B863" t="s">
        <v>25</v>
      </c>
      <c r="C863" t="s">
        <v>26</v>
      </c>
      <c r="D863" t="s">
        <v>20</v>
      </c>
      <c r="E863" t="s">
        <v>21</v>
      </c>
      <c r="F863" t="s">
        <v>31</v>
      </c>
      <c r="G863">
        <v>86.27</v>
      </c>
      <c r="H863">
        <v>1</v>
      </c>
      <c r="I863">
        <v>4.3135000000000003</v>
      </c>
      <c r="J863">
        <v>90.583500000000001</v>
      </c>
      <c r="K863" s="6" t="s">
        <v>48</v>
      </c>
      <c r="L863">
        <v>0.55833333333333335</v>
      </c>
      <c r="M863" t="s">
        <v>23</v>
      </c>
      <c r="N863">
        <v>86.27</v>
      </c>
      <c r="O863">
        <v>4.7619047620000003</v>
      </c>
      <c r="P863">
        <v>4.3135000000000003</v>
      </c>
      <c r="Q863">
        <v>7</v>
      </c>
      <c r="R863">
        <f t="shared" si="117"/>
        <v>90.58</v>
      </c>
      <c r="S863" t="str">
        <f t="shared" si="118"/>
        <v>check</v>
      </c>
      <c r="T863" s="5" t="str">
        <f t="shared" si="119"/>
        <v>Home And Lifestyle</v>
      </c>
      <c r="U863" t="str">
        <f t="shared" si="120"/>
        <v>Ewallet</v>
      </c>
      <c r="V863">
        <f>SUM(J863:J863:J1862)</f>
        <v>45151.911</v>
      </c>
      <c r="W863">
        <f t="shared" si="121"/>
        <v>750</v>
      </c>
      <c r="X863">
        <f t="shared" si="122"/>
        <v>322.51364999999998</v>
      </c>
      <c r="Y863">
        <f t="shared" si="123"/>
        <v>1022.49</v>
      </c>
      <c r="Z863">
        <f t="shared" si="124"/>
        <v>16.274999999999999</v>
      </c>
      <c r="AA863">
        <f t="shared" si="125"/>
        <v>140</v>
      </c>
    </row>
    <row r="864" spans="1:27" x14ac:dyDescent="0.3">
      <c r="A864" t="s">
        <v>950</v>
      </c>
      <c r="B864" t="s">
        <v>18</v>
      </c>
      <c r="C864" t="s">
        <v>19</v>
      </c>
      <c r="D864" t="s">
        <v>20</v>
      </c>
      <c r="E864" t="s">
        <v>215</v>
      </c>
      <c r="F864" t="s">
        <v>36</v>
      </c>
      <c r="G864">
        <v>12.76</v>
      </c>
      <c r="H864">
        <v>2</v>
      </c>
      <c r="I864">
        <v>1.276</v>
      </c>
      <c r="J864">
        <v>26.795999999999999</v>
      </c>
      <c r="K864" s="6">
        <v>43678</v>
      </c>
      <c r="L864">
        <v>0.75416666666666676</v>
      </c>
      <c r="M864" t="s">
        <v>23</v>
      </c>
      <c r="N864">
        <v>25.52</v>
      </c>
      <c r="O864">
        <v>4.7619047620000003</v>
      </c>
      <c r="P864">
        <v>1.276</v>
      </c>
      <c r="Q864">
        <v>7.8</v>
      </c>
      <c r="R864">
        <f t="shared" si="117"/>
        <v>26.8</v>
      </c>
      <c r="S864" t="str">
        <f t="shared" si="118"/>
        <v>check</v>
      </c>
      <c r="T864" s="5" t="str">
        <f t="shared" si="119"/>
        <v>Sports And Travel</v>
      </c>
      <c r="U864" t="str">
        <f t="shared" si="120"/>
        <v>Ewallet</v>
      </c>
      <c r="V864">
        <f>SUM(J864:J864:J1863)</f>
        <v>45061.327499999999</v>
      </c>
      <c r="W864">
        <f t="shared" si="121"/>
        <v>749</v>
      </c>
      <c r="X864">
        <f t="shared" si="122"/>
        <v>324.18221223021584</v>
      </c>
      <c r="Y864">
        <f t="shared" si="123"/>
        <v>1022.49</v>
      </c>
      <c r="Z864">
        <f t="shared" si="124"/>
        <v>16.274999999999999</v>
      </c>
      <c r="AA864">
        <f t="shared" si="125"/>
        <v>139</v>
      </c>
    </row>
    <row r="865" spans="1:27" x14ac:dyDescent="0.3">
      <c r="A865" t="s">
        <v>951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11.28</v>
      </c>
      <c r="H865">
        <v>9</v>
      </c>
      <c r="I865">
        <v>5.0759999999999996</v>
      </c>
      <c r="J865">
        <v>106.596</v>
      </c>
      <c r="K865" s="6" t="s">
        <v>338</v>
      </c>
      <c r="L865">
        <v>0.49652777777777773</v>
      </c>
      <c r="M865" t="s">
        <v>32</v>
      </c>
      <c r="N865">
        <v>101.52</v>
      </c>
      <c r="O865">
        <v>4.7619047620000003</v>
      </c>
      <c r="P865">
        <v>5.0759999999999996</v>
      </c>
      <c r="Q865">
        <v>4.3</v>
      </c>
      <c r="R865">
        <f t="shared" si="117"/>
        <v>106.6</v>
      </c>
      <c r="S865" t="str">
        <f t="shared" si="118"/>
        <v>check</v>
      </c>
      <c r="T865" s="5" t="str">
        <f t="shared" si="119"/>
        <v>Home And Lifestyle</v>
      </c>
      <c r="U865" t="str">
        <f t="shared" si="120"/>
        <v>Credit card</v>
      </c>
      <c r="V865">
        <f>SUM(J865:J865:J1864)</f>
        <v>45034.531499999997</v>
      </c>
      <c r="W865">
        <f t="shared" si="121"/>
        <v>747</v>
      </c>
      <c r="X865">
        <f t="shared" si="122"/>
        <v>326.33718478260869</v>
      </c>
      <c r="Y865">
        <f t="shared" si="123"/>
        <v>1022.49</v>
      </c>
      <c r="Z865">
        <f t="shared" si="124"/>
        <v>16.274999999999999</v>
      </c>
      <c r="AA865">
        <f t="shared" si="125"/>
        <v>138</v>
      </c>
    </row>
    <row r="866" spans="1:27" x14ac:dyDescent="0.3">
      <c r="A866" t="s">
        <v>952</v>
      </c>
      <c r="B866" t="s">
        <v>45</v>
      </c>
      <c r="C866" t="s">
        <v>46</v>
      </c>
      <c r="D866" t="s">
        <v>27</v>
      </c>
      <c r="E866" t="s">
        <v>21</v>
      </c>
      <c r="F866" t="s">
        <v>31</v>
      </c>
      <c r="G866">
        <v>51.07</v>
      </c>
      <c r="H866">
        <v>7</v>
      </c>
      <c r="I866">
        <v>17.874500000000001</v>
      </c>
      <c r="J866">
        <v>375.36450000000002</v>
      </c>
      <c r="K866" s="6">
        <v>43800</v>
      </c>
      <c r="L866">
        <v>0.48749999999999999</v>
      </c>
      <c r="M866" t="s">
        <v>29</v>
      </c>
      <c r="N866">
        <v>357.49</v>
      </c>
      <c r="O866">
        <v>4.7619047620000003</v>
      </c>
      <c r="P866">
        <v>17.874500000000001</v>
      </c>
      <c r="Q866">
        <v>7</v>
      </c>
      <c r="R866">
        <f t="shared" si="117"/>
        <v>375.36</v>
      </c>
      <c r="S866" t="str">
        <f t="shared" si="118"/>
        <v>check</v>
      </c>
      <c r="T866" s="5" t="str">
        <f t="shared" si="119"/>
        <v>Home And Lifestyle</v>
      </c>
      <c r="U866" t="str">
        <f t="shared" si="120"/>
        <v>Cash</v>
      </c>
      <c r="V866">
        <f>SUM(J866:J866:J1865)</f>
        <v>44927.9355</v>
      </c>
      <c r="W866">
        <f t="shared" si="121"/>
        <v>738</v>
      </c>
      <c r="X866">
        <f t="shared" si="122"/>
        <v>327.94113503649635</v>
      </c>
      <c r="Y866">
        <f t="shared" si="123"/>
        <v>1022.49</v>
      </c>
      <c r="Z866">
        <f t="shared" si="124"/>
        <v>16.274999999999999</v>
      </c>
      <c r="AA866">
        <f t="shared" si="125"/>
        <v>137</v>
      </c>
    </row>
    <row r="867" spans="1:27" x14ac:dyDescent="0.3">
      <c r="A867" t="s">
        <v>953</v>
      </c>
      <c r="B867" t="s">
        <v>18</v>
      </c>
      <c r="C867" t="s">
        <v>19</v>
      </c>
      <c r="D867" t="s">
        <v>20</v>
      </c>
      <c r="E867" t="s">
        <v>21</v>
      </c>
      <c r="F867" t="s">
        <v>28</v>
      </c>
      <c r="G867">
        <v>79.59</v>
      </c>
      <c r="H867">
        <v>3</v>
      </c>
      <c r="I867">
        <v>11.938499999999999</v>
      </c>
      <c r="J867">
        <v>250.70849999999999</v>
      </c>
      <c r="K867" s="6">
        <v>43678</v>
      </c>
      <c r="L867">
        <v>0.60416666666666663</v>
      </c>
      <c r="M867" t="s">
        <v>29</v>
      </c>
      <c r="N867">
        <v>238.77</v>
      </c>
      <c r="O867">
        <v>4.7619047620000003</v>
      </c>
      <c r="P867">
        <v>11.938499999999999</v>
      </c>
      <c r="Q867">
        <v>6.6</v>
      </c>
      <c r="R867">
        <f t="shared" si="117"/>
        <v>250.71</v>
      </c>
      <c r="S867" t="str">
        <f t="shared" si="118"/>
        <v>check</v>
      </c>
      <c r="T867" s="5" t="str">
        <f t="shared" si="119"/>
        <v>Electronic Accessories</v>
      </c>
      <c r="U867" t="str">
        <f t="shared" si="120"/>
        <v>Cash</v>
      </c>
      <c r="V867">
        <f>SUM(J867:J867:J1866)</f>
        <v>44552.571000000004</v>
      </c>
      <c r="W867">
        <f t="shared" si="121"/>
        <v>731</v>
      </c>
      <c r="X867">
        <f t="shared" si="122"/>
        <v>327.59243382352946</v>
      </c>
      <c r="Y867">
        <f t="shared" si="123"/>
        <v>1022.49</v>
      </c>
      <c r="Z867">
        <f t="shared" si="124"/>
        <v>16.274999999999999</v>
      </c>
      <c r="AA867">
        <f t="shared" si="125"/>
        <v>136</v>
      </c>
    </row>
    <row r="868" spans="1:27" x14ac:dyDescent="0.3">
      <c r="A868" t="s">
        <v>954</v>
      </c>
      <c r="B868" t="s">
        <v>25</v>
      </c>
      <c r="C868" t="s">
        <v>26</v>
      </c>
      <c r="D868" t="s">
        <v>20</v>
      </c>
      <c r="E868" t="s">
        <v>215</v>
      </c>
      <c r="F868" t="s">
        <v>22</v>
      </c>
      <c r="G868">
        <v>33.81</v>
      </c>
      <c r="H868">
        <v>3</v>
      </c>
      <c r="I868">
        <v>5.0715000000000003</v>
      </c>
      <c r="J868">
        <v>106.50149999999999</v>
      </c>
      <c r="K868" s="6" t="s">
        <v>144</v>
      </c>
      <c r="L868">
        <v>0.63263888888888886</v>
      </c>
      <c r="M868" t="s">
        <v>23</v>
      </c>
      <c r="N868">
        <v>101.43</v>
      </c>
      <c r="O868">
        <v>4.7619047620000003</v>
      </c>
      <c r="P868">
        <v>5.0715000000000003</v>
      </c>
      <c r="Q868">
        <v>7.3</v>
      </c>
      <c r="R868">
        <f t="shared" si="117"/>
        <v>106.5</v>
      </c>
      <c r="S868" t="str">
        <f t="shared" si="118"/>
        <v>check</v>
      </c>
      <c r="T868" s="5" t="str">
        <f t="shared" si="119"/>
        <v>Health And Beauty</v>
      </c>
      <c r="U868" t="str">
        <f t="shared" si="120"/>
        <v>Ewallet</v>
      </c>
      <c r="V868">
        <f>SUM(J868:J868:J1867)</f>
        <v>44301.862500000003</v>
      </c>
      <c r="W868">
        <f t="shared" si="121"/>
        <v>728</v>
      </c>
      <c r="X868">
        <f t="shared" si="122"/>
        <v>328.16194444444449</v>
      </c>
      <c r="Y868">
        <f t="shared" si="123"/>
        <v>1022.49</v>
      </c>
      <c r="Z868">
        <f t="shared" si="124"/>
        <v>16.274999999999999</v>
      </c>
      <c r="AA868">
        <f t="shared" si="125"/>
        <v>135</v>
      </c>
    </row>
    <row r="869" spans="1:27" x14ac:dyDescent="0.3">
      <c r="A869" t="s">
        <v>955</v>
      </c>
      <c r="B869" t="s">
        <v>45</v>
      </c>
      <c r="C869" t="s">
        <v>46</v>
      </c>
      <c r="D869" t="s">
        <v>20</v>
      </c>
      <c r="E869" t="s">
        <v>215</v>
      </c>
      <c r="F869" t="s">
        <v>36</v>
      </c>
      <c r="G869">
        <v>90.53</v>
      </c>
      <c r="H869">
        <v>8</v>
      </c>
      <c r="I869">
        <v>36.212000000000003</v>
      </c>
      <c r="J869">
        <v>760.452</v>
      </c>
      <c r="K869" s="6" t="s">
        <v>66</v>
      </c>
      <c r="L869">
        <v>0.6166666666666667</v>
      </c>
      <c r="M869" t="s">
        <v>32</v>
      </c>
      <c r="N869">
        <v>724.24</v>
      </c>
      <c r="O869">
        <v>4.7619047620000003</v>
      </c>
      <c r="P869">
        <v>36.212000000000003</v>
      </c>
      <c r="Q869">
        <v>6.5</v>
      </c>
      <c r="R869">
        <f t="shared" si="117"/>
        <v>760.45</v>
      </c>
      <c r="S869" t="str">
        <f t="shared" si="118"/>
        <v>check</v>
      </c>
      <c r="T869" s="5" t="str">
        <f t="shared" si="119"/>
        <v>Sports And Travel</v>
      </c>
      <c r="U869" t="str">
        <f t="shared" si="120"/>
        <v>Credit card</v>
      </c>
      <c r="V869">
        <f>SUM(J869:J869:J1868)</f>
        <v>44195.361000000004</v>
      </c>
      <c r="W869">
        <f t="shared" si="121"/>
        <v>725</v>
      </c>
      <c r="X869">
        <f t="shared" si="122"/>
        <v>329.81612686567166</v>
      </c>
      <c r="Y869">
        <f t="shared" si="123"/>
        <v>1022.49</v>
      </c>
      <c r="Z869">
        <f t="shared" si="124"/>
        <v>16.274999999999999</v>
      </c>
      <c r="AA869">
        <f t="shared" si="125"/>
        <v>134</v>
      </c>
    </row>
    <row r="870" spans="1:27" x14ac:dyDescent="0.3">
      <c r="A870" t="s">
        <v>956</v>
      </c>
      <c r="B870" t="s">
        <v>25</v>
      </c>
      <c r="C870" t="s">
        <v>26</v>
      </c>
      <c r="D870" t="s">
        <v>20</v>
      </c>
      <c r="E870" t="s">
        <v>21</v>
      </c>
      <c r="F870" t="s">
        <v>22</v>
      </c>
      <c r="G870">
        <v>62.82</v>
      </c>
      <c r="H870">
        <v>2</v>
      </c>
      <c r="I870">
        <v>6.282</v>
      </c>
      <c r="J870">
        <v>131.922</v>
      </c>
      <c r="K870" s="6" t="s">
        <v>90</v>
      </c>
      <c r="L870">
        <v>0.52500000000000002</v>
      </c>
      <c r="M870" t="s">
        <v>23</v>
      </c>
      <c r="N870">
        <v>125.64</v>
      </c>
      <c r="O870">
        <v>4.7619047620000003</v>
      </c>
      <c r="P870">
        <v>6.282</v>
      </c>
      <c r="Q870">
        <v>4.9000000000000004</v>
      </c>
      <c r="R870">
        <f t="shared" si="117"/>
        <v>131.91999999999999</v>
      </c>
      <c r="S870" t="str">
        <f t="shared" si="118"/>
        <v>check</v>
      </c>
      <c r="T870" s="5" t="str">
        <f t="shared" si="119"/>
        <v>Health And Beauty</v>
      </c>
      <c r="U870" t="str">
        <f t="shared" si="120"/>
        <v>Ewallet</v>
      </c>
      <c r="V870">
        <f>SUM(J870:J870:J1869)</f>
        <v>43434.909</v>
      </c>
      <c r="W870">
        <f t="shared" si="121"/>
        <v>717</v>
      </c>
      <c r="X870">
        <f t="shared" si="122"/>
        <v>326.57826315789475</v>
      </c>
      <c r="Y870">
        <f t="shared" si="123"/>
        <v>1022.49</v>
      </c>
      <c r="Z870">
        <f t="shared" si="124"/>
        <v>16.274999999999999</v>
      </c>
      <c r="AA870">
        <f t="shared" si="125"/>
        <v>133</v>
      </c>
    </row>
    <row r="871" spans="1:27" x14ac:dyDescent="0.3">
      <c r="A871" t="s">
        <v>957</v>
      </c>
      <c r="B871" t="s">
        <v>25</v>
      </c>
      <c r="C871" t="s">
        <v>26</v>
      </c>
      <c r="D871" t="s">
        <v>20</v>
      </c>
      <c r="E871" t="s">
        <v>215</v>
      </c>
      <c r="F871" t="s">
        <v>47</v>
      </c>
      <c r="G871">
        <v>24.31</v>
      </c>
      <c r="H871">
        <v>3</v>
      </c>
      <c r="I871">
        <v>3.6465000000000001</v>
      </c>
      <c r="J871">
        <v>76.576499999999996</v>
      </c>
      <c r="K871" s="6">
        <v>43678</v>
      </c>
      <c r="L871">
        <v>0.79791666666666661</v>
      </c>
      <c r="M871" t="s">
        <v>32</v>
      </c>
      <c r="N871">
        <v>72.930000000000007</v>
      </c>
      <c r="O871">
        <v>4.7619047620000003</v>
      </c>
      <c r="P871">
        <v>3.6465000000000001</v>
      </c>
      <c r="Q871">
        <v>4.3</v>
      </c>
      <c r="R871">
        <f t="shared" si="117"/>
        <v>76.58</v>
      </c>
      <c r="S871" t="str">
        <f t="shared" si="118"/>
        <v>check</v>
      </c>
      <c r="T871" s="5" t="str">
        <f t="shared" si="119"/>
        <v>Food And Beverages</v>
      </c>
      <c r="U871" t="str">
        <f t="shared" si="120"/>
        <v>Credit card</v>
      </c>
      <c r="V871">
        <f>SUM(J871:J871:J1870)</f>
        <v>43302.987000000001</v>
      </c>
      <c r="W871">
        <f t="shared" si="121"/>
        <v>715</v>
      </c>
      <c r="X871">
        <f t="shared" si="122"/>
        <v>328.05293181818183</v>
      </c>
      <c r="Y871">
        <f t="shared" si="123"/>
        <v>1022.49</v>
      </c>
      <c r="Z871">
        <f t="shared" si="124"/>
        <v>16.274999999999999</v>
      </c>
      <c r="AA871">
        <f t="shared" si="125"/>
        <v>132</v>
      </c>
    </row>
    <row r="872" spans="1:27" x14ac:dyDescent="0.3">
      <c r="A872" t="s">
        <v>958</v>
      </c>
      <c r="B872" t="s">
        <v>18</v>
      </c>
      <c r="C872" t="s">
        <v>19</v>
      </c>
      <c r="D872" t="s">
        <v>27</v>
      </c>
      <c r="E872" t="s">
        <v>215</v>
      </c>
      <c r="F872" t="s">
        <v>36</v>
      </c>
      <c r="G872">
        <v>64.59</v>
      </c>
      <c r="H872">
        <v>4</v>
      </c>
      <c r="I872">
        <v>12.917999999999999</v>
      </c>
      <c r="J872">
        <v>271.27800000000002</v>
      </c>
      <c r="K872" s="6">
        <v>43617</v>
      </c>
      <c r="L872">
        <v>0.56597222222222221</v>
      </c>
      <c r="M872" t="s">
        <v>23</v>
      </c>
      <c r="N872">
        <v>258.36</v>
      </c>
      <c r="O872">
        <v>4.7619047620000003</v>
      </c>
      <c r="P872">
        <v>12.917999999999999</v>
      </c>
      <c r="Q872">
        <v>9.3000000000000007</v>
      </c>
      <c r="R872">
        <f t="shared" si="117"/>
        <v>271.27999999999997</v>
      </c>
      <c r="S872" t="str">
        <f t="shared" si="118"/>
        <v>check</v>
      </c>
      <c r="T872" s="5" t="str">
        <f t="shared" si="119"/>
        <v>Sports And Travel</v>
      </c>
      <c r="U872" t="str">
        <f t="shared" si="120"/>
        <v>Ewallet</v>
      </c>
      <c r="V872">
        <f>SUM(J872:J872:J1871)</f>
        <v>43226.410499999998</v>
      </c>
      <c r="W872">
        <f t="shared" si="121"/>
        <v>712</v>
      </c>
      <c r="X872">
        <f t="shared" si="122"/>
        <v>329.9725992366412</v>
      </c>
      <c r="Y872">
        <f t="shared" si="123"/>
        <v>1022.49</v>
      </c>
      <c r="Z872">
        <f t="shared" si="124"/>
        <v>16.274999999999999</v>
      </c>
      <c r="AA872">
        <f t="shared" si="125"/>
        <v>131</v>
      </c>
    </row>
    <row r="873" spans="1:27" x14ac:dyDescent="0.3">
      <c r="A873" t="s">
        <v>959</v>
      </c>
      <c r="B873" t="s">
        <v>18</v>
      </c>
      <c r="C873" t="s">
        <v>19</v>
      </c>
      <c r="D873" t="s">
        <v>20</v>
      </c>
      <c r="E873" t="s">
        <v>215</v>
      </c>
      <c r="F873" t="s">
        <v>47</v>
      </c>
      <c r="G873">
        <v>24.82</v>
      </c>
      <c r="H873">
        <v>7</v>
      </c>
      <c r="I873">
        <v>8.6869999999999994</v>
      </c>
      <c r="J873">
        <v>182.42699999999999</v>
      </c>
      <c r="K873" s="6" t="s">
        <v>211</v>
      </c>
      <c r="L873">
        <v>0.43958333333333338</v>
      </c>
      <c r="M873" t="s">
        <v>32</v>
      </c>
      <c r="N873">
        <v>173.74</v>
      </c>
      <c r="O873">
        <v>4.7619047620000003</v>
      </c>
      <c r="P873">
        <v>8.6869999999999994</v>
      </c>
      <c r="Q873">
        <v>7.1</v>
      </c>
      <c r="R873">
        <f t="shared" si="117"/>
        <v>182.43</v>
      </c>
      <c r="S873" t="str">
        <f t="shared" si="118"/>
        <v>check</v>
      </c>
      <c r="T873" s="5" t="str">
        <f t="shared" si="119"/>
        <v>Food And Beverages</v>
      </c>
      <c r="U873" t="str">
        <f t="shared" si="120"/>
        <v>Credit card</v>
      </c>
      <c r="V873">
        <f>SUM(J873:J873:J1872)</f>
        <v>42955.1325</v>
      </c>
      <c r="W873">
        <f t="shared" si="121"/>
        <v>708</v>
      </c>
      <c r="X873">
        <f t="shared" si="122"/>
        <v>330.42409615384616</v>
      </c>
      <c r="Y873">
        <f t="shared" si="123"/>
        <v>1022.49</v>
      </c>
      <c r="Z873">
        <f t="shared" si="124"/>
        <v>16.274999999999999</v>
      </c>
      <c r="AA873">
        <f t="shared" si="125"/>
        <v>130</v>
      </c>
    </row>
    <row r="874" spans="1:27" x14ac:dyDescent="0.3">
      <c r="A874" t="s">
        <v>960</v>
      </c>
      <c r="B874" t="s">
        <v>25</v>
      </c>
      <c r="C874" t="s">
        <v>26</v>
      </c>
      <c r="D874" t="s">
        <v>27</v>
      </c>
      <c r="E874" t="s">
        <v>215</v>
      </c>
      <c r="F874" t="s">
        <v>50</v>
      </c>
      <c r="G874">
        <v>56.5</v>
      </c>
      <c r="H874">
        <v>1</v>
      </c>
      <c r="I874">
        <v>2.8250000000000002</v>
      </c>
      <c r="J874">
        <v>59.325000000000003</v>
      </c>
      <c r="K874" s="6" t="s">
        <v>124</v>
      </c>
      <c r="L874">
        <v>0.65625</v>
      </c>
      <c r="M874" t="s">
        <v>23</v>
      </c>
      <c r="N874">
        <v>56.5</v>
      </c>
      <c r="O874">
        <v>4.7619047620000003</v>
      </c>
      <c r="P874">
        <v>2.8250000000000002</v>
      </c>
      <c r="Q874">
        <v>9.6</v>
      </c>
      <c r="R874">
        <f t="shared" si="117"/>
        <v>59.33</v>
      </c>
      <c r="S874" t="str">
        <f t="shared" si="118"/>
        <v>check</v>
      </c>
      <c r="T874" s="5" t="str">
        <f t="shared" si="119"/>
        <v>Fashion Accessories</v>
      </c>
      <c r="U874" t="str">
        <f t="shared" si="120"/>
        <v>Ewallet</v>
      </c>
      <c r="V874">
        <f>SUM(J874:J874:J1873)</f>
        <v>42772.705499999996</v>
      </c>
      <c r="W874">
        <f t="shared" si="121"/>
        <v>701</v>
      </c>
      <c r="X874">
        <f t="shared" si="122"/>
        <v>331.57136046511624</v>
      </c>
      <c r="Y874">
        <f t="shared" si="123"/>
        <v>1022.49</v>
      </c>
      <c r="Z874">
        <f t="shared" si="124"/>
        <v>16.274999999999999</v>
      </c>
      <c r="AA874">
        <f t="shared" si="125"/>
        <v>129</v>
      </c>
    </row>
    <row r="875" spans="1:27" x14ac:dyDescent="0.3">
      <c r="A875" t="s">
        <v>961</v>
      </c>
      <c r="B875" t="s">
        <v>45</v>
      </c>
      <c r="C875" t="s">
        <v>46</v>
      </c>
      <c r="D875" t="s">
        <v>20</v>
      </c>
      <c r="E875" t="s">
        <v>21</v>
      </c>
      <c r="F875" t="s">
        <v>28</v>
      </c>
      <c r="G875">
        <v>21.43</v>
      </c>
      <c r="H875">
        <v>10</v>
      </c>
      <c r="I875">
        <v>10.715</v>
      </c>
      <c r="J875">
        <v>225.01499999999999</v>
      </c>
      <c r="K875" s="6" t="s">
        <v>79</v>
      </c>
      <c r="L875">
        <v>0.49374999999999997</v>
      </c>
      <c r="M875" t="s">
        <v>29</v>
      </c>
      <c r="N875">
        <v>214.3</v>
      </c>
      <c r="O875">
        <v>4.7619047620000003</v>
      </c>
      <c r="P875">
        <v>10.715</v>
      </c>
      <c r="Q875">
        <v>6.2</v>
      </c>
      <c r="R875">
        <f t="shared" si="117"/>
        <v>225.02</v>
      </c>
      <c r="S875" t="str">
        <f t="shared" si="118"/>
        <v>check</v>
      </c>
      <c r="T875" s="5" t="str">
        <f t="shared" si="119"/>
        <v>Electronic Accessories</v>
      </c>
      <c r="U875" t="str">
        <f t="shared" si="120"/>
        <v>Cash</v>
      </c>
      <c r="V875">
        <f>SUM(J875:J875:J1874)</f>
        <v>42713.380499999999</v>
      </c>
      <c r="W875">
        <f t="shared" si="121"/>
        <v>700</v>
      </c>
      <c r="X875">
        <f t="shared" si="122"/>
        <v>333.69828515624999</v>
      </c>
      <c r="Y875">
        <f t="shared" si="123"/>
        <v>1022.49</v>
      </c>
      <c r="Z875">
        <f t="shared" si="124"/>
        <v>16.274999999999999</v>
      </c>
      <c r="AA875">
        <f t="shared" si="125"/>
        <v>128</v>
      </c>
    </row>
    <row r="876" spans="1:27" x14ac:dyDescent="0.3">
      <c r="A876" t="s">
        <v>962</v>
      </c>
      <c r="B876" t="s">
        <v>18</v>
      </c>
      <c r="C876" t="s">
        <v>19</v>
      </c>
      <c r="D876" t="s">
        <v>20</v>
      </c>
      <c r="E876" t="s">
        <v>215</v>
      </c>
      <c r="F876" t="s">
        <v>36</v>
      </c>
      <c r="G876">
        <v>89.06</v>
      </c>
      <c r="H876">
        <v>6</v>
      </c>
      <c r="I876">
        <v>26.718</v>
      </c>
      <c r="J876">
        <v>561.07799999999997</v>
      </c>
      <c r="K876" s="6" t="s">
        <v>208</v>
      </c>
      <c r="L876">
        <v>0.72638888888888886</v>
      </c>
      <c r="M876" t="s">
        <v>29</v>
      </c>
      <c r="N876">
        <v>534.36</v>
      </c>
      <c r="O876">
        <v>4.7619047620000003</v>
      </c>
      <c r="P876">
        <v>26.718</v>
      </c>
      <c r="Q876">
        <v>9.9</v>
      </c>
      <c r="R876">
        <f t="shared" si="117"/>
        <v>561.08000000000004</v>
      </c>
      <c r="S876" t="str">
        <f t="shared" si="118"/>
        <v>check</v>
      </c>
      <c r="T876" s="5" t="str">
        <f t="shared" si="119"/>
        <v>Sports And Travel</v>
      </c>
      <c r="U876" t="str">
        <f t="shared" si="120"/>
        <v>Cash</v>
      </c>
      <c r="V876">
        <f>SUM(J876:J876:J1875)</f>
        <v>42488.3655</v>
      </c>
      <c r="W876">
        <f t="shared" si="121"/>
        <v>690</v>
      </c>
      <c r="X876">
        <f t="shared" si="122"/>
        <v>334.5540590551181</v>
      </c>
      <c r="Y876">
        <f t="shared" si="123"/>
        <v>1022.49</v>
      </c>
      <c r="Z876">
        <f t="shared" si="124"/>
        <v>16.274999999999999</v>
      </c>
      <c r="AA876">
        <f t="shared" si="125"/>
        <v>127</v>
      </c>
    </row>
    <row r="877" spans="1:27" x14ac:dyDescent="0.3">
      <c r="A877" t="s">
        <v>963</v>
      </c>
      <c r="B877" t="s">
        <v>18</v>
      </c>
      <c r="C877" t="s">
        <v>19</v>
      </c>
      <c r="D877" t="s">
        <v>20</v>
      </c>
      <c r="E877" t="s">
        <v>215</v>
      </c>
      <c r="F877" t="s">
        <v>31</v>
      </c>
      <c r="G877">
        <v>23.29</v>
      </c>
      <c r="H877">
        <v>4</v>
      </c>
      <c r="I877">
        <v>4.6580000000000004</v>
      </c>
      <c r="J877">
        <v>97.817999999999998</v>
      </c>
      <c r="K877" s="6" t="s">
        <v>102</v>
      </c>
      <c r="L877">
        <v>0.49444444444444446</v>
      </c>
      <c r="M877" t="s">
        <v>32</v>
      </c>
      <c r="N877">
        <v>93.16</v>
      </c>
      <c r="O877">
        <v>4.7619047620000003</v>
      </c>
      <c r="P877">
        <v>4.6580000000000004</v>
      </c>
      <c r="Q877">
        <v>5.9</v>
      </c>
      <c r="R877">
        <f t="shared" si="117"/>
        <v>97.82</v>
      </c>
      <c r="S877" t="str">
        <f t="shared" si="118"/>
        <v>check</v>
      </c>
      <c r="T877" s="5" t="str">
        <f t="shared" si="119"/>
        <v>Home And Lifestyle</v>
      </c>
      <c r="U877" t="str">
        <f t="shared" si="120"/>
        <v>Credit card</v>
      </c>
      <c r="V877">
        <f>SUM(J877:J877:J1876)</f>
        <v>41927.287499999999</v>
      </c>
      <c r="W877">
        <f t="shared" si="121"/>
        <v>684</v>
      </c>
      <c r="X877">
        <f t="shared" si="122"/>
        <v>332.75624999999997</v>
      </c>
      <c r="Y877">
        <f t="shared" si="123"/>
        <v>1022.49</v>
      </c>
      <c r="Z877">
        <f t="shared" si="124"/>
        <v>16.274999999999999</v>
      </c>
      <c r="AA877">
        <f t="shared" si="125"/>
        <v>126</v>
      </c>
    </row>
    <row r="878" spans="1:27" x14ac:dyDescent="0.3">
      <c r="A878" t="s">
        <v>964</v>
      </c>
      <c r="B878" t="s">
        <v>25</v>
      </c>
      <c r="C878" t="s">
        <v>26</v>
      </c>
      <c r="D878" t="s">
        <v>27</v>
      </c>
      <c r="E878" t="s">
        <v>215</v>
      </c>
      <c r="F878" t="s">
        <v>31</v>
      </c>
      <c r="G878">
        <v>65.260000000000005</v>
      </c>
      <c r="H878">
        <v>8</v>
      </c>
      <c r="I878">
        <v>26.103999999999999</v>
      </c>
      <c r="J878">
        <v>548.18399999999997</v>
      </c>
      <c r="K878" s="6" t="s">
        <v>66</v>
      </c>
      <c r="L878">
        <v>0.58611111111111114</v>
      </c>
      <c r="M878" t="s">
        <v>23</v>
      </c>
      <c r="N878">
        <v>522.08000000000004</v>
      </c>
      <c r="O878">
        <v>4.7619047620000003</v>
      </c>
      <c r="P878">
        <v>26.103999999999999</v>
      </c>
      <c r="Q878">
        <v>6.3</v>
      </c>
      <c r="R878">
        <f t="shared" si="117"/>
        <v>548.17999999999995</v>
      </c>
      <c r="S878" t="str">
        <f t="shared" si="118"/>
        <v>check</v>
      </c>
      <c r="T878" s="5" t="str">
        <f t="shared" si="119"/>
        <v>Home And Lifestyle</v>
      </c>
      <c r="U878" t="str">
        <f t="shared" si="120"/>
        <v>Ewallet</v>
      </c>
      <c r="V878">
        <f>SUM(J878:J878:J1877)</f>
        <v>41829.469499999985</v>
      </c>
      <c r="W878">
        <f t="shared" si="121"/>
        <v>680</v>
      </c>
      <c r="X878">
        <f t="shared" si="122"/>
        <v>334.6357559999999</v>
      </c>
      <c r="Y878">
        <f t="shared" si="123"/>
        <v>1022.49</v>
      </c>
      <c r="Z878">
        <f t="shared" si="124"/>
        <v>16.274999999999999</v>
      </c>
      <c r="AA878">
        <f t="shared" si="125"/>
        <v>125</v>
      </c>
    </row>
    <row r="879" spans="1:27" x14ac:dyDescent="0.3">
      <c r="A879" t="s">
        <v>965</v>
      </c>
      <c r="B879" t="s">
        <v>25</v>
      </c>
      <c r="C879" t="s">
        <v>26</v>
      </c>
      <c r="D879" t="s">
        <v>20</v>
      </c>
      <c r="E879" t="s">
        <v>215</v>
      </c>
      <c r="F879" t="s">
        <v>50</v>
      </c>
      <c r="G879">
        <v>52.35</v>
      </c>
      <c r="H879">
        <v>1</v>
      </c>
      <c r="I879">
        <v>2.6175000000000002</v>
      </c>
      <c r="J879">
        <v>54.967500000000001</v>
      </c>
      <c r="K879" s="6">
        <v>43801</v>
      </c>
      <c r="L879">
        <v>0.74236111111111114</v>
      </c>
      <c r="M879" t="s">
        <v>29</v>
      </c>
      <c r="N879">
        <v>52.35</v>
      </c>
      <c r="O879">
        <v>4.7619047620000003</v>
      </c>
      <c r="P879">
        <v>2.6175000000000002</v>
      </c>
      <c r="Q879">
        <v>4</v>
      </c>
      <c r="R879">
        <f t="shared" si="117"/>
        <v>54.97</v>
      </c>
      <c r="S879" t="str">
        <f t="shared" si="118"/>
        <v>check</v>
      </c>
      <c r="T879" s="5" t="str">
        <f t="shared" si="119"/>
        <v>Fashion Accessories</v>
      </c>
      <c r="U879" t="str">
        <f t="shared" si="120"/>
        <v>Cash</v>
      </c>
      <c r="V879">
        <f>SUM(J879:J879:J1878)</f>
        <v>41281.285499999998</v>
      </c>
      <c r="W879">
        <f t="shared" si="121"/>
        <v>672</v>
      </c>
      <c r="X879">
        <f t="shared" si="122"/>
        <v>332.91359274193547</v>
      </c>
      <c r="Y879">
        <f t="shared" si="123"/>
        <v>1022.49</v>
      </c>
      <c r="Z879">
        <f t="shared" si="124"/>
        <v>16.274999999999999</v>
      </c>
      <c r="AA879">
        <f t="shared" si="125"/>
        <v>124</v>
      </c>
    </row>
    <row r="880" spans="1:27" x14ac:dyDescent="0.3">
      <c r="A880" t="s">
        <v>966</v>
      </c>
      <c r="B880" t="s">
        <v>45</v>
      </c>
      <c r="C880" t="s">
        <v>46</v>
      </c>
      <c r="D880" t="s">
        <v>20</v>
      </c>
      <c r="E880" t="s">
        <v>215</v>
      </c>
      <c r="F880" t="s">
        <v>28</v>
      </c>
      <c r="G880">
        <v>39.75</v>
      </c>
      <c r="H880">
        <v>1</v>
      </c>
      <c r="I880">
        <v>1.9875</v>
      </c>
      <c r="J880">
        <v>41.737499999999997</v>
      </c>
      <c r="K880" s="6" t="s">
        <v>40</v>
      </c>
      <c r="L880">
        <v>0.84652777777777777</v>
      </c>
      <c r="M880" t="s">
        <v>29</v>
      </c>
      <c r="N880">
        <v>39.75</v>
      </c>
      <c r="O880">
        <v>4.7619047620000003</v>
      </c>
      <c r="P880">
        <v>1.9875</v>
      </c>
      <c r="Q880">
        <v>6.1</v>
      </c>
      <c r="R880">
        <f t="shared" si="117"/>
        <v>41.74</v>
      </c>
      <c r="S880" t="str">
        <f t="shared" si="118"/>
        <v>check</v>
      </c>
      <c r="T880" s="5" t="str">
        <f t="shared" si="119"/>
        <v>Electronic Accessories</v>
      </c>
      <c r="U880" t="str">
        <f t="shared" si="120"/>
        <v>Cash</v>
      </c>
      <c r="V880">
        <f>SUM(J880:J880:J1879)</f>
        <v>41226.317999999999</v>
      </c>
      <c r="W880">
        <f t="shared" si="121"/>
        <v>671</v>
      </c>
      <c r="X880">
        <f t="shared" si="122"/>
        <v>335.17331707317072</v>
      </c>
      <c r="Y880">
        <f t="shared" si="123"/>
        <v>1022.49</v>
      </c>
      <c r="Z880">
        <f t="shared" si="124"/>
        <v>16.274999999999999</v>
      </c>
      <c r="AA880">
        <f t="shared" si="125"/>
        <v>123</v>
      </c>
    </row>
    <row r="881" spans="1:27" x14ac:dyDescent="0.3">
      <c r="A881" t="s">
        <v>967</v>
      </c>
      <c r="B881" t="s">
        <v>18</v>
      </c>
      <c r="C881" t="s">
        <v>19</v>
      </c>
      <c r="D881" t="s">
        <v>27</v>
      </c>
      <c r="E881" t="s">
        <v>21</v>
      </c>
      <c r="F881" t="s">
        <v>28</v>
      </c>
      <c r="G881">
        <v>90.02</v>
      </c>
      <c r="H881">
        <v>8</v>
      </c>
      <c r="I881">
        <v>36.008000000000003</v>
      </c>
      <c r="J881">
        <v>756.16800000000001</v>
      </c>
      <c r="K881" s="6" t="s">
        <v>254</v>
      </c>
      <c r="L881">
        <v>0.67222222222222217</v>
      </c>
      <c r="M881" t="s">
        <v>32</v>
      </c>
      <c r="N881">
        <v>720.16</v>
      </c>
      <c r="O881">
        <v>4.7619047620000003</v>
      </c>
      <c r="P881">
        <v>36.008000000000003</v>
      </c>
      <c r="Q881">
        <v>4.5</v>
      </c>
      <c r="R881">
        <f t="shared" si="117"/>
        <v>756.17</v>
      </c>
      <c r="S881" t="str">
        <f t="shared" si="118"/>
        <v>check</v>
      </c>
      <c r="T881" s="5" t="str">
        <f t="shared" si="119"/>
        <v>Electronic Accessories</v>
      </c>
      <c r="U881" t="str">
        <f t="shared" si="120"/>
        <v>Credit card</v>
      </c>
      <c r="V881">
        <f>SUM(J881:J881:J1880)</f>
        <v>41184.580499999996</v>
      </c>
      <c r="W881">
        <f t="shared" si="121"/>
        <v>670</v>
      </c>
      <c r="X881">
        <f t="shared" si="122"/>
        <v>337.57852868852456</v>
      </c>
      <c r="Y881">
        <f t="shared" si="123"/>
        <v>1022.49</v>
      </c>
      <c r="Z881">
        <f t="shared" si="124"/>
        <v>16.274999999999999</v>
      </c>
      <c r="AA881">
        <f t="shared" si="125"/>
        <v>122</v>
      </c>
    </row>
    <row r="882" spans="1:27" x14ac:dyDescent="0.3">
      <c r="A882" t="s">
        <v>968</v>
      </c>
      <c r="B882" t="s">
        <v>45</v>
      </c>
      <c r="C882" t="s">
        <v>46</v>
      </c>
      <c r="D882" t="s">
        <v>20</v>
      </c>
      <c r="E882" t="s">
        <v>21</v>
      </c>
      <c r="F882" t="s">
        <v>28</v>
      </c>
      <c r="G882">
        <v>12.1</v>
      </c>
      <c r="H882">
        <v>8</v>
      </c>
      <c r="I882">
        <v>4.84</v>
      </c>
      <c r="J882">
        <v>101.64</v>
      </c>
      <c r="K882" s="6" t="s">
        <v>182</v>
      </c>
      <c r="L882">
        <v>0.4284722222222222</v>
      </c>
      <c r="M882" t="s">
        <v>23</v>
      </c>
      <c r="N882">
        <v>96.8</v>
      </c>
      <c r="O882">
        <v>4.7619047620000003</v>
      </c>
      <c r="P882">
        <v>4.84</v>
      </c>
      <c r="Q882">
        <v>8.6</v>
      </c>
      <c r="R882">
        <f t="shared" si="117"/>
        <v>101.64</v>
      </c>
      <c r="S882" t="str">
        <f t="shared" si="118"/>
        <v>correct</v>
      </c>
      <c r="T882" s="5" t="str">
        <f t="shared" si="119"/>
        <v>Electronic Accessories</v>
      </c>
      <c r="U882" t="str">
        <f t="shared" si="120"/>
        <v>Ewallet</v>
      </c>
      <c r="V882">
        <f>SUM(J882:J882:J1881)</f>
        <v>40428.412499999991</v>
      </c>
      <c r="W882">
        <f t="shared" si="121"/>
        <v>662</v>
      </c>
      <c r="X882">
        <f t="shared" si="122"/>
        <v>334.11911157024787</v>
      </c>
      <c r="Y882">
        <f t="shared" si="123"/>
        <v>1022.49</v>
      </c>
      <c r="Z882">
        <f t="shared" si="124"/>
        <v>16.274999999999999</v>
      </c>
      <c r="AA882">
        <f t="shared" si="125"/>
        <v>121</v>
      </c>
    </row>
    <row r="883" spans="1:27" x14ac:dyDescent="0.3">
      <c r="A883" t="s">
        <v>969</v>
      </c>
      <c r="B883" t="s">
        <v>45</v>
      </c>
      <c r="C883" t="s">
        <v>46</v>
      </c>
      <c r="D883" t="s">
        <v>20</v>
      </c>
      <c r="E883" t="s">
        <v>21</v>
      </c>
      <c r="F883" t="s">
        <v>47</v>
      </c>
      <c r="G883">
        <v>33.21</v>
      </c>
      <c r="H883">
        <v>10</v>
      </c>
      <c r="I883">
        <v>16.605</v>
      </c>
      <c r="J883">
        <v>348.70499999999998</v>
      </c>
      <c r="K883" s="6">
        <v>43678</v>
      </c>
      <c r="L883">
        <v>0.60069444444444442</v>
      </c>
      <c r="M883" t="s">
        <v>23</v>
      </c>
      <c r="N883">
        <v>332.1</v>
      </c>
      <c r="O883">
        <v>4.7619047620000003</v>
      </c>
      <c r="P883">
        <v>16.605</v>
      </c>
      <c r="Q883">
        <v>6</v>
      </c>
      <c r="R883">
        <f t="shared" si="117"/>
        <v>348.71</v>
      </c>
      <c r="S883" t="str">
        <f t="shared" si="118"/>
        <v>check</v>
      </c>
      <c r="T883" s="5" t="str">
        <f t="shared" si="119"/>
        <v>Food And Beverages</v>
      </c>
      <c r="U883" t="str">
        <f t="shared" si="120"/>
        <v>Ewallet</v>
      </c>
      <c r="V883">
        <f>SUM(J883:J883:J1882)</f>
        <v>40326.772499999985</v>
      </c>
      <c r="W883">
        <f t="shared" si="121"/>
        <v>654</v>
      </c>
      <c r="X883">
        <f t="shared" si="122"/>
        <v>336.05643749999984</v>
      </c>
      <c r="Y883">
        <f t="shared" si="123"/>
        <v>1022.49</v>
      </c>
      <c r="Z883">
        <f t="shared" si="124"/>
        <v>16.274999999999999</v>
      </c>
      <c r="AA883">
        <f t="shared" si="125"/>
        <v>120</v>
      </c>
    </row>
    <row r="884" spans="1:27" x14ac:dyDescent="0.3">
      <c r="A884" t="s">
        <v>970</v>
      </c>
      <c r="B884" t="s">
        <v>25</v>
      </c>
      <c r="C884" t="s">
        <v>26</v>
      </c>
      <c r="D884" t="s">
        <v>20</v>
      </c>
      <c r="E884" t="s">
        <v>21</v>
      </c>
      <c r="F884" t="s">
        <v>50</v>
      </c>
      <c r="G884">
        <v>10.18</v>
      </c>
      <c r="H884">
        <v>8</v>
      </c>
      <c r="I884">
        <v>4.0720000000000001</v>
      </c>
      <c r="J884">
        <v>85.512</v>
      </c>
      <c r="K884" s="6" t="s">
        <v>235</v>
      </c>
      <c r="L884">
        <v>0.53541666666666665</v>
      </c>
      <c r="M884" t="s">
        <v>32</v>
      </c>
      <c r="N884">
        <v>81.44</v>
      </c>
      <c r="O884">
        <v>4.7619047620000003</v>
      </c>
      <c r="P884">
        <v>4.0720000000000001</v>
      </c>
      <c r="Q884">
        <v>9.5</v>
      </c>
      <c r="R884">
        <f t="shared" si="117"/>
        <v>85.51</v>
      </c>
      <c r="S884" t="str">
        <f t="shared" si="118"/>
        <v>check</v>
      </c>
      <c r="T884" s="5" t="str">
        <f t="shared" si="119"/>
        <v>Fashion Accessories</v>
      </c>
      <c r="U884" t="str">
        <f t="shared" si="120"/>
        <v>Credit card</v>
      </c>
      <c r="V884">
        <f>SUM(J884:J884:J1883)</f>
        <v>39978.067499999983</v>
      </c>
      <c r="W884">
        <f t="shared" si="121"/>
        <v>644</v>
      </c>
      <c r="X884">
        <f t="shared" si="122"/>
        <v>335.9501470588234</v>
      </c>
      <c r="Y884">
        <f t="shared" si="123"/>
        <v>1022.49</v>
      </c>
      <c r="Z884">
        <f t="shared" si="124"/>
        <v>16.274999999999999</v>
      </c>
      <c r="AA884">
        <f t="shared" si="125"/>
        <v>119</v>
      </c>
    </row>
    <row r="885" spans="1:27" x14ac:dyDescent="0.3">
      <c r="A885" t="s">
        <v>971</v>
      </c>
      <c r="B885" t="s">
        <v>45</v>
      </c>
      <c r="C885" t="s">
        <v>46</v>
      </c>
      <c r="D885" t="s">
        <v>20</v>
      </c>
      <c r="E885" t="s">
        <v>215</v>
      </c>
      <c r="F885" t="s">
        <v>36</v>
      </c>
      <c r="G885">
        <v>31.99</v>
      </c>
      <c r="H885">
        <v>10</v>
      </c>
      <c r="I885">
        <v>15.994999999999999</v>
      </c>
      <c r="J885">
        <v>335.89499999999998</v>
      </c>
      <c r="K885" s="6" t="s">
        <v>48</v>
      </c>
      <c r="L885">
        <v>0.63750000000000007</v>
      </c>
      <c r="M885" t="s">
        <v>32</v>
      </c>
      <c r="N885">
        <v>319.89999999999998</v>
      </c>
      <c r="O885">
        <v>4.7619047620000003</v>
      </c>
      <c r="P885">
        <v>15.994999999999999</v>
      </c>
      <c r="Q885">
        <v>9.9</v>
      </c>
      <c r="R885">
        <f t="shared" si="117"/>
        <v>335.9</v>
      </c>
      <c r="S885" t="str">
        <f t="shared" si="118"/>
        <v>check</v>
      </c>
      <c r="T885" s="5" t="str">
        <f t="shared" si="119"/>
        <v>Sports And Travel</v>
      </c>
      <c r="U885" t="str">
        <f t="shared" si="120"/>
        <v>Credit card</v>
      </c>
      <c r="V885">
        <f>SUM(J885:J885:J1884)</f>
        <v>39892.555499999988</v>
      </c>
      <c r="W885">
        <f t="shared" si="121"/>
        <v>636</v>
      </c>
      <c r="X885">
        <f t="shared" si="122"/>
        <v>338.07250423728806</v>
      </c>
      <c r="Y885">
        <f t="shared" si="123"/>
        <v>1022.49</v>
      </c>
      <c r="Z885">
        <f t="shared" si="124"/>
        <v>16.274999999999999</v>
      </c>
      <c r="AA885">
        <f t="shared" si="125"/>
        <v>118</v>
      </c>
    </row>
    <row r="886" spans="1:27" x14ac:dyDescent="0.3">
      <c r="A886" t="s">
        <v>972</v>
      </c>
      <c r="B886" t="s">
        <v>18</v>
      </c>
      <c r="C886" t="s">
        <v>19</v>
      </c>
      <c r="D886" t="s">
        <v>20</v>
      </c>
      <c r="E886" t="s">
        <v>21</v>
      </c>
      <c r="F886" t="s">
        <v>31</v>
      </c>
      <c r="G886">
        <v>34.42</v>
      </c>
      <c r="H886">
        <v>6</v>
      </c>
      <c r="I886">
        <v>10.326000000000001</v>
      </c>
      <c r="J886">
        <v>216.846</v>
      </c>
      <c r="K886" s="6" t="s">
        <v>235</v>
      </c>
      <c r="L886">
        <v>0.53125</v>
      </c>
      <c r="M886" t="s">
        <v>23</v>
      </c>
      <c r="N886">
        <v>206.52</v>
      </c>
      <c r="O886">
        <v>4.7619047620000003</v>
      </c>
      <c r="P886">
        <v>10.326000000000001</v>
      </c>
      <c r="Q886">
        <v>7.5</v>
      </c>
      <c r="R886">
        <f t="shared" si="117"/>
        <v>216.85</v>
      </c>
      <c r="S886" t="str">
        <f t="shared" si="118"/>
        <v>check</v>
      </c>
      <c r="T886" s="5" t="str">
        <f t="shared" si="119"/>
        <v>Home And Lifestyle</v>
      </c>
      <c r="U886" t="str">
        <f t="shared" si="120"/>
        <v>Ewallet</v>
      </c>
      <c r="V886">
        <f>SUM(J886:J886:J1885)</f>
        <v>39556.660499999984</v>
      </c>
      <c r="W886">
        <f t="shared" si="121"/>
        <v>626</v>
      </c>
      <c r="X886">
        <f t="shared" si="122"/>
        <v>338.09111538461525</v>
      </c>
      <c r="Y886">
        <f t="shared" si="123"/>
        <v>1022.49</v>
      </c>
      <c r="Z886">
        <f t="shared" si="124"/>
        <v>16.274999999999999</v>
      </c>
      <c r="AA886">
        <f t="shared" si="125"/>
        <v>117</v>
      </c>
    </row>
    <row r="887" spans="1:27" x14ac:dyDescent="0.3">
      <c r="A887" t="s">
        <v>973</v>
      </c>
      <c r="B887" t="s">
        <v>18</v>
      </c>
      <c r="C887" t="s">
        <v>19</v>
      </c>
      <c r="D887" t="s">
        <v>20</v>
      </c>
      <c r="E887" t="s">
        <v>21</v>
      </c>
      <c r="F887" t="s">
        <v>47</v>
      </c>
      <c r="G887">
        <v>83.34</v>
      </c>
      <c r="H887">
        <v>2</v>
      </c>
      <c r="I887">
        <v>8.3339999999999996</v>
      </c>
      <c r="J887">
        <v>175.01400000000001</v>
      </c>
      <c r="K887" s="6" t="s">
        <v>102</v>
      </c>
      <c r="L887">
        <v>0.56736111111111109</v>
      </c>
      <c r="M887" t="s">
        <v>29</v>
      </c>
      <c r="N887">
        <v>166.68</v>
      </c>
      <c r="O887">
        <v>4.7619047620000003</v>
      </c>
      <c r="P887">
        <v>8.3339999999999996</v>
      </c>
      <c r="Q887">
        <v>7.6</v>
      </c>
      <c r="R887">
        <f t="shared" si="117"/>
        <v>175.01</v>
      </c>
      <c r="S887" t="str">
        <f t="shared" si="118"/>
        <v>check</v>
      </c>
      <c r="T887" s="5" t="str">
        <f t="shared" si="119"/>
        <v>Food And Beverages</v>
      </c>
      <c r="U887" t="str">
        <f t="shared" si="120"/>
        <v>Cash</v>
      </c>
      <c r="V887">
        <f>SUM(J887:J887:J1886)</f>
        <v>39339.814499999986</v>
      </c>
      <c r="W887">
        <f t="shared" si="121"/>
        <v>620</v>
      </c>
      <c r="X887">
        <f t="shared" si="122"/>
        <v>339.13633189655161</v>
      </c>
      <c r="Y887">
        <f t="shared" si="123"/>
        <v>1022.49</v>
      </c>
      <c r="Z887">
        <f t="shared" si="124"/>
        <v>16.274999999999999</v>
      </c>
      <c r="AA887">
        <f t="shared" si="125"/>
        <v>116</v>
      </c>
    </row>
    <row r="888" spans="1:27" x14ac:dyDescent="0.3">
      <c r="A888" t="s">
        <v>974</v>
      </c>
      <c r="B888" t="s">
        <v>18</v>
      </c>
      <c r="C888" t="s">
        <v>19</v>
      </c>
      <c r="D888" t="s">
        <v>27</v>
      </c>
      <c r="E888" t="s">
        <v>215</v>
      </c>
      <c r="F888" t="s">
        <v>36</v>
      </c>
      <c r="G888">
        <v>45.58</v>
      </c>
      <c r="H888">
        <v>7</v>
      </c>
      <c r="I888">
        <v>15.952999999999999</v>
      </c>
      <c r="J888">
        <v>335.01299999999998</v>
      </c>
      <c r="K888" s="6" t="s">
        <v>137</v>
      </c>
      <c r="L888">
        <v>0.41875000000000001</v>
      </c>
      <c r="M888" t="s">
        <v>29</v>
      </c>
      <c r="N888">
        <v>319.06</v>
      </c>
      <c r="O888">
        <v>4.7619047620000003</v>
      </c>
      <c r="P888">
        <v>15.952999999999999</v>
      </c>
      <c r="Q888">
        <v>5</v>
      </c>
      <c r="R888">
        <f t="shared" si="117"/>
        <v>335.01</v>
      </c>
      <c r="S888" t="str">
        <f t="shared" si="118"/>
        <v>check</v>
      </c>
      <c r="T888" s="5" t="str">
        <f t="shared" si="119"/>
        <v>Sports And Travel</v>
      </c>
      <c r="U888" t="str">
        <f t="shared" si="120"/>
        <v>Cash</v>
      </c>
      <c r="V888">
        <f>SUM(J888:J888:J1887)</f>
        <v>39164.800499999983</v>
      </c>
      <c r="W888">
        <f t="shared" si="121"/>
        <v>618</v>
      </c>
      <c r="X888">
        <f t="shared" si="122"/>
        <v>340.56348260869549</v>
      </c>
      <c r="Y888">
        <f t="shared" si="123"/>
        <v>1022.49</v>
      </c>
      <c r="Z888">
        <f t="shared" si="124"/>
        <v>16.274999999999999</v>
      </c>
      <c r="AA888">
        <f t="shared" si="125"/>
        <v>115</v>
      </c>
    </row>
    <row r="889" spans="1:27" x14ac:dyDescent="0.3">
      <c r="A889" t="s">
        <v>975</v>
      </c>
      <c r="B889" t="s">
        <v>18</v>
      </c>
      <c r="C889" t="s">
        <v>19</v>
      </c>
      <c r="D889" t="s">
        <v>20</v>
      </c>
      <c r="E889" t="s">
        <v>215</v>
      </c>
      <c r="F889" t="s">
        <v>47</v>
      </c>
      <c r="G889">
        <v>87.9</v>
      </c>
      <c r="H889">
        <v>1</v>
      </c>
      <c r="I889">
        <v>4.3949999999999996</v>
      </c>
      <c r="J889">
        <v>92.295000000000002</v>
      </c>
      <c r="K889" s="6">
        <v>43587</v>
      </c>
      <c r="L889">
        <v>0.8208333333333333</v>
      </c>
      <c r="M889" t="s">
        <v>23</v>
      </c>
      <c r="N889">
        <v>87.9</v>
      </c>
      <c r="O889">
        <v>4.7619047620000003</v>
      </c>
      <c r="P889">
        <v>4.3949999999999996</v>
      </c>
      <c r="Q889">
        <v>6.7</v>
      </c>
      <c r="R889">
        <f t="shared" si="117"/>
        <v>92.3</v>
      </c>
      <c r="S889" t="str">
        <f t="shared" si="118"/>
        <v>check</v>
      </c>
      <c r="T889" s="5" t="str">
        <f t="shared" si="119"/>
        <v>Food And Beverages</v>
      </c>
      <c r="U889" t="str">
        <f t="shared" si="120"/>
        <v>Ewallet</v>
      </c>
      <c r="V889">
        <f>SUM(J889:J889:J1888)</f>
        <v>38829.787499999984</v>
      </c>
      <c r="W889">
        <f t="shared" si="121"/>
        <v>611</v>
      </c>
      <c r="X889">
        <f t="shared" si="122"/>
        <v>340.61217105263142</v>
      </c>
      <c r="Y889">
        <f t="shared" si="123"/>
        <v>1022.49</v>
      </c>
      <c r="Z889">
        <f t="shared" si="124"/>
        <v>16.274999999999999</v>
      </c>
      <c r="AA889">
        <f t="shared" si="125"/>
        <v>114</v>
      </c>
    </row>
    <row r="890" spans="1:27" x14ac:dyDescent="0.3">
      <c r="A890" t="s">
        <v>976</v>
      </c>
      <c r="B890" t="s">
        <v>18</v>
      </c>
      <c r="C890" t="s">
        <v>19</v>
      </c>
      <c r="D890" t="s">
        <v>20</v>
      </c>
      <c r="E890" t="s">
        <v>21</v>
      </c>
      <c r="F890" t="s">
        <v>28</v>
      </c>
      <c r="G890">
        <v>73.47</v>
      </c>
      <c r="H890">
        <v>10</v>
      </c>
      <c r="I890">
        <v>36.734999999999999</v>
      </c>
      <c r="J890">
        <v>771.43499999999995</v>
      </c>
      <c r="K890" s="6" t="s">
        <v>87</v>
      </c>
      <c r="L890">
        <v>0.55138888888888882</v>
      </c>
      <c r="M890" t="s">
        <v>23</v>
      </c>
      <c r="N890">
        <v>734.7</v>
      </c>
      <c r="O890">
        <v>4.7619047620000003</v>
      </c>
      <c r="P890">
        <v>36.734999999999999</v>
      </c>
      <c r="Q890">
        <v>9.5</v>
      </c>
      <c r="R890">
        <f t="shared" si="117"/>
        <v>771.44</v>
      </c>
      <c r="S890" t="str">
        <f t="shared" si="118"/>
        <v>check</v>
      </c>
      <c r="T890" s="5" t="str">
        <f t="shared" si="119"/>
        <v>Electronic Accessories</v>
      </c>
      <c r="U890" t="str">
        <f t="shared" si="120"/>
        <v>Ewallet</v>
      </c>
      <c r="V890">
        <f>SUM(J890:J890:J1889)</f>
        <v>38737.492499999986</v>
      </c>
      <c r="W890">
        <f t="shared" si="121"/>
        <v>610</v>
      </c>
      <c r="X890">
        <f t="shared" si="122"/>
        <v>342.80966814159279</v>
      </c>
      <c r="Y890">
        <f t="shared" si="123"/>
        <v>1022.49</v>
      </c>
      <c r="Z890">
        <f t="shared" si="124"/>
        <v>16.274999999999999</v>
      </c>
      <c r="AA890">
        <f t="shared" si="125"/>
        <v>113</v>
      </c>
    </row>
    <row r="891" spans="1:27" x14ac:dyDescent="0.3">
      <c r="A891" t="s">
        <v>977</v>
      </c>
      <c r="B891" t="s">
        <v>25</v>
      </c>
      <c r="C891" t="s">
        <v>26</v>
      </c>
      <c r="D891" t="s">
        <v>27</v>
      </c>
      <c r="E891" t="s">
        <v>21</v>
      </c>
      <c r="F891" t="s">
        <v>50</v>
      </c>
      <c r="G891">
        <v>12.19</v>
      </c>
      <c r="H891">
        <v>8</v>
      </c>
      <c r="I891">
        <v>4.8760000000000003</v>
      </c>
      <c r="J891">
        <v>102.396</v>
      </c>
      <c r="K891" s="6" t="s">
        <v>124</v>
      </c>
      <c r="L891">
        <v>0.53263888888888888</v>
      </c>
      <c r="M891" t="s">
        <v>23</v>
      </c>
      <c r="N891">
        <v>97.52</v>
      </c>
      <c r="O891">
        <v>4.7619047620000003</v>
      </c>
      <c r="P891">
        <v>4.8760000000000003</v>
      </c>
      <c r="Q891">
        <v>6.8</v>
      </c>
      <c r="R891">
        <f t="shared" si="117"/>
        <v>102.4</v>
      </c>
      <c r="S891" t="str">
        <f t="shared" si="118"/>
        <v>check</v>
      </c>
      <c r="T891" s="5" t="str">
        <f t="shared" si="119"/>
        <v>Fashion Accessories</v>
      </c>
      <c r="U891" t="str">
        <f t="shared" si="120"/>
        <v>Ewallet</v>
      </c>
      <c r="V891">
        <f>SUM(J891:J891:J1890)</f>
        <v>37966.057499999981</v>
      </c>
      <c r="W891">
        <f t="shared" si="121"/>
        <v>600</v>
      </c>
      <c r="X891">
        <f t="shared" si="122"/>
        <v>338.98265624999982</v>
      </c>
      <c r="Y891">
        <f t="shared" si="123"/>
        <v>1022.49</v>
      </c>
      <c r="Z891">
        <f t="shared" si="124"/>
        <v>16.274999999999999</v>
      </c>
      <c r="AA891">
        <f t="shared" si="125"/>
        <v>112</v>
      </c>
    </row>
    <row r="892" spans="1:27" x14ac:dyDescent="0.3">
      <c r="A892" t="s">
        <v>978</v>
      </c>
      <c r="B892" t="s">
        <v>18</v>
      </c>
      <c r="C892" t="s">
        <v>19</v>
      </c>
      <c r="D892" t="s">
        <v>20</v>
      </c>
      <c r="E892" t="s">
        <v>215</v>
      </c>
      <c r="F892" t="s">
        <v>36</v>
      </c>
      <c r="G892">
        <v>76.92</v>
      </c>
      <c r="H892">
        <v>10</v>
      </c>
      <c r="I892">
        <v>38.46</v>
      </c>
      <c r="J892">
        <v>807.66</v>
      </c>
      <c r="K892" s="6" t="s">
        <v>338</v>
      </c>
      <c r="L892">
        <v>0.82847222222222217</v>
      </c>
      <c r="M892" t="s">
        <v>23</v>
      </c>
      <c r="N892">
        <v>769.2</v>
      </c>
      <c r="O892">
        <v>4.7619047620000003</v>
      </c>
      <c r="P892">
        <v>38.46</v>
      </c>
      <c r="Q892">
        <v>5.6</v>
      </c>
      <c r="R892">
        <f t="shared" si="117"/>
        <v>807.66</v>
      </c>
      <c r="S892" t="str">
        <f t="shared" si="118"/>
        <v>correct</v>
      </c>
      <c r="T892" s="5" t="str">
        <f t="shared" si="119"/>
        <v>Sports And Travel</v>
      </c>
      <c r="U892" t="str">
        <f t="shared" si="120"/>
        <v>Ewallet</v>
      </c>
      <c r="V892">
        <f>SUM(J892:J892:J1891)</f>
        <v>37863.66149999998</v>
      </c>
      <c r="W892">
        <f t="shared" si="121"/>
        <v>592</v>
      </c>
      <c r="X892">
        <f t="shared" si="122"/>
        <v>341.11406756756736</v>
      </c>
      <c r="Y892">
        <f t="shared" si="123"/>
        <v>1022.49</v>
      </c>
      <c r="Z892">
        <f t="shared" si="124"/>
        <v>16.274999999999999</v>
      </c>
      <c r="AA892">
        <f t="shared" si="125"/>
        <v>111</v>
      </c>
    </row>
    <row r="893" spans="1:27" x14ac:dyDescent="0.3">
      <c r="A893" t="s">
        <v>979</v>
      </c>
      <c r="B893" t="s">
        <v>25</v>
      </c>
      <c r="C893" t="s">
        <v>26</v>
      </c>
      <c r="D893" t="s">
        <v>27</v>
      </c>
      <c r="E893" t="s">
        <v>21</v>
      </c>
      <c r="F893" t="s">
        <v>22</v>
      </c>
      <c r="G893">
        <v>83.66</v>
      </c>
      <c r="H893">
        <v>5</v>
      </c>
      <c r="I893">
        <v>20.914999999999999</v>
      </c>
      <c r="J893">
        <v>439.21499999999997</v>
      </c>
      <c r="K893" s="6" t="s">
        <v>301</v>
      </c>
      <c r="L893">
        <v>0.43472222222222223</v>
      </c>
      <c r="M893" t="s">
        <v>29</v>
      </c>
      <c r="N893">
        <v>418.3</v>
      </c>
      <c r="O893">
        <v>4.7619047620000003</v>
      </c>
      <c r="P893">
        <v>20.914999999999999</v>
      </c>
      <c r="Q893">
        <v>7.2</v>
      </c>
      <c r="R893">
        <f t="shared" si="117"/>
        <v>439.22</v>
      </c>
      <c r="S893" t="str">
        <f t="shared" si="118"/>
        <v>check</v>
      </c>
      <c r="T893" s="5" t="str">
        <f t="shared" si="119"/>
        <v>Health And Beauty</v>
      </c>
      <c r="U893" t="str">
        <f t="shared" si="120"/>
        <v>Cash</v>
      </c>
      <c r="V893">
        <f>SUM(J893:J893:J1892)</f>
        <v>37056.001499999984</v>
      </c>
      <c r="W893">
        <f t="shared" si="121"/>
        <v>582</v>
      </c>
      <c r="X893">
        <f t="shared" si="122"/>
        <v>336.87274090909074</v>
      </c>
      <c r="Y893">
        <f t="shared" si="123"/>
        <v>1022.49</v>
      </c>
      <c r="Z893">
        <f t="shared" si="124"/>
        <v>16.274999999999999</v>
      </c>
      <c r="AA893">
        <f t="shared" si="125"/>
        <v>110</v>
      </c>
    </row>
    <row r="894" spans="1:27" x14ac:dyDescent="0.3">
      <c r="A894" t="s">
        <v>980</v>
      </c>
      <c r="B894" t="s">
        <v>45</v>
      </c>
      <c r="C894" t="s">
        <v>46</v>
      </c>
      <c r="D894" t="s">
        <v>27</v>
      </c>
      <c r="E894" t="s">
        <v>21</v>
      </c>
      <c r="F894" t="s">
        <v>28</v>
      </c>
      <c r="G894">
        <v>57.91</v>
      </c>
      <c r="H894">
        <v>8</v>
      </c>
      <c r="I894">
        <v>23.164000000000001</v>
      </c>
      <c r="J894">
        <v>486.44400000000002</v>
      </c>
      <c r="K894" s="6">
        <v>43648</v>
      </c>
      <c r="L894">
        <v>0.62916666666666665</v>
      </c>
      <c r="M894" t="s">
        <v>29</v>
      </c>
      <c r="N894">
        <v>463.28</v>
      </c>
      <c r="O894">
        <v>4.7619047620000003</v>
      </c>
      <c r="P894">
        <v>23.164000000000001</v>
      </c>
      <c r="Q894">
        <v>8.1</v>
      </c>
      <c r="R894">
        <f t="shared" si="117"/>
        <v>486.44</v>
      </c>
      <c r="S894" t="str">
        <f t="shared" si="118"/>
        <v>check</v>
      </c>
      <c r="T894" s="5" t="str">
        <f t="shared" si="119"/>
        <v>Electronic Accessories</v>
      </c>
      <c r="U894" t="str">
        <f t="shared" si="120"/>
        <v>Cash</v>
      </c>
      <c r="V894">
        <f>SUM(J894:J894:J1893)</f>
        <v>36616.78649999998</v>
      </c>
      <c r="W894">
        <f t="shared" si="121"/>
        <v>577</v>
      </c>
      <c r="X894">
        <f t="shared" si="122"/>
        <v>335.93382110091727</v>
      </c>
      <c r="Y894">
        <f t="shared" si="123"/>
        <v>1022.49</v>
      </c>
      <c r="Z894">
        <f t="shared" si="124"/>
        <v>16.274999999999999</v>
      </c>
      <c r="AA894">
        <f t="shared" si="125"/>
        <v>109</v>
      </c>
    </row>
    <row r="895" spans="1:27" x14ac:dyDescent="0.3">
      <c r="A895" t="s">
        <v>981</v>
      </c>
      <c r="B895" t="s">
        <v>25</v>
      </c>
      <c r="C895" t="s">
        <v>26</v>
      </c>
      <c r="D895" t="s">
        <v>20</v>
      </c>
      <c r="E895" t="s">
        <v>21</v>
      </c>
      <c r="F895" t="s">
        <v>50</v>
      </c>
      <c r="G895">
        <v>92.49</v>
      </c>
      <c r="H895">
        <v>5</v>
      </c>
      <c r="I895">
        <v>23.122499999999999</v>
      </c>
      <c r="J895">
        <v>485.57249999999999</v>
      </c>
      <c r="K895" s="6">
        <v>43499</v>
      </c>
      <c r="L895">
        <v>0.69097222222222221</v>
      </c>
      <c r="M895" t="s">
        <v>32</v>
      </c>
      <c r="N895">
        <v>462.45</v>
      </c>
      <c r="O895">
        <v>4.7619047620000003</v>
      </c>
      <c r="P895">
        <v>23.122499999999999</v>
      </c>
      <c r="Q895">
        <v>8.6</v>
      </c>
      <c r="R895">
        <f t="shared" si="117"/>
        <v>485.57</v>
      </c>
      <c r="S895" t="str">
        <f t="shared" si="118"/>
        <v>check</v>
      </c>
      <c r="T895" s="5" t="str">
        <f t="shared" si="119"/>
        <v>Fashion Accessories</v>
      </c>
      <c r="U895" t="str">
        <f t="shared" si="120"/>
        <v>Credit card</v>
      </c>
      <c r="V895">
        <f>SUM(J895:J895:J1894)</f>
        <v>36130.342499999984</v>
      </c>
      <c r="W895">
        <f t="shared" si="121"/>
        <v>569</v>
      </c>
      <c r="X895">
        <f t="shared" si="122"/>
        <v>334.54020833333317</v>
      </c>
      <c r="Y895">
        <f t="shared" si="123"/>
        <v>1022.49</v>
      </c>
      <c r="Z895">
        <f t="shared" si="124"/>
        <v>16.274999999999999</v>
      </c>
      <c r="AA895">
        <f t="shared" si="125"/>
        <v>108</v>
      </c>
    </row>
    <row r="896" spans="1:27" x14ac:dyDescent="0.3">
      <c r="A896" t="s">
        <v>982</v>
      </c>
      <c r="B896" t="s">
        <v>45</v>
      </c>
      <c r="C896" t="s">
        <v>46</v>
      </c>
      <c r="D896" t="s">
        <v>27</v>
      </c>
      <c r="E896" t="s">
        <v>215</v>
      </c>
      <c r="F896" t="s">
        <v>28</v>
      </c>
      <c r="G896">
        <v>28.38</v>
      </c>
      <c r="H896">
        <v>5</v>
      </c>
      <c r="I896">
        <v>7.0949999999999998</v>
      </c>
      <c r="J896">
        <v>148.995</v>
      </c>
      <c r="K896" s="6">
        <v>43619</v>
      </c>
      <c r="L896">
        <v>0.87291666666666667</v>
      </c>
      <c r="M896" t="s">
        <v>29</v>
      </c>
      <c r="N896">
        <v>141.9</v>
      </c>
      <c r="O896">
        <v>4.7619047620000003</v>
      </c>
      <c r="P896">
        <v>7.0949999999999998</v>
      </c>
      <c r="Q896">
        <v>9.4</v>
      </c>
      <c r="R896">
        <f t="shared" si="117"/>
        <v>149</v>
      </c>
      <c r="S896" t="str">
        <f t="shared" si="118"/>
        <v>check</v>
      </c>
      <c r="T896" s="5" t="str">
        <f t="shared" si="119"/>
        <v>Electronic Accessories</v>
      </c>
      <c r="U896" t="str">
        <f t="shared" si="120"/>
        <v>Cash</v>
      </c>
      <c r="V896">
        <f>SUM(J896:J896:J1895)</f>
        <v>35644.769999999975</v>
      </c>
      <c r="W896">
        <f t="shared" si="121"/>
        <v>564</v>
      </c>
      <c r="X896">
        <f t="shared" si="122"/>
        <v>333.12869158878482</v>
      </c>
      <c r="Y896">
        <f t="shared" si="123"/>
        <v>1022.49</v>
      </c>
      <c r="Z896">
        <f t="shared" si="124"/>
        <v>16.274999999999999</v>
      </c>
      <c r="AA896">
        <f t="shared" si="125"/>
        <v>107</v>
      </c>
    </row>
    <row r="897" spans="1:27" x14ac:dyDescent="0.3">
      <c r="A897" t="s">
        <v>983</v>
      </c>
      <c r="B897" t="s">
        <v>45</v>
      </c>
      <c r="C897" t="s">
        <v>46</v>
      </c>
      <c r="D897" t="s">
        <v>20</v>
      </c>
      <c r="E897" t="s">
        <v>215</v>
      </c>
      <c r="F897" t="s">
        <v>28</v>
      </c>
      <c r="G897">
        <v>50.45</v>
      </c>
      <c r="H897">
        <v>6</v>
      </c>
      <c r="I897">
        <v>15.135</v>
      </c>
      <c r="J897">
        <v>317.83499999999998</v>
      </c>
      <c r="K897" s="6">
        <v>43618</v>
      </c>
      <c r="L897">
        <v>0.63611111111111118</v>
      </c>
      <c r="M897" t="s">
        <v>32</v>
      </c>
      <c r="N897">
        <v>302.7</v>
      </c>
      <c r="O897">
        <v>4.7619047620000003</v>
      </c>
      <c r="P897">
        <v>15.135</v>
      </c>
      <c r="Q897">
        <v>8.9</v>
      </c>
      <c r="R897">
        <f t="shared" si="117"/>
        <v>317.83999999999997</v>
      </c>
      <c r="S897" t="str">
        <f t="shared" si="118"/>
        <v>check</v>
      </c>
      <c r="T897" s="5" t="str">
        <f t="shared" si="119"/>
        <v>Electronic Accessories</v>
      </c>
      <c r="U897" t="str">
        <f t="shared" si="120"/>
        <v>Credit card</v>
      </c>
      <c r="V897">
        <f>SUM(J897:J897:J1896)</f>
        <v>35495.77499999998</v>
      </c>
      <c r="W897">
        <f t="shared" si="121"/>
        <v>559</v>
      </c>
      <c r="X897">
        <f t="shared" si="122"/>
        <v>334.86580188679227</v>
      </c>
      <c r="Y897">
        <f t="shared" si="123"/>
        <v>1022.49</v>
      </c>
      <c r="Z897">
        <f t="shared" si="124"/>
        <v>16.274999999999999</v>
      </c>
      <c r="AA897">
        <f t="shared" si="125"/>
        <v>106</v>
      </c>
    </row>
    <row r="898" spans="1:27" x14ac:dyDescent="0.3">
      <c r="A898" t="s">
        <v>984</v>
      </c>
      <c r="B898" t="s">
        <v>45</v>
      </c>
      <c r="C898" t="s">
        <v>46</v>
      </c>
      <c r="D898" t="s">
        <v>27</v>
      </c>
      <c r="E898" t="s">
        <v>215</v>
      </c>
      <c r="F898" t="s">
        <v>22</v>
      </c>
      <c r="G898">
        <v>99.16</v>
      </c>
      <c r="H898">
        <v>8</v>
      </c>
      <c r="I898">
        <v>39.664000000000001</v>
      </c>
      <c r="J898">
        <v>832.94399999999996</v>
      </c>
      <c r="K898" s="6" t="s">
        <v>79</v>
      </c>
      <c r="L898">
        <v>0.74097222222222225</v>
      </c>
      <c r="M898" t="s">
        <v>32</v>
      </c>
      <c r="N898">
        <v>793.28</v>
      </c>
      <c r="O898">
        <v>4.7619047620000003</v>
      </c>
      <c r="P898">
        <v>39.664000000000001</v>
      </c>
      <c r="Q898">
        <v>4.2</v>
      </c>
      <c r="R898">
        <f t="shared" si="117"/>
        <v>832.94</v>
      </c>
      <c r="S898" t="str">
        <f t="shared" si="118"/>
        <v>check</v>
      </c>
      <c r="T898" s="5" t="str">
        <f t="shared" si="119"/>
        <v>Health And Beauty</v>
      </c>
      <c r="U898" t="str">
        <f t="shared" si="120"/>
        <v>Credit card</v>
      </c>
      <c r="V898">
        <f>SUM(J898:J898:J1897)</f>
        <v>35177.939999999981</v>
      </c>
      <c r="W898">
        <f t="shared" si="121"/>
        <v>553</v>
      </c>
      <c r="X898">
        <f t="shared" si="122"/>
        <v>335.02799999999979</v>
      </c>
      <c r="Y898">
        <f t="shared" si="123"/>
        <v>1022.49</v>
      </c>
      <c r="Z898">
        <f t="shared" si="124"/>
        <v>16.274999999999999</v>
      </c>
      <c r="AA898">
        <f t="shared" si="125"/>
        <v>105</v>
      </c>
    </row>
    <row r="899" spans="1:27" x14ac:dyDescent="0.3">
      <c r="A899" t="s">
        <v>985</v>
      </c>
      <c r="B899" t="s">
        <v>25</v>
      </c>
      <c r="C899" t="s">
        <v>26</v>
      </c>
      <c r="D899" t="s">
        <v>27</v>
      </c>
      <c r="E899" t="s">
        <v>215</v>
      </c>
      <c r="F899" t="s">
        <v>50</v>
      </c>
      <c r="G899">
        <v>60.74</v>
      </c>
      <c r="H899">
        <v>7</v>
      </c>
      <c r="I899">
        <v>21.259</v>
      </c>
      <c r="J899">
        <v>446.43900000000002</v>
      </c>
      <c r="K899" s="6" t="s">
        <v>208</v>
      </c>
      <c r="L899">
        <v>0.68263888888888891</v>
      </c>
      <c r="M899" t="s">
        <v>23</v>
      </c>
      <c r="N899">
        <v>425.18</v>
      </c>
      <c r="O899">
        <v>4.7619047620000003</v>
      </c>
      <c r="P899">
        <v>21.259</v>
      </c>
      <c r="Q899">
        <v>5</v>
      </c>
      <c r="R899">
        <f t="shared" ref="R899:R962" si="126">ROUND((G899*H899)+I899,2)</f>
        <v>446.44</v>
      </c>
      <c r="S899" t="str">
        <f t="shared" ref="S899:S962" si="127">IF(J899=ROUND((G899*H899)+I899,2),"correct","check")</f>
        <v>check</v>
      </c>
      <c r="T899" s="5" t="str">
        <f t="shared" ref="T899:T962" si="128">PROPER(F899)</f>
        <v>Fashion Accessories</v>
      </c>
      <c r="U899" t="str">
        <f t="shared" ref="U899:U962" si="129">TRIM(M899)</f>
        <v>Ewallet</v>
      </c>
      <c r="V899">
        <f>SUM(J899:J899:J1898)</f>
        <v>34344.995999999992</v>
      </c>
      <c r="W899">
        <f t="shared" ref="W899:W962" si="130">SUM(H899:H1898)</f>
        <v>545</v>
      </c>
      <c r="X899">
        <f t="shared" ref="X899:X962" si="131">AVERAGE(J899:J1898)</f>
        <v>330.24034615384608</v>
      </c>
      <c r="Y899">
        <f t="shared" ref="Y899:Y962" si="132">MAX(J899:J1898)</f>
        <v>1022.49</v>
      </c>
      <c r="Z899">
        <f t="shared" ref="Z899:Z962" si="133">MIN(J899:J1898)</f>
        <v>16.274999999999999</v>
      </c>
      <c r="AA899">
        <f t="shared" ref="AA899:AA962" si="134">COUNTA(A899:A1898)</f>
        <v>104</v>
      </c>
    </row>
    <row r="900" spans="1:27" x14ac:dyDescent="0.3">
      <c r="A900" t="s">
        <v>986</v>
      </c>
      <c r="B900" t="s">
        <v>25</v>
      </c>
      <c r="C900" t="s">
        <v>26</v>
      </c>
      <c r="D900" t="s">
        <v>20</v>
      </c>
      <c r="E900" t="s">
        <v>21</v>
      </c>
      <c r="F900" t="s">
        <v>47</v>
      </c>
      <c r="G900">
        <v>47.27</v>
      </c>
      <c r="H900">
        <v>6</v>
      </c>
      <c r="I900">
        <v>14.180999999999999</v>
      </c>
      <c r="J900">
        <v>297.80099999999999</v>
      </c>
      <c r="K900" s="6">
        <v>43587</v>
      </c>
      <c r="L900">
        <v>0.4284722222222222</v>
      </c>
      <c r="M900" t="s">
        <v>29</v>
      </c>
      <c r="N900">
        <v>283.62</v>
      </c>
      <c r="O900">
        <v>4.7619047620000003</v>
      </c>
      <c r="P900">
        <v>14.180999999999999</v>
      </c>
      <c r="Q900">
        <v>8.8000000000000007</v>
      </c>
      <c r="R900">
        <f t="shared" si="126"/>
        <v>297.8</v>
      </c>
      <c r="S900" t="str">
        <f t="shared" si="127"/>
        <v>check</v>
      </c>
      <c r="T900" s="5" t="str">
        <f t="shared" si="128"/>
        <v>Food And Beverages</v>
      </c>
      <c r="U900" t="str">
        <f t="shared" si="129"/>
        <v>Cash</v>
      </c>
      <c r="V900">
        <f>SUM(J900:J900:J1899)</f>
        <v>33898.556999999993</v>
      </c>
      <c r="W900">
        <f t="shared" si="130"/>
        <v>538</v>
      </c>
      <c r="X900">
        <f t="shared" si="131"/>
        <v>329.11220388349506</v>
      </c>
      <c r="Y900">
        <f t="shared" si="132"/>
        <v>1022.49</v>
      </c>
      <c r="Z900">
        <f t="shared" si="133"/>
        <v>16.274999999999999</v>
      </c>
      <c r="AA900">
        <f t="shared" si="134"/>
        <v>103</v>
      </c>
    </row>
    <row r="901" spans="1:27" x14ac:dyDescent="0.3">
      <c r="A901" t="s">
        <v>987</v>
      </c>
      <c r="B901" t="s">
        <v>25</v>
      </c>
      <c r="C901" t="s">
        <v>26</v>
      </c>
      <c r="D901" t="s">
        <v>20</v>
      </c>
      <c r="E901" t="s">
        <v>215</v>
      </c>
      <c r="F901" t="s">
        <v>22</v>
      </c>
      <c r="G901">
        <v>85.6</v>
      </c>
      <c r="H901">
        <v>7</v>
      </c>
      <c r="I901">
        <v>29.96</v>
      </c>
      <c r="J901">
        <v>629.16</v>
      </c>
      <c r="K901" s="6">
        <v>43499</v>
      </c>
      <c r="L901">
        <v>0.57638888888888895</v>
      </c>
      <c r="M901" t="s">
        <v>29</v>
      </c>
      <c r="N901">
        <v>599.20000000000005</v>
      </c>
      <c r="O901">
        <v>4.7619047620000003</v>
      </c>
      <c r="P901">
        <v>29.96</v>
      </c>
      <c r="Q901">
        <v>5.3</v>
      </c>
      <c r="R901">
        <f t="shared" si="126"/>
        <v>629.16</v>
      </c>
      <c r="S901" t="str">
        <f t="shared" si="127"/>
        <v>correct</v>
      </c>
      <c r="T901" s="5" t="str">
        <f t="shared" si="128"/>
        <v>Health And Beauty</v>
      </c>
      <c r="U901" t="str">
        <f t="shared" si="129"/>
        <v>Cash</v>
      </c>
      <c r="V901">
        <f>SUM(J901:J901:J1900)</f>
        <v>33600.755999999994</v>
      </c>
      <c r="W901">
        <f t="shared" si="130"/>
        <v>532</v>
      </c>
      <c r="X901">
        <f t="shared" si="131"/>
        <v>329.41917647058818</v>
      </c>
      <c r="Y901">
        <f t="shared" si="132"/>
        <v>1022.49</v>
      </c>
      <c r="Z901">
        <f t="shared" si="133"/>
        <v>16.274999999999999</v>
      </c>
      <c r="AA901">
        <f t="shared" si="134"/>
        <v>102</v>
      </c>
    </row>
    <row r="902" spans="1:27" x14ac:dyDescent="0.3">
      <c r="A902" t="s">
        <v>988</v>
      </c>
      <c r="B902" t="s">
        <v>18</v>
      </c>
      <c r="C902" t="s">
        <v>19</v>
      </c>
      <c r="D902" t="s">
        <v>20</v>
      </c>
      <c r="E902" t="s">
        <v>215</v>
      </c>
      <c r="F902" t="s">
        <v>47</v>
      </c>
      <c r="G902">
        <v>35.04</v>
      </c>
      <c r="H902">
        <v>9</v>
      </c>
      <c r="I902">
        <v>15.768000000000001</v>
      </c>
      <c r="J902">
        <v>331.12799999999999</v>
      </c>
      <c r="K902" s="6">
        <v>43710</v>
      </c>
      <c r="L902">
        <v>0.80347222222222225</v>
      </c>
      <c r="M902" t="s">
        <v>23</v>
      </c>
      <c r="N902">
        <v>315.36</v>
      </c>
      <c r="O902">
        <v>4.7619047620000003</v>
      </c>
      <c r="P902">
        <v>15.768000000000001</v>
      </c>
      <c r="Q902">
        <v>4.5999999999999996</v>
      </c>
      <c r="R902">
        <f t="shared" si="126"/>
        <v>331.13</v>
      </c>
      <c r="S902" t="str">
        <f t="shared" si="127"/>
        <v>check</v>
      </c>
      <c r="T902" s="5" t="str">
        <f t="shared" si="128"/>
        <v>Food And Beverages</v>
      </c>
      <c r="U902" t="str">
        <f t="shared" si="129"/>
        <v>Ewallet</v>
      </c>
      <c r="V902">
        <f>SUM(J902:J902:J1901)</f>
        <v>32971.595999999998</v>
      </c>
      <c r="W902">
        <f t="shared" si="130"/>
        <v>525</v>
      </c>
      <c r="X902">
        <f t="shared" si="131"/>
        <v>326.45144554455442</v>
      </c>
      <c r="Y902">
        <f t="shared" si="132"/>
        <v>1022.49</v>
      </c>
      <c r="Z902">
        <f t="shared" si="133"/>
        <v>16.274999999999999</v>
      </c>
      <c r="AA902">
        <f t="shared" si="134"/>
        <v>101</v>
      </c>
    </row>
    <row r="903" spans="1:27" x14ac:dyDescent="0.3">
      <c r="A903" t="s">
        <v>989</v>
      </c>
      <c r="B903" t="s">
        <v>25</v>
      </c>
      <c r="C903" t="s">
        <v>26</v>
      </c>
      <c r="D903" t="s">
        <v>20</v>
      </c>
      <c r="E903" t="s">
        <v>21</v>
      </c>
      <c r="F903" t="s">
        <v>28</v>
      </c>
      <c r="G903">
        <v>44.84</v>
      </c>
      <c r="H903">
        <v>9</v>
      </c>
      <c r="I903">
        <v>20.178000000000001</v>
      </c>
      <c r="J903">
        <v>423.738</v>
      </c>
      <c r="K903" s="6" t="s">
        <v>283</v>
      </c>
      <c r="L903">
        <v>0.58333333333333337</v>
      </c>
      <c r="M903" t="s">
        <v>32</v>
      </c>
      <c r="N903">
        <v>403.56</v>
      </c>
      <c r="O903">
        <v>4.7619047620000003</v>
      </c>
      <c r="P903">
        <v>20.178000000000001</v>
      </c>
      <c r="Q903">
        <v>7.5</v>
      </c>
      <c r="R903">
        <f t="shared" si="126"/>
        <v>423.74</v>
      </c>
      <c r="S903" t="str">
        <f t="shared" si="127"/>
        <v>check</v>
      </c>
      <c r="T903" s="5" t="str">
        <f t="shared" si="128"/>
        <v>Electronic Accessories</v>
      </c>
      <c r="U903" t="str">
        <f t="shared" si="129"/>
        <v>Credit card</v>
      </c>
      <c r="V903">
        <f>SUM(J903:J903:J1902)</f>
        <v>32640.467999999997</v>
      </c>
      <c r="W903">
        <f t="shared" si="130"/>
        <v>516</v>
      </c>
      <c r="X903">
        <f t="shared" si="131"/>
        <v>326.40467999999998</v>
      </c>
      <c r="Y903">
        <f t="shared" si="132"/>
        <v>1022.49</v>
      </c>
      <c r="Z903">
        <f t="shared" si="133"/>
        <v>16.274999999999999</v>
      </c>
      <c r="AA903">
        <f t="shared" si="134"/>
        <v>100</v>
      </c>
    </row>
    <row r="904" spans="1:27" x14ac:dyDescent="0.3">
      <c r="A904" t="s">
        <v>990</v>
      </c>
      <c r="B904" t="s">
        <v>45</v>
      </c>
      <c r="C904" t="s">
        <v>46</v>
      </c>
      <c r="D904" t="s">
        <v>27</v>
      </c>
      <c r="E904" t="s">
        <v>215</v>
      </c>
      <c r="F904" t="s">
        <v>31</v>
      </c>
      <c r="G904">
        <v>45.97</v>
      </c>
      <c r="H904">
        <v>4</v>
      </c>
      <c r="I904">
        <v>9.1940000000000008</v>
      </c>
      <c r="J904">
        <v>193.07400000000001</v>
      </c>
      <c r="K904" s="6">
        <v>43710</v>
      </c>
      <c r="L904">
        <v>0.50138888888888888</v>
      </c>
      <c r="M904" t="s">
        <v>23</v>
      </c>
      <c r="N904">
        <v>183.88</v>
      </c>
      <c r="O904">
        <v>4.7619047620000003</v>
      </c>
      <c r="P904">
        <v>9.1940000000000008</v>
      </c>
      <c r="Q904">
        <v>5.0999999999999996</v>
      </c>
      <c r="R904">
        <f t="shared" si="126"/>
        <v>193.07</v>
      </c>
      <c r="S904" t="str">
        <f t="shared" si="127"/>
        <v>check</v>
      </c>
      <c r="T904" s="5" t="str">
        <f t="shared" si="128"/>
        <v>Home And Lifestyle</v>
      </c>
      <c r="U904" t="str">
        <f t="shared" si="129"/>
        <v>Ewallet</v>
      </c>
      <c r="V904">
        <f>SUM(J904:J904:J1903)</f>
        <v>32216.730000000003</v>
      </c>
      <c r="W904">
        <f t="shared" si="130"/>
        <v>507</v>
      </c>
      <c r="X904">
        <f t="shared" si="131"/>
        <v>325.42151515151517</v>
      </c>
      <c r="Y904">
        <f t="shared" si="132"/>
        <v>1022.49</v>
      </c>
      <c r="Z904">
        <f t="shared" si="133"/>
        <v>16.274999999999999</v>
      </c>
      <c r="AA904">
        <f t="shared" si="134"/>
        <v>99</v>
      </c>
    </row>
    <row r="905" spans="1:27" x14ac:dyDescent="0.3">
      <c r="A905" t="s">
        <v>991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27.73</v>
      </c>
      <c r="H905">
        <v>5</v>
      </c>
      <c r="I905">
        <v>6.9325000000000001</v>
      </c>
      <c r="J905">
        <v>145.58250000000001</v>
      </c>
      <c r="K905" s="6" t="s">
        <v>166</v>
      </c>
      <c r="L905">
        <v>0.84791666666666676</v>
      </c>
      <c r="M905" t="s">
        <v>32</v>
      </c>
      <c r="N905">
        <v>138.65</v>
      </c>
      <c r="O905">
        <v>4.7619047620000003</v>
      </c>
      <c r="P905">
        <v>6.9325000000000001</v>
      </c>
      <c r="Q905">
        <v>4.2</v>
      </c>
      <c r="R905">
        <f t="shared" si="126"/>
        <v>145.58000000000001</v>
      </c>
      <c r="S905" t="str">
        <f t="shared" si="127"/>
        <v>check</v>
      </c>
      <c r="T905" s="5" t="str">
        <f t="shared" si="128"/>
        <v>Health And Beauty</v>
      </c>
      <c r="U905" t="str">
        <f t="shared" si="129"/>
        <v>Credit card</v>
      </c>
      <c r="V905">
        <f>SUM(J905:J905:J1904)</f>
        <v>32023.656000000003</v>
      </c>
      <c r="W905">
        <f t="shared" si="130"/>
        <v>503</v>
      </c>
      <c r="X905">
        <f t="shared" si="131"/>
        <v>326.77200000000005</v>
      </c>
      <c r="Y905">
        <f t="shared" si="132"/>
        <v>1022.49</v>
      </c>
      <c r="Z905">
        <f t="shared" si="133"/>
        <v>16.274999999999999</v>
      </c>
      <c r="AA905">
        <f t="shared" si="134"/>
        <v>98</v>
      </c>
    </row>
    <row r="906" spans="1:27" x14ac:dyDescent="0.3">
      <c r="A906" t="s">
        <v>992</v>
      </c>
      <c r="B906" t="s">
        <v>18</v>
      </c>
      <c r="C906" t="s">
        <v>19</v>
      </c>
      <c r="D906" t="s">
        <v>27</v>
      </c>
      <c r="E906" t="s">
        <v>215</v>
      </c>
      <c r="F906" t="s">
        <v>47</v>
      </c>
      <c r="G906">
        <v>11.53</v>
      </c>
      <c r="H906">
        <v>7</v>
      </c>
      <c r="I906">
        <v>4.0354999999999999</v>
      </c>
      <c r="J906">
        <v>84.745500000000007</v>
      </c>
      <c r="K906" s="6" t="s">
        <v>79</v>
      </c>
      <c r="L906">
        <v>0.73263888888888884</v>
      </c>
      <c r="M906" t="s">
        <v>29</v>
      </c>
      <c r="N906">
        <v>80.709999999999994</v>
      </c>
      <c r="O906">
        <v>4.7619047620000003</v>
      </c>
      <c r="P906">
        <v>4.0354999999999999</v>
      </c>
      <c r="Q906">
        <v>8.1</v>
      </c>
      <c r="R906">
        <f t="shared" si="126"/>
        <v>84.75</v>
      </c>
      <c r="S906" t="str">
        <f t="shared" si="127"/>
        <v>check</v>
      </c>
      <c r="T906" s="5" t="str">
        <f t="shared" si="128"/>
        <v>Food And Beverages</v>
      </c>
      <c r="U906" t="str">
        <f t="shared" si="129"/>
        <v>Cash</v>
      </c>
      <c r="V906">
        <f>SUM(J906:J906:J1905)</f>
        <v>31878.073500000002</v>
      </c>
      <c r="W906">
        <f t="shared" si="130"/>
        <v>498</v>
      </c>
      <c r="X906">
        <f t="shared" si="131"/>
        <v>328.63993298969075</v>
      </c>
      <c r="Y906">
        <f t="shared" si="132"/>
        <v>1022.49</v>
      </c>
      <c r="Z906">
        <f t="shared" si="133"/>
        <v>16.274999999999999</v>
      </c>
      <c r="AA906">
        <f t="shared" si="134"/>
        <v>97</v>
      </c>
    </row>
    <row r="907" spans="1:27" x14ac:dyDescent="0.3">
      <c r="A907" t="s">
        <v>993</v>
      </c>
      <c r="B907" t="s">
        <v>25</v>
      </c>
      <c r="C907" t="s">
        <v>26</v>
      </c>
      <c r="D907" t="s">
        <v>27</v>
      </c>
      <c r="E907" t="s">
        <v>21</v>
      </c>
      <c r="F907" t="s">
        <v>22</v>
      </c>
      <c r="G907">
        <v>58.32</v>
      </c>
      <c r="H907">
        <v>2</v>
      </c>
      <c r="I907">
        <v>5.8319999999999999</v>
      </c>
      <c r="J907">
        <v>122.47199999999999</v>
      </c>
      <c r="K907" s="6" t="s">
        <v>122</v>
      </c>
      <c r="L907">
        <v>0.52916666666666667</v>
      </c>
      <c r="M907" t="s">
        <v>23</v>
      </c>
      <c r="N907">
        <v>116.64</v>
      </c>
      <c r="O907">
        <v>4.7619047620000003</v>
      </c>
      <c r="P907">
        <v>5.8319999999999999</v>
      </c>
      <c r="Q907">
        <v>6</v>
      </c>
      <c r="R907">
        <f t="shared" si="126"/>
        <v>122.47</v>
      </c>
      <c r="S907" t="str">
        <f t="shared" si="127"/>
        <v>check</v>
      </c>
      <c r="T907" s="5" t="str">
        <f t="shared" si="128"/>
        <v>Health And Beauty</v>
      </c>
      <c r="U907" t="str">
        <f t="shared" si="129"/>
        <v>Ewallet</v>
      </c>
      <c r="V907">
        <f>SUM(J907:J907:J1906)</f>
        <v>31793.328000000001</v>
      </c>
      <c r="W907">
        <f t="shared" si="130"/>
        <v>491</v>
      </c>
      <c r="X907">
        <f t="shared" si="131"/>
        <v>331.18049999999999</v>
      </c>
      <c r="Y907">
        <f t="shared" si="132"/>
        <v>1022.49</v>
      </c>
      <c r="Z907">
        <f t="shared" si="133"/>
        <v>16.274999999999999</v>
      </c>
      <c r="AA907">
        <f t="shared" si="134"/>
        <v>96</v>
      </c>
    </row>
    <row r="908" spans="1:27" x14ac:dyDescent="0.3">
      <c r="A908" t="s">
        <v>994</v>
      </c>
      <c r="B908" t="s">
        <v>25</v>
      </c>
      <c r="C908" t="s">
        <v>26</v>
      </c>
      <c r="D908" t="s">
        <v>20</v>
      </c>
      <c r="E908" t="s">
        <v>21</v>
      </c>
      <c r="F908" t="s">
        <v>31</v>
      </c>
      <c r="G908">
        <v>78.38</v>
      </c>
      <c r="H908">
        <v>4</v>
      </c>
      <c r="I908">
        <v>15.676</v>
      </c>
      <c r="J908">
        <v>329.19600000000003</v>
      </c>
      <c r="K908" s="6" t="s">
        <v>176</v>
      </c>
      <c r="L908">
        <v>0.74722222222222223</v>
      </c>
      <c r="M908" t="s">
        <v>29</v>
      </c>
      <c r="N908">
        <v>313.52</v>
      </c>
      <c r="O908">
        <v>4.7619047620000003</v>
      </c>
      <c r="P908">
        <v>15.676</v>
      </c>
      <c r="Q908">
        <v>7.9</v>
      </c>
      <c r="R908">
        <f t="shared" si="126"/>
        <v>329.2</v>
      </c>
      <c r="S908" t="str">
        <f t="shared" si="127"/>
        <v>check</v>
      </c>
      <c r="T908" s="5" t="str">
        <f t="shared" si="128"/>
        <v>Home And Lifestyle</v>
      </c>
      <c r="U908" t="str">
        <f t="shared" si="129"/>
        <v>Cash</v>
      </c>
      <c r="V908">
        <f>SUM(J908:J908:J1907)</f>
        <v>31670.856000000003</v>
      </c>
      <c r="W908">
        <f t="shared" si="130"/>
        <v>489</v>
      </c>
      <c r="X908">
        <f t="shared" si="131"/>
        <v>333.37743157894738</v>
      </c>
      <c r="Y908">
        <f t="shared" si="132"/>
        <v>1022.49</v>
      </c>
      <c r="Z908">
        <f t="shared" si="133"/>
        <v>16.274999999999999</v>
      </c>
      <c r="AA908">
        <f t="shared" si="134"/>
        <v>95</v>
      </c>
    </row>
    <row r="909" spans="1:27" x14ac:dyDescent="0.3">
      <c r="A909" t="s">
        <v>995</v>
      </c>
      <c r="B909" t="s">
        <v>25</v>
      </c>
      <c r="C909" t="s">
        <v>26</v>
      </c>
      <c r="D909" t="s">
        <v>27</v>
      </c>
      <c r="E909" t="s">
        <v>215</v>
      </c>
      <c r="F909" t="s">
        <v>22</v>
      </c>
      <c r="G909">
        <v>84.61</v>
      </c>
      <c r="H909">
        <v>10</v>
      </c>
      <c r="I909">
        <v>42.305</v>
      </c>
      <c r="J909">
        <v>888.40499999999997</v>
      </c>
      <c r="K909" s="6">
        <v>43710</v>
      </c>
      <c r="L909">
        <v>0.79027777777777775</v>
      </c>
      <c r="M909" t="s">
        <v>32</v>
      </c>
      <c r="N909">
        <v>846.1</v>
      </c>
      <c r="O909">
        <v>4.7619047620000003</v>
      </c>
      <c r="P909">
        <v>42.305</v>
      </c>
      <c r="Q909">
        <v>8.8000000000000007</v>
      </c>
      <c r="R909">
        <f t="shared" si="126"/>
        <v>888.41</v>
      </c>
      <c r="S909" t="str">
        <f t="shared" si="127"/>
        <v>check</v>
      </c>
      <c r="T909" s="5" t="str">
        <f t="shared" si="128"/>
        <v>Health And Beauty</v>
      </c>
      <c r="U909" t="str">
        <f t="shared" si="129"/>
        <v>Credit card</v>
      </c>
      <c r="V909">
        <f>SUM(J909:J909:J1908)</f>
        <v>31341.660000000003</v>
      </c>
      <c r="W909">
        <f t="shared" si="130"/>
        <v>485</v>
      </c>
      <c r="X909">
        <f t="shared" si="131"/>
        <v>333.42191489361704</v>
      </c>
      <c r="Y909">
        <f t="shared" si="132"/>
        <v>1022.49</v>
      </c>
      <c r="Z909">
        <f t="shared" si="133"/>
        <v>16.274999999999999</v>
      </c>
      <c r="AA909">
        <f t="shared" si="134"/>
        <v>94</v>
      </c>
    </row>
    <row r="910" spans="1:27" x14ac:dyDescent="0.3">
      <c r="A910" t="s">
        <v>996</v>
      </c>
      <c r="B910" t="s">
        <v>45</v>
      </c>
      <c r="C910" t="s">
        <v>46</v>
      </c>
      <c r="D910" t="s">
        <v>27</v>
      </c>
      <c r="E910" t="s">
        <v>21</v>
      </c>
      <c r="F910" t="s">
        <v>22</v>
      </c>
      <c r="G910">
        <v>82.88</v>
      </c>
      <c r="H910">
        <v>5</v>
      </c>
      <c r="I910">
        <v>20.72</v>
      </c>
      <c r="J910">
        <v>435.12</v>
      </c>
      <c r="K910" s="6" t="s">
        <v>176</v>
      </c>
      <c r="L910">
        <v>0.58888888888888891</v>
      </c>
      <c r="M910" t="s">
        <v>32</v>
      </c>
      <c r="N910">
        <v>414.4</v>
      </c>
      <c r="O910">
        <v>4.7619047620000003</v>
      </c>
      <c r="P910">
        <v>20.72</v>
      </c>
      <c r="Q910">
        <v>6.6</v>
      </c>
      <c r="R910">
        <f t="shared" si="126"/>
        <v>435.12</v>
      </c>
      <c r="S910" t="str">
        <f t="shared" si="127"/>
        <v>correct</v>
      </c>
      <c r="T910" s="5" t="str">
        <f t="shared" si="128"/>
        <v>Health And Beauty</v>
      </c>
      <c r="U910" t="str">
        <f t="shared" si="129"/>
        <v>Credit card</v>
      </c>
      <c r="V910">
        <f>SUM(J910:J910:J1909)</f>
        <v>30453.255000000001</v>
      </c>
      <c r="W910">
        <f t="shared" si="130"/>
        <v>475</v>
      </c>
      <c r="X910">
        <f t="shared" si="131"/>
        <v>327.45435483870966</v>
      </c>
      <c r="Y910">
        <f t="shared" si="132"/>
        <v>1022.49</v>
      </c>
      <c r="Z910">
        <f t="shared" si="133"/>
        <v>16.274999999999999</v>
      </c>
      <c r="AA910">
        <f t="shared" si="134"/>
        <v>93</v>
      </c>
    </row>
    <row r="911" spans="1:27" x14ac:dyDescent="0.3">
      <c r="A911" t="s">
        <v>997</v>
      </c>
      <c r="B911" t="s">
        <v>18</v>
      </c>
      <c r="C911" t="s">
        <v>19</v>
      </c>
      <c r="D911" t="s">
        <v>20</v>
      </c>
      <c r="E911" t="s">
        <v>21</v>
      </c>
      <c r="F911" t="s">
        <v>47</v>
      </c>
      <c r="G911">
        <v>79.540000000000006</v>
      </c>
      <c r="H911">
        <v>2</v>
      </c>
      <c r="I911">
        <v>7.9539999999999997</v>
      </c>
      <c r="J911">
        <v>167.03399999999999</v>
      </c>
      <c r="K911" s="6" t="s">
        <v>111</v>
      </c>
      <c r="L911">
        <v>0.6875</v>
      </c>
      <c r="M911" t="s">
        <v>23</v>
      </c>
      <c r="N911">
        <v>159.08000000000001</v>
      </c>
      <c r="O911">
        <v>4.7619047620000003</v>
      </c>
      <c r="P911">
        <v>7.9539999999999997</v>
      </c>
      <c r="Q911">
        <v>6.2</v>
      </c>
      <c r="R911">
        <f t="shared" si="126"/>
        <v>167.03</v>
      </c>
      <c r="S911" t="str">
        <f t="shared" si="127"/>
        <v>check</v>
      </c>
      <c r="T911" s="5" t="str">
        <f t="shared" si="128"/>
        <v>Food And Beverages</v>
      </c>
      <c r="U911" t="str">
        <f t="shared" si="129"/>
        <v>Ewallet</v>
      </c>
      <c r="V911">
        <f>SUM(J911:J911:J1910)</f>
        <v>30018.134999999998</v>
      </c>
      <c r="W911">
        <f t="shared" si="130"/>
        <v>470</v>
      </c>
      <c r="X911">
        <f t="shared" si="131"/>
        <v>326.28407608695653</v>
      </c>
      <c r="Y911">
        <f t="shared" si="132"/>
        <v>1022.49</v>
      </c>
      <c r="Z911">
        <f t="shared" si="133"/>
        <v>16.274999999999999</v>
      </c>
      <c r="AA911">
        <f t="shared" si="134"/>
        <v>92</v>
      </c>
    </row>
    <row r="912" spans="1:27" x14ac:dyDescent="0.3">
      <c r="A912" t="s">
        <v>998</v>
      </c>
      <c r="B912" t="s">
        <v>45</v>
      </c>
      <c r="C912" t="s">
        <v>46</v>
      </c>
      <c r="D912" t="s">
        <v>27</v>
      </c>
      <c r="E912" t="s">
        <v>21</v>
      </c>
      <c r="F912" t="s">
        <v>31</v>
      </c>
      <c r="G912">
        <v>49.01</v>
      </c>
      <c r="H912">
        <v>10</v>
      </c>
      <c r="I912">
        <v>24.504999999999999</v>
      </c>
      <c r="J912">
        <v>514.60500000000002</v>
      </c>
      <c r="K912" s="6" t="s">
        <v>34</v>
      </c>
      <c r="L912">
        <v>0.44722222222222219</v>
      </c>
      <c r="M912" t="s">
        <v>32</v>
      </c>
      <c r="N912">
        <v>490.1</v>
      </c>
      <c r="O912">
        <v>4.7619047620000003</v>
      </c>
      <c r="P912">
        <v>24.504999999999999</v>
      </c>
      <c r="Q912">
        <v>4.2</v>
      </c>
      <c r="R912">
        <f t="shared" si="126"/>
        <v>514.61</v>
      </c>
      <c r="S912" t="str">
        <f t="shared" si="127"/>
        <v>check</v>
      </c>
      <c r="T912" s="5" t="str">
        <f t="shared" si="128"/>
        <v>Home And Lifestyle</v>
      </c>
      <c r="U912" t="str">
        <f t="shared" si="129"/>
        <v>Credit card</v>
      </c>
      <c r="V912">
        <f>SUM(J912:J912:J1911)</f>
        <v>29851.100999999999</v>
      </c>
      <c r="W912">
        <f t="shared" si="130"/>
        <v>468</v>
      </c>
      <c r="X912">
        <f t="shared" si="131"/>
        <v>328.0340769230769</v>
      </c>
      <c r="Y912">
        <f t="shared" si="132"/>
        <v>1022.49</v>
      </c>
      <c r="Z912">
        <f t="shared" si="133"/>
        <v>16.274999999999999</v>
      </c>
      <c r="AA912">
        <f t="shared" si="134"/>
        <v>91</v>
      </c>
    </row>
    <row r="913" spans="1:27" x14ac:dyDescent="0.3">
      <c r="A913" t="s">
        <v>999</v>
      </c>
      <c r="B913" t="s">
        <v>45</v>
      </c>
      <c r="C913" t="s">
        <v>46</v>
      </c>
      <c r="D913" t="s">
        <v>20</v>
      </c>
      <c r="E913" t="s">
        <v>21</v>
      </c>
      <c r="F913" t="s">
        <v>47</v>
      </c>
      <c r="G913">
        <v>29.15</v>
      </c>
      <c r="H913">
        <v>3</v>
      </c>
      <c r="I913">
        <v>4.3724999999999996</v>
      </c>
      <c r="J913">
        <v>91.822500000000005</v>
      </c>
      <c r="K913" s="6" t="s">
        <v>111</v>
      </c>
      <c r="L913">
        <v>0.8534722222222223</v>
      </c>
      <c r="M913" t="s">
        <v>32</v>
      </c>
      <c r="N913">
        <v>87.45</v>
      </c>
      <c r="O913">
        <v>4.7619047620000003</v>
      </c>
      <c r="P913">
        <v>4.3724999999999996</v>
      </c>
      <c r="Q913">
        <v>7.3</v>
      </c>
      <c r="R913">
        <f t="shared" si="126"/>
        <v>91.82</v>
      </c>
      <c r="S913" t="str">
        <f t="shared" si="127"/>
        <v>check</v>
      </c>
      <c r="T913" s="5" t="str">
        <f t="shared" si="128"/>
        <v>Food And Beverages</v>
      </c>
      <c r="U913" t="str">
        <f t="shared" si="129"/>
        <v>Credit card</v>
      </c>
      <c r="V913">
        <f>SUM(J913:J913:J1912)</f>
        <v>29336.495999999999</v>
      </c>
      <c r="W913">
        <f t="shared" si="130"/>
        <v>458</v>
      </c>
      <c r="X913">
        <f t="shared" si="131"/>
        <v>325.96106666666668</v>
      </c>
      <c r="Y913">
        <f t="shared" si="132"/>
        <v>1022.49</v>
      </c>
      <c r="Z913">
        <f t="shared" si="133"/>
        <v>16.274999999999999</v>
      </c>
      <c r="AA913">
        <f t="shared" si="134"/>
        <v>90</v>
      </c>
    </row>
    <row r="914" spans="1:27" x14ac:dyDescent="0.3">
      <c r="A914" t="s">
        <v>1000</v>
      </c>
      <c r="B914" t="s">
        <v>25</v>
      </c>
      <c r="C914" t="s">
        <v>26</v>
      </c>
      <c r="D914" t="s">
        <v>27</v>
      </c>
      <c r="E914" t="s">
        <v>21</v>
      </c>
      <c r="F914" t="s">
        <v>28</v>
      </c>
      <c r="G914">
        <v>56.13</v>
      </c>
      <c r="H914">
        <v>4</v>
      </c>
      <c r="I914">
        <v>11.226000000000001</v>
      </c>
      <c r="J914">
        <v>235.74600000000001</v>
      </c>
      <c r="K914" s="6" t="s">
        <v>182</v>
      </c>
      <c r="L914">
        <v>0.48819444444444443</v>
      </c>
      <c r="M914" t="s">
        <v>23</v>
      </c>
      <c r="N914">
        <v>224.52</v>
      </c>
      <c r="O914">
        <v>4.7619047620000003</v>
      </c>
      <c r="P914">
        <v>11.226000000000001</v>
      </c>
      <c r="Q914">
        <v>8.6</v>
      </c>
      <c r="R914">
        <f t="shared" si="126"/>
        <v>235.75</v>
      </c>
      <c r="S914" t="str">
        <f t="shared" si="127"/>
        <v>check</v>
      </c>
      <c r="T914" s="5" t="str">
        <f t="shared" si="128"/>
        <v>Electronic Accessories</v>
      </c>
      <c r="U914" t="str">
        <f t="shared" si="129"/>
        <v>Ewallet</v>
      </c>
      <c r="V914">
        <f>SUM(J914:J914:J1913)</f>
        <v>29244.673500000001</v>
      </c>
      <c r="W914">
        <f t="shared" si="130"/>
        <v>455</v>
      </c>
      <c r="X914">
        <f t="shared" si="131"/>
        <v>328.59183707865168</v>
      </c>
      <c r="Y914">
        <f t="shared" si="132"/>
        <v>1022.49</v>
      </c>
      <c r="Z914">
        <f t="shared" si="133"/>
        <v>16.274999999999999</v>
      </c>
      <c r="AA914">
        <f t="shared" si="134"/>
        <v>89</v>
      </c>
    </row>
    <row r="915" spans="1:27" x14ac:dyDescent="0.3">
      <c r="A915" t="s">
        <v>1001</v>
      </c>
      <c r="B915" t="s">
        <v>18</v>
      </c>
      <c r="C915" t="s">
        <v>19</v>
      </c>
      <c r="D915" t="s">
        <v>27</v>
      </c>
      <c r="E915" t="s">
        <v>21</v>
      </c>
      <c r="F915" t="s">
        <v>31</v>
      </c>
      <c r="G915">
        <v>93.12</v>
      </c>
      <c r="H915">
        <v>8</v>
      </c>
      <c r="I915">
        <v>37.247999999999998</v>
      </c>
      <c r="J915">
        <v>782.20799999999997</v>
      </c>
      <c r="K915" s="6">
        <v>43648</v>
      </c>
      <c r="L915">
        <v>0.42291666666666666</v>
      </c>
      <c r="M915" t="s">
        <v>29</v>
      </c>
      <c r="N915">
        <v>744.96</v>
      </c>
      <c r="O915">
        <v>4.7619047620000003</v>
      </c>
      <c r="P915">
        <v>37.247999999999998</v>
      </c>
      <c r="Q915">
        <v>6.8</v>
      </c>
      <c r="R915">
        <f t="shared" si="126"/>
        <v>782.21</v>
      </c>
      <c r="S915" t="str">
        <f t="shared" si="127"/>
        <v>check</v>
      </c>
      <c r="T915" s="5" t="str">
        <f t="shared" si="128"/>
        <v>Home And Lifestyle</v>
      </c>
      <c r="U915" t="str">
        <f t="shared" si="129"/>
        <v>Cash</v>
      </c>
      <c r="V915">
        <f>SUM(J915:J915:J1914)</f>
        <v>29008.927499999994</v>
      </c>
      <c r="W915">
        <f t="shared" si="130"/>
        <v>451</v>
      </c>
      <c r="X915">
        <f t="shared" si="131"/>
        <v>329.64690340909084</v>
      </c>
      <c r="Y915">
        <f t="shared" si="132"/>
        <v>1022.49</v>
      </c>
      <c r="Z915">
        <f t="shared" si="133"/>
        <v>16.274999999999999</v>
      </c>
      <c r="AA915">
        <f t="shared" si="134"/>
        <v>88</v>
      </c>
    </row>
    <row r="916" spans="1:27" x14ac:dyDescent="0.3">
      <c r="A916" t="s">
        <v>1002</v>
      </c>
      <c r="B916" t="s">
        <v>18</v>
      </c>
      <c r="C916" t="s">
        <v>19</v>
      </c>
      <c r="D916" t="s">
        <v>20</v>
      </c>
      <c r="E916" t="s">
        <v>215</v>
      </c>
      <c r="F916" t="s">
        <v>50</v>
      </c>
      <c r="G916">
        <v>51.34</v>
      </c>
      <c r="H916">
        <v>8</v>
      </c>
      <c r="I916">
        <v>20.536000000000001</v>
      </c>
      <c r="J916">
        <v>431.25599999999997</v>
      </c>
      <c r="K916" s="6" t="s">
        <v>305</v>
      </c>
      <c r="L916">
        <v>0.41666666666666669</v>
      </c>
      <c r="M916" t="s">
        <v>23</v>
      </c>
      <c r="N916">
        <v>410.72</v>
      </c>
      <c r="O916">
        <v>4.7619047620000003</v>
      </c>
      <c r="P916">
        <v>20.536000000000001</v>
      </c>
      <c r="Q916">
        <v>7.6</v>
      </c>
      <c r="R916">
        <f t="shared" si="126"/>
        <v>431.26</v>
      </c>
      <c r="S916" t="str">
        <f t="shared" si="127"/>
        <v>check</v>
      </c>
      <c r="T916" s="5" t="str">
        <f t="shared" si="128"/>
        <v>Fashion Accessories</v>
      </c>
      <c r="U916" t="str">
        <f t="shared" si="129"/>
        <v>Ewallet</v>
      </c>
      <c r="V916">
        <f>SUM(J916:J916:J1915)</f>
        <v>28226.719499999999</v>
      </c>
      <c r="W916">
        <f t="shared" si="130"/>
        <v>443</v>
      </c>
      <c r="X916">
        <f t="shared" si="131"/>
        <v>324.4450517241379</v>
      </c>
      <c r="Y916">
        <f t="shared" si="132"/>
        <v>1022.49</v>
      </c>
      <c r="Z916">
        <f t="shared" si="133"/>
        <v>16.274999999999999</v>
      </c>
      <c r="AA916">
        <f t="shared" si="134"/>
        <v>87</v>
      </c>
    </row>
    <row r="917" spans="1:27" x14ac:dyDescent="0.3">
      <c r="A917" t="s">
        <v>1003</v>
      </c>
      <c r="B917" t="s">
        <v>18</v>
      </c>
      <c r="C917" t="s">
        <v>19</v>
      </c>
      <c r="D917" t="s">
        <v>20</v>
      </c>
      <c r="E917" t="s">
        <v>21</v>
      </c>
      <c r="F917" t="s">
        <v>47</v>
      </c>
      <c r="G917">
        <v>99.6</v>
      </c>
      <c r="H917">
        <v>3</v>
      </c>
      <c r="I917">
        <v>14.94</v>
      </c>
      <c r="J917">
        <v>313.74</v>
      </c>
      <c r="K917" s="6" t="s">
        <v>40</v>
      </c>
      <c r="L917">
        <v>0.78125</v>
      </c>
      <c r="M917" t="s">
        <v>29</v>
      </c>
      <c r="N917">
        <v>298.8</v>
      </c>
      <c r="O917">
        <v>4.7619047620000003</v>
      </c>
      <c r="P917">
        <v>14.94</v>
      </c>
      <c r="Q917">
        <v>5.8</v>
      </c>
      <c r="R917">
        <f t="shared" si="126"/>
        <v>313.74</v>
      </c>
      <c r="S917" t="str">
        <f t="shared" si="127"/>
        <v>correct</v>
      </c>
      <c r="T917" s="5" t="str">
        <f t="shared" si="128"/>
        <v>Food And Beverages</v>
      </c>
      <c r="U917" t="str">
        <f t="shared" si="129"/>
        <v>Cash</v>
      </c>
      <c r="V917">
        <f>SUM(J917:J917:J1916)</f>
        <v>27795.463500000002</v>
      </c>
      <c r="W917">
        <f t="shared" si="130"/>
        <v>435</v>
      </c>
      <c r="X917">
        <f t="shared" si="131"/>
        <v>323.20306395348837</v>
      </c>
      <c r="Y917">
        <f t="shared" si="132"/>
        <v>1022.49</v>
      </c>
      <c r="Z917">
        <f t="shared" si="133"/>
        <v>16.274999999999999</v>
      </c>
      <c r="AA917">
        <f t="shared" si="134"/>
        <v>86</v>
      </c>
    </row>
    <row r="918" spans="1:27" x14ac:dyDescent="0.3">
      <c r="A918" t="s">
        <v>1004</v>
      </c>
      <c r="B918" t="s">
        <v>25</v>
      </c>
      <c r="C918" t="s">
        <v>26</v>
      </c>
      <c r="D918" t="s">
        <v>27</v>
      </c>
      <c r="E918" t="s">
        <v>21</v>
      </c>
      <c r="F918" t="s">
        <v>28</v>
      </c>
      <c r="G918">
        <v>35.49</v>
      </c>
      <c r="H918">
        <v>6</v>
      </c>
      <c r="I918">
        <v>10.647</v>
      </c>
      <c r="J918">
        <v>223.58699999999999</v>
      </c>
      <c r="K918" s="6">
        <v>43498</v>
      </c>
      <c r="L918">
        <v>0.52777777777777779</v>
      </c>
      <c r="M918" t="s">
        <v>29</v>
      </c>
      <c r="N918">
        <v>212.94</v>
      </c>
      <c r="O918">
        <v>4.7619047620000003</v>
      </c>
      <c r="P918">
        <v>10.647</v>
      </c>
      <c r="Q918">
        <v>4.0999999999999996</v>
      </c>
      <c r="R918">
        <f t="shared" si="126"/>
        <v>223.59</v>
      </c>
      <c r="S918" t="str">
        <f t="shared" si="127"/>
        <v>check</v>
      </c>
      <c r="T918" s="5" t="str">
        <f t="shared" si="128"/>
        <v>Electronic Accessories</v>
      </c>
      <c r="U918" t="str">
        <f t="shared" si="129"/>
        <v>Cash</v>
      </c>
      <c r="V918">
        <f>SUM(J918:J918:J1917)</f>
        <v>27481.7235</v>
      </c>
      <c r="W918">
        <f t="shared" si="130"/>
        <v>432</v>
      </c>
      <c r="X918">
        <f t="shared" si="131"/>
        <v>323.31439411764705</v>
      </c>
      <c r="Y918">
        <f t="shared" si="132"/>
        <v>1022.49</v>
      </c>
      <c r="Z918">
        <f t="shared" si="133"/>
        <v>16.274999999999999</v>
      </c>
      <c r="AA918">
        <f t="shared" si="134"/>
        <v>85</v>
      </c>
    </row>
    <row r="919" spans="1:27" x14ac:dyDescent="0.3">
      <c r="A919" t="s">
        <v>1005</v>
      </c>
      <c r="B919" t="s">
        <v>25</v>
      </c>
      <c r="C919" t="s">
        <v>26</v>
      </c>
      <c r="D919" t="s">
        <v>20</v>
      </c>
      <c r="E919" t="s">
        <v>215</v>
      </c>
      <c r="F919" t="s">
        <v>36</v>
      </c>
      <c r="G919">
        <v>42.85</v>
      </c>
      <c r="H919">
        <v>1</v>
      </c>
      <c r="I919">
        <v>2.1425000000000001</v>
      </c>
      <c r="J919">
        <v>44.9925</v>
      </c>
      <c r="K919" s="6" t="s">
        <v>354</v>
      </c>
      <c r="L919">
        <v>0.65</v>
      </c>
      <c r="M919" t="s">
        <v>32</v>
      </c>
      <c r="N919">
        <v>42.85</v>
      </c>
      <c r="O919">
        <v>4.7619047620000003</v>
      </c>
      <c r="P919">
        <v>2.1425000000000001</v>
      </c>
      <c r="Q919">
        <v>9.3000000000000007</v>
      </c>
      <c r="R919">
        <f t="shared" si="126"/>
        <v>44.99</v>
      </c>
      <c r="S919" t="str">
        <f t="shared" si="127"/>
        <v>check</v>
      </c>
      <c r="T919" s="5" t="str">
        <f t="shared" si="128"/>
        <v>Sports And Travel</v>
      </c>
      <c r="U919" t="str">
        <f t="shared" si="129"/>
        <v>Credit card</v>
      </c>
      <c r="V919">
        <f>SUM(J919:J919:J1918)</f>
        <v>27258.136500000001</v>
      </c>
      <c r="W919">
        <f t="shared" si="130"/>
        <v>426</v>
      </c>
      <c r="X919">
        <f t="shared" si="131"/>
        <v>324.50162499999999</v>
      </c>
      <c r="Y919">
        <f t="shared" si="132"/>
        <v>1022.49</v>
      </c>
      <c r="Z919">
        <f t="shared" si="133"/>
        <v>16.274999999999999</v>
      </c>
      <c r="AA919">
        <f t="shared" si="134"/>
        <v>84</v>
      </c>
    </row>
    <row r="920" spans="1:27" x14ac:dyDescent="0.3">
      <c r="A920" t="s">
        <v>1006</v>
      </c>
      <c r="B920" t="s">
        <v>18</v>
      </c>
      <c r="C920" t="s">
        <v>19</v>
      </c>
      <c r="D920" t="s">
        <v>27</v>
      </c>
      <c r="E920" t="s">
        <v>21</v>
      </c>
      <c r="F920" t="s">
        <v>50</v>
      </c>
      <c r="G920">
        <v>94.67</v>
      </c>
      <c r="H920">
        <v>4</v>
      </c>
      <c r="I920">
        <v>18.934000000000001</v>
      </c>
      <c r="J920">
        <v>397.61399999999998</v>
      </c>
      <c r="K920" s="6">
        <v>43772</v>
      </c>
      <c r="L920">
        <v>0.50277777777777777</v>
      </c>
      <c r="M920" t="s">
        <v>29</v>
      </c>
      <c r="N920">
        <v>378.68</v>
      </c>
      <c r="O920">
        <v>4.7619047620000003</v>
      </c>
      <c r="P920">
        <v>18.934000000000001</v>
      </c>
      <c r="Q920">
        <v>6.8</v>
      </c>
      <c r="R920">
        <f t="shared" si="126"/>
        <v>397.61</v>
      </c>
      <c r="S920" t="str">
        <f t="shared" si="127"/>
        <v>check</v>
      </c>
      <c r="T920" s="5" t="str">
        <f t="shared" si="128"/>
        <v>Fashion Accessories</v>
      </c>
      <c r="U920" t="str">
        <f t="shared" si="129"/>
        <v>Cash</v>
      </c>
      <c r="V920">
        <f>SUM(J920:J920:J1919)</f>
        <v>27213.144</v>
      </c>
      <c r="W920">
        <f t="shared" si="130"/>
        <v>425</v>
      </c>
      <c r="X920">
        <f t="shared" si="131"/>
        <v>327.86920481927712</v>
      </c>
      <c r="Y920">
        <f t="shared" si="132"/>
        <v>1022.49</v>
      </c>
      <c r="Z920">
        <f t="shared" si="133"/>
        <v>16.274999999999999</v>
      </c>
      <c r="AA920">
        <f t="shared" si="134"/>
        <v>83</v>
      </c>
    </row>
    <row r="921" spans="1:27" x14ac:dyDescent="0.3">
      <c r="A921" t="s">
        <v>1007</v>
      </c>
      <c r="B921" t="s">
        <v>45</v>
      </c>
      <c r="C921" t="s">
        <v>46</v>
      </c>
      <c r="D921" t="s">
        <v>27</v>
      </c>
      <c r="E921" t="s">
        <v>215</v>
      </c>
      <c r="F921" t="s">
        <v>31</v>
      </c>
      <c r="G921">
        <v>68.97</v>
      </c>
      <c r="H921">
        <v>3</v>
      </c>
      <c r="I921">
        <v>10.345499999999999</v>
      </c>
      <c r="J921">
        <v>217.25550000000001</v>
      </c>
      <c r="K921" s="6" t="s">
        <v>218</v>
      </c>
      <c r="L921">
        <v>0.47638888888888892</v>
      </c>
      <c r="M921" t="s">
        <v>23</v>
      </c>
      <c r="N921">
        <v>206.91</v>
      </c>
      <c r="O921">
        <v>4.7619047620000003</v>
      </c>
      <c r="P921">
        <v>10.345499999999999</v>
      </c>
      <c r="Q921">
        <v>8.6999999999999993</v>
      </c>
      <c r="R921">
        <f t="shared" si="126"/>
        <v>217.26</v>
      </c>
      <c r="S921" t="str">
        <f t="shared" si="127"/>
        <v>check</v>
      </c>
      <c r="T921" s="5" t="str">
        <f t="shared" si="128"/>
        <v>Home And Lifestyle</v>
      </c>
      <c r="U921" t="str">
        <f t="shared" si="129"/>
        <v>Ewallet</v>
      </c>
      <c r="V921">
        <f>SUM(J921:J921:J1920)</f>
        <v>26815.530000000002</v>
      </c>
      <c r="W921">
        <f t="shared" si="130"/>
        <v>421</v>
      </c>
      <c r="X921">
        <f t="shared" si="131"/>
        <v>327.01865853658541</v>
      </c>
      <c r="Y921">
        <f t="shared" si="132"/>
        <v>1022.49</v>
      </c>
      <c r="Z921">
        <f t="shared" si="133"/>
        <v>16.274999999999999</v>
      </c>
      <c r="AA921">
        <f t="shared" si="134"/>
        <v>82</v>
      </c>
    </row>
    <row r="922" spans="1:27" x14ac:dyDescent="0.3">
      <c r="A922" t="s">
        <v>1008</v>
      </c>
      <c r="B922" t="s">
        <v>45</v>
      </c>
      <c r="C922" t="s">
        <v>46</v>
      </c>
      <c r="D922" t="s">
        <v>20</v>
      </c>
      <c r="E922" t="s">
        <v>21</v>
      </c>
      <c r="F922" t="s">
        <v>28</v>
      </c>
      <c r="G922">
        <v>26.26</v>
      </c>
      <c r="H922">
        <v>3</v>
      </c>
      <c r="I922">
        <v>3.9390000000000001</v>
      </c>
      <c r="J922">
        <v>82.718999999999994</v>
      </c>
      <c r="K922" s="6">
        <v>43499</v>
      </c>
      <c r="L922">
        <v>0.52500000000000002</v>
      </c>
      <c r="M922" t="s">
        <v>23</v>
      </c>
      <c r="N922">
        <v>78.78</v>
      </c>
      <c r="O922">
        <v>4.7619047620000003</v>
      </c>
      <c r="P922">
        <v>3.9390000000000001</v>
      </c>
      <c r="Q922">
        <v>6.3</v>
      </c>
      <c r="R922">
        <f t="shared" si="126"/>
        <v>82.72</v>
      </c>
      <c r="S922" t="str">
        <f t="shared" si="127"/>
        <v>check</v>
      </c>
      <c r="T922" s="5" t="str">
        <f t="shared" si="128"/>
        <v>Electronic Accessories</v>
      </c>
      <c r="U922" t="str">
        <f t="shared" si="129"/>
        <v>Ewallet</v>
      </c>
      <c r="V922">
        <f>SUM(J922:J922:J1921)</f>
        <v>26598.2745</v>
      </c>
      <c r="W922">
        <f t="shared" si="130"/>
        <v>418</v>
      </c>
      <c r="X922">
        <f t="shared" si="131"/>
        <v>328.37375925925926</v>
      </c>
      <c r="Y922">
        <f t="shared" si="132"/>
        <v>1022.49</v>
      </c>
      <c r="Z922">
        <f t="shared" si="133"/>
        <v>16.274999999999999</v>
      </c>
      <c r="AA922">
        <f t="shared" si="134"/>
        <v>81</v>
      </c>
    </row>
    <row r="923" spans="1:27" x14ac:dyDescent="0.3">
      <c r="A923" t="s">
        <v>1009</v>
      </c>
      <c r="B923" t="s">
        <v>25</v>
      </c>
      <c r="C923" t="s">
        <v>26</v>
      </c>
      <c r="D923" t="s">
        <v>20</v>
      </c>
      <c r="E923" t="s">
        <v>21</v>
      </c>
      <c r="F923" t="s">
        <v>31</v>
      </c>
      <c r="G923">
        <v>35.79</v>
      </c>
      <c r="H923">
        <v>9</v>
      </c>
      <c r="I923">
        <v>16.105499999999999</v>
      </c>
      <c r="J923">
        <v>338.21550000000002</v>
      </c>
      <c r="K923" s="6">
        <v>43741</v>
      </c>
      <c r="L923">
        <v>0.62916666666666665</v>
      </c>
      <c r="M923" t="s">
        <v>32</v>
      </c>
      <c r="N923">
        <v>322.11</v>
      </c>
      <c r="O923">
        <v>4.7619047620000003</v>
      </c>
      <c r="P923">
        <v>16.105499999999999</v>
      </c>
      <c r="Q923">
        <v>5.0999999999999996</v>
      </c>
      <c r="R923">
        <f t="shared" si="126"/>
        <v>338.22</v>
      </c>
      <c r="S923" t="str">
        <f t="shared" si="127"/>
        <v>check</v>
      </c>
      <c r="T923" s="5" t="str">
        <f t="shared" si="128"/>
        <v>Home And Lifestyle</v>
      </c>
      <c r="U923" t="str">
        <f t="shared" si="129"/>
        <v>Credit card</v>
      </c>
      <c r="V923">
        <f>SUM(J923:J923:J1922)</f>
        <v>26515.555500000002</v>
      </c>
      <c r="W923">
        <f t="shared" si="130"/>
        <v>415</v>
      </c>
      <c r="X923">
        <f t="shared" si="131"/>
        <v>331.44444375</v>
      </c>
      <c r="Y923">
        <f t="shared" si="132"/>
        <v>1022.49</v>
      </c>
      <c r="Z923">
        <f t="shared" si="133"/>
        <v>16.274999999999999</v>
      </c>
      <c r="AA923">
        <f t="shared" si="134"/>
        <v>80</v>
      </c>
    </row>
    <row r="924" spans="1:27" x14ac:dyDescent="0.3">
      <c r="A924" t="s">
        <v>1010</v>
      </c>
      <c r="B924" t="s">
        <v>45</v>
      </c>
      <c r="C924" t="s">
        <v>46</v>
      </c>
      <c r="D924" t="s">
        <v>27</v>
      </c>
      <c r="E924" t="s">
        <v>21</v>
      </c>
      <c r="F924" t="s">
        <v>31</v>
      </c>
      <c r="G924">
        <v>16.37</v>
      </c>
      <c r="H924">
        <v>6</v>
      </c>
      <c r="I924">
        <v>4.9109999999999996</v>
      </c>
      <c r="J924">
        <v>103.131</v>
      </c>
      <c r="K924" s="6">
        <v>43679</v>
      </c>
      <c r="L924">
        <v>0.45694444444444443</v>
      </c>
      <c r="M924" t="s">
        <v>29</v>
      </c>
      <c r="N924">
        <v>98.22</v>
      </c>
      <c r="O924">
        <v>4.7619047620000003</v>
      </c>
      <c r="P924">
        <v>4.9109999999999996</v>
      </c>
      <c r="Q924">
        <v>7</v>
      </c>
      <c r="R924">
        <f t="shared" si="126"/>
        <v>103.13</v>
      </c>
      <c r="S924" t="str">
        <f t="shared" si="127"/>
        <v>check</v>
      </c>
      <c r="T924" s="5" t="str">
        <f t="shared" si="128"/>
        <v>Home And Lifestyle</v>
      </c>
      <c r="U924" t="str">
        <f t="shared" si="129"/>
        <v>Cash</v>
      </c>
      <c r="V924">
        <f>SUM(J924:J924:J1923)</f>
        <v>26177.34</v>
      </c>
      <c r="W924">
        <f t="shared" si="130"/>
        <v>406</v>
      </c>
      <c r="X924">
        <f t="shared" si="131"/>
        <v>331.35873417721518</v>
      </c>
      <c r="Y924">
        <f t="shared" si="132"/>
        <v>1022.49</v>
      </c>
      <c r="Z924">
        <f t="shared" si="133"/>
        <v>16.274999999999999</v>
      </c>
      <c r="AA924">
        <f t="shared" si="134"/>
        <v>79</v>
      </c>
    </row>
    <row r="925" spans="1:27" x14ac:dyDescent="0.3">
      <c r="A925" t="s">
        <v>1011</v>
      </c>
      <c r="B925" t="s">
        <v>25</v>
      </c>
      <c r="C925" t="s">
        <v>26</v>
      </c>
      <c r="D925" t="s">
        <v>20</v>
      </c>
      <c r="E925" t="s">
        <v>21</v>
      </c>
      <c r="F925" t="s">
        <v>31</v>
      </c>
      <c r="G925">
        <v>12.73</v>
      </c>
      <c r="H925">
        <v>2</v>
      </c>
      <c r="I925">
        <v>1.2729999999999999</v>
      </c>
      <c r="J925">
        <v>26.733000000000001</v>
      </c>
      <c r="K925" s="6" t="s">
        <v>218</v>
      </c>
      <c r="L925">
        <v>0.50694444444444442</v>
      </c>
      <c r="M925" t="s">
        <v>32</v>
      </c>
      <c r="N925">
        <v>25.46</v>
      </c>
      <c r="O925">
        <v>4.7619047620000003</v>
      </c>
      <c r="P925">
        <v>1.2729999999999999</v>
      </c>
      <c r="Q925">
        <v>5.2</v>
      </c>
      <c r="R925">
        <f t="shared" si="126"/>
        <v>26.73</v>
      </c>
      <c r="S925" t="str">
        <f t="shared" si="127"/>
        <v>check</v>
      </c>
      <c r="T925" s="5" t="str">
        <f t="shared" si="128"/>
        <v>Home And Lifestyle</v>
      </c>
      <c r="U925" t="str">
        <f t="shared" si="129"/>
        <v>Credit card</v>
      </c>
      <c r="V925">
        <f>SUM(J925:J925:J1924)</f>
        <v>26074.208999999999</v>
      </c>
      <c r="W925">
        <f t="shared" si="130"/>
        <v>400</v>
      </c>
      <c r="X925">
        <f t="shared" si="131"/>
        <v>334.28473076923075</v>
      </c>
      <c r="Y925">
        <f t="shared" si="132"/>
        <v>1022.49</v>
      </c>
      <c r="Z925">
        <f t="shared" si="133"/>
        <v>16.274999999999999</v>
      </c>
      <c r="AA925">
        <f t="shared" si="134"/>
        <v>78</v>
      </c>
    </row>
    <row r="926" spans="1:27" x14ac:dyDescent="0.3">
      <c r="A926" t="s">
        <v>1012</v>
      </c>
      <c r="B926" t="s">
        <v>25</v>
      </c>
      <c r="C926" t="s">
        <v>26</v>
      </c>
      <c r="D926" t="s">
        <v>27</v>
      </c>
      <c r="E926" t="s">
        <v>21</v>
      </c>
      <c r="F926" t="s">
        <v>36</v>
      </c>
      <c r="G926">
        <v>83.14</v>
      </c>
      <c r="H926">
        <v>7</v>
      </c>
      <c r="I926">
        <v>29.099</v>
      </c>
      <c r="J926">
        <v>611.07899999999995</v>
      </c>
      <c r="K926" s="6">
        <v>43739</v>
      </c>
      <c r="L926">
        <v>0.4381944444444445</v>
      </c>
      <c r="M926" t="s">
        <v>32</v>
      </c>
      <c r="N926">
        <v>581.98</v>
      </c>
      <c r="O926">
        <v>4.7619047620000003</v>
      </c>
      <c r="P926">
        <v>29.099</v>
      </c>
      <c r="Q926">
        <v>6.6</v>
      </c>
      <c r="R926">
        <f t="shared" si="126"/>
        <v>611.08000000000004</v>
      </c>
      <c r="S926" t="str">
        <f t="shared" si="127"/>
        <v>check</v>
      </c>
      <c r="T926" s="5" t="str">
        <f t="shared" si="128"/>
        <v>Sports And Travel</v>
      </c>
      <c r="U926" t="str">
        <f t="shared" si="129"/>
        <v>Credit card</v>
      </c>
      <c r="V926">
        <f>SUM(J926:J926:J1925)</f>
        <v>26047.476000000002</v>
      </c>
      <c r="W926">
        <f t="shared" si="130"/>
        <v>398</v>
      </c>
      <c r="X926">
        <f t="shared" si="131"/>
        <v>338.27890909090911</v>
      </c>
      <c r="Y926">
        <f t="shared" si="132"/>
        <v>1022.49</v>
      </c>
      <c r="Z926">
        <f t="shared" si="133"/>
        <v>16.274999999999999</v>
      </c>
      <c r="AA926">
        <f t="shared" si="134"/>
        <v>77</v>
      </c>
    </row>
    <row r="927" spans="1:27" x14ac:dyDescent="0.3">
      <c r="A927" t="s">
        <v>1013</v>
      </c>
      <c r="B927" t="s">
        <v>25</v>
      </c>
      <c r="C927" t="s">
        <v>26</v>
      </c>
      <c r="D927" t="s">
        <v>20</v>
      </c>
      <c r="E927" t="s">
        <v>21</v>
      </c>
      <c r="F927" t="s">
        <v>36</v>
      </c>
      <c r="G927">
        <v>35.22</v>
      </c>
      <c r="H927">
        <v>6</v>
      </c>
      <c r="I927">
        <v>10.566000000000001</v>
      </c>
      <c r="J927">
        <v>221.886</v>
      </c>
      <c r="K927" s="6" t="s">
        <v>354</v>
      </c>
      <c r="L927">
        <v>0.5756944444444444</v>
      </c>
      <c r="M927" t="s">
        <v>23</v>
      </c>
      <c r="N927">
        <v>211.32</v>
      </c>
      <c r="O927">
        <v>4.7619047620000003</v>
      </c>
      <c r="P927">
        <v>10.566000000000001</v>
      </c>
      <c r="Q927">
        <v>6.5</v>
      </c>
      <c r="R927">
        <f t="shared" si="126"/>
        <v>221.89</v>
      </c>
      <c r="S927" t="str">
        <f t="shared" si="127"/>
        <v>check</v>
      </c>
      <c r="T927" s="5" t="str">
        <f t="shared" si="128"/>
        <v>Sports And Travel</v>
      </c>
      <c r="U927" t="str">
        <f t="shared" si="129"/>
        <v>Ewallet</v>
      </c>
      <c r="V927">
        <f>SUM(J927:J927:J1926)</f>
        <v>25436.397000000004</v>
      </c>
      <c r="W927">
        <f t="shared" si="130"/>
        <v>391</v>
      </c>
      <c r="X927">
        <f t="shared" si="131"/>
        <v>334.68943421052637</v>
      </c>
      <c r="Y927">
        <f t="shared" si="132"/>
        <v>1022.49</v>
      </c>
      <c r="Z927">
        <f t="shared" si="133"/>
        <v>16.274999999999999</v>
      </c>
      <c r="AA927">
        <f t="shared" si="134"/>
        <v>76</v>
      </c>
    </row>
    <row r="928" spans="1:27" x14ac:dyDescent="0.3">
      <c r="A928" t="s">
        <v>1014</v>
      </c>
      <c r="B928" t="s">
        <v>45</v>
      </c>
      <c r="C928" t="s">
        <v>46</v>
      </c>
      <c r="D928" t="s">
        <v>27</v>
      </c>
      <c r="E928" t="s">
        <v>21</v>
      </c>
      <c r="F928" t="s">
        <v>28</v>
      </c>
      <c r="G928">
        <v>13.78</v>
      </c>
      <c r="H928">
        <v>4</v>
      </c>
      <c r="I928">
        <v>2.7559999999999998</v>
      </c>
      <c r="J928">
        <v>57.875999999999998</v>
      </c>
      <c r="K928" s="6">
        <v>43739</v>
      </c>
      <c r="L928">
        <v>0.46527777777777773</v>
      </c>
      <c r="M928" t="s">
        <v>23</v>
      </c>
      <c r="N928">
        <v>55.12</v>
      </c>
      <c r="O928">
        <v>4.7619047620000003</v>
      </c>
      <c r="P928">
        <v>2.7559999999999998</v>
      </c>
      <c r="Q928">
        <v>9</v>
      </c>
      <c r="R928">
        <f t="shared" si="126"/>
        <v>57.88</v>
      </c>
      <c r="S928" t="str">
        <f t="shared" si="127"/>
        <v>check</v>
      </c>
      <c r="T928" s="5" t="str">
        <f t="shared" si="128"/>
        <v>Electronic Accessories</v>
      </c>
      <c r="U928" t="str">
        <f t="shared" si="129"/>
        <v>Ewallet</v>
      </c>
      <c r="V928">
        <f>SUM(J928:J928:J1927)</f>
        <v>25214.511000000002</v>
      </c>
      <c r="W928">
        <f t="shared" si="130"/>
        <v>385</v>
      </c>
      <c r="X928">
        <f t="shared" si="131"/>
        <v>336.19348000000002</v>
      </c>
      <c r="Y928">
        <f t="shared" si="132"/>
        <v>1022.49</v>
      </c>
      <c r="Z928">
        <f t="shared" si="133"/>
        <v>16.274999999999999</v>
      </c>
      <c r="AA928">
        <f t="shared" si="134"/>
        <v>75</v>
      </c>
    </row>
    <row r="929" spans="1:27" x14ac:dyDescent="0.3">
      <c r="A929" t="s">
        <v>1015</v>
      </c>
      <c r="B929" t="s">
        <v>45</v>
      </c>
      <c r="C929" t="s">
        <v>46</v>
      </c>
      <c r="D929" t="s">
        <v>20</v>
      </c>
      <c r="E929" t="s">
        <v>215</v>
      </c>
      <c r="F929" t="s">
        <v>36</v>
      </c>
      <c r="G929">
        <v>88.31</v>
      </c>
      <c r="H929">
        <v>1</v>
      </c>
      <c r="I929">
        <v>4.4154999999999998</v>
      </c>
      <c r="J929">
        <v>92.725499999999997</v>
      </c>
      <c r="K929" s="6" t="s">
        <v>117</v>
      </c>
      <c r="L929">
        <v>0.73472222222222217</v>
      </c>
      <c r="M929" t="s">
        <v>32</v>
      </c>
      <c r="N929">
        <v>88.31</v>
      </c>
      <c r="O929">
        <v>4.7619047620000003</v>
      </c>
      <c r="P929">
        <v>4.4154999999999998</v>
      </c>
      <c r="Q929">
        <v>5.2</v>
      </c>
      <c r="R929">
        <f t="shared" si="126"/>
        <v>92.73</v>
      </c>
      <c r="S929" t="str">
        <f t="shared" si="127"/>
        <v>check</v>
      </c>
      <c r="T929" s="5" t="str">
        <f t="shared" si="128"/>
        <v>Sports And Travel</v>
      </c>
      <c r="U929" t="str">
        <f t="shared" si="129"/>
        <v>Credit card</v>
      </c>
      <c r="V929">
        <f>SUM(J929:J929:J1928)</f>
        <v>25156.635000000006</v>
      </c>
      <c r="W929">
        <f t="shared" si="130"/>
        <v>381</v>
      </c>
      <c r="X929">
        <f t="shared" si="131"/>
        <v>339.9545270270271</v>
      </c>
      <c r="Y929">
        <f t="shared" si="132"/>
        <v>1022.49</v>
      </c>
      <c r="Z929">
        <f t="shared" si="133"/>
        <v>16.274999999999999</v>
      </c>
      <c r="AA929">
        <f t="shared" si="134"/>
        <v>74</v>
      </c>
    </row>
    <row r="930" spans="1:27" x14ac:dyDescent="0.3">
      <c r="A930" t="s">
        <v>1016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39.619999999999997</v>
      </c>
      <c r="H930">
        <v>9</v>
      </c>
      <c r="I930">
        <v>17.829000000000001</v>
      </c>
      <c r="J930">
        <v>374.40899999999999</v>
      </c>
      <c r="K930" s="6" t="s">
        <v>137</v>
      </c>
      <c r="L930">
        <v>0.74583333333333324</v>
      </c>
      <c r="M930" t="s">
        <v>32</v>
      </c>
      <c r="N930">
        <v>356.58</v>
      </c>
      <c r="O930">
        <v>4.7619047620000003</v>
      </c>
      <c r="P930">
        <v>17.829000000000001</v>
      </c>
      <c r="Q930">
        <v>6.8</v>
      </c>
      <c r="R930">
        <f t="shared" si="126"/>
        <v>374.41</v>
      </c>
      <c r="S930" t="str">
        <f t="shared" si="127"/>
        <v>check</v>
      </c>
      <c r="T930" s="5" t="str">
        <f t="shared" si="128"/>
        <v>Health And Beauty</v>
      </c>
      <c r="U930" t="str">
        <f t="shared" si="129"/>
        <v>Credit card</v>
      </c>
      <c r="V930">
        <f>SUM(J930:J930:J1929)</f>
        <v>25063.909500000005</v>
      </c>
      <c r="W930">
        <f t="shared" si="130"/>
        <v>380</v>
      </c>
      <c r="X930">
        <f t="shared" si="131"/>
        <v>343.34122602739734</v>
      </c>
      <c r="Y930">
        <f t="shared" si="132"/>
        <v>1022.49</v>
      </c>
      <c r="Z930">
        <f t="shared" si="133"/>
        <v>16.274999999999999</v>
      </c>
      <c r="AA930">
        <f t="shared" si="134"/>
        <v>73</v>
      </c>
    </row>
    <row r="931" spans="1:27" x14ac:dyDescent="0.3">
      <c r="A931" t="s">
        <v>1017</v>
      </c>
      <c r="B931" t="s">
        <v>45</v>
      </c>
      <c r="C931" t="s">
        <v>46</v>
      </c>
      <c r="D931" t="s">
        <v>27</v>
      </c>
      <c r="E931" t="s">
        <v>21</v>
      </c>
      <c r="F931" t="s">
        <v>28</v>
      </c>
      <c r="G931">
        <v>88.25</v>
      </c>
      <c r="H931">
        <v>9</v>
      </c>
      <c r="I931">
        <v>39.712499999999999</v>
      </c>
      <c r="J931">
        <v>833.96249999999998</v>
      </c>
      <c r="K931" s="6" t="s">
        <v>117</v>
      </c>
      <c r="L931">
        <v>0.86875000000000002</v>
      </c>
      <c r="M931" t="s">
        <v>32</v>
      </c>
      <c r="N931">
        <v>794.25</v>
      </c>
      <c r="O931">
        <v>4.7619047620000003</v>
      </c>
      <c r="P931">
        <v>39.712499999999999</v>
      </c>
      <c r="Q931">
        <v>7.6</v>
      </c>
      <c r="R931">
        <f t="shared" si="126"/>
        <v>833.96</v>
      </c>
      <c r="S931" t="str">
        <f t="shared" si="127"/>
        <v>check</v>
      </c>
      <c r="T931" s="5" t="str">
        <f t="shared" si="128"/>
        <v>Electronic Accessories</v>
      </c>
      <c r="U931" t="str">
        <f t="shared" si="129"/>
        <v>Credit card</v>
      </c>
      <c r="V931">
        <f>SUM(J931:J931:J1930)</f>
        <v>24689.500500000002</v>
      </c>
      <c r="W931">
        <f t="shared" si="130"/>
        <v>371</v>
      </c>
      <c r="X931">
        <f t="shared" si="131"/>
        <v>342.90972916666669</v>
      </c>
      <c r="Y931">
        <f t="shared" si="132"/>
        <v>1022.49</v>
      </c>
      <c r="Z931">
        <f t="shared" si="133"/>
        <v>16.274999999999999</v>
      </c>
      <c r="AA931">
        <f t="shared" si="134"/>
        <v>72</v>
      </c>
    </row>
    <row r="932" spans="1:27" x14ac:dyDescent="0.3">
      <c r="A932" t="s">
        <v>1018</v>
      </c>
      <c r="B932" t="s">
        <v>45</v>
      </c>
      <c r="C932" t="s">
        <v>46</v>
      </c>
      <c r="D932" t="s">
        <v>27</v>
      </c>
      <c r="E932" t="s">
        <v>215</v>
      </c>
      <c r="F932" t="s">
        <v>36</v>
      </c>
      <c r="G932">
        <v>25.31</v>
      </c>
      <c r="H932">
        <v>2</v>
      </c>
      <c r="I932">
        <v>2.5310000000000001</v>
      </c>
      <c r="J932">
        <v>53.151000000000003</v>
      </c>
      <c r="K932" s="6">
        <v>43499</v>
      </c>
      <c r="L932">
        <v>0.80972222222222223</v>
      </c>
      <c r="M932" t="s">
        <v>23</v>
      </c>
      <c r="N932">
        <v>50.62</v>
      </c>
      <c r="O932">
        <v>4.7619047620000003</v>
      </c>
      <c r="P932">
        <v>2.5310000000000001</v>
      </c>
      <c r="Q932">
        <v>7.2</v>
      </c>
      <c r="R932">
        <f t="shared" si="126"/>
        <v>53.15</v>
      </c>
      <c r="S932" t="str">
        <f t="shared" si="127"/>
        <v>check</v>
      </c>
      <c r="T932" s="5" t="str">
        <f t="shared" si="128"/>
        <v>Sports And Travel</v>
      </c>
      <c r="U932" t="str">
        <f t="shared" si="129"/>
        <v>Ewallet</v>
      </c>
      <c r="V932">
        <f>SUM(J932:J932:J1931)</f>
        <v>23855.538</v>
      </c>
      <c r="W932">
        <f t="shared" si="130"/>
        <v>362</v>
      </c>
      <c r="X932">
        <f t="shared" si="131"/>
        <v>335.99349295774647</v>
      </c>
      <c r="Y932">
        <f t="shared" si="132"/>
        <v>1022.49</v>
      </c>
      <c r="Z932">
        <f t="shared" si="133"/>
        <v>16.274999999999999</v>
      </c>
      <c r="AA932">
        <f t="shared" si="134"/>
        <v>71</v>
      </c>
    </row>
    <row r="933" spans="1:27" x14ac:dyDescent="0.3">
      <c r="A933" t="s">
        <v>1019</v>
      </c>
      <c r="B933" t="s">
        <v>45</v>
      </c>
      <c r="C933" t="s">
        <v>46</v>
      </c>
      <c r="D933" t="s">
        <v>27</v>
      </c>
      <c r="E933" t="s">
        <v>215</v>
      </c>
      <c r="F933" t="s">
        <v>31</v>
      </c>
      <c r="G933">
        <v>99.92</v>
      </c>
      <c r="H933">
        <v>6</v>
      </c>
      <c r="I933">
        <v>29.975999999999999</v>
      </c>
      <c r="J933">
        <v>629.49599999999998</v>
      </c>
      <c r="K933" s="6" t="s">
        <v>176</v>
      </c>
      <c r="L933">
        <v>0.56458333333333333</v>
      </c>
      <c r="M933" t="s">
        <v>23</v>
      </c>
      <c r="N933">
        <v>599.52</v>
      </c>
      <c r="O933">
        <v>4.7619047620000003</v>
      </c>
      <c r="P933">
        <v>29.975999999999999</v>
      </c>
      <c r="Q933">
        <v>7.1</v>
      </c>
      <c r="R933">
        <f t="shared" si="126"/>
        <v>629.5</v>
      </c>
      <c r="S933" t="str">
        <f t="shared" si="127"/>
        <v>check</v>
      </c>
      <c r="T933" s="5" t="str">
        <f t="shared" si="128"/>
        <v>Home And Lifestyle</v>
      </c>
      <c r="U933" t="str">
        <f t="shared" si="129"/>
        <v>Ewallet</v>
      </c>
      <c r="V933">
        <f>SUM(J933:J933:J1932)</f>
        <v>23802.387000000002</v>
      </c>
      <c r="W933">
        <f t="shared" si="130"/>
        <v>360</v>
      </c>
      <c r="X933">
        <f t="shared" si="131"/>
        <v>340.03410000000002</v>
      </c>
      <c r="Y933">
        <f t="shared" si="132"/>
        <v>1022.49</v>
      </c>
      <c r="Z933">
        <f t="shared" si="133"/>
        <v>16.274999999999999</v>
      </c>
      <c r="AA933">
        <f t="shared" si="134"/>
        <v>70</v>
      </c>
    </row>
    <row r="934" spans="1:27" x14ac:dyDescent="0.3">
      <c r="A934" t="s">
        <v>1020</v>
      </c>
      <c r="B934" t="s">
        <v>25</v>
      </c>
      <c r="C934" t="s">
        <v>26</v>
      </c>
      <c r="D934" t="s">
        <v>20</v>
      </c>
      <c r="E934" t="s">
        <v>21</v>
      </c>
      <c r="F934" t="s">
        <v>50</v>
      </c>
      <c r="G934">
        <v>83.35</v>
      </c>
      <c r="H934">
        <v>2</v>
      </c>
      <c r="I934">
        <v>8.3350000000000009</v>
      </c>
      <c r="J934">
        <v>175.035</v>
      </c>
      <c r="K934" s="6">
        <v>43498</v>
      </c>
      <c r="L934">
        <v>0.58680555555555558</v>
      </c>
      <c r="M934" t="s">
        <v>32</v>
      </c>
      <c r="N934">
        <v>166.7</v>
      </c>
      <c r="O934">
        <v>4.7619047620000003</v>
      </c>
      <c r="P934">
        <v>8.3350000000000009</v>
      </c>
      <c r="Q934">
        <v>9.5</v>
      </c>
      <c r="R934">
        <f t="shared" si="126"/>
        <v>175.04</v>
      </c>
      <c r="S934" t="str">
        <f t="shared" si="127"/>
        <v>check</v>
      </c>
      <c r="T934" s="5" t="str">
        <f t="shared" si="128"/>
        <v>Fashion Accessories</v>
      </c>
      <c r="U934" t="str">
        <f t="shared" si="129"/>
        <v>Credit card</v>
      </c>
      <c r="V934">
        <f>SUM(J934:J934:J1933)</f>
        <v>23172.891000000003</v>
      </c>
      <c r="W934">
        <f t="shared" si="130"/>
        <v>354</v>
      </c>
      <c r="X934">
        <f t="shared" si="131"/>
        <v>335.83900000000006</v>
      </c>
      <c r="Y934">
        <f t="shared" si="132"/>
        <v>1022.49</v>
      </c>
      <c r="Z934">
        <f t="shared" si="133"/>
        <v>16.274999999999999</v>
      </c>
      <c r="AA934">
        <f t="shared" si="134"/>
        <v>69</v>
      </c>
    </row>
    <row r="935" spans="1:27" x14ac:dyDescent="0.3">
      <c r="A935" t="s">
        <v>1021</v>
      </c>
      <c r="B935" t="s">
        <v>18</v>
      </c>
      <c r="C935" t="s">
        <v>19</v>
      </c>
      <c r="D935" t="s">
        <v>27</v>
      </c>
      <c r="E935" t="s">
        <v>21</v>
      </c>
      <c r="F935" t="s">
        <v>47</v>
      </c>
      <c r="G935">
        <v>74.44</v>
      </c>
      <c r="H935">
        <v>10</v>
      </c>
      <c r="I935">
        <v>37.22</v>
      </c>
      <c r="J935">
        <v>781.62</v>
      </c>
      <c r="K935" s="6" t="s">
        <v>98</v>
      </c>
      <c r="L935">
        <v>0.4861111111111111</v>
      </c>
      <c r="M935" t="s">
        <v>23</v>
      </c>
      <c r="N935">
        <v>744.4</v>
      </c>
      <c r="O935">
        <v>4.7619047620000003</v>
      </c>
      <c r="P935">
        <v>37.22</v>
      </c>
      <c r="Q935">
        <v>5.0999999999999996</v>
      </c>
      <c r="R935">
        <f t="shared" si="126"/>
        <v>781.62</v>
      </c>
      <c r="S935" t="str">
        <f t="shared" si="127"/>
        <v>correct</v>
      </c>
      <c r="T935" s="5" t="str">
        <f t="shared" si="128"/>
        <v>Food And Beverages</v>
      </c>
      <c r="U935" t="str">
        <f t="shared" si="129"/>
        <v>Ewallet</v>
      </c>
      <c r="V935">
        <f>SUM(J935:J935:J1934)</f>
        <v>22997.856000000003</v>
      </c>
      <c r="W935">
        <f t="shared" si="130"/>
        <v>352</v>
      </c>
      <c r="X935">
        <f t="shared" si="131"/>
        <v>338.20376470588241</v>
      </c>
      <c r="Y935">
        <f t="shared" si="132"/>
        <v>1022.49</v>
      </c>
      <c r="Z935">
        <f t="shared" si="133"/>
        <v>16.274999999999999</v>
      </c>
      <c r="AA935">
        <f t="shared" si="134"/>
        <v>68</v>
      </c>
    </row>
    <row r="936" spans="1:27" x14ac:dyDescent="0.3">
      <c r="A936" t="s">
        <v>1022</v>
      </c>
      <c r="B936" t="s">
        <v>25</v>
      </c>
      <c r="C936" t="s">
        <v>26</v>
      </c>
      <c r="D936" t="s">
        <v>27</v>
      </c>
      <c r="E936" t="s">
        <v>215</v>
      </c>
      <c r="F936" t="s">
        <v>22</v>
      </c>
      <c r="G936">
        <v>64.08</v>
      </c>
      <c r="H936">
        <v>7</v>
      </c>
      <c r="I936">
        <v>22.428000000000001</v>
      </c>
      <c r="J936">
        <v>470.988</v>
      </c>
      <c r="K936" s="6" t="s">
        <v>114</v>
      </c>
      <c r="L936">
        <v>0.51874999999999993</v>
      </c>
      <c r="M936" t="s">
        <v>23</v>
      </c>
      <c r="N936">
        <v>448.56</v>
      </c>
      <c r="O936">
        <v>4.7619047620000003</v>
      </c>
      <c r="P936">
        <v>22.428000000000001</v>
      </c>
      <c r="Q936">
        <v>7.6</v>
      </c>
      <c r="R936">
        <f t="shared" si="126"/>
        <v>470.99</v>
      </c>
      <c r="S936" t="str">
        <f t="shared" si="127"/>
        <v>check</v>
      </c>
      <c r="T936" s="5" t="str">
        <f t="shared" si="128"/>
        <v>Health And Beauty</v>
      </c>
      <c r="U936" t="str">
        <f t="shared" si="129"/>
        <v>Ewallet</v>
      </c>
      <c r="V936">
        <f>SUM(J936:J936:J1935)</f>
        <v>22216.236000000004</v>
      </c>
      <c r="W936">
        <f t="shared" si="130"/>
        <v>342</v>
      </c>
      <c r="X936">
        <f t="shared" si="131"/>
        <v>331.58561194029858</v>
      </c>
      <c r="Y936">
        <f t="shared" si="132"/>
        <v>1022.49</v>
      </c>
      <c r="Z936">
        <f t="shared" si="133"/>
        <v>16.274999999999999</v>
      </c>
      <c r="AA936">
        <f t="shared" si="134"/>
        <v>67</v>
      </c>
    </row>
    <row r="937" spans="1:27" x14ac:dyDescent="0.3">
      <c r="A937" t="s">
        <v>1023</v>
      </c>
      <c r="B937" t="s">
        <v>45</v>
      </c>
      <c r="C937" t="s">
        <v>46</v>
      </c>
      <c r="D937" t="s">
        <v>27</v>
      </c>
      <c r="E937" t="s">
        <v>21</v>
      </c>
      <c r="F937" t="s">
        <v>31</v>
      </c>
      <c r="G937">
        <v>63.15</v>
      </c>
      <c r="H937">
        <v>6</v>
      </c>
      <c r="I937">
        <v>18.945</v>
      </c>
      <c r="J937">
        <v>397.84500000000003</v>
      </c>
      <c r="K937" s="6">
        <v>43525</v>
      </c>
      <c r="L937">
        <v>0.85</v>
      </c>
      <c r="M937" t="s">
        <v>23</v>
      </c>
      <c r="N937">
        <v>378.9</v>
      </c>
      <c r="O937">
        <v>4.7619047620000003</v>
      </c>
      <c r="P937">
        <v>18.945</v>
      </c>
      <c r="Q937">
        <v>9.8000000000000007</v>
      </c>
      <c r="R937">
        <f t="shared" si="126"/>
        <v>397.85</v>
      </c>
      <c r="S937" t="str">
        <f t="shared" si="127"/>
        <v>check</v>
      </c>
      <c r="T937" s="5" t="str">
        <f t="shared" si="128"/>
        <v>Home And Lifestyle</v>
      </c>
      <c r="U937" t="str">
        <f t="shared" si="129"/>
        <v>Ewallet</v>
      </c>
      <c r="V937">
        <f>SUM(J937:J937:J1936)</f>
        <v>21745.248000000003</v>
      </c>
      <c r="W937">
        <f t="shared" si="130"/>
        <v>335</v>
      </c>
      <c r="X937">
        <f t="shared" si="131"/>
        <v>329.47345454545462</v>
      </c>
      <c r="Y937">
        <f t="shared" si="132"/>
        <v>1022.49</v>
      </c>
      <c r="Z937">
        <f t="shared" si="133"/>
        <v>16.274999999999999</v>
      </c>
      <c r="AA937">
        <f t="shared" si="134"/>
        <v>66</v>
      </c>
    </row>
    <row r="938" spans="1:27" x14ac:dyDescent="0.3">
      <c r="A938" t="s">
        <v>1024</v>
      </c>
      <c r="B938" t="s">
        <v>25</v>
      </c>
      <c r="C938" t="s">
        <v>26</v>
      </c>
      <c r="D938" t="s">
        <v>20</v>
      </c>
      <c r="E938" t="s">
        <v>215</v>
      </c>
      <c r="F938" t="s">
        <v>31</v>
      </c>
      <c r="G938">
        <v>85.72</v>
      </c>
      <c r="H938">
        <v>3</v>
      </c>
      <c r="I938">
        <v>12.858000000000001</v>
      </c>
      <c r="J938">
        <v>270.01799999999997</v>
      </c>
      <c r="K938" s="6" t="s">
        <v>128</v>
      </c>
      <c r="L938">
        <v>0.87430555555555556</v>
      </c>
      <c r="M938" t="s">
        <v>23</v>
      </c>
      <c r="N938">
        <v>257.16000000000003</v>
      </c>
      <c r="O938">
        <v>4.7619047620000003</v>
      </c>
      <c r="P938">
        <v>12.858000000000001</v>
      </c>
      <c r="Q938">
        <v>5.0999999999999996</v>
      </c>
      <c r="R938">
        <f t="shared" si="126"/>
        <v>270.02</v>
      </c>
      <c r="S938" t="str">
        <f t="shared" si="127"/>
        <v>check</v>
      </c>
      <c r="T938" s="5" t="str">
        <f t="shared" si="128"/>
        <v>Home And Lifestyle</v>
      </c>
      <c r="U938" t="str">
        <f t="shared" si="129"/>
        <v>Ewallet</v>
      </c>
      <c r="V938">
        <f>SUM(J938:J938:J1937)</f>
        <v>21347.403000000006</v>
      </c>
      <c r="W938">
        <f t="shared" si="130"/>
        <v>329</v>
      </c>
      <c r="X938">
        <f t="shared" si="131"/>
        <v>328.42158461538469</v>
      </c>
      <c r="Y938">
        <f t="shared" si="132"/>
        <v>1022.49</v>
      </c>
      <c r="Z938">
        <f t="shared" si="133"/>
        <v>16.274999999999999</v>
      </c>
      <c r="AA938">
        <f t="shared" si="134"/>
        <v>65</v>
      </c>
    </row>
    <row r="939" spans="1:27" x14ac:dyDescent="0.3">
      <c r="A939" t="s">
        <v>1025</v>
      </c>
      <c r="B939" t="s">
        <v>25</v>
      </c>
      <c r="C939" t="s">
        <v>26</v>
      </c>
      <c r="D939" t="s">
        <v>27</v>
      </c>
      <c r="E939" t="s">
        <v>21</v>
      </c>
      <c r="F939" t="s">
        <v>22</v>
      </c>
      <c r="G939">
        <v>78.89</v>
      </c>
      <c r="H939">
        <v>7</v>
      </c>
      <c r="I939">
        <v>27.611499999999999</v>
      </c>
      <c r="J939">
        <v>579.8415</v>
      </c>
      <c r="K939" s="6">
        <v>43586</v>
      </c>
      <c r="L939">
        <v>0.82500000000000007</v>
      </c>
      <c r="M939" t="s">
        <v>23</v>
      </c>
      <c r="N939">
        <v>552.23</v>
      </c>
      <c r="O939">
        <v>4.7619047620000003</v>
      </c>
      <c r="P939">
        <v>27.611499999999999</v>
      </c>
      <c r="Q939">
        <v>7.5</v>
      </c>
      <c r="R939">
        <f t="shared" si="126"/>
        <v>579.84</v>
      </c>
      <c r="S939" t="str">
        <f t="shared" si="127"/>
        <v>check</v>
      </c>
      <c r="T939" s="5" t="str">
        <f t="shared" si="128"/>
        <v>Health And Beauty</v>
      </c>
      <c r="U939" t="str">
        <f t="shared" si="129"/>
        <v>Ewallet</v>
      </c>
      <c r="V939">
        <f>SUM(J939:J939:J1938)</f>
        <v>21077.385000000006</v>
      </c>
      <c r="W939">
        <f t="shared" si="130"/>
        <v>326</v>
      </c>
      <c r="X939">
        <f t="shared" si="131"/>
        <v>329.33414062500009</v>
      </c>
      <c r="Y939">
        <f t="shared" si="132"/>
        <v>1022.49</v>
      </c>
      <c r="Z939">
        <f t="shared" si="133"/>
        <v>16.274999999999999</v>
      </c>
      <c r="AA939">
        <f t="shared" si="134"/>
        <v>64</v>
      </c>
    </row>
    <row r="940" spans="1:27" x14ac:dyDescent="0.3">
      <c r="A940" t="s">
        <v>1026</v>
      </c>
      <c r="B940" t="s">
        <v>18</v>
      </c>
      <c r="C940" t="s">
        <v>19</v>
      </c>
      <c r="D940" t="s">
        <v>27</v>
      </c>
      <c r="E940" t="s">
        <v>21</v>
      </c>
      <c r="F940" t="s">
        <v>36</v>
      </c>
      <c r="G940">
        <v>89.48</v>
      </c>
      <c r="H940">
        <v>5</v>
      </c>
      <c r="I940">
        <v>22.37</v>
      </c>
      <c r="J940">
        <v>469.77</v>
      </c>
      <c r="K940" s="6" t="s">
        <v>235</v>
      </c>
      <c r="L940">
        <v>0.4291666666666667</v>
      </c>
      <c r="M940" t="s">
        <v>29</v>
      </c>
      <c r="N940">
        <v>447.4</v>
      </c>
      <c r="O940">
        <v>4.7619047620000003</v>
      </c>
      <c r="P940">
        <v>22.37</v>
      </c>
      <c r="Q940">
        <v>7.4</v>
      </c>
      <c r="R940">
        <f t="shared" si="126"/>
        <v>469.77</v>
      </c>
      <c r="S940" t="str">
        <f t="shared" si="127"/>
        <v>correct</v>
      </c>
      <c r="T940" s="5" t="str">
        <f t="shared" si="128"/>
        <v>Sports And Travel</v>
      </c>
      <c r="U940" t="str">
        <f t="shared" si="129"/>
        <v>Cash</v>
      </c>
      <c r="V940">
        <f>SUM(J940:J940:J1939)</f>
        <v>20497.543500000003</v>
      </c>
      <c r="W940">
        <f t="shared" si="130"/>
        <v>319</v>
      </c>
      <c r="X940">
        <f t="shared" si="131"/>
        <v>325.35783333333336</v>
      </c>
      <c r="Y940">
        <f t="shared" si="132"/>
        <v>1022.49</v>
      </c>
      <c r="Z940">
        <f t="shared" si="133"/>
        <v>16.274999999999999</v>
      </c>
      <c r="AA940">
        <f t="shared" si="134"/>
        <v>63</v>
      </c>
    </row>
    <row r="941" spans="1:27" x14ac:dyDescent="0.3">
      <c r="A941" t="s">
        <v>1027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92.09</v>
      </c>
      <c r="H941">
        <v>3</v>
      </c>
      <c r="I941">
        <v>13.813499999999999</v>
      </c>
      <c r="J941">
        <v>290.08350000000002</v>
      </c>
      <c r="K941" s="6" t="s">
        <v>68</v>
      </c>
      <c r="L941">
        <v>0.68541666666666667</v>
      </c>
      <c r="M941" t="s">
        <v>29</v>
      </c>
      <c r="N941">
        <v>276.27</v>
      </c>
      <c r="O941">
        <v>4.7619047620000003</v>
      </c>
      <c r="P941">
        <v>13.813499999999999</v>
      </c>
      <c r="Q941">
        <v>4.2</v>
      </c>
      <c r="R941">
        <f t="shared" si="126"/>
        <v>290.08</v>
      </c>
      <c r="S941" t="str">
        <f t="shared" si="127"/>
        <v>check</v>
      </c>
      <c r="T941" s="5" t="str">
        <f t="shared" si="128"/>
        <v>Health And Beauty</v>
      </c>
      <c r="U941" t="str">
        <f t="shared" si="129"/>
        <v>Cash</v>
      </c>
      <c r="V941">
        <f>SUM(J941:J941:J1940)</f>
        <v>20027.773500000007</v>
      </c>
      <c r="W941">
        <f t="shared" si="130"/>
        <v>314</v>
      </c>
      <c r="X941">
        <f t="shared" si="131"/>
        <v>323.02860483870978</v>
      </c>
      <c r="Y941">
        <f t="shared" si="132"/>
        <v>1022.49</v>
      </c>
      <c r="Z941">
        <f t="shared" si="133"/>
        <v>16.274999999999999</v>
      </c>
      <c r="AA941">
        <f t="shared" si="134"/>
        <v>62</v>
      </c>
    </row>
    <row r="942" spans="1:27" x14ac:dyDescent="0.3">
      <c r="A942" t="s">
        <v>1028</v>
      </c>
      <c r="B942" t="s">
        <v>25</v>
      </c>
      <c r="C942" t="s">
        <v>26</v>
      </c>
      <c r="D942" t="s">
        <v>27</v>
      </c>
      <c r="E942" t="s">
        <v>21</v>
      </c>
      <c r="F942" t="s">
        <v>47</v>
      </c>
      <c r="G942">
        <v>57.29</v>
      </c>
      <c r="H942">
        <v>6</v>
      </c>
      <c r="I942">
        <v>17.187000000000001</v>
      </c>
      <c r="J942">
        <v>360.92700000000002</v>
      </c>
      <c r="K942" s="6" t="s">
        <v>254</v>
      </c>
      <c r="L942">
        <v>0.71111111111111114</v>
      </c>
      <c r="M942" t="s">
        <v>23</v>
      </c>
      <c r="N942">
        <v>343.74</v>
      </c>
      <c r="O942">
        <v>4.7619047620000003</v>
      </c>
      <c r="P942">
        <v>17.187000000000001</v>
      </c>
      <c r="Q942">
        <v>5.9</v>
      </c>
      <c r="R942">
        <f t="shared" si="126"/>
        <v>360.93</v>
      </c>
      <c r="S942" t="str">
        <f t="shared" si="127"/>
        <v>check</v>
      </c>
      <c r="T942" s="5" t="str">
        <f t="shared" si="128"/>
        <v>Food And Beverages</v>
      </c>
      <c r="U942" t="str">
        <f t="shared" si="129"/>
        <v>Ewallet</v>
      </c>
      <c r="V942">
        <f>SUM(J942:J942:J1941)</f>
        <v>19737.690000000002</v>
      </c>
      <c r="W942">
        <f t="shared" si="130"/>
        <v>311</v>
      </c>
      <c r="X942">
        <f t="shared" si="131"/>
        <v>323.56868852459019</v>
      </c>
      <c r="Y942">
        <f t="shared" si="132"/>
        <v>1022.49</v>
      </c>
      <c r="Z942">
        <f t="shared" si="133"/>
        <v>16.274999999999999</v>
      </c>
      <c r="AA942">
        <f t="shared" si="134"/>
        <v>61</v>
      </c>
    </row>
    <row r="943" spans="1:27" x14ac:dyDescent="0.3">
      <c r="A943" t="s">
        <v>1029</v>
      </c>
      <c r="B943" t="s">
        <v>18</v>
      </c>
      <c r="C943" t="s">
        <v>19</v>
      </c>
      <c r="D943" t="s">
        <v>27</v>
      </c>
      <c r="E943" t="s">
        <v>215</v>
      </c>
      <c r="F943" t="s">
        <v>47</v>
      </c>
      <c r="G943">
        <v>66.52</v>
      </c>
      <c r="H943">
        <v>4</v>
      </c>
      <c r="I943">
        <v>13.304</v>
      </c>
      <c r="J943">
        <v>279.38400000000001</v>
      </c>
      <c r="K943" s="6">
        <v>43499</v>
      </c>
      <c r="L943">
        <v>0.7597222222222223</v>
      </c>
      <c r="M943" t="s">
        <v>23</v>
      </c>
      <c r="N943">
        <v>266.08</v>
      </c>
      <c r="O943">
        <v>4.7619047620000003</v>
      </c>
      <c r="P943">
        <v>13.304</v>
      </c>
      <c r="Q943">
        <v>6.9</v>
      </c>
      <c r="R943">
        <f t="shared" si="126"/>
        <v>279.38</v>
      </c>
      <c r="S943" t="str">
        <f t="shared" si="127"/>
        <v>check</v>
      </c>
      <c r="T943" s="5" t="str">
        <f t="shared" si="128"/>
        <v>Food And Beverages</v>
      </c>
      <c r="U943" t="str">
        <f t="shared" si="129"/>
        <v>Ewallet</v>
      </c>
      <c r="V943">
        <f>SUM(J943:J943:J1942)</f>
        <v>19376.763000000006</v>
      </c>
      <c r="W943">
        <f t="shared" si="130"/>
        <v>305</v>
      </c>
      <c r="X943">
        <f t="shared" si="131"/>
        <v>322.94605000000013</v>
      </c>
      <c r="Y943">
        <f t="shared" si="132"/>
        <v>1022.49</v>
      </c>
      <c r="Z943">
        <f t="shared" si="133"/>
        <v>16.274999999999999</v>
      </c>
      <c r="AA943">
        <f t="shared" si="134"/>
        <v>60</v>
      </c>
    </row>
    <row r="944" spans="1:27" x14ac:dyDescent="0.3">
      <c r="A944" t="s">
        <v>1030</v>
      </c>
      <c r="B944" t="s">
        <v>25</v>
      </c>
      <c r="C944" t="s">
        <v>26</v>
      </c>
      <c r="D944" t="s">
        <v>20</v>
      </c>
      <c r="E944" t="s">
        <v>215</v>
      </c>
      <c r="F944" t="s">
        <v>50</v>
      </c>
      <c r="G944">
        <v>99.82</v>
      </c>
      <c r="H944">
        <v>9</v>
      </c>
      <c r="I944">
        <v>44.918999999999997</v>
      </c>
      <c r="J944">
        <v>943.29899999999998</v>
      </c>
      <c r="K944" s="6" t="s">
        <v>111</v>
      </c>
      <c r="L944">
        <v>0.4465277777777778</v>
      </c>
      <c r="M944" t="s">
        <v>29</v>
      </c>
      <c r="N944">
        <v>898.38</v>
      </c>
      <c r="O944">
        <v>4.7619047620000003</v>
      </c>
      <c r="P944">
        <v>44.918999999999997</v>
      </c>
      <c r="Q944">
        <v>6.6</v>
      </c>
      <c r="R944">
        <f t="shared" si="126"/>
        <v>943.3</v>
      </c>
      <c r="S944" t="str">
        <f t="shared" si="127"/>
        <v>check</v>
      </c>
      <c r="T944" s="5" t="str">
        <f t="shared" si="128"/>
        <v>Fashion Accessories</v>
      </c>
      <c r="U944" t="str">
        <f t="shared" si="129"/>
        <v>Cash</v>
      </c>
      <c r="V944">
        <f>SUM(J944:J944:J1943)</f>
        <v>19097.379000000008</v>
      </c>
      <c r="W944">
        <f t="shared" si="130"/>
        <v>301</v>
      </c>
      <c r="X944">
        <f t="shared" si="131"/>
        <v>323.68438983050862</v>
      </c>
      <c r="Y944">
        <f t="shared" si="132"/>
        <v>1022.49</v>
      </c>
      <c r="Z944">
        <f t="shared" si="133"/>
        <v>16.274999999999999</v>
      </c>
      <c r="AA944">
        <f t="shared" si="134"/>
        <v>59</v>
      </c>
    </row>
    <row r="945" spans="1:27" x14ac:dyDescent="0.3">
      <c r="A945" t="s">
        <v>1031</v>
      </c>
      <c r="B945" t="s">
        <v>18</v>
      </c>
      <c r="C945" t="s">
        <v>19</v>
      </c>
      <c r="D945" t="s">
        <v>27</v>
      </c>
      <c r="E945" t="s">
        <v>21</v>
      </c>
      <c r="F945" t="s">
        <v>31</v>
      </c>
      <c r="G945">
        <v>45.68</v>
      </c>
      <c r="H945">
        <v>10</v>
      </c>
      <c r="I945">
        <v>22.84</v>
      </c>
      <c r="J945">
        <v>479.64</v>
      </c>
      <c r="K945" s="6" t="s">
        <v>182</v>
      </c>
      <c r="L945">
        <v>0.8125</v>
      </c>
      <c r="M945" t="s">
        <v>23</v>
      </c>
      <c r="N945">
        <v>456.8</v>
      </c>
      <c r="O945">
        <v>4.7619047620000003</v>
      </c>
      <c r="P945">
        <v>22.84</v>
      </c>
      <c r="Q945">
        <v>5.7</v>
      </c>
      <c r="R945">
        <f t="shared" si="126"/>
        <v>479.64</v>
      </c>
      <c r="S945" t="str">
        <f t="shared" si="127"/>
        <v>correct</v>
      </c>
      <c r="T945" s="5" t="str">
        <f t="shared" si="128"/>
        <v>Home And Lifestyle</v>
      </c>
      <c r="U945" t="str">
        <f t="shared" si="129"/>
        <v>Ewallet</v>
      </c>
      <c r="V945">
        <f>SUM(J945:J945:J1944)</f>
        <v>18154.079999999998</v>
      </c>
      <c r="W945">
        <f t="shared" si="130"/>
        <v>292</v>
      </c>
      <c r="X945">
        <f t="shared" si="131"/>
        <v>313.00137931034482</v>
      </c>
      <c r="Y945">
        <f t="shared" si="132"/>
        <v>1022.49</v>
      </c>
      <c r="Z945">
        <f t="shared" si="133"/>
        <v>16.274999999999999</v>
      </c>
      <c r="AA945">
        <f t="shared" si="134"/>
        <v>58</v>
      </c>
    </row>
    <row r="946" spans="1:27" x14ac:dyDescent="0.3">
      <c r="A946" t="s">
        <v>1032</v>
      </c>
      <c r="B946" t="s">
        <v>18</v>
      </c>
      <c r="C946" t="s">
        <v>19</v>
      </c>
      <c r="D946" t="s">
        <v>27</v>
      </c>
      <c r="E946" t="s">
        <v>215</v>
      </c>
      <c r="F946" t="s">
        <v>22</v>
      </c>
      <c r="G946">
        <v>50.79</v>
      </c>
      <c r="H946">
        <v>5</v>
      </c>
      <c r="I946">
        <v>12.6975</v>
      </c>
      <c r="J946">
        <v>266.64749999999998</v>
      </c>
      <c r="K946" s="6" t="s">
        <v>453</v>
      </c>
      <c r="L946">
        <v>0.62013888888888891</v>
      </c>
      <c r="M946" t="s">
        <v>32</v>
      </c>
      <c r="N946">
        <v>253.95</v>
      </c>
      <c r="O946">
        <v>4.7619047620000003</v>
      </c>
      <c r="P946">
        <v>12.6975</v>
      </c>
      <c r="Q946">
        <v>5.3</v>
      </c>
      <c r="R946">
        <f t="shared" si="126"/>
        <v>266.64999999999998</v>
      </c>
      <c r="S946" t="str">
        <f t="shared" si="127"/>
        <v>check</v>
      </c>
      <c r="T946" s="5" t="str">
        <f t="shared" si="128"/>
        <v>Health And Beauty</v>
      </c>
      <c r="U946" t="str">
        <f t="shared" si="129"/>
        <v>Credit card</v>
      </c>
      <c r="V946">
        <f>SUM(J946:J946:J1945)</f>
        <v>17674.439999999999</v>
      </c>
      <c r="W946">
        <f t="shared" si="130"/>
        <v>282</v>
      </c>
      <c r="X946">
        <f t="shared" si="131"/>
        <v>310.0778947368421</v>
      </c>
      <c r="Y946">
        <f t="shared" si="132"/>
        <v>1022.49</v>
      </c>
      <c r="Z946">
        <f t="shared" si="133"/>
        <v>16.274999999999999</v>
      </c>
      <c r="AA946">
        <f t="shared" si="134"/>
        <v>57</v>
      </c>
    </row>
    <row r="947" spans="1:27" x14ac:dyDescent="0.3">
      <c r="A947" t="s">
        <v>1033</v>
      </c>
      <c r="B947" t="s">
        <v>18</v>
      </c>
      <c r="C947" t="s">
        <v>19</v>
      </c>
      <c r="D947" t="s">
        <v>20</v>
      </c>
      <c r="E947" t="s">
        <v>215</v>
      </c>
      <c r="F947" t="s">
        <v>22</v>
      </c>
      <c r="G947">
        <v>10.08</v>
      </c>
      <c r="H947">
        <v>7</v>
      </c>
      <c r="I947">
        <v>3.528</v>
      </c>
      <c r="J947">
        <v>74.087999999999994</v>
      </c>
      <c r="K947" s="6" t="s">
        <v>170</v>
      </c>
      <c r="L947">
        <v>0.84305555555555556</v>
      </c>
      <c r="M947" t="s">
        <v>29</v>
      </c>
      <c r="N947">
        <v>70.56</v>
      </c>
      <c r="O947">
        <v>4.7619047620000003</v>
      </c>
      <c r="P947">
        <v>3.528</v>
      </c>
      <c r="Q947">
        <v>4.2</v>
      </c>
      <c r="R947">
        <f t="shared" si="126"/>
        <v>74.09</v>
      </c>
      <c r="S947" t="str">
        <f t="shared" si="127"/>
        <v>check</v>
      </c>
      <c r="T947" s="5" t="str">
        <f t="shared" si="128"/>
        <v>Health And Beauty</v>
      </c>
      <c r="U947" t="str">
        <f t="shared" si="129"/>
        <v>Cash</v>
      </c>
      <c r="V947">
        <f>SUM(J947:J947:J1946)</f>
        <v>17407.7925</v>
      </c>
      <c r="W947">
        <f t="shared" si="130"/>
        <v>277</v>
      </c>
      <c r="X947">
        <f t="shared" si="131"/>
        <v>310.85343749999998</v>
      </c>
      <c r="Y947">
        <f t="shared" si="132"/>
        <v>1022.49</v>
      </c>
      <c r="Z947">
        <f t="shared" si="133"/>
        <v>16.274999999999999</v>
      </c>
      <c r="AA947">
        <f t="shared" si="134"/>
        <v>56</v>
      </c>
    </row>
    <row r="948" spans="1:27" x14ac:dyDescent="0.3">
      <c r="A948" t="s">
        <v>1034</v>
      </c>
      <c r="B948" t="s">
        <v>18</v>
      </c>
      <c r="C948" t="s">
        <v>19</v>
      </c>
      <c r="D948" t="s">
        <v>27</v>
      </c>
      <c r="E948" t="s">
        <v>21</v>
      </c>
      <c r="F948" t="s">
        <v>28</v>
      </c>
      <c r="G948">
        <v>93.88</v>
      </c>
      <c r="H948">
        <v>7</v>
      </c>
      <c r="I948">
        <v>32.857999999999997</v>
      </c>
      <c r="J948">
        <v>690.01800000000003</v>
      </c>
      <c r="K948" s="6">
        <v>43586</v>
      </c>
      <c r="L948">
        <v>0.49374999999999997</v>
      </c>
      <c r="M948" t="s">
        <v>32</v>
      </c>
      <c r="N948">
        <v>657.16</v>
      </c>
      <c r="O948">
        <v>4.7619047620000003</v>
      </c>
      <c r="P948">
        <v>32.857999999999997</v>
      </c>
      <c r="Q948">
        <v>7.3</v>
      </c>
      <c r="R948">
        <f t="shared" si="126"/>
        <v>690.02</v>
      </c>
      <c r="S948" t="str">
        <f t="shared" si="127"/>
        <v>check</v>
      </c>
      <c r="T948" s="5" t="str">
        <f t="shared" si="128"/>
        <v>Electronic Accessories</v>
      </c>
      <c r="U948" t="str">
        <f t="shared" si="129"/>
        <v>Credit card</v>
      </c>
      <c r="V948">
        <f>SUM(J948:J948:J1947)</f>
        <v>17333.7045</v>
      </c>
      <c r="W948">
        <f t="shared" si="130"/>
        <v>270</v>
      </c>
      <c r="X948">
        <f t="shared" si="131"/>
        <v>315.15826363636364</v>
      </c>
      <c r="Y948">
        <f t="shared" si="132"/>
        <v>1022.49</v>
      </c>
      <c r="Z948">
        <f t="shared" si="133"/>
        <v>16.274999999999999</v>
      </c>
      <c r="AA948">
        <f t="shared" si="134"/>
        <v>55</v>
      </c>
    </row>
    <row r="949" spans="1:27" x14ac:dyDescent="0.3">
      <c r="A949" t="s">
        <v>1035</v>
      </c>
      <c r="B949" t="s">
        <v>25</v>
      </c>
      <c r="C949" t="s">
        <v>26</v>
      </c>
      <c r="D949" t="s">
        <v>20</v>
      </c>
      <c r="E949" t="s">
        <v>215</v>
      </c>
      <c r="F949" t="s">
        <v>28</v>
      </c>
      <c r="G949">
        <v>84.25</v>
      </c>
      <c r="H949">
        <v>2</v>
      </c>
      <c r="I949">
        <v>8.4250000000000007</v>
      </c>
      <c r="J949">
        <v>176.92500000000001</v>
      </c>
      <c r="K949" s="6" t="s">
        <v>166</v>
      </c>
      <c r="L949">
        <v>0.59236111111111112</v>
      </c>
      <c r="M949" t="s">
        <v>32</v>
      </c>
      <c r="N949">
        <v>168.5</v>
      </c>
      <c r="O949">
        <v>4.7619047620000003</v>
      </c>
      <c r="P949">
        <v>8.4250000000000007</v>
      </c>
      <c r="Q949">
        <v>5.3</v>
      </c>
      <c r="R949">
        <f t="shared" si="126"/>
        <v>176.93</v>
      </c>
      <c r="S949" t="str">
        <f t="shared" si="127"/>
        <v>check</v>
      </c>
      <c r="T949" s="5" t="str">
        <f t="shared" si="128"/>
        <v>Electronic Accessories</v>
      </c>
      <c r="U949" t="str">
        <f t="shared" si="129"/>
        <v>Credit card</v>
      </c>
      <c r="V949">
        <f>SUM(J949:J949:J1948)</f>
        <v>16643.6865</v>
      </c>
      <c r="W949">
        <f t="shared" si="130"/>
        <v>263</v>
      </c>
      <c r="X949">
        <f t="shared" si="131"/>
        <v>308.21641666666665</v>
      </c>
      <c r="Y949">
        <f t="shared" si="132"/>
        <v>1022.49</v>
      </c>
      <c r="Z949">
        <f t="shared" si="133"/>
        <v>16.274999999999999</v>
      </c>
      <c r="AA949">
        <f t="shared" si="134"/>
        <v>54</v>
      </c>
    </row>
    <row r="950" spans="1:27" x14ac:dyDescent="0.3">
      <c r="A950" t="s">
        <v>1036</v>
      </c>
      <c r="B950" t="s">
        <v>45</v>
      </c>
      <c r="C950" t="s">
        <v>46</v>
      </c>
      <c r="D950" t="s">
        <v>20</v>
      </c>
      <c r="E950" t="s">
        <v>215</v>
      </c>
      <c r="F950" t="s">
        <v>50</v>
      </c>
      <c r="G950">
        <v>53.78</v>
      </c>
      <c r="H950">
        <v>1</v>
      </c>
      <c r="I950">
        <v>2.6890000000000001</v>
      </c>
      <c r="J950">
        <v>56.469000000000001</v>
      </c>
      <c r="K950" s="6">
        <v>43526</v>
      </c>
      <c r="L950">
        <v>0.84236111111111101</v>
      </c>
      <c r="M950" t="s">
        <v>23</v>
      </c>
      <c r="N950">
        <v>53.78</v>
      </c>
      <c r="O950">
        <v>4.7619047620000003</v>
      </c>
      <c r="P950">
        <v>2.6890000000000001</v>
      </c>
      <c r="Q950">
        <v>4.7</v>
      </c>
      <c r="R950">
        <f t="shared" si="126"/>
        <v>56.47</v>
      </c>
      <c r="S950" t="str">
        <f t="shared" si="127"/>
        <v>check</v>
      </c>
      <c r="T950" s="5" t="str">
        <f t="shared" si="128"/>
        <v>Fashion Accessories</v>
      </c>
      <c r="U950" t="str">
        <f t="shared" si="129"/>
        <v>Ewallet</v>
      </c>
      <c r="V950">
        <f>SUM(J950:J950:J1949)</f>
        <v>16466.761500000001</v>
      </c>
      <c r="W950">
        <f t="shared" si="130"/>
        <v>261</v>
      </c>
      <c r="X950">
        <f t="shared" si="131"/>
        <v>310.69361320754717</v>
      </c>
      <c r="Y950">
        <f t="shared" si="132"/>
        <v>1022.49</v>
      </c>
      <c r="Z950">
        <f t="shared" si="133"/>
        <v>16.274999999999999</v>
      </c>
      <c r="AA950">
        <f t="shared" si="134"/>
        <v>53</v>
      </c>
    </row>
    <row r="951" spans="1:27" x14ac:dyDescent="0.3">
      <c r="A951" t="s">
        <v>1037</v>
      </c>
      <c r="B951" t="s">
        <v>25</v>
      </c>
      <c r="C951" t="s">
        <v>26</v>
      </c>
      <c r="D951" t="s">
        <v>20</v>
      </c>
      <c r="E951" t="s">
        <v>215</v>
      </c>
      <c r="F951" t="s">
        <v>31</v>
      </c>
      <c r="G951">
        <v>35.81</v>
      </c>
      <c r="H951">
        <v>5</v>
      </c>
      <c r="I951">
        <v>8.9525000000000006</v>
      </c>
      <c r="J951">
        <v>188.0025</v>
      </c>
      <c r="K951" s="6">
        <v>43618</v>
      </c>
      <c r="L951">
        <v>0.78055555555555556</v>
      </c>
      <c r="M951" t="s">
        <v>23</v>
      </c>
      <c r="N951">
        <v>179.05</v>
      </c>
      <c r="O951">
        <v>4.7619047620000003</v>
      </c>
      <c r="P951">
        <v>8.9525000000000006</v>
      </c>
      <c r="Q951">
        <v>7.9</v>
      </c>
      <c r="R951">
        <f t="shared" si="126"/>
        <v>188</v>
      </c>
      <c r="S951" t="str">
        <f t="shared" si="127"/>
        <v>check</v>
      </c>
      <c r="T951" s="5" t="str">
        <f t="shared" si="128"/>
        <v>Home And Lifestyle</v>
      </c>
      <c r="U951" t="str">
        <f t="shared" si="129"/>
        <v>Ewallet</v>
      </c>
      <c r="V951">
        <f>SUM(J951:J951:J1950)</f>
        <v>16410.2925</v>
      </c>
      <c r="W951">
        <f t="shared" si="130"/>
        <v>260</v>
      </c>
      <c r="X951">
        <f t="shared" si="131"/>
        <v>315.58254807692305</v>
      </c>
      <c r="Y951">
        <f t="shared" si="132"/>
        <v>1022.49</v>
      </c>
      <c r="Z951">
        <f t="shared" si="133"/>
        <v>16.274999999999999</v>
      </c>
      <c r="AA951">
        <f t="shared" si="134"/>
        <v>52</v>
      </c>
    </row>
    <row r="952" spans="1:27" x14ac:dyDescent="0.3">
      <c r="A952" t="s">
        <v>1038</v>
      </c>
      <c r="B952" t="s">
        <v>45</v>
      </c>
      <c r="C952" t="s">
        <v>46</v>
      </c>
      <c r="D952" t="s">
        <v>27</v>
      </c>
      <c r="E952" t="s">
        <v>21</v>
      </c>
      <c r="F952" t="s">
        <v>47</v>
      </c>
      <c r="G952">
        <v>26.43</v>
      </c>
      <c r="H952">
        <v>8</v>
      </c>
      <c r="I952">
        <v>10.571999999999999</v>
      </c>
      <c r="J952">
        <v>222.012</v>
      </c>
      <c r="K952" s="6" t="s">
        <v>42</v>
      </c>
      <c r="L952">
        <v>0.60138888888888886</v>
      </c>
      <c r="M952" t="s">
        <v>23</v>
      </c>
      <c r="N952">
        <v>211.44</v>
      </c>
      <c r="O952">
        <v>4.7619047620000003</v>
      </c>
      <c r="P952">
        <v>10.571999999999999</v>
      </c>
      <c r="Q952">
        <v>8.9</v>
      </c>
      <c r="R952">
        <f t="shared" si="126"/>
        <v>222.01</v>
      </c>
      <c r="S952" t="str">
        <f t="shared" si="127"/>
        <v>check</v>
      </c>
      <c r="T952" s="5" t="str">
        <f t="shared" si="128"/>
        <v>Food And Beverages</v>
      </c>
      <c r="U952" t="str">
        <f t="shared" si="129"/>
        <v>Ewallet</v>
      </c>
      <c r="V952">
        <f>SUM(J952:J952:J1951)</f>
        <v>16222.29</v>
      </c>
      <c r="W952">
        <f t="shared" si="130"/>
        <v>255</v>
      </c>
      <c r="X952">
        <f t="shared" si="131"/>
        <v>318.08411764705886</v>
      </c>
      <c r="Y952">
        <f t="shared" si="132"/>
        <v>1022.49</v>
      </c>
      <c r="Z952">
        <f t="shared" si="133"/>
        <v>16.274999999999999</v>
      </c>
      <c r="AA952">
        <f t="shared" si="134"/>
        <v>51</v>
      </c>
    </row>
    <row r="953" spans="1:27" x14ac:dyDescent="0.3">
      <c r="A953" t="s">
        <v>1039</v>
      </c>
      <c r="B953" t="s">
        <v>45</v>
      </c>
      <c r="C953" t="s">
        <v>46</v>
      </c>
      <c r="D953" t="s">
        <v>20</v>
      </c>
      <c r="E953" t="s">
        <v>215</v>
      </c>
      <c r="F953" t="s">
        <v>22</v>
      </c>
      <c r="G953">
        <v>39.909999999999997</v>
      </c>
      <c r="H953">
        <v>3</v>
      </c>
      <c r="I953">
        <v>5.9865000000000004</v>
      </c>
      <c r="J953">
        <v>125.7165</v>
      </c>
      <c r="K953" s="6" t="s">
        <v>301</v>
      </c>
      <c r="L953">
        <v>0.52777777777777779</v>
      </c>
      <c r="M953" t="s">
        <v>23</v>
      </c>
      <c r="N953">
        <v>119.73</v>
      </c>
      <c r="O953">
        <v>4.7619047620000003</v>
      </c>
      <c r="P953">
        <v>5.9865000000000004</v>
      </c>
      <c r="Q953">
        <v>9.3000000000000007</v>
      </c>
      <c r="R953">
        <f t="shared" si="126"/>
        <v>125.72</v>
      </c>
      <c r="S953" t="str">
        <f t="shared" si="127"/>
        <v>check</v>
      </c>
      <c r="T953" s="5" t="str">
        <f t="shared" si="128"/>
        <v>Health And Beauty</v>
      </c>
      <c r="U953" t="str">
        <f t="shared" si="129"/>
        <v>Ewallet</v>
      </c>
      <c r="V953">
        <f>SUM(J953:J953:J1952)</f>
        <v>16000.277999999998</v>
      </c>
      <c r="W953">
        <f t="shared" si="130"/>
        <v>247</v>
      </c>
      <c r="X953">
        <f t="shared" si="131"/>
        <v>320.00555999999995</v>
      </c>
      <c r="Y953">
        <f t="shared" si="132"/>
        <v>1022.49</v>
      </c>
      <c r="Z953">
        <f t="shared" si="133"/>
        <v>16.274999999999999</v>
      </c>
      <c r="AA953">
        <f t="shared" si="134"/>
        <v>50</v>
      </c>
    </row>
    <row r="954" spans="1:27" x14ac:dyDescent="0.3">
      <c r="A954" t="s">
        <v>1040</v>
      </c>
      <c r="B954" t="s">
        <v>45</v>
      </c>
      <c r="C954" t="s">
        <v>46</v>
      </c>
      <c r="D954" t="s">
        <v>20</v>
      </c>
      <c r="E954" t="s">
        <v>21</v>
      </c>
      <c r="F954" t="s">
        <v>31</v>
      </c>
      <c r="G954">
        <v>21.9</v>
      </c>
      <c r="H954">
        <v>3</v>
      </c>
      <c r="I954">
        <v>3.2850000000000001</v>
      </c>
      <c r="J954">
        <v>68.984999999999999</v>
      </c>
      <c r="K954" s="6">
        <v>43709</v>
      </c>
      <c r="L954">
        <v>0.77986111111111101</v>
      </c>
      <c r="M954" t="s">
        <v>23</v>
      </c>
      <c r="N954">
        <v>65.7</v>
      </c>
      <c r="O954">
        <v>4.7619047620000003</v>
      </c>
      <c r="P954">
        <v>3.2850000000000001</v>
      </c>
      <c r="Q954">
        <v>4.7</v>
      </c>
      <c r="R954">
        <f t="shared" si="126"/>
        <v>68.989999999999995</v>
      </c>
      <c r="S954" t="str">
        <f t="shared" si="127"/>
        <v>check</v>
      </c>
      <c r="T954" s="5" t="str">
        <f t="shared" si="128"/>
        <v>Home And Lifestyle</v>
      </c>
      <c r="U954" t="str">
        <f t="shared" si="129"/>
        <v>Ewallet</v>
      </c>
      <c r="V954">
        <f>SUM(J954:J954:J1953)</f>
        <v>15874.5615</v>
      </c>
      <c r="W954">
        <f t="shared" si="130"/>
        <v>244</v>
      </c>
      <c r="X954">
        <f t="shared" si="131"/>
        <v>323.97064285714288</v>
      </c>
      <c r="Y954">
        <f t="shared" si="132"/>
        <v>1022.49</v>
      </c>
      <c r="Z954">
        <f t="shared" si="133"/>
        <v>16.274999999999999</v>
      </c>
      <c r="AA954">
        <f t="shared" si="134"/>
        <v>49</v>
      </c>
    </row>
    <row r="955" spans="1:27" x14ac:dyDescent="0.3">
      <c r="A955" t="s">
        <v>1041</v>
      </c>
      <c r="B955" t="s">
        <v>45</v>
      </c>
      <c r="C955" t="s">
        <v>46</v>
      </c>
      <c r="D955" t="s">
        <v>20</v>
      </c>
      <c r="E955" t="s">
        <v>21</v>
      </c>
      <c r="F955" t="s">
        <v>47</v>
      </c>
      <c r="G955">
        <v>62.85</v>
      </c>
      <c r="H955">
        <v>4</v>
      </c>
      <c r="I955">
        <v>12.57</v>
      </c>
      <c r="J955">
        <v>263.97000000000003</v>
      </c>
      <c r="K955" s="6" t="s">
        <v>40</v>
      </c>
      <c r="L955">
        <v>0.55694444444444446</v>
      </c>
      <c r="M955" t="s">
        <v>23</v>
      </c>
      <c r="N955">
        <v>251.4</v>
      </c>
      <c r="O955">
        <v>4.7619047620000003</v>
      </c>
      <c r="P955">
        <v>12.57</v>
      </c>
      <c r="Q955">
        <v>8.6999999999999993</v>
      </c>
      <c r="R955">
        <f t="shared" si="126"/>
        <v>263.97000000000003</v>
      </c>
      <c r="S955" t="str">
        <f t="shared" si="127"/>
        <v>correct</v>
      </c>
      <c r="T955" s="5" t="str">
        <f t="shared" si="128"/>
        <v>Food And Beverages</v>
      </c>
      <c r="U955" t="str">
        <f t="shared" si="129"/>
        <v>Ewallet</v>
      </c>
      <c r="V955">
        <f>SUM(J955:J955:J1954)</f>
        <v>15805.576499999999</v>
      </c>
      <c r="W955">
        <f t="shared" si="130"/>
        <v>241</v>
      </c>
      <c r="X955">
        <f t="shared" si="131"/>
        <v>329.28284374999998</v>
      </c>
      <c r="Y955">
        <f t="shared" si="132"/>
        <v>1022.49</v>
      </c>
      <c r="Z955">
        <f t="shared" si="133"/>
        <v>16.274999999999999</v>
      </c>
      <c r="AA955">
        <f t="shared" si="134"/>
        <v>48</v>
      </c>
    </row>
    <row r="956" spans="1:27" x14ac:dyDescent="0.3">
      <c r="A956" t="s">
        <v>1042</v>
      </c>
      <c r="B956" t="s">
        <v>25</v>
      </c>
      <c r="C956" t="s">
        <v>26</v>
      </c>
      <c r="D956" t="s">
        <v>20</v>
      </c>
      <c r="E956" t="s">
        <v>21</v>
      </c>
      <c r="F956" t="s">
        <v>47</v>
      </c>
      <c r="G956">
        <v>21.04</v>
      </c>
      <c r="H956">
        <v>4</v>
      </c>
      <c r="I956">
        <v>4.2080000000000002</v>
      </c>
      <c r="J956">
        <v>88.367999999999995</v>
      </c>
      <c r="K956" s="6" t="s">
        <v>137</v>
      </c>
      <c r="L956">
        <v>0.58194444444444449</v>
      </c>
      <c r="M956" t="s">
        <v>29</v>
      </c>
      <c r="N956">
        <v>84.16</v>
      </c>
      <c r="O956">
        <v>4.7619047620000003</v>
      </c>
      <c r="P956">
        <v>4.2080000000000002</v>
      </c>
      <c r="Q956">
        <v>7.6</v>
      </c>
      <c r="R956">
        <f t="shared" si="126"/>
        <v>88.37</v>
      </c>
      <c r="S956" t="str">
        <f t="shared" si="127"/>
        <v>check</v>
      </c>
      <c r="T956" s="5" t="str">
        <f t="shared" si="128"/>
        <v>Food And Beverages</v>
      </c>
      <c r="U956" t="str">
        <f t="shared" si="129"/>
        <v>Cash</v>
      </c>
      <c r="V956">
        <f>SUM(J956:J956:J1955)</f>
        <v>15541.606499999998</v>
      </c>
      <c r="W956">
        <f t="shared" si="130"/>
        <v>237</v>
      </c>
      <c r="X956">
        <f t="shared" si="131"/>
        <v>330.6724787234042</v>
      </c>
      <c r="Y956">
        <f t="shared" si="132"/>
        <v>1022.49</v>
      </c>
      <c r="Z956">
        <f t="shared" si="133"/>
        <v>16.274999999999999</v>
      </c>
      <c r="AA956">
        <f t="shared" si="134"/>
        <v>47</v>
      </c>
    </row>
    <row r="957" spans="1:27" x14ac:dyDescent="0.3">
      <c r="A957" t="s">
        <v>1043</v>
      </c>
      <c r="B957" t="s">
        <v>45</v>
      </c>
      <c r="C957" t="s">
        <v>46</v>
      </c>
      <c r="D957" t="s">
        <v>20</v>
      </c>
      <c r="E957" t="s">
        <v>215</v>
      </c>
      <c r="F957" t="s">
        <v>31</v>
      </c>
      <c r="G957">
        <v>65.91</v>
      </c>
      <c r="H957">
        <v>6</v>
      </c>
      <c r="I957">
        <v>19.773</v>
      </c>
      <c r="J957">
        <v>415.233</v>
      </c>
      <c r="K957" s="6">
        <v>43710</v>
      </c>
      <c r="L957">
        <v>0.48958333333333331</v>
      </c>
      <c r="M957" t="s">
        <v>29</v>
      </c>
      <c r="N957">
        <v>395.46</v>
      </c>
      <c r="O957">
        <v>4.7619047620000003</v>
      </c>
      <c r="P957">
        <v>19.773</v>
      </c>
      <c r="Q957">
        <v>5.7</v>
      </c>
      <c r="R957">
        <f t="shared" si="126"/>
        <v>415.23</v>
      </c>
      <c r="S957" t="str">
        <f t="shared" si="127"/>
        <v>check</v>
      </c>
      <c r="T957" s="5" t="str">
        <f t="shared" si="128"/>
        <v>Home And Lifestyle</v>
      </c>
      <c r="U957" t="str">
        <f t="shared" si="129"/>
        <v>Cash</v>
      </c>
      <c r="V957">
        <f>SUM(J957:J957:J1956)</f>
        <v>15453.238499999999</v>
      </c>
      <c r="W957">
        <f t="shared" si="130"/>
        <v>233</v>
      </c>
      <c r="X957">
        <f t="shared" si="131"/>
        <v>335.93996739130432</v>
      </c>
      <c r="Y957">
        <f t="shared" si="132"/>
        <v>1022.49</v>
      </c>
      <c r="Z957">
        <f t="shared" si="133"/>
        <v>16.274999999999999</v>
      </c>
      <c r="AA957">
        <f t="shared" si="134"/>
        <v>46</v>
      </c>
    </row>
    <row r="958" spans="1:27" x14ac:dyDescent="0.3">
      <c r="A958" t="s">
        <v>1044</v>
      </c>
      <c r="B958" t="s">
        <v>18</v>
      </c>
      <c r="C958" t="s">
        <v>19</v>
      </c>
      <c r="D958" t="s">
        <v>27</v>
      </c>
      <c r="E958" t="s">
        <v>21</v>
      </c>
      <c r="F958" t="s">
        <v>50</v>
      </c>
      <c r="G958">
        <v>42.57</v>
      </c>
      <c r="H958">
        <v>7</v>
      </c>
      <c r="I958">
        <v>14.8995</v>
      </c>
      <c r="J958">
        <v>312.8895</v>
      </c>
      <c r="K958" s="6">
        <v>43617</v>
      </c>
      <c r="L958">
        <v>0.49374999999999997</v>
      </c>
      <c r="M958" t="s">
        <v>29</v>
      </c>
      <c r="N958">
        <v>297.99</v>
      </c>
      <c r="O958">
        <v>4.7619047620000003</v>
      </c>
      <c r="P958">
        <v>14.8995</v>
      </c>
      <c r="Q958">
        <v>6.8</v>
      </c>
      <c r="R958">
        <f t="shared" si="126"/>
        <v>312.89</v>
      </c>
      <c r="S958" t="str">
        <f t="shared" si="127"/>
        <v>check</v>
      </c>
      <c r="T958" s="5" t="str">
        <f t="shared" si="128"/>
        <v>Fashion Accessories</v>
      </c>
      <c r="U958" t="str">
        <f t="shared" si="129"/>
        <v>Cash</v>
      </c>
      <c r="V958">
        <f>SUM(J958:J958:J1957)</f>
        <v>15038.005499999999</v>
      </c>
      <c r="W958">
        <f t="shared" si="130"/>
        <v>227</v>
      </c>
      <c r="X958">
        <f t="shared" si="131"/>
        <v>334.17789999999997</v>
      </c>
      <c r="Y958">
        <f t="shared" si="132"/>
        <v>1022.49</v>
      </c>
      <c r="Z958">
        <f t="shared" si="133"/>
        <v>16.274999999999999</v>
      </c>
      <c r="AA958">
        <f t="shared" si="134"/>
        <v>45</v>
      </c>
    </row>
    <row r="959" spans="1:27" x14ac:dyDescent="0.3">
      <c r="A959" t="s">
        <v>1045</v>
      </c>
      <c r="B959" t="s">
        <v>25</v>
      </c>
      <c r="C959" t="s">
        <v>26</v>
      </c>
      <c r="D959" t="s">
        <v>20</v>
      </c>
      <c r="E959" t="s">
        <v>215</v>
      </c>
      <c r="F959" t="s">
        <v>47</v>
      </c>
      <c r="G959">
        <v>50.49</v>
      </c>
      <c r="H959">
        <v>9</v>
      </c>
      <c r="I959">
        <v>22.720500000000001</v>
      </c>
      <c r="J959">
        <v>477.13049999999998</v>
      </c>
      <c r="K959" s="6">
        <v>43739</v>
      </c>
      <c r="L959">
        <v>0.71944444444444444</v>
      </c>
      <c r="M959" t="s">
        <v>29</v>
      </c>
      <c r="N959">
        <v>454.41</v>
      </c>
      <c r="O959">
        <v>4.7619047620000003</v>
      </c>
      <c r="P959">
        <v>22.720500000000001</v>
      </c>
      <c r="Q959">
        <v>5.4</v>
      </c>
      <c r="R959">
        <f t="shared" si="126"/>
        <v>477.13</v>
      </c>
      <c r="S959" t="str">
        <f t="shared" si="127"/>
        <v>check</v>
      </c>
      <c r="T959" s="5" t="str">
        <f t="shared" si="128"/>
        <v>Food And Beverages</v>
      </c>
      <c r="U959" t="str">
        <f t="shared" si="129"/>
        <v>Cash</v>
      </c>
      <c r="V959">
        <f>SUM(J959:J959:J1958)</f>
        <v>14725.115999999998</v>
      </c>
      <c r="W959">
        <f t="shared" si="130"/>
        <v>220</v>
      </c>
      <c r="X959">
        <f t="shared" si="131"/>
        <v>334.66172727272721</v>
      </c>
      <c r="Y959">
        <f t="shared" si="132"/>
        <v>1022.49</v>
      </c>
      <c r="Z959">
        <f t="shared" si="133"/>
        <v>16.274999999999999</v>
      </c>
      <c r="AA959">
        <f t="shared" si="134"/>
        <v>44</v>
      </c>
    </row>
    <row r="960" spans="1:27" x14ac:dyDescent="0.3">
      <c r="A960" t="s">
        <v>1046</v>
      </c>
      <c r="B960" t="s">
        <v>45</v>
      </c>
      <c r="C960" t="s">
        <v>46</v>
      </c>
      <c r="D960" t="s">
        <v>27</v>
      </c>
      <c r="E960" t="s">
        <v>215</v>
      </c>
      <c r="F960" t="s">
        <v>28</v>
      </c>
      <c r="G960">
        <v>46.02</v>
      </c>
      <c r="H960">
        <v>6</v>
      </c>
      <c r="I960">
        <v>13.805999999999999</v>
      </c>
      <c r="J960">
        <v>289.92599999999999</v>
      </c>
      <c r="K960" s="6">
        <v>43648</v>
      </c>
      <c r="L960">
        <v>0.66319444444444442</v>
      </c>
      <c r="M960" t="s">
        <v>29</v>
      </c>
      <c r="N960">
        <v>276.12</v>
      </c>
      <c r="O960">
        <v>4.7619047620000003</v>
      </c>
      <c r="P960">
        <v>13.805999999999999</v>
      </c>
      <c r="Q960">
        <v>7.1</v>
      </c>
      <c r="R960">
        <f t="shared" si="126"/>
        <v>289.93</v>
      </c>
      <c r="S960" t="str">
        <f t="shared" si="127"/>
        <v>check</v>
      </c>
      <c r="T960" s="5" t="str">
        <f t="shared" si="128"/>
        <v>Electronic Accessories</v>
      </c>
      <c r="U960" t="str">
        <f t="shared" si="129"/>
        <v>Cash</v>
      </c>
      <c r="V960">
        <f>SUM(J960:J960:J1959)</f>
        <v>14247.985499999999</v>
      </c>
      <c r="W960">
        <f t="shared" si="130"/>
        <v>211</v>
      </c>
      <c r="X960">
        <f t="shared" si="131"/>
        <v>331.3485</v>
      </c>
      <c r="Y960">
        <f t="shared" si="132"/>
        <v>1022.49</v>
      </c>
      <c r="Z960">
        <f t="shared" si="133"/>
        <v>16.274999999999999</v>
      </c>
      <c r="AA960">
        <f t="shared" si="134"/>
        <v>43</v>
      </c>
    </row>
    <row r="961" spans="1:27" x14ac:dyDescent="0.3">
      <c r="A961" t="s">
        <v>1047</v>
      </c>
      <c r="B961" t="s">
        <v>25</v>
      </c>
      <c r="C961" t="s">
        <v>26</v>
      </c>
      <c r="D961" t="s">
        <v>27</v>
      </c>
      <c r="E961" t="s">
        <v>21</v>
      </c>
      <c r="F961" t="s">
        <v>31</v>
      </c>
      <c r="G961">
        <v>15.8</v>
      </c>
      <c r="H961">
        <v>10</v>
      </c>
      <c r="I961">
        <v>7.9</v>
      </c>
      <c r="J961">
        <v>165.9</v>
      </c>
      <c r="K961" s="6">
        <v>43709</v>
      </c>
      <c r="L961">
        <v>0.50486111111111109</v>
      </c>
      <c r="M961" t="s">
        <v>29</v>
      </c>
      <c r="N961">
        <v>158</v>
      </c>
      <c r="O961">
        <v>4.7619047620000003</v>
      </c>
      <c r="P961">
        <v>7.9</v>
      </c>
      <c r="Q961">
        <v>7.8</v>
      </c>
      <c r="R961">
        <f t="shared" si="126"/>
        <v>165.9</v>
      </c>
      <c r="S961" t="str">
        <f t="shared" si="127"/>
        <v>correct</v>
      </c>
      <c r="T961" s="5" t="str">
        <f t="shared" si="128"/>
        <v>Home And Lifestyle</v>
      </c>
      <c r="U961" t="str">
        <f t="shared" si="129"/>
        <v>Cash</v>
      </c>
      <c r="V961">
        <f>SUM(J961:J961:J1960)</f>
        <v>13958.059499999999</v>
      </c>
      <c r="W961">
        <f t="shared" si="130"/>
        <v>205</v>
      </c>
      <c r="X961">
        <f t="shared" si="131"/>
        <v>332.33474999999999</v>
      </c>
      <c r="Y961">
        <f t="shared" si="132"/>
        <v>1022.49</v>
      </c>
      <c r="Z961">
        <f t="shared" si="133"/>
        <v>16.274999999999999</v>
      </c>
      <c r="AA961">
        <f t="shared" si="134"/>
        <v>42</v>
      </c>
    </row>
    <row r="962" spans="1:27" x14ac:dyDescent="0.3">
      <c r="A962" t="s">
        <v>1048</v>
      </c>
      <c r="B962" t="s">
        <v>18</v>
      </c>
      <c r="C962" t="s">
        <v>19</v>
      </c>
      <c r="D962" t="s">
        <v>20</v>
      </c>
      <c r="E962" t="s">
        <v>21</v>
      </c>
      <c r="F962" t="s">
        <v>47</v>
      </c>
      <c r="G962">
        <v>98.66</v>
      </c>
      <c r="H962">
        <v>9</v>
      </c>
      <c r="I962">
        <v>44.396999999999998</v>
      </c>
      <c r="J962">
        <v>932.33699999999999</v>
      </c>
      <c r="K962" s="6" t="s">
        <v>453</v>
      </c>
      <c r="L962">
        <v>0.62986111111111109</v>
      </c>
      <c r="M962" t="s">
        <v>29</v>
      </c>
      <c r="N962">
        <v>887.94</v>
      </c>
      <c r="O962">
        <v>4.7619047620000003</v>
      </c>
      <c r="P962">
        <v>44.396999999999998</v>
      </c>
      <c r="Q962">
        <v>8.4</v>
      </c>
      <c r="R962">
        <f t="shared" si="126"/>
        <v>932.34</v>
      </c>
      <c r="S962" t="str">
        <f t="shared" si="127"/>
        <v>check</v>
      </c>
      <c r="T962" s="5" t="str">
        <f t="shared" si="128"/>
        <v>Food And Beverages</v>
      </c>
      <c r="U962" t="str">
        <f t="shared" si="129"/>
        <v>Cash</v>
      </c>
      <c r="V962">
        <f>SUM(J962:J962:J1961)</f>
        <v>13792.159499999998</v>
      </c>
      <c r="W962">
        <f t="shared" si="130"/>
        <v>195</v>
      </c>
      <c r="X962">
        <f t="shared" si="131"/>
        <v>336.3941341463414</v>
      </c>
      <c r="Y962">
        <f t="shared" si="132"/>
        <v>1022.49</v>
      </c>
      <c r="Z962">
        <f t="shared" si="133"/>
        <v>16.274999999999999</v>
      </c>
      <c r="AA962">
        <f t="shared" si="134"/>
        <v>41</v>
      </c>
    </row>
    <row r="963" spans="1:27" x14ac:dyDescent="0.3">
      <c r="A963" t="s">
        <v>1049</v>
      </c>
      <c r="B963" t="s">
        <v>25</v>
      </c>
      <c r="C963" t="s">
        <v>26</v>
      </c>
      <c r="D963" t="s">
        <v>20</v>
      </c>
      <c r="E963" t="s">
        <v>215</v>
      </c>
      <c r="F963" t="s">
        <v>50</v>
      </c>
      <c r="G963">
        <v>91.98</v>
      </c>
      <c r="H963">
        <v>1</v>
      </c>
      <c r="I963">
        <v>4.5990000000000002</v>
      </c>
      <c r="J963">
        <v>96.578999999999994</v>
      </c>
      <c r="K963" s="6" t="s">
        <v>289</v>
      </c>
      <c r="L963">
        <v>0.64513888888888882</v>
      </c>
      <c r="M963" t="s">
        <v>29</v>
      </c>
      <c r="N963">
        <v>91.98</v>
      </c>
      <c r="O963">
        <v>4.7619047620000003</v>
      </c>
      <c r="P963">
        <v>4.5990000000000002</v>
      </c>
      <c r="Q963">
        <v>9.8000000000000007</v>
      </c>
      <c r="R963">
        <f t="shared" ref="R963:R1002" si="135">ROUND((G963*H963)+I963,2)</f>
        <v>96.58</v>
      </c>
      <c r="S963" t="str">
        <f t="shared" ref="S963:S1002" si="136">IF(J963=ROUND((G963*H963)+I963,2),"correct","check")</f>
        <v>check</v>
      </c>
      <c r="T963" s="5" t="str">
        <f t="shared" ref="T963:T1002" si="137">PROPER(F963)</f>
        <v>Fashion Accessories</v>
      </c>
      <c r="U963" t="str">
        <f t="shared" ref="U963:U1002" si="138">TRIM(M963)</f>
        <v>Cash</v>
      </c>
      <c r="V963">
        <f>SUM(J963:J963:J1962)</f>
        <v>12859.822500000002</v>
      </c>
      <c r="W963">
        <f t="shared" ref="W963:W1002" si="139">SUM(H963:H1962)</f>
        <v>186</v>
      </c>
      <c r="X963">
        <f t="shared" ref="X963:X1002" si="140">AVERAGE(J963:J1962)</f>
        <v>321.49556250000006</v>
      </c>
      <c r="Y963">
        <f t="shared" ref="Y963:Y1002" si="141">MAX(J963:J1962)</f>
        <v>1022.49</v>
      </c>
      <c r="Z963">
        <f t="shared" ref="Z963:Z1002" si="142">MIN(J963:J1962)</f>
        <v>16.274999999999999</v>
      </c>
      <c r="AA963">
        <f t="shared" ref="AA963:AA1002" si="143">COUNTA(A963:A1962)</f>
        <v>40</v>
      </c>
    </row>
    <row r="964" spans="1:27" x14ac:dyDescent="0.3">
      <c r="A964" t="s">
        <v>1050</v>
      </c>
      <c r="B964" t="s">
        <v>18</v>
      </c>
      <c r="C964" t="s">
        <v>19</v>
      </c>
      <c r="D964" t="s">
        <v>20</v>
      </c>
      <c r="E964" t="s">
        <v>215</v>
      </c>
      <c r="F964" t="s">
        <v>28</v>
      </c>
      <c r="G964">
        <v>20.89</v>
      </c>
      <c r="H964">
        <v>2</v>
      </c>
      <c r="I964">
        <v>2.089</v>
      </c>
      <c r="J964">
        <v>43.869</v>
      </c>
      <c r="K964" s="6">
        <v>43587</v>
      </c>
      <c r="L964">
        <v>0.78125</v>
      </c>
      <c r="M964" t="s">
        <v>29</v>
      </c>
      <c r="N964">
        <v>41.78</v>
      </c>
      <c r="O964">
        <v>4.7619047620000003</v>
      </c>
      <c r="P964">
        <v>2.089</v>
      </c>
      <c r="Q964">
        <v>9.8000000000000007</v>
      </c>
      <c r="R964">
        <f t="shared" si="135"/>
        <v>43.87</v>
      </c>
      <c r="S964" t="str">
        <f t="shared" si="136"/>
        <v>check</v>
      </c>
      <c r="T964" s="5" t="str">
        <f t="shared" si="137"/>
        <v>Electronic Accessories</v>
      </c>
      <c r="U964" t="str">
        <f t="shared" si="138"/>
        <v>Cash</v>
      </c>
      <c r="V964">
        <f>SUM(J964:J964:J1963)</f>
        <v>12763.2435</v>
      </c>
      <c r="W964">
        <f t="shared" si="139"/>
        <v>185</v>
      </c>
      <c r="X964">
        <f t="shared" si="140"/>
        <v>327.26265384615385</v>
      </c>
      <c r="Y964">
        <f t="shared" si="141"/>
        <v>1022.49</v>
      </c>
      <c r="Z964">
        <f t="shared" si="142"/>
        <v>16.274999999999999</v>
      </c>
      <c r="AA964">
        <f t="shared" si="143"/>
        <v>39</v>
      </c>
    </row>
    <row r="965" spans="1:27" x14ac:dyDescent="0.3">
      <c r="A965" t="s">
        <v>1051</v>
      </c>
      <c r="B965" t="s">
        <v>18</v>
      </c>
      <c r="C965" t="s">
        <v>19</v>
      </c>
      <c r="D965" t="s">
        <v>27</v>
      </c>
      <c r="E965" t="s">
        <v>21</v>
      </c>
      <c r="F965" t="s">
        <v>50</v>
      </c>
      <c r="G965">
        <v>15.5</v>
      </c>
      <c r="H965">
        <v>1</v>
      </c>
      <c r="I965">
        <v>0.77500000000000002</v>
      </c>
      <c r="J965">
        <v>16.274999999999999</v>
      </c>
      <c r="K965" s="6" t="s">
        <v>102</v>
      </c>
      <c r="L965">
        <v>0.64097222222222217</v>
      </c>
      <c r="M965" t="s">
        <v>32</v>
      </c>
      <c r="N965">
        <v>15.5</v>
      </c>
      <c r="O965">
        <v>4.7619047620000003</v>
      </c>
      <c r="P965">
        <v>0.77500000000000002</v>
      </c>
      <c r="Q965">
        <v>7.4</v>
      </c>
      <c r="R965">
        <f t="shared" si="135"/>
        <v>16.28</v>
      </c>
      <c r="S965" t="str">
        <f t="shared" si="136"/>
        <v>check</v>
      </c>
      <c r="T965" s="5" t="str">
        <f t="shared" si="137"/>
        <v>Fashion Accessories</v>
      </c>
      <c r="U965" t="str">
        <f t="shared" si="138"/>
        <v>Credit card</v>
      </c>
      <c r="V965">
        <f>SUM(J965:J965:J1964)</f>
        <v>12719.374500000002</v>
      </c>
      <c r="W965">
        <f t="shared" si="139"/>
        <v>183</v>
      </c>
      <c r="X965">
        <f t="shared" si="140"/>
        <v>334.72038157894741</v>
      </c>
      <c r="Y965">
        <f t="shared" si="141"/>
        <v>1022.49</v>
      </c>
      <c r="Z965">
        <f t="shared" si="142"/>
        <v>16.274999999999999</v>
      </c>
      <c r="AA965">
        <f t="shared" si="143"/>
        <v>38</v>
      </c>
    </row>
    <row r="966" spans="1:27" x14ac:dyDescent="0.3">
      <c r="A966" t="s">
        <v>1052</v>
      </c>
      <c r="B966" t="s">
        <v>25</v>
      </c>
      <c r="C966" t="s">
        <v>26</v>
      </c>
      <c r="D966" t="s">
        <v>20</v>
      </c>
      <c r="E966" t="s">
        <v>215</v>
      </c>
      <c r="F966" t="s">
        <v>28</v>
      </c>
      <c r="G966">
        <v>96.82</v>
      </c>
      <c r="H966">
        <v>3</v>
      </c>
      <c r="I966">
        <v>14.523</v>
      </c>
      <c r="J966">
        <v>304.983</v>
      </c>
      <c r="K966" s="6" t="s">
        <v>235</v>
      </c>
      <c r="L966">
        <v>0.85902777777777783</v>
      </c>
      <c r="M966" t="s">
        <v>29</v>
      </c>
      <c r="N966">
        <v>290.45999999999998</v>
      </c>
      <c r="O966">
        <v>4.7619047620000003</v>
      </c>
      <c r="P966">
        <v>14.523</v>
      </c>
      <c r="Q966">
        <v>6.7</v>
      </c>
      <c r="R966">
        <f t="shared" si="135"/>
        <v>304.98</v>
      </c>
      <c r="S966" t="str">
        <f t="shared" si="136"/>
        <v>check</v>
      </c>
      <c r="T966" s="5" t="str">
        <f t="shared" si="137"/>
        <v>Electronic Accessories</v>
      </c>
      <c r="U966" t="str">
        <f t="shared" si="138"/>
        <v>Cash</v>
      </c>
      <c r="V966">
        <f>SUM(J966:J966:J1965)</f>
        <v>12703.0995</v>
      </c>
      <c r="W966">
        <f t="shared" si="139"/>
        <v>182</v>
      </c>
      <c r="X966">
        <f t="shared" si="140"/>
        <v>343.32701351351352</v>
      </c>
      <c r="Y966">
        <f t="shared" si="141"/>
        <v>1022.49</v>
      </c>
      <c r="Z966">
        <f t="shared" si="142"/>
        <v>26.7225</v>
      </c>
      <c r="AA966">
        <f t="shared" si="143"/>
        <v>37</v>
      </c>
    </row>
    <row r="967" spans="1:27" x14ac:dyDescent="0.3">
      <c r="A967" t="s">
        <v>1053</v>
      </c>
      <c r="B967" t="s">
        <v>45</v>
      </c>
      <c r="C967" t="s">
        <v>46</v>
      </c>
      <c r="D967" t="s">
        <v>27</v>
      </c>
      <c r="E967" t="s">
        <v>215</v>
      </c>
      <c r="F967" t="s">
        <v>47</v>
      </c>
      <c r="G967">
        <v>33.33</v>
      </c>
      <c r="H967">
        <v>2</v>
      </c>
      <c r="I967">
        <v>3.3330000000000002</v>
      </c>
      <c r="J967">
        <v>69.992999999999995</v>
      </c>
      <c r="K967" s="6" t="s">
        <v>144</v>
      </c>
      <c r="L967">
        <v>0.6118055555555556</v>
      </c>
      <c r="M967" t="s">
        <v>32</v>
      </c>
      <c r="N967">
        <v>66.66</v>
      </c>
      <c r="O967">
        <v>4.7619047620000003</v>
      </c>
      <c r="P967">
        <v>3.3330000000000002</v>
      </c>
      <c r="Q967">
        <v>6.4</v>
      </c>
      <c r="R967">
        <f t="shared" si="135"/>
        <v>69.989999999999995</v>
      </c>
      <c r="S967" t="str">
        <f t="shared" si="136"/>
        <v>check</v>
      </c>
      <c r="T967" s="5" t="str">
        <f t="shared" si="137"/>
        <v>Food And Beverages</v>
      </c>
      <c r="U967" t="str">
        <f t="shared" si="138"/>
        <v>Credit card</v>
      </c>
      <c r="V967">
        <f>SUM(J967:J967:J1966)</f>
        <v>12398.1165</v>
      </c>
      <c r="W967">
        <f t="shared" si="139"/>
        <v>179</v>
      </c>
      <c r="X967">
        <f t="shared" si="140"/>
        <v>344.39212500000002</v>
      </c>
      <c r="Y967">
        <f t="shared" si="141"/>
        <v>1022.49</v>
      </c>
      <c r="Z967">
        <f t="shared" si="142"/>
        <v>26.7225</v>
      </c>
      <c r="AA967">
        <f t="shared" si="143"/>
        <v>36</v>
      </c>
    </row>
    <row r="968" spans="1:27" x14ac:dyDescent="0.3">
      <c r="A968" t="s">
        <v>1054</v>
      </c>
      <c r="B968" t="s">
        <v>45</v>
      </c>
      <c r="C968" t="s">
        <v>46</v>
      </c>
      <c r="D968" t="s">
        <v>27</v>
      </c>
      <c r="E968" t="s">
        <v>21</v>
      </c>
      <c r="F968" t="s">
        <v>28</v>
      </c>
      <c r="G968">
        <v>38.270000000000003</v>
      </c>
      <c r="H968">
        <v>2</v>
      </c>
      <c r="I968">
        <v>3.827</v>
      </c>
      <c r="J968">
        <v>80.367000000000004</v>
      </c>
      <c r="K968" s="6">
        <v>43499</v>
      </c>
      <c r="L968">
        <v>0.76250000000000007</v>
      </c>
      <c r="M968" t="s">
        <v>32</v>
      </c>
      <c r="N968">
        <v>76.540000000000006</v>
      </c>
      <c r="O968">
        <v>4.7619047620000003</v>
      </c>
      <c r="P968">
        <v>3.827</v>
      </c>
      <c r="Q968">
        <v>5.8</v>
      </c>
      <c r="R968">
        <f t="shared" si="135"/>
        <v>80.37</v>
      </c>
      <c r="S968" t="str">
        <f t="shared" si="136"/>
        <v>check</v>
      </c>
      <c r="T968" s="5" t="str">
        <f t="shared" si="137"/>
        <v>Electronic Accessories</v>
      </c>
      <c r="U968" t="str">
        <f t="shared" si="138"/>
        <v>Credit card</v>
      </c>
      <c r="V968">
        <f>SUM(J968:J968:J1967)</f>
        <v>12328.123500000002</v>
      </c>
      <c r="W968">
        <f t="shared" si="139"/>
        <v>177</v>
      </c>
      <c r="X968">
        <f t="shared" si="140"/>
        <v>352.23210000000006</v>
      </c>
      <c r="Y968">
        <f t="shared" si="141"/>
        <v>1022.49</v>
      </c>
      <c r="Z968">
        <f t="shared" si="142"/>
        <v>26.7225</v>
      </c>
      <c r="AA968">
        <f t="shared" si="143"/>
        <v>35</v>
      </c>
    </row>
    <row r="969" spans="1:27" x14ac:dyDescent="0.3">
      <c r="A969" t="s">
        <v>1055</v>
      </c>
      <c r="B969" t="s">
        <v>18</v>
      </c>
      <c r="C969" t="s">
        <v>19</v>
      </c>
      <c r="D969" t="s">
        <v>27</v>
      </c>
      <c r="E969" t="s">
        <v>21</v>
      </c>
      <c r="F969" t="s">
        <v>31</v>
      </c>
      <c r="G969">
        <v>33.299999999999997</v>
      </c>
      <c r="H969">
        <v>9</v>
      </c>
      <c r="I969">
        <v>14.984999999999999</v>
      </c>
      <c r="J969">
        <v>314.685</v>
      </c>
      <c r="K969" s="6">
        <v>43558</v>
      </c>
      <c r="L969">
        <v>0.64374999999999993</v>
      </c>
      <c r="M969" t="s">
        <v>23</v>
      </c>
      <c r="N969">
        <v>299.7</v>
      </c>
      <c r="O969">
        <v>4.7619047620000003</v>
      </c>
      <c r="P969">
        <v>14.984999999999999</v>
      </c>
      <c r="Q969">
        <v>7.2</v>
      </c>
      <c r="R969">
        <f t="shared" si="135"/>
        <v>314.69</v>
      </c>
      <c r="S969" t="str">
        <f t="shared" si="136"/>
        <v>check</v>
      </c>
      <c r="T969" s="5" t="str">
        <f t="shared" si="137"/>
        <v>Home And Lifestyle</v>
      </c>
      <c r="U969" t="str">
        <f t="shared" si="138"/>
        <v>Ewallet</v>
      </c>
      <c r="V969">
        <f>SUM(J969:J969:J1968)</f>
        <v>12247.7565</v>
      </c>
      <c r="W969">
        <f t="shared" si="139"/>
        <v>175</v>
      </c>
      <c r="X969">
        <f t="shared" si="140"/>
        <v>360.22813235294115</v>
      </c>
      <c r="Y969">
        <f t="shared" si="141"/>
        <v>1022.49</v>
      </c>
      <c r="Z969">
        <f t="shared" si="142"/>
        <v>26.7225</v>
      </c>
      <c r="AA969">
        <f t="shared" si="143"/>
        <v>34</v>
      </c>
    </row>
    <row r="970" spans="1:27" x14ac:dyDescent="0.3">
      <c r="A970" t="s">
        <v>1056</v>
      </c>
      <c r="B970" t="s">
        <v>18</v>
      </c>
      <c r="C970" t="s">
        <v>19</v>
      </c>
      <c r="D970" t="s">
        <v>20</v>
      </c>
      <c r="E970" t="s">
        <v>215</v>
      </c>
      <c r="F970" t="s">
        <v>31</v>
      </c>
      <c r="G970">
        <v>81.010000000000005</v>
      </c>
      <c r="H970">
        <v>3</v>
      </c>
      <c r="I970">
        <v>12.1515</v>
      </c>
      <c r="J970">
        <v>255.1815</v>
      </c>
      <c r="K970" s="6" t="s">
        <v>137</v>
      </c>
      <c r="L970">
        <v>0.53819444444444442</v>
      </c>
      <c r="M970" t="s">
        <v>32</v>
      </c>
      <c r="N970">
        <v>243.03</v>
      </c>
      <c r="O970">
        <v>4.7619047620000003</v>
      </c>
      <c r="P970">
        <v>12.1515</v>
      </c>
      <c r="Q970">
        <v>9.3000000000000007</v>
      </c>
      <c r="R970">
        <f t="shared" si="135"/>
        <v>255.18</v>
      </c>
      <c r="S970" t="str">
        <f t="shared" si="136"/>
        <v>check</v>
      </c>
      <c r="T970" s="5" t="str">
        <f t="shared" si="137"/>
        <v>Home And Lifestyle</v>
      </c>
      <c r="U970" t="str">
        <f t="shared" si="138"/>
        <v>Credit card</v>
      </c>
      <c r="V970">
        <f>SUM(J970:J970:J1969)</f>
        <v>11933.071499999998</v>
      </c>
      <c r="W970">
        <f t="shared" si="139"/>
        <v>166</v>
      </c>
      <c r="X970">
        <f t="shared" si="140"/>
        <v>361.60822727272722</v>
      </c>
      <c r="Y970">
        <f t="shared" si="141"/>
        <v>1022.49</v>
      </c>
      <c r="Z970">
        <f t="shared" si="142"/>
        <v>26.7225</v>
      </c>
      <c r="AA970">
        <f t="shared" si="143"/>
        <v>33</v>
      </c>
    </row>
    <row r="971" spans="1:27" x14ac:dyDescent="0.3">
      <c r="A971" t="s">
        <v>1057</v>
      </c>
      <c r="B971" t="s">
        <v>18</v>
      </c>
      <c r="C971" t="s">
        <v>19</v>
      </c>
      <c r="D971" t="s">
        <v>27</v>
      </c>
      <c r="E971" t="s">
        <v>21</v>
      </c>
      <c r="F971" t="s">
        <v>22</v>
      </c>
      <c r="G971">
        <v>15.8</v>
      </c>
      <c r="H971">
        <v>3</v>
      </c>
      <c r="I971">
        <v>2.37</v>
      </c>
      <c r="J971">
        <v>49.77</v>
      </c>
      <c r="K971" s="6" t="s">
        <v>38</v>
      </c>
      <c r="L971">
        <v>0.75138888888888899</v>
      </c>
      <c r="M971" t="s">
        <v>29</v>
      </c>
      <c r="N971">
        <v>47.4</v>
      </c>
      <c r="O971">
        <v>4.7619047620000003</v>
      </c>
      <c r="P971">
        <v>2.37</v>
      </c>
      <c r="Q971">
        <v>9.5</v>
      </c>
      <c r="R971">
        <f t="shared" si="135"/>
        <v>49.77</v>
      </c>
      <c r="S971" t="str">
        <f t="shared" si="136"/>
        <v>correct</v>
      </c>
      <c r="T971" s="5" t="str">
        <f t="shared" si="137"/>
        <v>Health And Beauty</v>
      </c>
      <c r="U971" t="str">
        <f t="shared" si="138"/>
        <v>Cash</v>
      </c>
      <c r="V971">
        <f>SUM(J971:J971:J1970)</f>
        <v>11677.89</v>
      </c>
      <c r="W971">
        <f t="shared" si="139"/>
        <v>163</v>
      </c>
      <c r="X971">
        <f t="shared" si="140"/>
        <v>364.93406249999998</v>
      </c>
      <c r="Y971">
        <f t="shared" si="141"/>
        <v>1022.49</v>
      </c>
      <c r="Z971">
        <f t="shared" si="142"/>
        <v>26.7225</v>
      </c>
      <c r="AA971">
        <f t="shared" si="143"/>
        <v>32</v>
      </c>
    </row>
    <row r="972" spans="1:27" x14ac:dyDescent="0.3">
      <c r="A972" t="s">
        <v>1058</v>
      </c>
      <c r="B972" t="s">
        <v>45</v>
      </c>
      <c r="C972" t="s">
        <v>46</v>
      </c>
      <c r="D972" t="s">
        <v>20</v>
      </c>
      <c r="E972" t="s">
        <v>21</v>
      </c>
      <c r="F972" t="s">
        <v>28</v>
      </c>
      <c r="G972">
        <v>34.49</v>
      </c>
      <c r="H972">
        <v>5</v>
      </c>
      <c r="I972">
        <v>8.6225000000000005</v>
      </c>
      <c r="J972">
        <v>181.07249999999999</v>
      </c>
      <c r="K972" s="6">
        <v>43772</v>
      </c>
      <c r="L972">
        <v>0.8222222222222223</v>
      </c>
      <c r="M972" t="s">
        <v>32</v>
      </c>
      <c r="N972">
        <v>172.45</v>
      </c>
      <c r="O972">
        <v>4.7619047620000003</v>
      </c>
      <c r="P972">
        <v>8.6225000000000005</v>
      </c>
      <c r="Q972">
        <v>9</v>
      </c>
      <c r="R972">
        <f t="shared" si="135"/>
        <v>181.07</v>
      </c>
      <c r="S972" t="str">
        <f t="shared" si="136"/>
        <v>check</v>
      </c>
      <c r="T972" s="5" t="str">
        <f t="shared" si="137"/>
        <v>Electronic Accessories</v>
      </c>
      <c r="U972" t="str">
        <f t="shared" si="138"/>
        <v>Credit card</v>
      </c>
      <c r="V972">
        <f>SUM(J972:J972:J1971)</f>
        <v>11628.119999999999</v>
      </c>
      <c r="W972">
        <f t="shared" si="139"/>
        <v>160</v>
      </c>
      <c r="X972">
        <f t="shared" si="140"/>
        <v>375.10064516129029</v>
      </c>
      <c r="Y972">
        <f t="shared" si="141"/>
        <v>1022.49</v>
      </c>
      <c r="Z972">
        <f t="shared" si="142"/>
        <v>26.7225</v>
      </c>
      <c r="AA972">
        <f t="shared" si="143"/>
        <v>31</v>
      </c>
    </row>
    <row r="973" spans="1:27" x14ac:dyDescent="0.3">
      <c r="A973" t="s">
        <v>1059</v>
      </c>
      <c r="B973" t="s">
        <v>45</v>
      </c>
      <c r="C973" t="s">
        <v>46</v>
      </c>
      <c r="D973" t="s">
        <v>20</v>
      </c>
      <c r="E973" t="s">
        <v>21</v>
      </c>
      <c r="F973" t="s">
        <v>47</v>
      </c>
      <c r="G973">
        <v>84.63</v>
      </c>
      <c r="H973">
        <v>10</v>
      </c>
      <c r="I973">
        <v>42.314999999999998</v>
      </c>
      <c r="J973">
        <v>888.61500000000001</v>
      </c>
      <c r="K973" s="6">
        <v>43466</v>
      </c>
      <c r="L973">
        <v>0.48333333333333334</v>
      </c>
      <c r="M973" t="s">
        <v>32</v>
      </c>
      <c r="N973">
        <v>846.3</v>
      </c>
      <c r="O973">
        <v>4.7619047620000003</v>
      </c>
      <c r="P973">
        <v>42.314999999999998</v>
      </c>
      <c r="Q973">
        <v>9</v>
      </c>
      <c r="R973">
        <f t="shared" si="135"/>
        <v>888.62</v>
      </c>
      <c r="S973" t="str">
        <f t="shared" si="136"/>
        <v>check</v>
      </c>
      <c r="T973" s="5" t="str">
        <f t="shared" si="137"/>
        <v>Food And Beverages</v>
      </c>
      <c r="U973" t="str">
        <f t="shared" si="138"/>
        <v>Credit card</v>
      </c>
      <c r="V973">
        <f>SUM(J973:J973:J1972)</f>
        <v>11447.047500000001</v>
      </c>
      <c r="W973">
        <f t="shared" si="139"/>
        <v>155</v>
      </c>
      <c r="X973">
        <f t="shared" si="140"/>
        <v>381.56825000000003</v>
      </c>
      <c r="Y973">
        <f t="shared" si="141"/>
        <v>1022.49</v>
      </c>
      <c r="Z973">
        <f t="shared" si="142"/>
        <v>26.7225</v>
      </c>
      <c r="AA973">
        <f t="shared" si="143"/>
        <v>30</v>
      </c>
    </row>
    <row r="974" spans="1:27" x14ac:dyDescent="0.3">
      <c r="A974" t="s">
        <v>1060</v>
      </c>
      <c r="B974" t="s">
        <v>45</v>
      </c>
      <c r="C974" t="s">
        <v>46</v>
      </c>
      <c r="D974" t="s">
        <v>20</v>
      </c>
      <c r="E974" t="s">
        <v>215</v>
      </c>
      <c r="F974" t="s">
        <v>31</v>
      </c>
      <c r="G974">
        <v>36.909999999999997</v>
      </c>
      <c r="H974">
        <v>7</v>
      </c>
      <c r="I974">
        <v>12.9185</v>
      </c>
      <c r="J974">
        <v>271.2885</v>
      </c>
      <c r="K974" s="6">
        <v>43740</v>
      </c>
      <c r="L974">
        <v>0.57708333333333328</v>
      </c>
      <c r="M974" t="s">
        <v>23</v>
      </c>
      <c r="N974">
        <v>258.37</v>
      </c>
      <c r="O974">
        <v>4.7619047620000003</v>
      </c>
      <c r="P974">
        <v>12.9185</v>
      </c>
      <c r="Q974">
        <v>6.7</v>
      </c>
      <c r="R974">
        <f t="shared" si="135"/>
        <v>271.29000000000002</v>
      </c>
      <c r="S974" t="str">
        <f t="shared" si="136"/>
        <v>check</v>
      </c>
      <c r="T974" s="5" t="str">
        <f t="shared" si="137"/>
        <v>Home And Lifestyle</v>
      </c>
      <c r="U974" t="str">
        <f t="shared" si="138"/>
        <v>Ewallet</v>
      </c>
      <c r="V974">
        <f>SUM(J974:J974:J1973)</f>
        <v>10558.432499999999</v>
      </c>
      <c r="W974">
        <f t="shared" si="139"/>
        <v>145</v>
      </c>
      <c r="X974">
        <f t="shared" si="140"/>
        <v>364.0838793103448</v>
      </c>
      <c r="Y974">
        <f t="shared" si="141"/>
        <v>1022.49</v>
      </c>
      <c r="Z974">
        <f t="shared" si="142"/>
        <v>26.7225</v>
      </c>
      <c r="AA974">
        <f t="shared" si="143"/>
        <v>29</v>
      </c>
    </row>
    <row r="975" spans="1:27" x14ac:dyDescent="0.3">
      <c r="A975" t="s">
        <v>1061</v>
      </c>
      <c r="B975" t="s">
        <v>45</v>
      </c>
      <c r="C975" t="s">
        <v>46</v>
      </c>
      <c r="D975" t="s">
        <v>27</v>
      </c>
      <c r="E975" t="s">
        <v>215</v>
      </c>
      <c r="F975" t="s">
        <v>28</v>
      </c>
      <c r="G975">
        <v>87.08</v>
      </c>
      <c r="H975">
        <v>7</v>
      </c>
      <c r="I975">
        <v>30.478000000000002</v>
      </c>
      <c r="J975">
        <v>640.03800000000001</v>
      </c>
      <c r="K975" s="6" t="s">
        <v>144</v>
      </c>
      <c r="L975">
        <v>0.63680555555555551</v>
      </c>
      <c r="M975" t="s">
        <v>29</v>
      </c>
      <c r="N975">
        <v>609.55999999999995</v>
      </c>
      <c r="O975">
        <v>4.7619047620000003</v>
      </c>
      <c r="P975">
        <v>30.478000000000002</v>
      </c>
      <c r="Q975">
        <v>5.5</v>
      </c>
      <c r="R975">
        <f t="shared" si="135"/>
        <v>640.04</v>
      </c>
      <c r="S975" t="str">
        <f t="shared" si="136"/>
        <v>check</v>
      </c>
      <c r="T975" s="5" t="str">
        <f t="shared" si="137"/>
        <v>Electronic Accessories</v>
      </c>
      <c r="U975" t="str">
        <f t="shared" si="138"/>
        <v>Cash</v>
      </c>
      <c r="V975">
        <f>SUM(J975:J975:J1974)</f>
        <v>10287.144</v>
      </c>
      <c r="W975">
        <f t="shared" si="139"/>
        <v>138</v>
      </c>
      <c r="X975">
        <f t="shared" si="140"/>
        <v>367.39800000000002</v>
      </c>
      <c r="Y975">
        <f t="shared" si="141"/>
        <v>1022.49</v>
      </c>
      <c r="Z975">
        <f t="shared" si="142"/>
        <v>26.7225</v>
      </c>
      <c r="AA975">
        <f t="shared" si="143"/>
        <v>28</v>
      </c>
    </row>
    <row r="976" spans="1:27" x14ac:dyDescent="0.3">
      <c r="A976" t="s">
        <v>1062</v>
      </c>
      <c r="B976" t="s">
        <v>18</v>
      </c>
      <c r="C976" t="s">
        <v>19</v>
      </c>
      <c r="D976" t="s">
        <v>27</v>
      </c>
      <c r="E976" t="s">
        <v>215</v>
      </c>
      <c r="F976" t="s">
        <v>31</v>
      </c>
      <c r="G976">
        <v>80.08</v>
      </c>
      <c r="H976">
        <v>3</v>
      </c>
      <c r="I976">
        <v>12.012</v>
      </c>
      <c r="J976">
        <v>252.25200000000001</v>
      </c>
      <c r="K976" s="6">
        <v>43771</v>
      </c>
      <c r="L976">
        <v>0.64513888888888882</v>
      </c>
      <c r="M976" t="s">
        <v>29</v>
      </c>
      <c r="N976">
        <v>240.24</v>
      </c>
      <c r="O976">
        <v>4.7619047620000003</v>
      </c>
      <c r="P976">
        <v>12.012</v>
      </c>
      <c r="Q976">
        <v>5.4</v>
      </c>
      <c r="R976">
        <f t="shared" si="135"/>
        <v>252.25</v>
      </c>
      <c r="S976" t="str">
        <f t="shared" si="136"/>
        <v>check</v>
      </c>
      <c r="T976" s="5" t="str">
        <f t="shared" si="137"/>
        <v>Home And Lifestyle</v>
      </c>
      <c r="U976" t="str">
        <f t="shared" si="138"/>
        <v>Cash</v>
      </c>
      <c r="V976">
        <f>SUM(J976:J976:J1975)</f>
        <v>9647.1060000000034</v>
      </c>
      <c r="W976">
        <f t="shared" si="139"/>
        <v>131</v>
      </c>
      <c r="X976">
        <f t="shared" si="140"/>
        <v>357.30022222222237</v>
      </c>
      <c r="Y976">
        <f t="shared" si="141"/>
        <v>1022.49</v>
      </c>
      <c r="Z976">
        <f t="shared" si="142"/>
        <v>26.7225</v>
      </c>
      <c r="AA976">
        <f t="shared" si="143"/>
        <v>27</v>
      </c>
    </row>
    <row r="977" spans="1:27" x14ac:dyDescent="0.3">
      <c r="A977" t="s">
        <v>1063</v>
      </c>
      <c r="B977" t="s">
        <v>25</v>
      </c>
      <c r="C977" t="s">
        <v>26</v>
      </c>
      <c r="D977" t="s">
        <v>27</v>
      </c>
      <c r="E977" t="s">
        <v>215</v>
      </c>
      <c r="F977" t="s">
        <v>50</v>
      </c>
      <c r="G977">
        <v>86.13</v>
      </c>
      <c r="H977">
        <v>2</v>
      </c>
      <c r="I977">
        <v>8.6129999999999995</v>
      </c>
      <c r="J977">
        <v>180.87299999999999</v>
      </c>
      <c r="K977" s="6">
        <v>43648</v>
      </c>
      <c r="L977">
        <v>0.74930555555555556</v>
      </c>
      <c r="M977" t="s">
        <v>29</v>
      </c>
      <c r="N977">
        <v>172.26</v>
      </c>
      <c r="O977">
        <v>4.7619047620000003</v>
      </c>
      <c r="P977">
        <v>8.6129999999999995</v>
      </c>
      <c r="Q977">
        <v>8.1999999999999993</v>
      </c>
      <c r="R977">
        <f t="shared" si="135"/>
        <v>180.87</v>
      </c>
      <c r="S977" t="str">
        <f t="shared" si="136"/>
        <v>check</v>
      </c>
      <c r="T977" s="5" t="str">
        <f t="shared" si="137"/>
        <v>Fashion Accessories</v>
      </c>
      <c r="U977" t="str">
        <f t="shared" si="138"/>
        <v>Cash</v>
      </c>
      <c r="V977">
        <f>SUM(J977:J977:J1976)</f>
        <v>9394.854000000003</v>
      </c>
      <c r="W977">
        <f t="shared" si="139"/>
        <v>128</v>
      </c>
      <c r="X977">
        <f t="shared" si="140"/>
        <v>361.34053846153859</v>
      </c>
      <c r="Y977">
        <f t="shared" si="141"/>
        <v>1022.49</v>
      </c>
      <c r="Z977">
        <f t="shared" si="142"/>
        <v>26.7225</v>
      </c>
      <c r="AA977">
        <f t="shared" si="143"/>
        <v>26</v>
      </c>
    </row>
    <row r="978" spans="1:27" x14ac:dyDescent="0.3">
      <c r="A978" t="s">
        <v>1064</v>
      </c>
      <c r="B978" t="s">
        <v>45</v>
      </c>
      <c r="C978" t="s">
        <v>46</v>
      </c>
      <c r="D978" t="s">
        <v>20</v>
      </c>
      <c r="E978" t="s">
        <v>215</v>
      </c>
      <c r="F978" t="s">
        <v>50</v>
      </c>
      <c r="G978">
        <v>49.92</v>
      </c>
      <c r="H978">
        <v>2</v>
      </c>
      <c r="I978">
        <v>4.992</v>
      </c>
      <c r="J978">
        <v>104.83199999999999</v>
      </c>
      <c r="K978" s="6">
        <v>43619</v>
      </c>
      <c r="L978">
        <v>0.49652777777777773</v>
      </c>
      <c r="M978" t="s">
        <v>32</v>
      </c>
      <c r="N978">
        <v>99.84</v>
      </c>
      <c r="O978">
        <v>4.7619047620000003</v>
      </c>
      <c r="P978">
        <v>4.992</v>
      </c>
      <c r="Q978">
        <v>7</v>
      </c>
      <c r="R978">
        <f t="shared" si="135"/>
        <v>104.83</v>
      </c>
      <c r="S978" t="str">
        <f t="shared" si="136"/>
        <v>check</v>
      </c>
      <c r="T978" s="5" t="str">
        <f t="shared" si="137"/>
        <v>Fashion Accessories</v>
      </c>
      <c r="U978" t="str">
        <f t="shared" si="138"/>
        <v>Credit card</v>
      </c>
      <c r="V978">
        <f>SUM(J978:J978:J1977)</f>
        <v>9213.9810000000034</v>
      </c>
      <c r="W978">
        <f t="shared" si="139"/>
        <v>126</v>
      </c>
      <c r="X978">
        <f t="shared" si="140"/>
        <v>368.55924000000016</v>
      </c>
      <c r="Y978">
        <f t="shared" si="141"/>
        <v>1022.49</v>
      </c>
      <c r="Z978">
        <f t="shared" si="142"/>
        <v>26.7225</v>
      </c>
      <c r="AA978">
        <f t="shared" si="143"/>
        <v>25</v>
      </c>
    </row>
    <row r="979" spans="1:27" x14ac:dyDescent="0.3">
      <c r="A979" t="s">
        <v>1065</v>
      </c>
      <c r="B979" t="s">
        <v>18</v>
      </c>
      <c r="C979" t="s">
        <v>19</v>
      </c>
      <c r="D979" t="s">
        <v>27</v>
      </c>
      <c r="E979" t="s">
        <v>21</v>
      </c>
      <c r="F979" t="s">
        <v>47</v>
      </c>
      <c r="G979">
        <v>74.66</v>
      </c>
      <c r="H979">
        <v>4</v>
      </c>
      <c r="I979">
        <v>14.932</v>
      </c>
      <c r="J979">
        <v>313.572</v>
      </c>
      <c r="K979" s="6">
        <v>43558</v>
      </c>
      <c r="L979">
        <v>0.44375000000000003</v>
      </c>
      <c r="M979" t="s">
        <v>29</v>
      </c>
      <c r="N979">
        <v>298.64</v>
      </c>
      <c r="O979">
        <v>4.7619047620000003</v>
      </c>
      <c r="P979">
        <v>14.932</v>
      </c>
      <c r="Q979">
        <v>8.5</v>
      </c>
      <c r="R979">
        <f t="shared" si="135"/>
        <v>313.57</v>
      </c>
      <c r="S979" t="str">
        <f t="shared" si="136"/>
        <v>check</v>
      </c>
      <c r="T979" s="5" t="str">
        <f t="shared" si="137"/>
        <v>Food And Beverages</v>
      </c>
      <c r="U979" t="str">
        <f t="shared" si="138"/>
        <v>Cash</v>
      </c>
      <c r="V979">
        <f>SUM(J979:J979:J1978)</f>
        <v>9109.1490000000049</v>
      </c>
      <c r="W979">
        <f t="shared" si="139"/>
        <v>124</v>
      </c>
      <c r="X979">
        <f t="shared" si="140"/>
        <v>379.5478750000002</v>
      </c>
      <c r="Y979">
        <f t="shared" si="141"/>
        <v>1022.49</v>
      </c>
      <c r="Z979">
        <f t="shared" si="142"/>
        <v>26.7225</v>
      </c>
      <c r="AA979">
        <f t="shared" si="143"/>
        <v>24</v>
      </c>
    </row>
    <row r="980" spans="1:27" x14ac:dyDescent="0.3">
      <c r="A980" t="s">
        <v>1066</v>
      </c>
      <c r="B980" t="s">
        <v>45</v>
      </c>
      <c r="C980" t="s">
        <v>46</v>
      </c>
      <c r="D980" t="s">
        <v>20</v>
      </c>
      <c r="E980" t="s">
        <v>215</v>
      </c>
      <c r="F980" t="s">
        <v>47</v>
      </c>
      <c r="G980">
        <v>26.6</v>
      </c>
      <c r="H980">
        <v>6</v>
      </c>
      <c r="I980">
        <v>7.98</v>
      </c>
      <c r="J980">
        <v>167.58</v>
      </c>
      <c r="K980" s="6" t="s">
        <v>314</v>
      </c>
      <c r="L980">
        <v>0.63194444444444442</v>
      </c>
      <c r="M980" t="s">
        <v>23</v>
      </c>
      <c r="N980">
        <v>159.6</v>
      </c>
      <c r="O980">
        <v>4.7619047620000003</v>
      </c>
      <c r="P980">
        <v>7.98</v>
      </c>
      <c r="Q980">
        <v>4.9000000000000004</v>
      </c>
      <c r="R980">
        <f t="shared" si="135"/>
        <v>167.58</v>
      </c>
      <c r="S980" t="str">
        <f t="shared" si="136"/>
        <v>correct</v>
      </c>
      <c r="T980" s="5" t="str">
        <f t="shared" si="137"/>
        <v>Food And Beverages</v>
      </c>
      <c r="U980" t="str">
        <f t="shared" si="138"/>
        <v>Ewallet</v>
      </c>
      <c r="V980">
        <f>SUM(J980:J980:J1979)</f>
        <v>8795.5770000000011</v>
      </c>
      <c r="W980">
        <f t="shared" si="139"/>
        <v>120</v>
      </c>
      <c r="X980">
        <f t="shared" si="140"/>
        <v>382.41639130434788</v>
      </c>
      <c r="Y980">
        <f t="shared" si="141"/>
        <v>1022.49</v>
      </c>
      <c r="Z980">
        <f t="shared" si="142"/>
        <v>26.7225</v>
      </c>
      <c r="AA980">
        <f t="shared" si="143"/>
        <v>23</v>
      </c>
    </row>
    <row r="981" spans="1:27" x14ac:dyDescent="0.3">
      <c r="A981" t="s">
        <v>1067</v>
      </c>
      <c r="B981" t="s">
        <v>45</v>
      </c>
      <c r="C981" t="s">
        <v>46</v>
      </c>
      <c r="D981" t="s">
        <v>27</v>
      </c>
      <c r="E981" t="s">
        <v>21</v>
      </c>
      <c r="F981" t="s">
        <v>28</v>
      </c>
      <c r="G981">
        <v>25.45</v>
      </c>
      <c r="H981">
        <v>1</v>
      </c>
      <c r="I981">
        <v>1.2725</v>
      </c>
      <c r="J981">
        <v>26.7225</v>
      </c>
      <c r="K981" s="6">
        <v>43741</v>
      </c>
      <c r="L981">
        <v>0.75694444444444453</v>
      </c>
      <c r="M981" t="s">
        <v>32</v>
      </c>
      <c r="N981">
        <v>25.45</v>
      </c>
      <c r="O981">
        <v>4.7619047620000003</v>
      </c>
      <c r="P981">
        <v>1.2725</v>
      </c>
      <c r="Q981">
        <v>5.0999999999999996</v>
      </c>
      <c r="R981">
        <f t="shared" si="135"/>
        <v>26.72</v>
      </c>
      <c r="S981" t="str">
        <f t="shared" si="136"/>
        <v>check</v>
      </c>
      <c r="T981" s="5" t="str">
        <f t="shared" si="137"/>
        <v>Electronic Accessories</v>
      </c>
      <c r="U981" t="str">
        <f t="shared" si="138"/>
        <v>Credit card</v>
      </c>
      <c r="V981">
        <f>SUM(J981:J981:J1980)</f>
        <v>8627.9969999999994</v>
      </c>
      <c r="W981">
        <f t="shared" si="139"/>
        <v>114</v>
      </c>
      <c r="X981">
        <f t="shared" si="140"/>
        <v>392.1816818181818</v>
      </c>
      <c r="Y981">
        <f t="shared" si="141"/>
        <v>1022.49</v>
      </c>
      <c r="Z981">
        <f t="shared" si="142"/>
        <v>26.7225</v>
      </c>
      <c r="AA981">
        <f t="shared" si="143"/>
        <v>22</v>
      </c>
    </row>
    <row r="982" spans="1:27" x14ac:dyDescent="0.3">
      <c r="A982" t="s">
        <v>1068</v>
      </c>
      <c r="B982" t="s">
        <v>45</v>
      </c>
      <c r="C982" t="s">
        <v>46</v>
      </c>
      <c r="D982" t="s">
        <v>27</v>
      </c>
      <c r="E982" t="s">
        <v>21</v>
      </c>
      <c r="F982" t="s">
        <v>47</v>
      </c>
      <c r="G982">
        <v>67.77</v>
      </c>
      <c r="H982">
        <v>1</v>
      </c>
      <c r="I982">
        <v>3.3885000000000001</v>
      </c>
      <c r="J982">
        <v>71.158500000000004</v>
      </c>
      <c r="K982" s="6">
        <v>43557</v>
      </c>
      <c r="L982">
        <v>0.86319444444444438</v>
      </c>
      <c r="M982" t="s">
        <v>32</v>
      </c>
      <c r="N982">
        <v>67.77</v>
      </c>
      <c r="O982">
        <v>4.7619047620000003</v>
      </c>
      <c r="P982">
        <v>3.3885000000000001</v>
      </c>
      <c r="Q982">
        <v>6.5</v>
      </c>
      <c r="R982">
        <f t="shared" si="135"/>
        <v>71.16</v>
      </c>
      <c r="S982" t="str">
        <f t="shared" si="136"/>
        <v>check</v>
      </c>
      <c r="T982" s="5" t="str">
        <f t="shared" si="137"/>
        <v>Food And Beverages</v>
      </c>
      <c r="U982" t="str">
        <f t="shared" si="138"/>
        <v>Credit card</v>
      </c>
      <c r="V982">
        <f>SUM(J982:J982:J1981)</f>
        <v>8601.2744999999995</v>
      </c>
      <c r="W982">
        <f t="shared" si="139"/>
        <v>113</v>
      </c>
      <c r="X982">
        <f t="shared" si="140"/>
        <v>409.58449999999999</v>
      </c>
      <c r="Y982">
        <f t="shared" si="141"/>
        <v>1022.49</v>
      </c>
      <c r="Z982">
        <f t="shared" si="142"/>
        <v>30.995999999999999</v>
      </c>
      <c r="AA982">
        <f t="shared" si="143"/>
        <v>21</v>
      </c>
    </row>
    <row r="983" spans="1:27" x14ac:dyDescent="0.3">
      <c r="A983" t="s">
        <v>1069</v>
      </c>
      <c r="B983" t="s">
        <v>25</v>
      </c>
      <c r="C983" t="s">
        <v>26</v>
      </c>
      <c r="D983" t="s">
        <v>20</v>
      </c>
      <c r="E983" t="s">
        <v>215</v>
      </c>
      <c r="F983" t="s">
        <v>47</v>
      </c>
      <c r="G983">
        <v>59.59</v>
      </c>
      <c r="H983">
        <v>4</v>
      </c>
      <c r="I983">
        <v>11.917999999999999</v>
      </c>
      <c r="J983">
        <v>250.27799999999999</v>
      </c>
      <c r="K983" s="6" t="s">
        <v>182</v>
      </c>
      <c r="L983">
        <v>0.53194444444444444</v>
      </c>
      <c r="M983" t="s">
        <v>29</v>
      </c>
      <c r="N983">
        <v>238.36</v>
      </c>
      <c r="O983">
        <v>4.7619047620000003</v>
      </c>
      <c r="P983">
        <v>11.917999999999999</v>
      </c>
      <c r="Q983">
        <v>9.8000000000000007</v>
      </c>
      <c r="R983">
        <f t="shared" si="135"/>
        <v>250.28</v>
      </c>
      <c r="S983" t="str">
        <f t="shared" si="136"/>
        <v>check</v>
      </c>
      <c r="T983" s="5" t="str">
        <f t="shared" si="137"/>
        <v>Food And Beverages</v>
      </c>
      <c r="U983" t="str">
        <f t="shared" si="138"/>
        <v>Cash</v>
      </c>
      <c r="V983">
        <f>SUM(J983:J983:J1982)</f>
        <v>8530.1160000000018</v>
      </c>
      <c r="W983">
        <f t="shared" si="139"/>
        <v>112</v>
      </c>
      <c r="X983">
        <f t="shared" si="140"/>
        <v>426.50580000000008</v>
      </c>
      <c r="Y983">
        <f t="shared" si="141"/>
        <v>1022.49</v>
      </c>
      <c r="Z983">
        <f t="shared" si="142"/>
        <v>30.995999999999999</v>
      </c>
      <c r="AA983">
        <f t="shared" si="143"/>
        <v>20</v>
      </c>
    </row>
    <row r="984" spans="1:27" x14ac:dyDescent="0.3">
      <c r="A984" t="s">
        <v>1070</v>
      </c>
      <c r="B984" t="s">
        <v>18</v>
      </c>
      <c r="C984" t="s">
        <v>19</v>
      </c>
      <c r="D984" t="s">
        <v>27</v>
      </c>
      <c r="E984" t="s">
        <v>215</v>
      </c>
      <c r="F984" t="s">
        <v>22</v>
      </c>
      <c r="G984">
        <v>58.15</v>
      </c>
      <c r="H984">
        <v>4</v>
      </c>
      <c r="I984">
        <v>11.63</v>
      </c>
      <c r="J984">
        <v>244.23</v>
      </c>
      <c r="K984" s="6" t="s">
        <v>146</v>
      </c>
      <c r="L984">
        <v>0.73888888888888893</v>
      </c>
      <c r="M984" t="s">
        <v>29</v>
      </c>
      <c r="N984">
        <v>232.6</v>
      </c>
      <c r="O984">
        <v>4.7619047620000003</v>
      </c>
      <c r="P984">
        <v>11.63</v>
      </c>
      <c r="Q984">
        <v>8.4</v>
      </c>
      <c r="R984">
        <f t="shared" si="135"/>
        <v>244.23</v>
      </c>
      <c r="S984" t="str">
        <f t="shared" si="136"/>
        <v>correct</v>
      </c>
      <c r="T984" s="5" t="str">
        <f t="shared" si="137"/>
        <v>Health And Beauty</v>
      </c>
      <c r="U984" t="str">
        <f t="shared" si="138"/>
        <v>Cash</v>
      </c>
      <c r="V984">
        <f>SUM(J984:J984:J1983)</f>
        <v>8279.8379999999997</v>
      </c>
      <c r="W984">
        <f t="shared" si="139"/>
        <v>108</v>
      </c>
      <c r="X984">
        <f t="shared" si="140"/>
        <v>435.78094736842104</v>
      </c>
      <c r="Y984">
        <f t="shared" si="141"/>
        <v>1022.49</v>
      </c>
      <c r="Z984">
        <f t="shared" si="142"/>
        <v>30.995999999999999</v>
      </c>
      <c r="AA984">
        <f t="shared" si="143"/>
        <v>19</v>
      </c>
    </row>
    <row r="985" spans="1:27" x14ac:dyDescent="0.3">
      <c r="A985" t="s">
        <v>1071</v>
      </c>
      <c r="B985" t="s">
        <v>18</v>
      </c>
      <c r="C985" t="s">
        <v>19</v>
      </c>
      <c r="D985" t="s">
        <v>20</v>
      </c>
      <c r="E985" t="s">
        <v>21</v>
      </c>
      <c r="F985" t="s">
        <v>36</v>
      </c>
      <c r="G985">
        <v>97.48</v>
      </c>
      <c r="H985">
        <v>9</v>
      </c>
      <c r="I985">
        <v>43.866</v>
      </c>
      <c r="J985">
        <v>921.18600000000004</v>
      </c>
      <c r="K985" s="6" t="s">
        <v>354</v>
      </c>
      <c r="L985">
        <v>0.59652777777777777</v>
      </c>
      <c r="M985" t="s">
        <v>23</v>
      </c>
      <c r="N985">
        <v>877.32</v>
      </c>
      <c r="O985">
        <v>4.7619047620000003</v>
      </c>
      <c r="P985">
        <v>43.866</v>
      </c>
      <c r="Q985">
        <v>7.4</v>
      </c>
      <c r="R985">
        <f t="shared" si="135"/>
        <v>921.19</v>
      </c>
      <c r="S985" t="str">
        <f t="shared" si="136"/>
        <v>check</v>
      </c>
      <c r="T985" s="5" t="str">
        <f t="shared" si="137"/>
        <v>Sports And Travel</v>
      </c>
      <c r="U985" t="str">
        <f t="shared" si="138"/>
        <v>Ewallet</v>
      </c>
      <c r="V985">
        <f>SUM(J985:J985:J1984)</f>
        <v>8035.6080000000002</v>
      </c>
      <c r="W985">
        <f t="shared" si="139"/>
        <v>104</v>
      </c>
      <c r="X985">
        <f t="shared" si="140"/>
        <v>446.42266666666666</v>
      </c>
      <c r="Y985">
        <f t="shared" si="141"/>
        <v>1022.49</v>
      </c>
      <c r="Z985">
        <f t="shared" si="142"/>
        <v>30.995999999999999</v>
      </c>
      <c r="AA985">
        <f t="shared" si="143"/>
        <v>18</v>
      </c>
    </row>
    <row r="986" spans="1:27" x14ac:dyDescent="0.3">
      <c r="A986" t="s">
        <v>1072</v>
      </c>
      <c r="B986" t="s">
        <v>25</v>
      </c>
      <c r="C986" t="s">
        <v>26</v>
      </c>
      <c r="D986" t="s">
        <v>27</v>
      </c>
      <c r="E986" t="s">
        <v>215</v>
      </c>
      <c r="F986" t="s">
        <v>22</v>
      </c>
      <c r="G986">
        <v>99.96</v>
      </c>
      <c r="H986">
        <v>7</v>
      </c>
      <c r="I986">
        <v>34.985999999999997</v>
      </c>
      <c r="J986">
        <v>734.70600000000002</v>
      </c>
      <c r="K986" s="6" t="s">
        <v>146</v>
      </c>
      <c r="L986">
        <v>0.43958333333333338</v>
      </c>
      <c r="M986" t="s">
        <v>29</v>
      </c>
      <c r="N986">
        <v>699.72</v>
      </c>
      <c r="O986">
        <v>4.7619047620000003</v>
      </c>
      <c r="P986">
        <v>34.985999999999997</v>
      </c>
      <c r="Q986">
        <v>6.1</v>
      </c>
      <c r="R986">
        <f t="shared" si="135"/>
        <v>734.71</v>
      </c>
      <c r="S986" t="str">
        <f t="shared" si="136"/>
        <v>check</v>
      </c>
      <c r="T986" s="5" t="str">
        <f t="shared" si="137"/>
        <v>Health And Beauty</v>
      </c>
      <c r="U986" t="str">
        <f t="shared" si="138"/>
        <v>Cash</v>
      </c>
      <c r="V986">
        <f>SUM(J986:J986:J1985)</f>
        <v>7114.4220000000005</v>
      </c>
      <c r="W986">
        <f t="shared" si="139"/>
        <v>95</v>
      </c>
      <c r="X986">
        <f t="shared" si="140"/>
        <v>418.49541176470592</v>
      </c>
      <c r="Y986">
        <f t="shared" si="141"/>
        <v>1022.49</v>
      </c>
      <c r="Z986">
        <f t="shared" si="142"/>
        <v>30.995999999999999</v>
      </c>
      <c r="AA986">
        <f t="shared" si="143"/>
        <v>17</v>
      </c>
    </row>
    <row r="987" spans="1:27" x14ac:dyDescent="0.3">
      <c r="A987" t="s">
        <v>1073</v>
      </c>
      <c r="B987" t="s">
        <v>25</v>
      </c>
      <c r="C987" t="s">
        <v>26</v>
      </c>
      <c r="D987" t="s">
        <v>27</v>
      </c>
      <c r="E987" t="s">
        <v>215</v>
      </c>
      <c r="F987" t="s">
        <v>28</v>
      </c>
      <c r="G987">
        <v>96.37</v>
      </c>
      <c r="H987">
        <v>7</v>
      </c>
      <c r="I987">
        <v>33.729500000000002</v>
      </c>
      <c r="J987">
        <v>708.31949999999995</v>
      </c>
      <c r="K987" s="6">
        <v>43709</v>
      </c>
      <c r="L987">
        <v>0.4861111111111111</v>
      </c>
      <c r="M987" t="s">
        <v>29</v>
      </c>
      <c r="N987">
        <v>674.59</v>
      </c>
      <c r="O987">
        <v>4.7619047620000003</v>
      </c>
      <c r="P987">
        <v>33.729500000000002</v>
      </c>
      <c r="Q987">
        <v>6</v>
      </c>
      <c r="R987">
        <f t="shared" si="135"/>
        <v>708.32</v>
      </c>
      <c r="S987" t="str">
        <f t="shared" si="136"/>
        <v>check</v>
      </c>
      <c r="T987" s="5" t="str">
        <f t="shared" si="137"/>
        <v>Electronic Accessories</v>
      </c>
      <c r="U987" t="str">
        <f t="shared" si="138"/>
        <v>Cash</v>
      </c>
      <c r="V987">
        <f>SUM(J987:J987:J1986)</f>
        <v>6379.7160000000003</v>
      </c>
      <c r="W987">
        <f t="shared" si="139"/>
        <v>88</v>
      </c>
      <c r="X987">
        <f t="shared" si="140"/>
        <v>398.73225000000002</v>
      </c>
      <c r="Y987">
        <f t="shared" si="141"/>
        <v>1022.49</v>
      </c>
      <c r="Z987">
        <f t="shared" si="142"/>
        <v>30.995999999999999</v>
      </c>
      <c r="AA987">
        <f t="shared" si="143"/>
        <v>16</v>
      </c>
    </row>
    <row r="988" spans="1:27" x14ac:dyDescent="0.3">
      <c r="A988" t="s">
        <v>1074</v>
      </c>
      <c r="B988" t="s">
        <v>45</v>
      </c>
      <c r="C988" t="s">
        <v>46</v>
      </c>
      <c r="D988" t="s">
        <v>27</v>
      </c>
      <c r="E988" t="s">
        <v>21</v>
      </c>
      <c r="F988" t="s">
        <v>50</v>
      </c>
      <c r="G988">
        <v>63.71</v>
      </c>
      <c r="H988">
        <v>5</v>
      </c>
      <c r="I988">
        <v>15.9275</v>
      </c>
      <c r="J988">
        <v>334.47750000000002</v>
      </c>
      <c r="K988" s="6">
        <v>43648</v>
      </c>
      <c r="L988">
        <v>0.8125</v>
      </c>
      <c r="M988" t="s">
        <v>23</v>
      </c>
      <c r="N988">
        <v>318.55</v>
      </c>
      <c r="O988">
        <v>4.7619047620000003</v>
      </c>
      <c r="P988">
        <v>15.9275</v>
      </c>
      <c r="Q988">
        <v>8.5</v>
      </c>
      <c r="R988">
        <f t="shared" si="135"/>
        <v>334.48</v>
      </c>
      <c r="S988" t="str">
        <f t="shared" si="136"/>
        <v>check</v>
      </c>
      <c r="T988" s="5" t="str">
        <f t="shared" si="137"/>
        <v>Fashion Accessories</v>
      </c>
      <c r="U988" t="str">
        <f t="shared" si="138"/>
        <v>Ewallet</v>
      </c>
      <c r="V988">
        <f>SUM(J988:J988:J1987)</f>
        <v>5671.3964999999989</v>
      </c>
      <c r="W988">
        <f t="shared" si="139"/>
        <v>81</v>
      </c>
      <c r="X988">
        <f t="shared" si="140"/>
        <v>378.09309999999994</v>
      </c>
      <c r="Y988">
        <f t="shared" si="141"/>
        <v>1022.49</v>
      </c>
      <c r="Z988">
        <f t="shared" si="142"/>
        <v>30.995999999999999</v>
      </c>
      <c r="AA988">
        <f t="shared" si="143"/>
        <v>15</v>
      </c>
    </row>
    <row r="989" spans="1:27" x14ac:dyDescent="0.3">
      <c r="A989" t="s">
        <v>1075</v>
      </c>
      <c r="B989" t="s">
        <v>45</v>
      </c>
      <c r="C989" t="s">
        <v>46</v>
      </c>
      <c r="D989" t="s">
        <v>27</v>
      </c>
      <c r="E989" t="s">
        <v>21</v>
      </c>
      <c r="F989" t="s">
        <v>22</v>
      </c>
      <c r="G989">
        <v>14.76</v>
      </c>
      <c r="H989">
        <v>2</v>
      </c>
      <c r="I989">
        <v>1.476</v>
      </c>
      <c r="J989">
        <v>30.995999999999999</v>
      </c>
      <c r="K989" s="6" t="s">
        <v>206</v>
      </c>
      <c r="L989">
        <v>0.61249999999999993</v>
      </c>
      <c r="M989" t="s">
        <v>23</v>
      </c>
      <c r="N989">
        <v>29.52</v>
      </c>
      <c r="O989">
        <v>4.7619047620000003</v>
      </c>
      <c r="P989">
        <v>1.476</v>
      </c>
      <c r="Q989">
        <v>4.3</v>
      </c>
      <c r="R989">
        <f t="shared" si="135"/>
        <v>31</v>
      </c>
      <c r="S989" t="str">
        <f t="shared" si="136"/>
        <v>check</v>
      </c>
      <c r="T989" s="5" t="str">
        <f t="shared" si="137"/>
        <v>Health And Beauty</v>
      </c>
      <c r="U989" t="str">
        <f t="shared" si="138"/>
        <v>Ewallet</v>
      </c>
      <c r="V989">
        <f>SUM(J989:J989:J1988)</f>
        <v>5336.918999999999</v>
      </c>
      <c r="W989">
        <f t="shared" si="139"/>
        <v>76</v>
      </c>
      <c r="X989">
        <f t="shared" si="140"/>
        <v>381.2084999999999</v>
      </c>
      <c r="Y989">
        <f t="shared" si="141"/>
        <v>1022.49</v>
      </c>
      <c r="Z989">
        <f t="shared" si="142"/>
        <v>30.995999999999999</v>
      </c>
      <c r="AA989">
        <f t="shared" si="143"/>
        <v>14</v>
      </c>
    </row>
    <row r="990" spans="1:27" x14ac:dyDescent="0.3">
      <c r="A990" t="s">
        <v>1076</v>
      </c>
      <c r="B990" t="s">
        <v>45</v>
      </c>
      <c r="C990" t="s">
        <v>46</v>
      </c>
      <c r="D990" t="s">
        <v>20</v>
      </c>
      <c r="E990" t="s">
        <v>215</v>
      </c>
      <c r="F990" t="s">
        <v>22</v>
      </c>
      <c r="G990">
        <v>62</v>
      </c>
      <c r="H990">
        <v>8</v>
      </c>
      <c r="I990">
        <v>24.8</v>
      </c>
      <c r="J990">
        <v>520.79999999999995</v>
      </c>
      <c r="K990" s="6">
        <v>43525</v>
      </c>
      <c r="L990">
        <v>0.79722222222222217</v>
      </c>
      <c r="M990" t="s">
        <v>32</v>
      </c>
      <c r="N990">
        <v>496</v>
      </c>
      <c r="O990">
        <v>4.7619047620000003</v>
      </c>
      <c r="P990">
        <v>24.8</v>
      </c>
      <c r="Q990">
        <v>6.2</v>
      </c>
      <c r="R990">
        <f t="shared" si="135"/>
        <v>520.79999999999995</v>
      </c>
      <c r="S990" t="str">
        <f t="shared" si="136"/>
        <v>correct</v>
      </c>
      <c r="T990" s="5" t="str">
        <f t="shared" si="137"/>
        <v>Health And Beauty</v>
      </c>
      <c r="U990" t="str">
        <f t="shared" si="138"/>
        <v>Credit card</v>
      </c>
      <c r="V990">
        <f>SUM(J990:J990:J1989)</f>
        <v>5305.9229999999989</v>
      </c>
      <c r="W990">
        <f t="shared" si="139"/>
        <v>74</v>
      </c>
      <c r="X990">
        <f t="shared" si="140"/>
        <v>408.14792307692301</v>
      </c>
      <c r="Y990">
        <f t="shared" si="141"/>
        <v>1022.49</v>
      </c>
      <c r="Z990">
        <f t="shared" si="142"/>
        <v>33.432000000000002</v>
      </c>
      <c r="AA990">
        <f t="shared" si="143"/>
        <v>13</v>
      </c>
    </row>
    <row r="991" spans="1:27" x14ac:dyDescent="0.3">
      <c r="A991" t="s">
        <v>1077</v>
      </c>
      <c r="B991" t="s">
        <v>25</v>
      </c>
      <c r="C991" t="s">
        <v>26</v>
      </c>
      <c r="D991" t="s">
        <v>20</v>
      </c>
      <c r="E991" t="s">
        <v>215</v>
      </c>
      <c r="F991" t="s">
        <v>28</v>
      </c>
      <c r="G991">
        <v>82.34</v>
      </c>
      <c r="H991">
        <v>10</v>
      </c>
      <c r="I991">
        <v>41.17</v>
      </c>
      <c r="J991">
        <v>864.57</v>
      </c>
      <c r="K991" s="6" t="s">
        <v>55</v>
      </c>
      <c r="L991">
        <v>0.79999999999999993</v>
      </c>
      <c r="M991" t="s">
        <v>23</v>
      </c>
      <c r="N991">
        <v>823.4</v>
      </c>
      <c r="O991">
        <v>4.7619047620000003</v>
      </c>
      <c r="P991">
        <v>41.17</v>
      </c>
      <c r="Q991">
        <v>4.3</v>
      </c>
      <c r="R991">
        <f t="shared" si="135"/>
        <v>864.57</v>
      </c>
      <c r="S991" t="str">
        <f t="shared" si="136"/>
        <v>correct</v>
      </c>
      <c r="T991" s="5" t="str">
        <f t="shared" si="137"/>
        <v>Electronic Accessories</v>
      </c>
      <c r="U991" t="str">
        <f t="shared" si="138"/>
        <v>Ewallet</v>
      </c>
      <c r="V991">
        <f>SUM(J991:J991:J1990)</f>
        <v>4785.1229999999987</v>
      </c>
      <c r="W991">
        <f t="shared" si="139"/>
        <v>66</v>
      </c>
      <c r="X991">
        <f t="shared" si="140"/>
        <v>398.76024999999987</v>
      </c>
      <c r="Y991">
        <f t="shared" si="141"/>
        <v>1022.49</v>
      </c>
      <c r="Z991">
        <f t="shared" si="142"/>
        <v>33.432000000000002</v>
      </c>
      <c r="AA991">
        <f t="shared" si="143"/>
        <v>12</v>
      </c>
    </row>
    <row r="992" spans="1:27" x14ac:dyDescent="0.3">
      <c r="A992" t="s">
        <v>1078</v>
      </c>
      <c r="B992" t="s">
        <v>45</v>
      </c>
      <c r="C992" t="s">
        <v>46</v>
      </c>
      <c r="D992" t="s">
        <v>20</v>
      </c>
      <c r="E992" t="s">
        <v>215</v>
      </c>
      <c r="F992" t="s">
        <v>22</v>
      </c>
      <c r="G992">
        <v>75.37</v>
      </c>
      <c r="H992">
        <v>8</v>
      </c>
      <c r="I992">
        <v>30.148</v>
      </c>
      <c r="J992">
        <v>633.10799999999995</v>
      </c>
      <c r="K992" s="6" t="s">
        <v>79</v>
      </c>
      <c r="L992">
        <v>0.65694444444444444</v>
      </c>
      <c r="M992" t="s">
        <v>32</v>
      </c>
      <c r="N992">
        <v>602.96</v>
      </c>
      <c r="O992">
        <v>4.7619047620000003</v>
      </c>
      <c r="P992">
        <v>30.148</v>
      </c>
      <c r="Q992">
        <v>8.4</v>
      </c>
      <c r="R992">
        <f t="shared" si="135"/>
        <v>633.11</v>
      </c>
      <c r="S992" t="str">
        <f t="shared" si="136"/>
        <v>check</v>
      </c>
      <c r="T992" s="5" t="str">
        <f t="shared" si="137"/>
        <v>Health And Beauty</v>
      </c>
      <c r="U992" t="str">
        <f t="shared" si="138"/>
        <v>Credit card</v>
      </c>
      <c r="V992">
        <f>SUM(J992:J992:J1991)</f>
        <v>3920.5529999999999</v>
      </c>
      <c r="W992">
        <f t="shared" si="139"/>
        <v>56</v>
      </c>
      <c r="X992">
        <f t="shared" si="140"/>
        <v>356.4139090909091</v>
      </c>
      <c r="Y992">
        <f t="shared" si="141"/>
        <v>1022.49</v>
      </c>
      <c r="Z992">
        <f t="shared" si="142"/>
        <v>33.432000000000002</v>
      </c>
      <c r="AA992">
        <f t="shared" si="143"/>
        <v>11</v>
      </c>
    </row>
    <row r="993" spans="1:27" x14ac:dyDescent="0.3">
      <c r="A993" t="s">
        <v>1079</v>
      </c>
      <c r="B993" t="s">
        <v>18</v>
      </c>
      <c r="C993" t="s">
        <v>19</v>
      </c>
      <c r="D993" t="s">
        <v>27</v>
      </c>
      <c r="E993" t="s">
        <v>21</v>
      </c>
      <c r="F993" t="s">
        <v>47</v>
      </c>
      <c r="G993">
        <v>56.56</v>
      </c>
      <c r="H993">
        <v>5</v>
      </c>
      <c r="I993">
        <v>14.14</v>
      </c>
      <c r="J993">
        <v>296.94</v>
      </c>
      <c r="K993" s="6" t="s">
        <v>71</v>
      </c>
      <c r="L993">
        <v>0.79583333333333339</v>
      </c>
      <c r="M993" t="s">
        <v>32</v>
      </c>
      <c r="N993">
        <v>282.8</v>
      </c>
      <c r="O993">
        <v>4.7619047620000003</v>
      </c>
      <c r="P993">
        <v>14.14</v>
      </c>
      <c r="Q993">
        <v>4.5</v>
      </c>
      <c r="R993">
        <f t="shared" si="135"/>
        <v>296.94</v>
      </c>
      <c r="S993" t="str">
        <f t="shared" si="136"/>
        <v>correct</v>
      </c>
      <c r="T993" s="5" t="str">
        <f t="shared" si="137"/>
        <v>Food And Beverages</v>
      </c>
      <c r="U993" t="str">
        <f t="shared" si="138"/>
        <v>Credit card</v>
      </c>
      <c r="V993">
        <f>SUM(J993:J993:J1992)</f>
        <v>3287.4449999999997</v>
      </c>
      <c r="W993">
        <f t="shared" si="139"/>
        <v>48</v>
      </c>
      <c r="X993">
        <f t="shared" si="140"/>
        <v>328.74449999999996</v>
      </c>
      <c r="Y993">
        <f t="shared" si="141"/>
        <v>1022.49</v>
      </c>
      <c r="Z993">
        <f t="shared" si="142"/>
        <v>33.432000000000002</v>
      </c>
      <c r="AA993">
        <f t="shared" si="143"/>
        <v>10</v>
      </c>
    </row>
    <row r="994" spans="1:27" x14ac:dyDescent="0.3">
      <c r="A994" t="s">
        <v>1080</v>
      </c>
      <c r="B994" t="s">
        <v>45</v>
      </c>
      <c r="C994" t="s">
        <v>46</v>
      </c>
      <c r="D994" t="s">
        <v>27</v>
      </c>
      <c r="E994" t="s">
        <v>21</v>
      </c>
      <c r="F994" t="s">
        <v>36</v>
      </c>
      <c r="G994">
        <v>76.599999999999994</v>
      </c>
      <c r="H994">
        <v>10</v>
      </c>
      <c r="I994">
        <v>38.299999999999997</v>
      </c>
      <c r="J994">
        <v>804.3</v>
      </c>
      <c r="K994" s="6" t="s">
        <v>128</v>
      </c>
      <c r="L994">
        <v>0.75694444444444453</v>
      </c>
      <c r="M994" t="s">
        <v>23</v>
      </c>
      <c r="N994">
        <v>766</v>
      </c>
      <c r="O994">
        <v>4.7619047620000003</v>
      </c>
      <c r="P994">
        <v>38.299999999999997</v>
      </c>
      <c r="Q994">
        <v>6</v>
      </c>
      <c r="R994">
        <f t="shared" si="135"/>
        <v>804.3</v>
      </c>
      <c r="S994" t="str">
        <f t="shared" si="136"/>
        <v>correct</v>
      </c>
      <c r="T994" s="5" t="str">
        <f t="shared" si="137"/>
        <v>Sports And Travel</v>
      </c>
      <c r="U994" t="str">
        <f t="shared" si="138"/>
        <v>Ewallet</v>
      </c>
      <c r="V994">
        <f>SUM(J994:J994:J1993)</f>
        <v>2990.5049999999997</v>
      </c>
      <c r="W994">
        <f t="shared" si="139"/>
        <v>43</v>
      </c>
      <c r="X994">
        <f t="shared" si="140"/>
        <v>332.27833333333331</v>
      </c>
      <c r="Y994">
        <f t="shared" si="141"/>
        <v>1022.49</v>
      </c>
      <c r="Z994">
        <f t="shared" si="142"/>
        <v>33.432000000000002</v>
      </c>
      <c r="AA994">
        <f t="shared" si="143"/>
        <v>9</v>
      </c>
    </row>
    <row r="995" spans="1:27" x14ac:dyDescent="0.3">
      <c r="A995" t="s">
        <v>1081</v>
      </c>
      <c r="B995" t="s">
        <v>18</v>
      </c>
      <c r="C995" t="s">
        <v>19</v>
      </c>
      <c r="D995" t="s">
        <v>27</v>
      </c>
      <c r="E995" t="s">
        <v>215</v>
      </c>
      <c r="F995" t="s">
        <v>28</v>
      </c>
      <c r="G995">
        <v>58.03</v>
      </c>
      <c r="H995">
        <v>2</v>
      </c>
      <c r="I995">
        <v>5.8029999999999999</v>
      </c>
      <c r="J995">
        <v>121.863</v>
      </c>
      <c r="K995" s="6">
        <v>43741</v>
      </c>
      <c r="L995">
        <v>0.8652777777777777</v>
      </c>
      <c r="M995" t="s">
        <v>23</v>
      </c>
      <c r="N995">
        <v>116.06</v>
      </c>
      <c r="O995">
        <v>4.7619047620000003</v>
      </c>
      <c r="P995">
        <v>5.8029999999999999</v>
      </c>
      <c r="Q995">
        <v>8.8000000000000007</v>
      </c>
      <c r="R995">
        <f t="shared" si="135"/>
        <v>121.86</v>
      </c>
      <c r="S995" t="str">
        <f t="shared" si="136"/>
        <v>check</v>
      </c>
      <c r="T995" s="5" t="str">
        <f t="shared" si="137"/>
        <v>Electronic Accessories</v>
      </c>
      <c r="U995" t="str">
        <f t="shared" si="138"/>
        <v>Ewallet</v>
      </c>
      <c r="V995">
        <f>SUM(J995:J995:J1994)</f>
        <v>2186.2049999999999</v>
      </c>
      <c r="W995">
        <f t="shared" si="139"/>
        <v>33</v>
      </c>
      <c r="X995">
        <f t="shared" si="140"/>
        <v>273.27562499999999</v>
      </c>
      <c r="Y995">
        <f t="shared" si="141"/>
        <v>1022.49</v>
      </c>
      <c r="Z995">
        <f t="shared" si="142"/>
        <v>33.432000000000002</v>
      </c>
      <c r="AA995">
        <f t="shared" si="143"/>
        <v>8</v>
      </c>
    </row>
    <row r="996" spans="1:27" x14ac:dyDescent="0.3">
      <c r="A996" t="s">
        <v>1082</v>
      </c>
      <c r="B996" t="s">
        <v>45</v>
      </c>
      <c r="C996" t="s">
        <v>46</v>
      </c>
      <c r="D996" t="s">
        <v>27</v>
      </c>
      <c r="E996" t="s">
        <v>215</v>
      </c>
      <c r="F996" t="s">
        <v>50</v>
      </c>
      <c r="G996">
        <v>17.489999999999998</v>
      </c>
      <c r="H996">
        <v>10</v>
      </c>
      <c r="I996">
        <v>8.7449999999999992</v>
      </c>
      <c r="J996">
        <v>183.64500000000001</v>
      </c>
      <c r="K996" s="6" t="s">
        <v>218</v>
      </c>
      <c r="L996">
        <v>0.77430555555555547</v>
      </c>
      <c r="M996" t="s">
        <v>23</v>
      </c>
      <c r="N996">
        <v>174.9</v>
      </c>
      <c r="O996">
        <v>4.7619047620000003</v>
      </c>
      <c r="P996">
        <v>8.7449999999999992</v>
      </c>
      <c r="Q996">
        <v>6.6</v>
      </c>
      <c r="R996">
        <f t="shared" si="135"/>
        <v>183.65</v>
      </c>
      <c r="S996" t="str">
        <f t="shared" si="136"/>
        <v>check</v>
      </c>
      <c r="T996" s="5" t="str">
        <f t="shared" si="137"/>
        <v>Fashion Accessories</v>
      </c>
      <c r="U996" t="str">
        <f t="shared" si="138"/>
        <v>Ewallet</v>
      </c>
      <c r="V996">
        <f>SUM(J996:J996:J1995)</f>
        <v>2064.3420000000001</v>
      </c>
      <c r="W996">
        <f t="shared" si="139"/>
        <v>31</v>
      </c>
      <c r="X996">
        <f t="shared" si="140"/>
        <v>294.90600000000001</v>
      </c>
      <c r="Y996">
        <f t="shared" si="141"/>
        <v>1022.49</v>
      </c>
      <c r="Z996">
        <f t="shared" si="142"/>
        <v>33.432000000000002</v>
      </c>
      <c r="AA996">
        <f t="shared" si="143"/>
        <v>7</v>
      </c>
    </row>
    <row r="997" spans="1:27" x14ac:dyDescent="0.3">
      <c r="A997" t="s">
        <v>1083</v>
      </c>
      <c r="B997" t="s">
        <v>25</v>
      </c>
      <c r="C997" t="s">
        <v>26</v>
      </c>
      <c r="D997" t="s">
        <v>20</v>
      </c>
      <c r="E997" t="s">
        <v>21</v>
      </c>
      <c r="F997" t="s">
        <v>28</v>
      </c>
      <c r="G997">
        <v>60.95</v>
      </c>
      <c r="H997">
        <v>1</v>
      </c>
      <c r="I997">
        <v>3.0474999999999999</v>
      </c>
      <c r="J997">
        <v>63.997500000000002</v>
      </c>
      <c r="K997" s="6" t="s">
        <v>206</v>
      </c>
      <c r="L997">
        <v>0.4861111111111111</v>
      </c>
      <c r="M997" t="s">
        <v>23</v>
      </c>
      <c r="N997">
        <v>60.95</v>
      </c>
      <c r="O997">
        <v>4.7619047620000003</v>
      </c>
      <c r="P997">
        <v>3.0474999999999999</v>
      </c>
      <c r="Q997">
        <v>5.9</v>
      </c>
      <c r="R997">
        <f t="shared" si="135"/>
        <v>64</v>
      </c>
      <c r="S997" t="str">
        <f t="shared" si="136"/>
        <v>check</v>
      </c>
      <c r="T997" s="5" t="str">
        <f t="shared" si="137"/>
        <v>Electronic Accessories</v>
      </c>
      <c r="U997" t="str">
        <f t="shared" si="138"/>
        <v>Ewallet</v>
      </c>
      <c r="V997">
        <f>SUM(J997:J997:J1996)</f>
        <v>1880.6970000000001</v>
      </c>
      <c r="W997">
        <f t="shared" si="139"/>
        <v>21</v>
      </c>
      <c r="X997">
        <f t="shared" si="140"/>
        <v>313.4495</v>
      </c>
      <c r="Y997">
        <f t="shared" si="141"/>
        <v>1022.49</v>
      </c>
      <c r="Z997">
        <f t="shared" si="142"/>
        <v>33.432000000000002</v>
      </c>
      <c r="AA997">
        <f t="shared" si="143"/>
        <v>6</v>
      </c>
    </row>
    <row r="998" spans="1:27" x14ac:dyDescent="0.3">
      <c r="A998" t="s">
        <v>1084</v>
      </c>
      <c r="B998" t="s">
        <v>25</v>
      </c>
      <c r="C998" t="s">
        <v>26</v>
      </c>
      <c r="D998" t="s">
        <v>27</v>
      </c>
      <c r="E998" t="s">
        <v>215</v>
      </c>
      <c r="F998" t="s">
        <v>22</v>
      </c>
      <c r="G998">
        <v>40.35</v>
      </c>
      <c r="H998">
        <v>1</v>
      </c>
      <c r="I998">
        <v>2.0175000000000001</v>
      </c>
      <c r="J998">
        <v>42.3675</v>
      </c>
      <c r="K998" s="6" t="s">
        <v>228</v>
      </c>
      <c r="L998">
        <v>0.57361111111111118</v>
      </c>
      <c r="M998" t="s">
        <v>23</v>
      </c>
      <c r="N998">
        <v>40.35</v>
      </c>
      <c r="O998">
        <v>4.7619047620000003</v>
      </c>
      <c r="P998">
        <v>2.0175000000000001</v>
      </c>
      <c r="Q998">
        <v>6.2</v>
      </c>
      <c r="R998">
        <f t="shared" si="135"/>
        <v>42.37</v>
      </c>
      <c r="S998" t="str">
        <f t="shared" si="136"/>
        <v>check</v>
      </c>
      <c r="T998" s="5" t="str">
        <f t="shared" si="137"/>
        <v>Health And Beauty</v>
      </c>
      <c r="U998" t="str">
        <f t="shared" si="138"/>
        <v>Ewallet</v>
      </c>
      <c r="V998">
        <f>SUM(J998:J998:J1997)</f>
        <v>1816.6995000000002</v>
      </c>
      <c r="W998">
        <f t="shared" si="139"/>
        <v>20</v>
      </c>
      <c r="X998">
        <f t="shared" si="140"/>
        <v>363.33990000000006</v>
      </c>
      <c r="Y998">
        <f t="shared" si="141"/>
        <v>1022.49</v>
      </c>
      <c r="Z998">
        <f t="shared" si="142"/>
        <v>33.432000000000002</v>
      </c>
      <c r="AA998">
        <f t="shared" si="143"/>
        <v>5</v>
      </c>
    </row>
    <row r="999" spans="1:27" x14ac:dyDescent="0.3">
      <c r="A999" t="s">
        <v>1085</v>
      </c>
      <c r="B999" t="s">
        <v>45</v>
      </c>
      <c r="C999" t="s">
        <v>46</v>
      </c>
      <c r="D999" t="s">
        <v>27</v>
      </c>
      <c r="E999" t="s">
        <v>21</v>
      </c>
      <c r="F999" t="s">
        <v>31</v>
      </c>
      <c r="G999">
        <v>97.38</v>
      </c>
      <c r="H999">
        <v>10</v>
      </c>
      <c r="I999">
        <v>48.69</v>
      </c>
      <c r="J999">
        <v>1022.49</v>
      </c>
      <c r="K999" s="6">
        <v>43499</v>
      </c>
      <c r="L999">
        <v>0.71944444444444444</v>
      </c>
      <c r="M999" t="s">
        <v>23</v>
      </c>
      <c r="N999">
        <v>973.8</v>
      </c>
      <c r="O999">
        <v>4.7619047620000003</v>
      </c>
      <c r="P999">
        <v>48.69</v>
      </c>
      <c r="Q999">
        <v>4.4000000000000004</v>
      </c>
      <c r="R999">
        <f t="shared" si="135"/>
        <v>1022.49</v>
      </c>
      <c r="S999" t="str">
        <f t="shared" si="136"/>
        <v>correct</v>
      </c>
      <c r="T999" s="5" t="str">
        <f t="shared" si="137"/>
        <v>Home And Lifestyle</v>
      </c>
      <c r="U999" t="str">
        <f t="shared" si="138"/>
        <v>Ewallet</v>
      </c>
      <c r="V999">
        <f>SUM(J999:J999:J1998)</f>
        <v>1774.3320000000001</v>
      </c>
      <c r="W999">
        <f t="shared" si="139"/>
        <v>19</v>
      </c>
      <c r="X999">
        <f t="shared" si="140"/>
        <v>443.58300000000003</v>
      </c>
      <c r="Y999">
        <f t="shared" si="141"/>
        <v>1022.49</v>
      </c>
      <c r="Z999">
        <f t="shared" si="142"/>
        <v>33.432000000000002</v>
      </c>
      <c r="AA999">
        <f t="shared" si="143"/>
        <v>4</v>
      </c>
    </row>
    <row r="1000" spans="1:27" x14ac:dyDescent="0.3">
      <c r="A1000" t="s">
        <v>1086</v>
      </c>
      <c r="B1000" t="s">
        <v>18</v>
      </c>
      <c r="C1000" t="s">
        <v>19</v>
      </c>
      <c r="D1000" t="s">
        <v>20</v>
      </c>
      <c r="E1000" t="s">
        <v>215</v>
      </c>
      <c r="F1000" t="s">
        <v>47</v>
      </c>
      <c r="G1000">
        <v>31.84</v>
      </c>
      <c r="H1000">
        <v>1</v>
      </c>
      <c r="I1000">
        <v>1.5920000000000001</v>
      </c>
      <c r="J1000">
        <v>33.432000000000002</v>
      </c>
      <c r="K1000" s="6">
        <v>43710</v>
      </c>
      <c r="L1000">
        <v>0.55694444444444446</v>
      </c>
      <c r="M1000" t="s">
        <v>29</v>
      </c>
      <c r="N1000">
        <v>31.84</v>
      </c>
      <c r="O1000">
        <v>4.7619047620000003</v>
      </c>
      <c r="P1000">
        <v>1.5920000000000001</v>
      </c>
      <c r="Q1000">
        <v>7.7</v>
      </c>
      <c r="R1000">
        <f t="shared" si="135"/>
        <v>33.43</v>
      </c>
      <c r="S1000" t="str">
        <f t="shared" si="136"/>
        <v>check</v>
      </c>
      <c r="T1000" s="5" t="str">
        <f t="shared" si="137"/>
        <v>Food And Beverages</v>
      </c>
      <c r="U1000" t="str">
        <f t="shared" si="138"/>
        <v>Cash</v>
      </c>
      <c r="V1000">
        <f>SUM(J1000:J1000:J1999)</f>
        <v>751.84199999999998</v>
      </c>
      <c r="W1000">
        <f t="shared" si="139"/>
        <v>9</v>
      </c>
      <c r="X1000">
        <f t="shared" si="140"/>
        <v>250.614</v>
      </c>
      <c r="Y1000">
        <f t="shared" si="141"/>
        <v>649.29899999999998</v>
      </c>
      <c r="Z1000">
        <f t="shared" si="142"/>
        <v>33.432000000000002</v>
      </c>
      <c r="AA1000">
        <f t="shared" si="143"/>
        <v>3</v>
      </c>
    </row>
    <row r="1001" spans="1:27" x14ac:dyDescent="0.3">
      <c r="A1001" t="s">
        <v>1087</v>
      </c>
      <c r="B1001" t="s">
        <v>18</v>
      </c>
      <c r="C1001" t="s">
        <v>19</v>
      </c>
      <c r="D1001" t="s">
        <v>27</v>
      </c>
      <c r="E1001" t="s">
        <v>215</v>
      </c>
      <c r="F1001" t="s">
        <v>31</v>
      </c>
      <c r="G1001">
        <v>65.819999999999993</v>
      </c>
      <c r="H1001">
        <v>1</v>
      </c>
      <c r="I1001">
        <v>3.2909999999999999</v>
      </c>
      <c r="J1001">
        <v>69.111000000000004</v>
      </c>
      <c r="K1001" s="6" t="s">
        <v>218</v>
      </c>
      <c r="L1001">
        <v>0.6479166666666667</v>
      </c>
      <c r="M1001" t="s">
        <v>29</v>
      </c>
      <c r="N1001">
        <v>65.819999999999993</v>
      </c>
      <c r="O1001">
        <v>4.7619047620000003</v>
      </c>
      <c r="P1001">
        <v>3.2909999999999999</v>
      </c>
      <c r="Q1001">
        <v>4.0999999999999996</v>
      </c>
      <c r="R1001">
        <f t="shared" si="135"/>
        <v>69.11</v>
      </c>
      <c r="S1001" t="str">
        <f t="shared" si="136"/>
        <v>check</v>
      </c>
      <c r="T1001" s="5" t="str">
        <f t="shared" si="137"/>
        <v>Home And Lifestyle</v>
      </c>
      <c r="U1001" t="str">
        <f t="shared" si="138"/>
        <v>Cash</v>
      </c>
      <c r="V1001">
        <f>SUM(J1001:J1001:J2000)</f>
        <v>718.41</v>
      </c>
      <c r="W1001">
        <f t="shared" si="139"/>
        <v>8</v>
      </c>
      <c r="X1001">
        <f t="shared" si="140"/>
        <v>359.20499999999998</v>
      </c>
      <c r="Y1001">
        <f t="shared" si="141"/>
        <v>649.29899999999998</v>
      </c>
      <c r="Z1001">
        <f t="shared" si="142"/>
        <v>69.111000000000004</v>
      </c>
      <c r="AA1001">
        <f t="shared" si="143"/>
        <v>2</v>
      </c>
    </row>
    <row r="1002" spans="1:27" x14ac:dyDescent="0.3">
      <c r="A1002" t="s">
        <v>1088</v>
      </c>
      <c r="B1002" t="s">
        <v>18</v>
      </c>
      <c r="C1002" t="s">
        <v>19</v>
      </c>
      <c r="D1002" t="s">
        <v>20</v>
      </c>
      <c r="E1002" t="s">
        <v>21</v>
      </c>
      <c r="F1002" t="s">
        <v>50</v>
      </c>
      <c r="G1002">
        <v>88.34</v>
      </c>
      <c r="H1002">
        <v>7</v>
      </c>
      <c r="I1002">
        <v>30.919</v>
      </c>
      <c r="J1002">
        <v>649.29899999999998</v>
      </c>
      <c r="K1002" s="6" t="s">
        <v>206</v>
      </c>
      <c r="L1002">
        <v>0.56111111111111112</v>
      </c>
      <c r="M1002" t="s">
        <v>29</v>
      </c>
      <c r="N1002">
        <v>618.38</v>
      </c>
      <c r="O1002">
        <v>4.7619047620000003</v>
      </c>
      <c r="P1002">
        <v>30.919</v>
      </c>
      <c r="Q1002">
        <v>6.6</v>
      </c>
      <c r="R1002">
        <f t="shared" si="135"/>
        <v>649.29999999999995</v>
      </c>
      <c r="S1002" t="str">
        <f t="shared" si="136"/>
        <v>check</v>
      </c>
      <c r="T1002" s="5" t="str">
        <f t="shared" si="137"/>
        <v>Fashion Accessories</v>
      </c>
      <c r="U1002" t="str">
        <f t="shared" si="138"/>
        <v>Cash</v>
      </c>
      <c r="V1002">
        <f>SUM(J1002:J1002:J2001)</f>
        <v>649.29899999999998</v>
      </c>
      <c r="W1002">
        <f t="shared" si="139"/>
        <v>7</v>
      </c>
      <c r="X1002">
        <f t="shared" si="140"/>
        <v>649.29899999999998</v>
      </c>
      <c r="Y1002">
        <f t="shared" si="141"/>
        <v>649.29899999999998</v>
      </c>
      <c r="Z1002">
        <f t="shared" si="142"/>
        <v>649.29899999999998</v>
      </c>
      <c r="AA1002">
        <f t="shared" si="143"/>
        <v>1</v>
      </c>
    </row>
  </sheetData>
  <mergeCells count="1">
    <mergeCell ref="R1:S1"/>
  </mergeCells>
  <conditionalFormatting sqref="J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{0AEFBE78-1902-4C85-894C-55B922465372}</x14:id>
        </ext>
      </extLst>
    </cfRule>
  </conditionalFormatting>
  <conditionalFormatting sqref="J3:J1002 J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{68C52123-A61C-44EA-B571-953DF2A313F5}</x14:id>
        </ext>
      </extLst>
    </cfRule>
  </conditionalFormatting>
  <conditionalFormatting sqref="J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{472ACAE8-CD84-4A27-BB5E-B972766202D1}</x14:id>
        </ext>
      </extLst>
    </cfRule>
  </conditionalFormatting>
  <pageMargins left="0.7" right="0.7" top="0.75" bottom="0.75" header="0.3" footer="0.3"/>
  <ignoredErrors>
    <ignoredError sqref="W8 Z16" formulaRange="1"/>
  </ignoredErrors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EFBE78-1902-4C85-894C-55B9224653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  <x14:conditionalFormatting xmlns:xm="http://schemas.microsoft.com/office/excel/2006/main">
          <x14:cfRule type="dataBar" id="{68C52123-A61C-44EA-B571-953DF2A313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J3:J1002 J1</xm:sqref>
        </x14:conditionalFormatting>
        <x14:conditionalFormatting xmlns:xm="http://schemas.microsoft.com/office/excel/2006/main">
          <x14:cfRule type="dataBar" id="{472ACAE8-CD84-4A27-BB5E-B972766202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7477-9255-42A0-B135-8071F3B51FF8}">
  <dimension ref="A1:AA1002"/>
  <sheetViews>
    <sheetView workbookViewId="0">
      <selection activeCell="B9" sqref="B9"/>
    </sheetView>
  </sheetViews>
  <sheetFormatPr defaultRowHeight="14.4" x14ac:dyDescent="0.3"/>
  <cols>
    <col min="11" max="11" width="11" customWidth="1"/>
    <col min="27" max="27" width="11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1126</v>
      </c>
      <c r="T1" t="s">
        <v>1127</v>
      </c>
      <c r="U1" t="s">
        <v>1128</v>
      </c>
      <c r="V1" t="s">
        <v>1089</v>
      </c>
      <c r="W1" t="s">
        <v>1090</v>
      </c>
      <c r="X1" t="s">
        <v>1091</v>
      </c>
      <c r="Y1" t="s">
        <v>1092</v>
      </c>
      <c r="Z1" t="s">
        <v>1093</v>
      </c>
      <c r="AA1" t="s">
        <v>1094</v>
      </c>
    </row>
    <row r="2" spans="1:27" ht="18" hidden="1" customHeight="1" x14ac:dyDescent="0.3">
      <c r="A2" t="s">
        <v>1101</v>
      </c>
      <c r="B2" t="s">
        <v>1102</v>
      </c>
      <c r="C2" t="s">
        <v>1103</v>
      </c>
      <c r="D2" t="s">
        <v>1104</v>
      </c>
      <c r="E2" t="s">
        <v>1105</v>
      </c>
      <c r="F2" t="s">
        <v>1106</v>
      </c>
      <c r="G2" t="s">
        <v>1107</v>
      </c>
      <c r="H2" t="s">
        <v>1108</v>
      </c>
      <c r="I2" t="s">
        <v>1109</v>
      </c>
      <c r="J2" t="s">
        <v>1110</v>
      </c>
      <c r="K2" t="s">
        <v>1111</v>
      </c>
      <c r="L2" t="s">
        <v>1112</v>
      </c>
      <c r="M2" t="s">
        <v>1113</v>
      </c>
      <c r="N2" t="s">
        <v>1114</v>
      </c>
      <c r="O2" t="s">
        <v>1115</v>
      </c>
      <c r="P2" t="s">
        <v>1116</v>
      </c>
      <c r="Q2" t="s">
        <v>1117</v>
      </c>
      <c r="R2" t="s">
        <v>1118</v>
      </c>
      <c r="S2" t="s">
        <v>1119</v>
      </c>
      <c r="T2" t="s">
        <v>1120</v>
      </c>
      <c r="U2" t="s">
        <v>1121</v>
      </c>
      <c r="V2" t="s">
        <v>1129</v>
      </c>
      <c r="W2" t="s">
        <v>1130</v>
      </c>
      <c r="X2" t="s">
        <v>1122</v>
      </c>
      <c r="Y2" t="s">
        <v>1123</v>
      </c>
      <c r="Z2" t="s">
        <v>1124</v>
      </c>
      <c r="AA2" t="s">
        <v>1125</v>
      </c>
    </row>
    <row r="3" spans="1:2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74.69</v>
      </c>
      <c r="H3">
        <v>7</v>
      </c>
      <c r="I3">
        <v>26.141500000000001</v>
      </c>
      <c r="J3">
        <v>548.97149999999999</v>
      </c>
      <c r="K3">
        <v>43586</v>
      </c>
      <c r="L3">
        <v>0.54722222222222217</v>
      </c>
      <c r="M3" t="s">
        <v>23</v>
      </c>
      <c r="N3">
        <v>522.83000000000004</v>
      </c>
      <c r="O3">
        <v>4.7619047620000003</v>
      </c>
      <c r="P3">
        <v>26.141500000000001</v>
      </c>
      <c r="Q3">
        <v>9.1</v>
      </c>
      <c r="R3">
        <f>ROUND((G3*H3)+I3,2)</f>
        <v>548.97</v>
      </c>
      <c r="S3" t="str">
        <f t="shared" ref="S3:S66" si="0">IF(J3=ROUND((G3*H3)+I3,2),"correct","check")</f>
        <v>check</v>
      </c>
      <c r="T3" t="str">
        <f t="shared" ref="T3:T66" si="1">PROPER(F3)</f>
        <v>Health And Beauty</v>
      </c>
      <c r="U3" t="str">
        <f t="shared" ref="U3:U66" si="2">TRIM(M3)</f>
        <v>Ewallet</v>
      </c>
      <c r="V3">
        <f>SUM(J3:J3:J1002)</f>
        <v>322966.74900000007</v>
      </c>
      <c r="W3">
        <f t="shared" ref="W3:W66" si="3">SUM(H3:H1002)</f>
        <v>5510</v>
      </c>
      <c r="X3">
        <f t="shared" ref="X3:X66" si="4">AVERAGE(J3:J1002)</f>
        <v>322.96674900000005</v>
      </c>
      <c r="Y3">
        <f t="shared" ref="Y3:Y66" si="5">MAX(J3:J1002)</f>
        <v>1042.6500000000001</v>
      </c>
      <c r="Z3">
        <f t="shared" ref="Z3:Z66" si="6">MIN(J3:J1002)</f>
        <v>10.6785</v>
      </c>
      <c r="AA3">
        <f t="shared" ref="AA3:AA66" si="7">COUNTA(A3:A1002)</f>
        <v>1000</v>
      </c>
    </row>
    <row r="4" spans="1:27" x14ac:dyDescent="0.3">
      <c r="A4" t="s">
        <v>24</v>
      </c>
      <c r="B4" t="s">
        <v>25</v>
      </c>
      <c r="C4" t="s">
        <v>26</v>
      </c>
      <c r="D4" t="s">
        <v>27</v>
      </c>
      <c r="E4" t="s">
        <v>21</v>
      </c>
      <c r="F4" t="s">
        <v>28</v>
      </c>
      <c r="G4">
        <v>15.28</v>
      </c>
      <c r="H4">
        <v>5</v>
      </c>
      <c r="I4">
        <v>3.82</v>
      </c>
      <c r="J4">
        <v>80.22</v>
      </c>
      <c r="K4">
        <v>43680</v>
      </c>
      <c r="L4">
        <v>0.4368055555555555</v>
      </c>
      <c r="M4" t="s">
        <v>29</v>
      </c>
      <c r="N4">
        <v>76.400000000000006</v>
      </c>
      <c r="O4">
        <v>4.7619047620000003</v>
      </c>
      <c r="P4">
        <v>3.82</v>
      </c>
      <c r="Q4">
        <v>9.6</v>
      </c>
      <c r="R4">
        <f t="shared" ref="R4:R67" si="8">ROUND((G4*H4)+I4,2)</f>
        <v>80.22</v>
      </c>
      <c r="S4" t="str">
        <f t="shared" si="0"/>
        <v>correct</v>
      </c>
      <c r="T4" t="str">
        <f t="shared" si="1"/>
        <v>Electronic Accessories</v>
      </c>
      <c r="U4" t="str">
        <f t="shared" si="2"/>
        <v>Cash</v>
      </c>
      <c r="V4">
        <f>SUM(J4:J4:J1003)</f>
        <v>322417.77750000008</v>
      </c>
      <c r="W4">
        <f t="shared" si="3"/>
        <v>5503</v>
      </c>
      <c r="X4">
        <f t="shared" si="4"/>
        <v>322.74051801801812</v>
      </c>
      <c r="Y4">
        <f t="shared" si="5"/>
        <v>1042.6500000000001</v>
      </c>
      <c r="Z4">
        <f t="shared" si="6"/>
        <v>10.6785</v>
      </c>
      <c r="AA4">
        <f t="shared" si="7"/>
        <v>999</v>
      </c>
    </row>
    <row r="5" spans="1:27" x14ac:dyDescent="0.3">
      <c r="A5" t="s">
        <v>30</v>
      </c>
      <c r="B5" t="s">
        <v>18</v>
      </c>
      <c r="C5" t="s">
        <v>19</v>
      </c>
      <c r="D5" t="s">
        <v>27</v>
      </c>
      <c r="E5" t="s">
        <v>21</v>
      </c>
      <c r="F5" t="s">
        <v>31</v>
      </c>
      <c r="G5">
        <v>46.33</v>
      </c>
      <c r="H5">
        <v>7</v>
      </c>
      <c r="I5">
        <v>16.215499999999999</v>
      </c>
      <c r="J5">
        <v>340.52550000000002</v>
      </c>
      <c r="K5">
        <v>43527</v>
      </c>
      <c r="L5">
        <v>0.55763888888888891</v>
      </c>
      <c r="M5" t="s">
        <v>32</v>
      </c>
      <c r="N5">
        <v>324.31</v>
      </c>
      <c r="O5">
        <v>4.7619047620000003</v>
      </c>
      <c r="P5">
        <v>16.215499999999999</v>
      </c>
      <c r="Q5">
        <v>7.4</v>
      </c>
      <c r="R5">
        <f t="shared" si="8"/>
        <v>340.53</v>
      </c>
      <c r="S5" t="str">
        <f t="shared" si="0"/>
        <v>check</v>
      </c>
      <c r="T5" t="str">
        <f t="shared" si="1"/>
        <v>Home And Lifestyle</v>
      </c>
      <c r="U5" t="str">
        <f t="shared" si="2"/>
        <v>Credit card</v>
      </c>
      <c r="V5">
        <f>SUM(J5:J5:J1004)</f>
        <v>322337.55750000005</v>
      </c>
      <c r="W5">
        <f t="shared" si="3"/>
        <v>5498</v>
      </c>
      <c r="X5">
        <f t="shared" si="4"/>
        <v>322.98352454909826</v>
      </c>
      <c r="Y5">
        <f t="shared" si="5"/>
        <v>1042.6500000000001</v>
      </c>
      <c r="Z5">
        <f t="shared" si="6"/>
        <v>10.6785</v>
      </c>
      <c r="AA5">
        <f t="shared" si="7"/>
        <v>998</v>
      </c>
    </row>
    <row r="6" spans="1:27" x14ac:dyDescent="0.3">
      <c r="A6" t="s">
        <v>33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>
        <v>58.22</v>
      </c>
      <c r="H6">
        <v>8</v>
      </c>
      <c r="I6">
        <v>23.288</v>
      </c>
      <c r="J6">
        <v>489.048</v>
      </c>
      <c r="K6" t="s">
        <v>34</v>
      </c>
      <c r="L6">
        <v>0.85625000000000007</v>
      </c>
      <c r="M6" t="s">
        <v>23</v>
      </c>
      <c r="N6">
        <v>465.76</v>
      </c>
      <c r="O6">
        <v>4.7619047620000003</v>
      </c>
      <c r="P6">
        <v>23.288</v>
      </c>
      <c r="Q6">
        <v>8.4</v>
      </c>
      <c r="R6">
        <f t="shared" si="8"/>
        <v>489.05</v>
      </c>
      <c r="S6" t="str">
        <f t="shared" si="0"/>
        <v>check</v>
      </c>
      <c r="T6" t="str">
        <f t="shared" si="1"/>
        <v>Health And Beauty</v>
      </c>
      <c r="U6" t="str">
        <f t="shared" si="2"/>
        <v>Ewallet</v>
      </c>
      <c r="V6">
        <f>SUM(J6:J6:J1005)</f>
        <v>321997.03200000006</v>
      </c>
      <c r="W6">
        <f t="shared" si="3"/>
        <v>5491</v>
      </c>
      <c r="X6">
        <f t="shared" si="4"/>
        <v>322.96592978936815</v>
      </c>
      <c r="Y6">
        <f t="shared" si="5"/>
        <v>1042.6500000000001</v>
      </c>
      <c r="Z6">
        <f t="shared" si="6"/>
        <v>10.6785</v>
      </c>
      <c r="AA6">
        <f t="shared" si="7"/>
        <v>997</v>
      </c>
    </row>
    <row r="7" spans="1:27" x14ac:dyDescent="0.3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36</v>
      </c>
      <c r="G7">
        <v>86.31</v>
      </c>
      <c r="H7">
        <v>7</v>
      </c>
      <c r="I7">
        <v>30.208500000000001</v>
      </c>
      <c r="J7">
        <v>634.37850000000003</v>
      </c>
      <c r="K7">
        <v>43679</v>
      </c>
      <c r="L7">
        <v>0.44236111111111115</v>
      </c>
      <c r="M7" t="s">
        <v>23</v>
      </c>
      <c r="N7">
        <v>604.16999999999996</v>
      </c>
      <c r="O7">
        <v>4.7619047620000003</v>
      </c>
      <c r="P7">
        <v>30.208500000000001</v>
      </c>
      <c r="Q7">
        <v>5.3</v>
      </c>
      <c r="R7">
        <f t="shared" si="8"/>
        <v>634.38</v>
      </c>
      <c r="S7" t="str">
        <f t="shared" si="0"/>
        <v>check</v>
      </c>
      <c r="T7" t="str">
        <f t="shared" si="1"/>
        <v>Sports And Travel</v>
      </c>
      <c r="U7" t="str">
        <f t="shared" si="2"/>
        <v>Ewallet</v>
      </c>
      <c r="V7">
        <f>SUM(J7:J7:J1006)</f>
        <v>321507.98400000005</v>
      </c>
      <c r="W7">
        <f t="shared" si="3"/>
        <v>5483</v>
      </c>
      <c r="X7">
        <f t="shared" si="4"/>
        <v>322.79918072289161</v>
      </c>
      <c r="Y7">
        <f t="shared" si="5"/>
        <v>1042.6500000000001</v>
      </c>
      <c r="Z7">
        <f t="shared" si="6"/>
        <v>10.6785</v>
      </c>
      <c r="AA7">
        <f t="shared" si="7"/>
        <v>996</v>
      </c>
    </row>
    <row r="8" spans="1:27" x14ac:dyDescent="0.3">
      <c r="A8" t="s">
        <v>37</v>
      </c>
      <c r="B8" t="s">
        <v>25</v>
      </c>
      <c r="C8" t="s">
        <v>26</v>
      </c>
      <c r="D8" t="s">
        <v>20</v>
      </c>
      <c r="E8" t="s">
        <v>21</v>
      </c>
      <c r="F8" t="s">
        <v>28</v>
      </c>
      <c r="G8">
        <v>85.39</v>
      </c>
      <c r="H8">
        <v>7</v>
      </c>
      <c r="I8">
        <v>29.886500000000002</v>
      </c>
      <c r="J8">
        <v>627.61649999999997</v>
      </c>
      <c r="K8" t="s">
        <v>38</v>
      </c>
      <c r="L8">
        <v>0.77083333333333337</v>
      </c>
      <c r="M8" t="s">
        <v>23</v>
      </c>
      <c r="N8">
        <v>597.73</v>
      </c>
      <c r="O8">
        <v>4.7619047620000003</v>
      </c>
      <c r="P8">
        <v>29.886500000000002</v>
      </c>
      <c r="Q8">
        <v>4.0999999999999996</v>
      </c>
      <c r="R8">
        <f t="shared" si="8"/>
        <v>627.62</v>
      </c>
      <c r="S8" t="str">
        <f t="shared" si="0"/>
        <v>check</v>
      </c>
      <c r="T8" t="str">
        <f t="shared" si="1"/>
        <v>Electronic Accessories</v>
      </c>
      <c r="U8" t="str">
        <f t="shared" si="2"/>
        <v>Ewallet</v>
      </c>
      <c r="V8">
        <f>SUM(J8:J8:J1007)</f>
        <v>320873.60550000006</v>
      </c>
      <c r="W8">
        <f t="shared" si="3"/>
        <v>5476</v>
      </c>
      <c r="X8">
        <f t="shared" si="4"/>
        <v>322.486035678392</v>
      </c>
      <c r="Y8">
        <f t="shared" si="5"/>
        <v>1042.6500000000001</v>
      </c>
      <c r="Z8">
        <f t="shared" si="6"/>
        <v>10.6785</v>
      </c>
      <c r="AA8">
        <f t="shared" si="7"/>
        <v>995</v>
      </c>
    </row>
    <row r="9" spans="1:27" x14ac:dyDescent="0.3">
      <c r="A9" t="s">
        <v>39</v>
      </c>
      <c r="B9" t="s">
        <v>18</v>
      </c>
      <c r="C9" t="s">
        <v>19</v>
      </c>
      <c r="D9" t="s">
        <v>20</v>
      </c>
      <c r="E9" t="s">
        <v>21</v>
      </c>
      <c r="F9" t="s">
        <v>28</v>
      </c>
      <c r="G9">
        <v>68.84</v>
      </c>
      <c r="H9">
        <v>6</v>
      </c>
      <c r="I9">
        <v>20.652000000000001</v>
      </c>
      <c r="J9">
        <v>433.69200000000001</v>
      </c>
      <c r="K9" t="s">
        <v>40</v>
      </c>
      <c r="L9">
        <v>0.60833333333333328</v>
      </c>
      <c r="M9" t="s">
        <v>23</v>
      </c>
      <c r="N9">
        <v>413.04</v>
      </c>
      <c r="O9">
        <v>4.7619047620000003</v>
      </c>
      <c r="P9">
        <v>20.652000000000001</v>
      </c>
      <c r="Q9">
        <v>5.8</v>
      </c>
      <c r="R9">
        <f t="shared" si="8"/>
        <v>433.69</v>
      </c>
      <c r="S9" t="str">
        <f t="shared" si="0"/>
        <v>check</v>
      </c>
      <c r="T9" t="str">
        <f t="shared" si="1"/>
        <v>Electronic Accessories</v>
      </c>
      <c r="U9" t="str">
        <f t="shared" si="2"/>
        <v>Ewallet</v>
      </c>
      <c r="V9">
        <f>SUM(J9:J9:J1008)</f>
        <v>320245.98900000012</v>
      </c>
      <c r="W9">
        <f t="shared" si="3"/>
        <v>5469</v>
      </c>
      <c r="X9">
        <f t="shared" si="4"/>
        <v>322.17906338028183</v>
      </c>
      <c r="Y9">
        <f t="shared" si="5"/>
        <v>1042.6500000000001</v>
      </c>
      <c r="Z9">
        <f t="shared" si="6"/>
        <v>10.6785</v>
      </c>
      <c r="AA9">
        <f t="shared" si="7"/>
        <v>994</v>
      </c>
    </row>
    <row r="10" spans="1:27" x14ac:dyDescent="0.3">
      <c r="A10" t="s">
        <v>41</v>
      </c>
      <c r="B10" t="s">
        <v>25</v>
      </c>
      <c r="C10" t="s">
        <v>26</v>
      </c>
      <c r="D10" t="s">
        <v>20</v>
      </c>
      <c r="E10" t="s">
        <v>21</v>
      </c>
      <c r="F10" t="s">
        <v>31</v>
      </c>
      <c r="G10">
        <v>73.56</v>
      </c>
      <c r="H10">
        <v>10</v>
      </c>
      <c r="I10">
        <v>36.78</v>
      </c>
      <c r="J10">
        <v>772.38</v>
      </c>
      <c r="K10" t="s">
        <v>42</v>
      </c>
      <c r="L10">
        <v>0.48472222222222222</v>
      </c>
      <c r="M10" t="s">
        <v>23</v>
      </c>
      <c r="N10">
        <v>735.6</v>
      </c>
      <c r="O10">
        <v>4.7619047620000003</v>
      </c>
      <c r="P10">
        <v>36.78</v>
      </c>
      <c r="Q10">
        <v>8</v>
      </c>
      <c r="R10">
        <f t="shared" si="8"/>
        <v>772.38</v>
      </c>
      <c r="S10" t="str">
        <f t="shared" si="0"/>
        <v>correct</v>
      </c>
      <c r="T10" t="str">
        <f t="shared" si="1"/>
        <v>Home And Lifestyle</v>
      </c>
      <c r="U10" t="str">
        <f t="shared" si="2"/>
        <v>Ewallet</v>
      </c>
      <c r="V10">
        <f>SUM(J10:J10:J1009)</f>
        <v>319812.29700000014</v>
      </c>
      <c r="W10">
        <f t="shared" si="3"/>
        <v>5463</v>
      </c>
      <c r="X10">
        <f t="shared" si="4"/>
        <v>322.0667643504533</v>
      </c>
      <c r="Y10">
        <f t="shared" si="5"/>
        <v>1042.6500000000001</v>
      </c>
      <c r="Z10">
        <f t="shared" si="6"/>
        <v>10.6785</v>
      </c>
      <c r="AA10">
        <f t="shared" si="7"/>
        <v>993</v>
      </c>
    </row>
    <row r="11" spans="1:27" x14ac:dyDescent="0.3">
      <c r="A11" t="s">
        <v>43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>
        <v>36.26</v>
      </c>
      <c r="H11">
        <v>2</v>
      </c>
      <c r="I11">
        <v>3.6259999999999999</v>
      </c>
      <c r="J11">
        <v>76.146000000000001</v>
      </c>
      <c r="K11">
        <v>43739</v>
      </c>
      <c r="L11">
        <v>0.71875</v>
      </c>
      <c r="M11" t="s">
        <v>32</v>
      </c>
      <c r="N11">
        <v>72.52</v>
      </c>
      <c r="O11">
        <v>4.7619047620000003</v>
      </c>
      <c r="P11">
        <v>3.6259999999999999</v>
      </c>
      <c r="Q11">
        <v>7.2</v>
      </c>
      <c r="R11">
        <f t="shared" si="8"/>
        <v>76.150000000000006</v>
      </c>
      <c r="S11" t="str">
        <f t="shared" si="0"/>
        <v>check</v>
      </c>
      <c r="T11" t="str">
        <f t="shared" si="1"/>
        <v>Health And Beauty</v>
      </c>
      <c r="U11" t="str">
        <f t="shared" si="2"/>
        <v>Credit card</v>
      </c>
      <c r="V11">
        <f>SUM(J11:J11:J1010)</f>
        <v>319039.91700000013</v>
      </c>
      <c r="W11">
        <f t="shared" si="3"/>
        <v>5453</v>
      </c>
      <c r="X11">
        <f t="shared" si="4"/>
        <v>321.61281955645177</v>
      </c>
      <c r="Y11">
        <f t="shared" si="5"/>
        <v>1042.6500000000001</v>
      </c>
      <c r="Z11">
        <f t="shared" si="6"/>
        <v>10.6785</v>
      </c>
      <c r="AA11">
        <f t="shared" si="7"/>
        <v>992</v>
      </c>
    </row>
    <row r="12" spans="1:27" x14ac:dyDescent="0.3">
      <c r="A12" t="s">
        <v>44</v>
      </c>
      <c r="B12" t="s">
        <v>45</v>
      </c>
      <c r="C12" t="s">
        <v>46</v>
      </c>
      <c r="D12" t="s">
        <v>20</v>
      </c>
      <c r="E12" t="s">
        <v>21</v>
      </c>
      <c r="F12" t="s">
        <v>47</v>
      </c>
      <c r="G12">
        <v>54.84</v>
      </c>
      <c r="H12">
        <v>3</v>
      </c>
      <c r="I12">
        <v>8.2260000000000009</v>
      </c>
      <c r="J12">
        <v>172.74600000000001</v>
      </c>
      <c r="K12" t="s">
        <v>48</v>
      </c>
      <c r="L12">
        <v>0.56041666666666667</v>
      </c>
      <c r="M12" t="s">
        <v>32</v>
      </c>
      <c r="N12">
        <v>164.52</v>
      </c>
      <c r="O12">
        <v>4.7619047620000003</v>
      </c>
      <c r="P12">
        <v>8.2260000000000009</v>
      </c>
      <c r="Q12">
        <v>5.9</v>
      </c>
      <c r="R12">
        <f t="shared" si="8"/>
        <v>172.75</v>
      </c>
      <c r="S12" t="str">
        <f t="shared" si="0"/>
        <v>check</v>
      </c>
      <c r="T12" t="str">
        <f t="shared" si="1"/>
        <v>Food And Beverages</v>
      </c>
      <c r="U12" t="str">
        <f t="shared" si="2"/>
        <v>Credit card</v>
      </c>
      <c r="V12">
        <f>SUM(J12:J12:J1011)</f>
        <v>318963.77100000007</v>
      </c>
      <c r="W12">
        <f t="shared" si="3"/>
        <v>5451</v>
      </c>
      <c r="X12">
        <f t="shared" si="4"/>
        <v>321.86051564076695</v>
      </c>
      <c r="Y12">
        <f t="shared" si="5"/>
        <v>1042.6500000000001</v>
      </c>
      <c r="Z12">
        <f t="shared" si="6"/>
        <v>10.6785</v>
      </c>
      <c r="AA12">
        <f t="shared" si="7"/>
        <v>991</v>
      </c>
    </row>
    <row r="13" spans="1:27" x14ac:dyDescent="0.3">
      <c r="A13" t="s">
        <v>49</v>
      </c>
      <c r="B13" t="s">
        <v>45</v>
      </c>
      <c r="C13" t="s">
        <v>46</v>
      </c>
      <c r="D13" t="s">
        <v>20</v>
      </c>
      <c r="E13" t="s">
        <v>21</v>
      </c>
      <c r="F13" t="s">
        <v>50</v>
      </c>
      <c r="G13">
        <v>14.48</v>
      </c>
      <c r="H13">
        <v>4</v>
      </c>
      <c r="I13">
        <v>2.8959999999999999</v>
      </c>
      <c r="J13">
        <v>60.816000000000003</v>
      </c>
      <c r="K13">
        <v>43618</v>
      </c>
      <c r="L13">
        <v>0.75486111111111109</v>
      </c>
      <c r="M13" t="s">
        <v>23</v>
      </c>
      <c r="N13">
        <v>57.92</v>
      </c>
      <c r="O13">
        <v>4.7619047620000003</v>
      </c>
      <c r="P13">
        <v>2.8959999999999999</v>
      </c>
      <c r="Q13">
        <v>4.5</v>
      </c>
      <c r="R13">
        <f t="shared" si="8"/>
        <v>60.82</v>
      </c>
      <c r="S13" t="str">
        <f t="shared" si="0"/>
        <v>check</v>
      </c>
      <c r="T13" t="str">
        <f t="shared" si="1"/>
        <v>Fashion Accessories</v>
      </c>
      <c r="U13" t="str">
        <f t="shared" si="2"/>
        <v>Ewallet</v>
      </c>
      <c r="V13">
        <f>SUM(J13:J13:J1012)</f>
        <v>318791.02500000008</v>
      </c>
      <c r="W13">
        <f t="shared" si="3"/>
        <v>5448</v>
      </c>
      <c r="X13">
        <f t="shared" si="4"/>
        <v>322.01113636363647</v>
      </c>
      <c r="Y13">
        <f t="shared" si="5"/>
        <v>1042.6500000000001</v>
      </c>
      <c r="Z13">
        <f t="shared" si="6"/>
        <v>10.6785</v>
      </c>
      <c r="AA13">
        <f t="shared" si="7"/>
        <v>990</v>
      </c>
    </row>
    <row r="14" spans="1:27" x14ac:dyDescent="0.3">
      <c r="A14" t="s">
        <v>51</v>
      </c>
      <c r="B14" t="s">
        <v>45</v>
      </c>
      <c r="C14" t="s">
        <v>46</v>
      </c>
      <c r="D14" t="s">
        <v>20</v>
      </c>
      <c r="E14" t="s">
        <v>21</v>
      </c>
      <c r="F14" t="s">
        <v>28</v>
      </c>
      <c r="G14">
        <v>25.51</v>
      </c>
      <c r="H14">
        <v>4</v>
      </c>
      <c r="I14">
        <v>5.1020000000000003</v>
      </c>
      <c r="J14">
        <v>107.142</v>
      </c>
      <c r="K14">
        <v>43711</v>
      </c>
      <c r="L14">
        <v>0.7104166666666667</v>
      </c>
      <c r="M14" t="s">
        <v>29</v>
      </c>
      <c r="N14">
        <v>102.04</v>
      </c>
      <c r="O14">
        <v>4.7619047620000003</v>
      </c>
      <c r="P14">
        <v>5.1020000000000003</v>
      </c>
      <c r="Q14">
        <v>6.8</v>
      </c>
      <c r="R14">
        <f t="shared" si="8"/>
        <v>107.14</v>
      </c>
      <c r="S14" t="str">
        <f t="shared" si="0"/>
        <v>check</v>
      </c>
      <c r="T14" t="str">
        <f t="shared" si="1"/>
        <v>Electronic Accessories</v>
      </c>
      <c r="U14" t="str">
        <f t="shared" si="2"/>
        <v>Cash</v>
      </c>
      <c r="V14">
        <f>SUM(J14:J14:J1013)</f>
        <v>318730.20900000009</v>
      </c>
      <c r="W14">
        <f t="shared" si="3"/>
        <v>5444</v>
      </c>
      <c r="X14">
        <f t="shared" si="4"/>
        <v>322.27523660262904</v>
      </c>
      <c r="Y14">
        <f t="shared" si="5"/>
        <v>1042.6500000000001</v>
      </c>
      <c r="Z14">
        <f t="shared" si="6"/>
        <v>10.6785</v>
      </c>
      <c r="AA14">
        <f t="shared" si="7"/>
        <v>989</v>
      </c>
    </row>
    <row r="15" spans="1:27" x14ac:dyDescent="0.3">
      <c r="A15" t="s">
        <v>52</v>
      </c>
      <c r="B15" t="s">
        <v>18</v>
      </c>
      <c r="C15" t="s">
        <v>19</v>
      </c>
      <c r="D15" t="s">
        <v>20</v>
      </c>
      <c r="E15" t="s">
        <v>21</v>
      </c>
      <c r="F15" t="s">
        <v>28</v>
      </c>
      <c r="G15">
        <v>46.95</v>
      </c>
      <c r="H15">
        <v>5</v>
      </c>
      <c r="I15">
        <v>11.737500000000001</v>
      </c>
      <c r="J15">
        <v>246.48750000000001</v>
      </c>
      <c r="K15">
        <v>43801</v>
      </c>
      <c r="L15">
        <v>0.43402777777777773</v>
      </c>
      <c r="M15" t="s">
        <v>23</v>
      </c>
      <c r="N15">
        <v>234.75</v>
      </c>
      <c r="O15">
        <v>4.7619047620000003</v>
      </c>
      <c r="P15">
        <v>11.737500000000001</v>
      </c>
      <c r="Q15">
        <v>7.1</v>
      </c>
      <c r="R15">
        <f t="shared" si="8"/>
        <v>246.49</v>
      </c>
      <c r="S15" t="str">
        <f t="shared" si="0"/>
        <v>check</v>
      </c>
      <c r="T15" t="str">
        <f t="shared" si="1"/>
        <v>Electronic Accessories</v>
      </c>
      <c r="U15" t="str">
        <f t="shared" si="2"/>
        <v>Ewallet</v>
      </c>
      <c r="V15">
        <f>SUM(J15:J15:J1014)</f>
        <v>318623.0670000001</v>
      </c>
      <c r="W15">
        <f t="shared" si="3"/>
        <v>5440</v>
      </c>
      <c r="X15">
        <f t="shared" si="4"/>
        <v>322.49298279352234</v>
      </c>
      <c r="Y15">
        <f t="shared" si="5"/>
        <v>1042.6500000000001</v>
      </c>
      <c r="Z15">
        <f t="shared" si="6"/>
        <v>10.6785</v>
      </c>
      <c r="AA15">
        <f t="shared" si="7"/>
        <v>988</v>
      </c>
    </row>
    <row r="16" spans="1:27" x14ac:dyDescent="0.3">
      <c r="A16" t="s">
        <v>53</v>
      </c>
      <c r="B16" t="s">
        <v>18</v>
      </c>
      <c r="C16" t="s">
        <v>19</v>
      </c>
      <c r="D16" t="s">
        <v>20</v>
      </c>
      <c r="E16" t="s">
        <v>21</v>
      </c>
      <c r="F16" t="s">
        <v>47</v>
      </c>
      <c r="G16">
        <v>43.19</v>
      </c>
      <c r="H16">
        <v>10</v>
      </c>
      <c r="I16">
        <v>21.594999999999999</v>
      </c>
      <c r="J16">
        <v>453.495</v>
      </c>
      <c r="K16">
        <v>43648</v>
      </c>
      <c r="L16">
        <v>0.70000000000000007</v>
      </c>
      <c r="M16" t="s">
        <v>23</v>
      </c>
      <c r="N16">
        <v>431.9</v>
      </c>
      <c r="O16">
        <v>4.7619047620000003</v>
      </c>
      <c r="P16">
        <v>21.594999999999999</v>
      </c>
      <c r="Q16">
        <v>8.1999999999999993</v>
      </c>
      <c r="R16">
        <f t="shared" si="8"/>
        <v>453.5</v>
      </c>
      <c r="S16" t="str">
        <f t="shared" si="0"/>
        <v>check</v>
      </c>
      <c r="T16" t="str">
        <f t="shared" si="1"/>
        <v>Food And Beverages</v>
      </c>
      <c r="U16" t="str">
        <f t="shared" si="2"/>
        <v>Ewallet</v>
      </c>
      <c r="V16">
        <f>SUM(J16:J16:J1015)</f>
        <v>318376.57950000011</v>
      </c>
      <c r="W16">
        <f t="shared" si="3"/>
        <v>5435</v>
      </c>
      <c r="X16">
        <f t="shared" si="4"/>
        <v>322.56998936170226</v>
      </c>
      <c r="Y16">
        <f t="shared" si="5"/>
        <v>1042.6500000000001</v>
      </c>
      <c r="Z16">
        <f t="shared" si="6"/>
        <v>10.6785</v>
      </c>
      <c r="AA16">
        <f t="shared" si="7"/>
        <v>987</v>
      </c>
    </row>
    <row r="17" spans="1:27" x14ac:dyDescent="0.3">
      <c r="A17" t="s">
        <v>54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>
        <v>71.38</v>
      </c>
      <c r="H17">
        <v>10</v>
      </c>
      <c r="I17">
        <v>35.69</v>
      </c>
      <c r="J17">
        <v>749.49</v>
      </c>
      <c r="K17" t="s">
        <v>55</v>
      </c>
      <c r="L17">
        <v>0.80625000000000002</v>
      </c>
      <c r="M17" t="s">
        <v>29</v>
      </c>
      <c r="N17">
        <v>713.8</v>
      </c>
      <c r="O17">
        <v>4.7619047620000003</v>
      </c>
      <c r="P17">
        <v>35.69</v>
      </c>
      <c r="Q17">
        <v>5.7</v>
      </c>
      <c r="R17">
        <f t="shared" si="8"/>
        <v>749.49</v>
      </c>
      <c r="S17" t="str">
        <f t="shared" si="0"/>
        <v>correct</v>
      </c>
      <c r="T17" t="str">
        <f t="shared" si="1"/>
        <v>Health And Beauty</v>
      </c>
      <c r="U17" t="str">
        <f t="shared" si="2"/>
        <v>Cash</v>
      </c>
      <c r="V17">
        <f>SUM(J17:J17:J1016)</f>
        <v>317923.08450000006</v>
      </c>
      <c r="W17">
        <f t="shared" si="3"/>
        <v>5425</v>
      </c>
      <c r="X17">
        <f t="shared" si="4"/>
        <v>322.4372053752536</v>
      </c>
      <c r="Y17">
        <f t="shared" si="5"/>
        <v>1042.6500000000001</v>
      </c>
      <c r="Z17">
        <f t="shared" si="6"/>
        <v>10.6785</v>
      </c>
      <c r="AA17">
        <f t="shared" si="7"/>
        <v>986</v>
      </c>
    </row>
    <row r="18" spans="1:27" x14ac:dyDescent="0.3">
      <c r="A18" t="s">
        <v>56</v>
      </c>
      <c r="B18" t="s">
        <v>45</v>
      </c>
      <c r="C18" t="s">
        <v>46</v>
      </c>
      <c r="D18" t="s">
        <v>20</v>
      </c>
      <c r="E18" t="s">
        <v>21</v>
      </c>
      <c r="F18" t="s">
        <v>36</v>
      </c>
      <c r="G18">
        <v>93.72</v>
      </c>
      <c r="H18">
        <v>6</v>
      </c>
      <c r="I18">
        <v>28.116</v>
      </c>
      <c r="J18">
        <v>590.43600000000004</v>
      </c>
      <c r="K18" t="s">
        <v>57</v>
      </c>
      <c r="L18">
        <v>0.67986111111111114</v>
      </c>
      <c r="M18" t="s">
        <v>29</v>
      </c>
      <c r="N18">
        <v>562.32000000000005</v>
      </c>
      <c r="O18">
        <v>4.7619047620000003</v>
      </c>
      <c r="P18">
        <v>28.116</v>
      </c>
      <c r="Q18">
        <v>4.5</v>
      </c>
      <c r="R18">
        <f t="shared" si="8"/>
        <v>590.44000000000005</v>
      </c>
      <c r="S18" t="str">
        <f t="shared" si="0"/>
        <v>check</v>
      </c>
      <c r="T18" t="str">
        <f t="shared" si="1"/>
        <v>Sports And Travel</v>
      </c>
      <c r="U18" t="str">
        <f t="shared" si="2"/>
        <v>Cash</v>
      </c>
      <c r="V18">
        <f>SUM(J18:J18:J1017)</f>
        <v>317173.59450000012</v>
      </c>
      <c r="W18">
        <f t="shared" si="3"/>
        <v>5415</v>
      </c>
      <c r="X18">
        <f t="shared" si="4"/>
        <v>322.00364923857882</v>
      </c>
      <c r="Y18">
        <f t="shared" si="5"/>
        <v>1042.6500000000001</v>
      </c>
      <c r="Z18">
        <f t="shared" si="6"/>
        <v>10.6785</v>
      </c>
      <c r="AA18">
        <f t="shared" si="7"/>
        <v>985</v>
      </c>
    </row>
    <row r="19" spans="1:27" x14ac:dyDescent="0.3">
      <c r="A19" t="s">
        <v>58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>
        <v>68.930000000000007</v>
      </c>
      <c r="H19">
        <v>7</v>
      </c>
      <c r="I19">
        <v>24.125499999999999</v>
      </c>
      <c r="J19">
        <v>506.63549999999998</v>
      </c>
      <c r="K19">
        <v>43772</v>
      </c>
      <c r="L19">
        <v>0.4604166666666667</v>
      </c>
      <c r="M19" t="s">
        <v>32</v>
      </c>
      <c r="N19">
        <v>482.51</v>
      </c>
      <c r="O19">
        <v>4.7619047620000003</v>
      </c>
      <c r="P19">
        <v>24.125499999999999</v>
      </c>
      <c r="Q19">
        <v>4.5999999999999996</v>
      </c>
      <c r="R19">
        <f t="shared" si="8"/>
        <v>506.64</v>
      </c>
      <c r="S19" t="str">
        <f t="shared" si="0"/>
        <v>check</v>
      </c>
      <c r="T19" t="str">
        <f t="shared" si="1"/>
        <v>Health And Beauty</v>
      </c>
      <c r="U19" t="str">
        <f t="shared" si="2"/>
        <v>Credit card</v>
      </c>
      <c r="V19">
        <f>SUM(J19:J19:J1018)</f>
        <v>316583.15850000014</v>
      </c>
      <c r="W19">
        <f t="shared" si="3"/>
        <v>5409</v>
      </c>
      <c r="X19">
        <f t="shared" si="4"/>
        <v>321.73085213414646</v>
      </c>
      <c r="Y19">
        <f t="shared" si="5"/>
        <v>1042.6500000000001</v>
      </c>
      <c r="Z19">
        <f t="shared" si="6"/>
        <v>10.6785</v>
      </c>
      <c r="AA19">
        <f t="shared" si="7"/>
        <v>984</v>
      </c>
    </row>
    <row r="20" spans="1:27" x14ac:dyDescent="0.3">
      <c r="A20" t="s">
        <v>59</v>
      </c>
      <c r="B20" t="s">
        <v>18</v>
      </c>
      <c r="C20" t="s">
        <v>19</v>
      </c>
      <c r="D20" t="s">
        <v>20</v>
      </c>
      <c r="E20" t="s">
        <v>21</v>
      </c>
      <c r="F20" t="s">
        <v>36</v>
      </c>
      <c r="G20">
        <v>72.61</v>
      </c>
      <c r="H20">
        <v>6</v>
      </c>
      <c r="I20">
        <v>21.783000000000001</v>
      </c>
      <c r="J20">
        <v>457.44299999999998</v>
      </c>
      <c r="K20">
        <v>43466</v>
      </c>
      <c r="L20">
        <v>0.44375000000000003</v>
      </c>
      <c r="M20" t="s">
        <v>32</v>
      </c>
      <c r="N20">
        <v>435.66</v>
      </c>
      <c r="O20">
        <v>4.7619047620000003</v>
      </c>
      <c r="P20">
        <v>21.783000000000001</v>
      </c>
      <c r="Q20">
        <v>6.9</v>
      </c>
      <c r="R20">
        <f t="shared" si="8"/>
        <v>457.44</v>
      </c>
      <c r="S20" t="str">
        <f t="shared" si="0"/>
        <v>check</v>
      </c>
      <c r="T20" t="str">
        <f t="shared" si="1"/>
        <v>Sports And Travel</v>
      </c>
      <c r="U20" t="str">
        <f t="shared" si="2"/>
        <v>Credit card</v>
      </c>
      <c r="V20">
        <f>SUM(J20:J20:J1019)</f>
        <v>316076.52300000016</v>
      </c>
      <c r="W20">
        <f t="shared" si="3"/>
        <v>5402</v>
      </c>
      <c r="X20">
        <f t="shared" si="4"/>
        <v>321.54274974567664</v>
      </c>
      <c r="Y20">
        <f t="shared" si="5"/>
        <v>1042.6500000000001</v>
      </c>
      <c r="Z20">
        <f t="shared" si="6"/>
        <v>10.6785</v>
      </c>
      <c r="AA20">
        <f t="shared" si="7"/>
        <v>983</v>
      </c>
    </row>
    <row r="21" spans="1:27" x14ac:dyDescent="0.3">
      <c r="A21" t="s">
        <v>60</v>
      </c>
      <c r="B21" t="s">
        <v>18</v>
      </c>
      <c r="C21" t="s">
        <v>19</v>
      </c>
      <c r="D21" t="s">
        <v>20</v>
      </c>
      <c r="E21" t="s">
        <v>21</v>
      </c>
      <c r="F21" t="s">
        <v>47</v>
      </c>
      <c r="G21">
        <v>54.67</v>
      </c>
      <c r="H21">
        <v>3</v>
      </c>
      <c r="I21">
        <v>8.2004999999999999</v>
      </c>
      <c r="J21">
        <v>172.2105</v>
      </c>
      <c r="K21" t="s">
        <v>61</v>
      </c>
      <c r="L21">
        <v>0.75</v>
      </c>
      <c r="M21" t="s">
        <v>32</v>
      </c>
      <c r="N21">
        <v>164.01</v>
      </c>
      <c r="O21">
        <v>4.7619047620000003</v>
      </c>
      <c r="P21">
        <v>8.2004999999999999</v>
      </c>
      <c r="Q21">
        <v>8.6</v>
      </c>
      <c r="R21">
        <f t="shared" si="8"/>
        <v>172.21</v>
      </c>
      <c r="S21" t="str">
        <f t="shared" si="0"/>
        <v>check</v>
      </c>
      <c r="T21" t="str">
        <f t="shared" si="1"/>
        <v>Food And Beverages</v>
      </c>
      <c r="U21" t="str">
        <f t="shared" si="2"/>
        <v>Credit card</v>
      </c>
      <c r="V21">
        <f>SUM(J21:J21:J1020)</f>
        <v>315619.08000000019</v>
      </c>
      <c r="W21">
        <f t="shared" si="3"/>
        <v>5396</v>
      </c>
      <c r="X21">
        <f t="shared" si="4"/>
        <v>321.40435845213869</v>
      </c>
      <c r="Y21">
        <f t="shared" si="5"/>
        <v>1042.6500000000001</v>
      </c>
      <c r="Z21">
        <f t="shared" si="6"/>
        <v>10.6785</v>
      </c>
      <c r="AA21">
        <f t="shared" si="7"/>
        <v>982</v>
      </c>
    </row>
    <row r="22" spans="1:27" x14ac:dyDescent="0.3">
      <c r="A22" t="s">
        <v>62</v>
      </c>
      <c r="B22" t="s">
        <v>45</v>
      </c>
      <c r="C22" t="s">
        <v>46</v>
      </c>
      <c r="D22" t="s">
        <v>20</v>
      </c>
      <c r="E22" t="s">
        <v>21</v>
      </c>
      <c r="F22" t="s">
        <v>31</v>
      </c>
      <c r="G22">
        <v>40.299999999999997</v>
      </c>
      <c r="H22">
        <v>2</v>
      </c>
      <c r="I22">
        <v>4.03</v>
      </c>
      <c r="J22">
        <v>84.63</v>
      </c>
      <c r="K22">
        <v>43772</v>
      </c>
      <c r="L22">
        <v>0.64583333333333337</v>
      </c>
      <c r="M22" t="s">
        <v>23</v>
      </c>
      <c r="N22">
        <v>80.599999999999994</v>
      </c>
      <c r="O22">
        <v>4.7619047620000003</v>
      </c>
      <c r="P22">
        <v>4.03</v>
      </c>
      <c r="Q22">
        <v>4.4000000000000004</v>
      </c>
      <c r="R22">
        <f t="shared" si="8"/>
        <v>84.63</v>
      </c>
      <c r="S22" t="str">
        <f t="shared" si="0"/>
        <v>correct</v>
      </c>
      <c r="T22" t="str">
        <f t="shared" si="1"/>
        <v>Home And Lifestyle</v>
      </c>
      <c r="U22" t="str">
        <f t="shared" si="2"/>
        <v>Ewallet</v>
      </c>
      <c r="V22">
        <f>SUM(J22:J22:J1021)</f>
        <v>315446.8695000002</v>
      </c>
      <c r="W22">
        <f t="shared" si="3"/>
        <v>5393</v>
      </c>
      <c r="X22">
        <f t="shared" si="4"/>
        <v>321.55644189602469</v>
      </c>
      <c r="Y22">
        <f t="shared" si="5"/>
        <v>1042.6500000000001</v>
      </c>
      <c r="Z22">
        <f t="shared" si="6"/>
        <v>10.6785</v>
      </c>
      <c r="AA22">
        <f t="shared" si="7"/>
        <v>981</v>
      </c>
    </row>
    <row r="23" spans="1:27" x14ac:dyDescent="0.3">
      <c r="A23" t="s">
        <v>63</v>
      </c>
      <c r="B23" t="s">
        <v>25</v>
      </c>
      <c r="C23" t="s">
        <v>26</v>
      </c>
      <c r="D23" t="s">
        <v>20</v>
      </c>
      <c r="E23" t="s">
        <v>21</v>
      </c>
      <c r="F23" t="s">
        <v>28</v>
      </c>
      <c r="G23">
        <v>86.04</v>
      </c>
      <c r="H23">
        <v>5</v>
      </c>
      <c r="I23">
        <v>21.51</v>
      </c>
      <c r="J23">
        <v>451.71</v>
      </c>
      <c r="K23" t="s">
        <v>40</v>
      </c>
      <c r="L23">
        <v>0.47500000000000003</v>
      </c>
      <c r="M23" t="s">
        <v>23</v>
      </c>
      <c r="N23">
        <v>430.2</v>
      </c>
      <c r="O23">
        <v>4.7619047620000003</v>
      </c>
      <c r="P23">
        <v>21.51</v>
      </c>
      <c r="Q23">
        <v>4.8</v>
      </c>
      <c r="R23">
        <f t="shared" si="8"/>
        <v>451.71</v>
      </c>
      <c r="S23" t="str">
        <f t="shared" si="0"/>
        <v>correct</v>
      </c>
      <c r="T23" t="str">
        <f t="shared" si="1"/>
        <v>Electronic Accessories</v>
      </c>
      <c r="U23" t="str">
        <f t="shared" si="2"/>
        <v>Ewallet</v>
      </c>
      <c r="V23">
        <f>SUM(J23:J23:J1022)</f>
        <v>315362.2395000002</v>
      </c>
      <c r="W23">
        <f t="shared" si="3"/>
        <v>5391</v>
      </c>
      <c r="X23">
        <f t="shared" si="4"/>
        <v>321.79820357142876</v>
      </c>
      <c r="Y23">
        <f t="shared" si="5"/>
        <v>1042.6500000000001</v>
      </c>
      <c r="Z23">
        <f t="shared" si="6"/>
        <v>10.6785</v>
      </c>
      <c r="AA23">
        <f t="shared" si="7"/>
        <v>980</v>
      </c>
    </row>
    <row r="24" spans="1:27" x14ac:dyDescent="0.3">
      <c r="A24" t="s">
        <v>64</v>
      </c>
      <c r="B24" t="s">
        <v>45</v>
      </c>
      <c r="C24" t="s">
        <v>46</v>
      </c>
      <c r="D24" t="s">
        <v>20</v>
      </c>
      <c r="E24" t="s">
        <v>21</v>
      </c>
      <c r="F24" t="s">
        <v>22</v>
      </c>
      <c r="G24">
        <v>87.98</v>
      </c>
      <c r="H24">
        <v>3</v>
      </c>
      <c r="I24">
        <v>13.196999999999999</v>
      </c>
      <c r="J24">
        <v>277.137</v>
      </c>
      <c r="K24">
        <v>43588</v>
      </c>
      <c r="L24">
        <v>0.44444444444444442</v>
      </c>
      <c r="M24" t="s">
        <v>23</v>
      </c>
      <c r="N24">
        <v>263.94</v>
      </c>
      <c r="O24">
        <v>4.7619047620000003</v>
      </c>
      <c r="P24">
        <v>13.196999999999999</v>
      </c>
      <c r="Q24">
        <v>5.0999999999999996</v>
      </c>
      <c r="R24">
        <f t="shared" si="8"/>
        <v>277.14</v>
      </c>
      <c r="S24" t="str">
        <f t="shared" si="0"/>
        <v>check</v>
      </c>
      <c r="T24" t="str">
        <f t="shared" si="1"/>
        <v>Health And Beauty</v>
      </c>
      <c r="U24" t="str">
        <f t="shared" si="2"/>
        <v>Ewallet</v>
      </c>
      <c r="V24">
        <f>SUM(J24:J24:J1023)</f>
        <v>314910.52950000018</v>
      </c>
      <c r="W24">
        <f t="shared" si="3"/>
        <v>5386</v>
      </c>
      <c r="X24">
        <f t="shared" si="4"/>
        <v>321.6655051072525</v>
      </c>
      <c r="Y24">
        <f t="shared" si="5"/>
        <v>1042.6500000000001</v>
      </c>
      <c r="Z24">
        <f t="shared" si="6"/>
        <v>10.6785</v>
      </c>
      <c r="AA24">
        <f t="shared" si="7"/>
        <v>979</v>
      </c>
    </row>
    <row r="25" spans="1:27" x14ac:dyDescent="0.3">
      <c r="A25" t="s">
        <v>65</v>
      </c>
      <c r="B25" t="s">
        <v>45</v>
      </c>
      <c r="C25" t="s">
        <v>46</v>
      </c>
      <c r="D25" t="s">
        <v>20</v>
      </c>
      <c r="E25" t="s">
        <v>21</v>
      </c>
      <c r="F25" t="s">
        <v>31</v>
      </c>
      <c r="G25">
        <v>33.200000000000003</v>
      </c>
      <c r="H25">
        <v>2</v>
      </c>
      <c r="I25">
        <v>3.32</v>
      </c>
      <c r="J25">
        <v>69.72</v>
      </c>
      <c r="K25" t="s">
        <v>66</v>
      </c>
      <c r="L25">
        <v>0.51388888888888895</v>
      </c>
      <c r="M25" t="s">
        <v>32</v>
      </c>
      <c r="N25">
        <v>66.400000000000006</v>
      </c>
      <c r="O25">
        <v>4.7619047620000003</v>
      </c>
      <c r="P25">
        <v>3.32</v>
      </c>
      <c r="Q25">
        <v>4.4000000000000004</v>
      </c>
      <c r="R25">
        <f t="shared" si="8"/>
        <v>69.72</v>
      </c>
      <c r="S25" t="str">
        <f t="shared" si="0"/>
        <v>correct</v>
      </c>
      <c r="T25" t="str">
        <f t="shared" si="1"/>
        <v>Home And Lifestyle</v>
      </c>
      <c r="U25" t="str">
        <f t="shared" si="2"/>
        <v>Credit card</v>
      </c>
      <c r="V25">
        <f>SUM(J25:J25:J1024)</f>
        <v>314633.39250000013</v>
      </c>
      <c r="W25">
        <f t="shared" si="3"/>
        <v>5383</v>
      </c>
      <c r="X25">
        <f t="shared" si="4"/>
        <v>321.71103527607374</v>
      </c>
      <c r="Y25">
        <f t="shared" si="5"/>
        <v>1042.6500000000001</v>
      </c>
      <c r="Z25">
        <f t="shared" si="6"/>
        <v>10.6785</v>
      </c>
      <c r="AA25">
        <f t="shared" si="7"/>
        <v>978</v>
      </c>
    </row>
    <row r="26" spans="1:27" x14ac:dyDescent="0.3">
      <c r="A26" t="s">
        <v>67</v>
      </c>
      <c r="B26" t="s">
        <v>18</v>
      </c>
      <c r="C26" t="s">
        <v>19</v>
      </c>
      <c r="D26" t="s">
        <v>20</v>
      </c>
      <c r="E26" t="s">
        <v>21</v>
      </c>
      <c r="F26" t="s">
        <v>28</v>
      </c>
      <c r="G26">
        <v>34.56</v>
      </c>
      <c r="H26">
        <v>5</v>
      </c>
      <c r="I26">
        <v>8.64</v>
      </c>
      <c r="J26">
        <v>181.44</v>
      </c>
      <c r="K26" t="s">
        <v>68</v>
      </c>
      <c r="L26">
        <v>0.46875</v>
      </c>
      <c r="M26" t="s">
        <v>23</v>
      </c>
      <c r="N26">
        <v>172.8</v>
      </c>
      <c r="O26">
        <v>4.7619047620000003</v>
      </c>
      <c r="P26">
        <v>8.64</v>
      </c>
      <c r="Q26">
        <v>9.9</v>
      </c>
      <c r="R26">
        <f t="shared" si="8"/>
        <v>181.44</v>
      </c>
      <c r="S26" t="str">
        <f t="shared" si="0"/>
        <v>correct</v>
      </c>
      <c r="T26" t="str">
        <f t="shared" si="1"/>
        <v>Electronic Accessories</v>
      </c>
      <c r="U26" t="str">
        <f t="shared" si="2"/>
        <v>Ewallet</v>
      </c>
      <c r="V26">
        <f>SUM(J26:J26:J1025)</f>
        <v>314563.67250000016</v>
      </c>
      <c r="W26">
        <f t="shared" si="3"/>
        <v>5381</v>
      </c>
      <c r="X26">
        <f t="shared" si="4"/>
        <v>321.96895854657129</v>
      </c>
      <c r="Y26">
        <f t="shared" si="5"/>
        <v>1042.6500000000001</v>
      </c>
      <c r="Z26">
        <f t="shared" si="6"/>
        <v>10.6785</v>
      </c>
      <c r="AA26">
        <f t="shared" si="7"/>
        <v>977</v>
      </c>
    </row>
    <row r="27" spans="1:27" x14ac:dyDescent="0.3">
      <c r="A27" t="s">
        <v>69</v>
      </c>
      <c r="B27" t="s">
        <v>18</v>
      </c>
      <c r="C27" t="s">
        <v>19</v>
      </c>
      <c r="D27" t="s">
        <v>20</v>
      </c>
      <c r="E27" t="s">
        <v>21</v>
      </c>
      <c r="F27" t="s">
        <v>36</v>
      </c>
      <c r="G27">
        <v>88.63</v>
      </c>
      <c r="H27">
        <v>3</v>
      </c>
      <c r="I27">
        <v>13.294499999999999</v>
      </c>
      <c r="J27">
        <v>279.18450000000001</v>
      </c>
      <c r="K27">
        <v>43499</v>
      </c>
      <c r="L27">
        <v>0.73333333333333339</v>
      </c>
      <c r="M27" t="s">
        <v>23</v>
      </c>
      <c r="N27">
        <v>265.89</v>
      </c>
      <c r="O27">
        <v>4.7619047620000003</v>
      </c>
      <c r="P27">
        <v>13.294499999999999</v>
      </c>
      <c r="Q27">
        <v>6</v>
      </c>
      <c r="R27">
        <f t="shared" si="8"/>
        <v>279.18</v>
      </c>
      <c r="S27" t="str">
        <f t="shared" si="0"/>
        <v>check</v>
      </c>
      <c r="T27" t="str">
        <f t="shared" si="1"/>
        <v>Sports And Travel</v>
      </c>
      <c r="U27" t="str">
        <f t="shared" si="2"/>
        <v>Ewallet</v>
      </c>
      <c r="V27">
        <f>SUM(J27:J27:J1026)</f>
        <v>314382.23250000016</v>
      </c>
      <c r="W27">
        <f t="shared" si="3"/>
        <v>5376</v>
      </c>
      <c r="X27">
        <f t="shared" si="4"/>
        <v>322.11294313524604</v>
      </c>
      <c r="Y27">
        <f t="shared" si="5"/>
        <v>1042.6500000000001</v>
      </c>
      <c r="Z27">
        <f t="shared" si="6"/>
        <v>10.6785</v>
      </c>
      <c r="AA27">
        <f t="shared" si="7"/>
        <v>976</v>
      </c>
    </row>
    <row r="28" spans="1:27" x14ac:dyDescent="0.3">
      <c r="A28" t="s">
        <v>70</v>
      </c>
      <c r="B28" t="s">
        <v>18</v>
      </c>
      <c r="C28" t="s">
        <v>19</v>
      </c>
      <c r="D28" t="s">
        <v>20</v>
      </c>
      <c r="E28" t="s">
        <v>21</v>
      </c>
      <c r="F28" t="s">
        <v>31</v>
      </c>
      <c r="G28">
        <v>52.59</v>
      </c>
      <c r="H28">
        <v>8</v>
      </c>
      <c r="I28">
        <v>21.036000000000001</v>
      </c>
      <c r="J28">
        <v>441.75599999999997</v>
      </c>
      <c r="K28" t="s">
        <v>71</v>
      </c>
      <c r="L28">
        <v>0.80555555555555547</v>
      </c>
      <c r="M28" t="s">
        <v>32</v>
      </c>
      <c r="N28">
        <v>420.72</v>
      </c>
      <c r="O28">
        <v>4.7619047620000003</v>
      </c>
      <c r="P28">
        <v>21.036000000000001</v>
      </c>
      <c r="Q28">
        <v>8.5</v>
      </c>
      <c r="R28">
        <f t="shared" si="8"/>
        <v>441.76</v>
      </c>
      <c r="S28" t="str">
        <f t="shared" si="0"/>
        <v>check</v>
      </c>
      <c r="T28" t="str">
        <f t="shared" si="1"/>
        <v>Home And Lifestyle</v>
      </c>
      <c r="U28" t="str">
        <f t="shared" si="2"/>
        <v>Credit card</v>
      </c>
      <c r="V28">
        <f>SUM(J28:J28:J1027)</f>
        <v>314103.04800000018</v>
      </c>
      <c r="W28">
        <f t="shared" si="3"/>
        <v>5373</v>
      </c>
      <c r="X28">
        <f t="shared" si="4"/>
        <v>322.15697230769251</v>
      </c>
      <c r="Y28">
        <f t="shared" si="5"/>
        <v>1042.6500000000001</v>
      </c>
      <c r="Z28">
        <f t="shared" si="6"/>
        <v>10.6785</v>
      </c>
      <c r="AA28">
        <f t="shared" si="7"/>
        <v>975</v>
      </c>
    </row>
    <row r="29" spans="1:27" x14ac:dyDescent="0.3">
      <c r="A29" t="s">
        <v>72</v>
      </c>
      <c r="B29" t="s">
        <v>45</v>
      </c>
      <c r="C29" t="s">
        <v>46</v>
      </c>
      <c r="D29" t="s">
        <v>20</v>
      </c>
      <c r="E29" t="s">
        <v>21</v>
      </c>
      <c r="F29" t="s">
        <v>50</v>
      </c>
      <c r="G29">
        <v>33.520000000000003</v>
      </c>
      <c r="H29">
        <v>1</v>
      </c>
      <c r="I29">
        <v>1.6759999999999999</v>
      </c>
      <c r="J29">
        <v>35.195999999999998</v>
      </c>
      <c r="K29">
        <v>43679</v>
      </c>
      <c r="L29">
        <v>0.64652777777777781</v>
      </c>
      <c r="M29" t="s">
        <v>29</v>
      </c>
      <c r="N29">
        <v>33.520000000000003</v>
      </c>
      <c r="O29">
        <v>4.7619047620000003</v>
      </c>
      <c r="P29">
        <v>1.6759999999999999</v>
      </c>
      <c r="Q29">
        <v>6.7</v>
      </c>
      <c r="R29">
        <f t="shared" si="8"/>
        <v>35.200000000000003</v>
      </c>
      <c r="S29" t="str">
        <f t="shared" si="0"/>
        <v>check</v>
      </c>
      <c r="T29" t="str">
        <f t="shared" si="1"/>
        <v>Fashion Accessories</v>
      </c>
      <c r="U29" t="str">
        <f t="shared" si="2"/>
        <v>Cash</v>
      </c>
      <c r="V29">
        <f>SUM(J29:J29:J1028)</f>
        <v>313661.29200000013</v>
      </c>
      <c r="W29">
        <f t="shared" si="3"/>
        <v>5365</v>
      </c>
      <c r="X29">
        <f t="shared" si="4"/>
        <v>322.03418069815211</v>
      </c>
      <c r="Y29">
        <f t="shared" si="5"/>
        <v>1042.6500000000001</v>
      </c>
      <c r="Z29">
        <f t="shared" si="6"/>
        <v>10.6785</v>
      </c>
      <c r="AA29">
        <f t="shared" si="7"/>
        <v>974</v>
      </c>
    </row>
    <row r="30" spans="1:27" x14ac:dyDescent="0.3">
      <c r="A30" t="s">
        <v>73</v>
      </c>
      <c r="B30" t="s">
        <v>18</v>
      </c>
      <c r="C30" t="s">
        <v>19</v>
      </c>
      <c r="D30" t="s">
        <v>20</v>
      </c>
      <c r="E30" t="s">
        <v>21</v>
      </c>
      <c r="F30" t="s">
        <v>50</v>
      </c>
      <c r="G30">
        <v>87.67</v>
      </c>
      <c r="H30">
        <v>2</v>
      </c>
      <c r="I30">
        <v>8.7669999999999995</v>
      </c>
      <c r="J30">
        <v>184.107</v>
      </c>
      <c r="K30">
        <v>43741</v>
      </c>
      <c r="L30">
        <v>0.51180555555555551</v>
      </c>
      <c r="M30" t="s">
        <v>32</v>
      </c>
      <c r="N30">
        <v>175.34</v>
      </c>
      <c r="O30">
        <v>4.7619047620000003</v>
      </c>
      <c r="P30">
        <v>8.7669999999999995</v>
      </c>
      <c r="Q30">
        <v>7.7</v>
      </c>
      <c r="R30">
        <f t="shared" si="8"/>
        <v>184.11</v>
      </c>
      <c r="S30" t="str">
        <f t="shared" si="0"/>
        <v>check</v>
      </c>
      <c r="T30" t="str">
        <f t="shared" si="1"/>
        <v>Fashion Accessories</v>
      </c>
      <c r="U30" t="str">
        <f t="shared" si="2"/>
        <v>Credit card</v>
      </c>
      <c r="V30">
        <f>SUM(J30:J30:J1029)</f>
        <v>313626.09600000014</v>
      </c>
      <c r="W30">
        <f t="shared" si="3"/>
        <v>5364</v>
      </c>
      <c r="X30">
        <f t="shared" si="4"/>
        <v>322.32897841726634</v>
      </c>
      <c r="Y30">
        <f t="shared" si="5"/>
        <v>1042.6500000000001</v>
      </c>
      <c r="Z30">
        <f t="shared" si="6"/>
        <v>10.6785</v>
      </c>
      <c r="AA30">
        <f t="shared" si="7"/>
        <v>973</v>
      </c>
    </row>
    <row r="31" spans="1:27" x14ac:dyDescent="0.3">
      <c r="A31" t="s">
        <v>74</v>
      </c>
      <c r="B31" t="s">
        <v>45</v>
      </c>
      <c r="C31" t="s">
        <v>46</v>
      </c>
      <c r="D31" t="s">
        <v>20</v>
      </c>
      <c r="E31" t="s">
        <v>21</v>
      </c>
      <c r="F31" t="s">
        <v>47</v>
      </c>
      <c r="G31">
        <v>88.36</v>
      </c>
      <c r="H31">
        <v>5</v>
      </c>
      <c r="I31">
        <v>22.09</v>
      </c>
      <c r="J31">
        <v>463.89</v>
      </c>
      <c r="K31" t="s">
        <v>75</v>
      </c>
      <c r="L31">
        <v>0.82500000000000007</v>
      </c>
      <c r="M31" t="s">
        <v>29</v>
      </c>
      <c r="N31">
        <v>441.8</v>
      </c>
      <c r="O31">
        <v>4.7619047620000003</v>
      </c>
      <c r="P31">
        <v>22.09</v>
      </c>
      <c r="Q31">
        <v>9.6</v>
      </c>
      <c r="R31">
        <f t="shared" si="8"/>
        <v>463.89</v>
      </c>
      <c r="S31" t="str">
        <f t="shared" si="0"/>
        <v>correct</v>
      </c>
      <c r="T31" t="str">
        <f t="shared" si="1"/>
        <v>Food And Beverages</v>
      </c>
      <c r="U31" t="str">
        <f t="shared" si="2"/>
        <v>Cash</v>
      </c>
      <c r="V31">
        <f>SUM(J31:J31:J1030)</f>
        <v>313441.98900000018</v>
      </c>
      <c r="W31">
        <f t="shared" si="3"/>
        <v>5362</v>
      </c>
      <c r="X31">
        <f t="shared" si="4"/>
        <v>322.47118209876561</v>
      </c>
      <c r="Y31">
        <f t="shared" si="5"/>
        <v>1042.6500000000001</v>
      </c>
      <c r="Z31">
        <f t="shared" si="6"/>
        <v>10.6785</v>
      </c>
      <c r="AA31">
        <f t="shared" si="7"/>
        <v>972</v>
      </c>
    </row>
    <row r="32" spans="1:27" x14ac:dyDescent="0.3">
      <c r="A32" t="s">
        <v>76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>
        <v>24.89</v>
      </c>
      <c r="H32">
        <v>9</v>
      </c>
      <c r="I32">
        <v>11.2005</v>
      </c>
      <c r="J32">
        <v>235.2105</v>
      </c>
      <c r="K32" t="s">
        <v>66</v>
      </c>
      <c r="L32">
        <v>0.65</v>
      </c>
      <c r="M32" t="s">
        <v>29</v>
      </c>
      <c r="N32">
        <v>224.01</v>
      </c>
      <c r="O32">
        <v>4.7619047620000003</v>
      </c>
      <c r="P32">
        <v>11.2005</v>
      </c>
      <c r="Q32">
        <v>7.4</v>
      </c>
      <c r="R32">
        <f t="shared" si="8"/>
        <v>235.21</v>
      </c>
      <c r="S32" t="str">
        <f t="shared" si="0"/>
        <v>check</v>
      </c>
      <c r="T32" t="str">
        <f t="shared" si="1"/>
        <v>Health And Beauty</v>
      </c>
      <c r="U32" t="str">
        <f t="shared" si="2"/>
        <v>Cash</v>
      </c>
      <c r="V32">
        <f>SUM(J32:J32:J1031)</f>
        <v>312978.09900000016</v>
      </c>
      <c r="W32">
        <f t="shared" si="3"/>
        <v>5357</v>
      </c>
      <c r="X32">
        <f t="shared" si="4"/>
        <v>322.32553964984567</v>
      </c>
      <c r="Y32">
        <f t="shared" si="5"/>
        <v>1042.6500000000001</v>
      </c>
      <c r="Z32">
        <f t="shared" si="6"/>
        <v>10.6785</v>
      </c>
      <c r="AA32">
        <f t="shared" si="7"/>
        <v>971</v>
      </c>
    </row>
    <row r="33" spans="1:27" x14ac:dyDescent="0.3">
      <c r="A33" t="s">
        <v>77</v>
      </c>
      <c r="B33" t="s">
        <v>45</v>
      </c>
      <c r="C33" t="s">
        <v>46</v>
      </c>
      <c r="D33" t="s">
        <v>20</v>
      </c>
      <c r="E33" t="s">
        <v>21</v>
      </c>
      <c r="F33" t="s">
        <v>50</v>
      </c>
      <c r="G33">
        <v>94.13</v>
      </c>
      <c r="H33">
        <v>5</v>
      </c>
      <c r="I33">
        <v>23.532499999999999</v>
      </c>
      <c r="J33">
        <v>494.1825</v>
      </c>
      <c r="K33" t="s">
        <v>40</v>
      </c>
      <c r="L33">
        <v>0.81874999999999998</v>
      </c>
      <c r="M33" t="s">
        <v>32</v>
      </c>
      <c r="N33">
        <v>470.65</v>
      </c>
      <c r="O33">
        <v>4.7619047620000003</v>
      </c>
      <c r="P33">
        <v>23.532499999999999</v>
      </c>
      <c r="Q33">
        <v>4.8</v>
      </c>
      <c r="R33">
        <f t="shared" si="8"/>
        <v>494.18</v>
      </c>
      <c r="S33" t="str">
        <f t="shared" si="0"/>
        <v>check</v>
      </c>
      <c r="T33" t="str">
        <f t="shared" si="1"/>
        <v>Fashion Accessories</v>
      </c>
      <c r="U33" t="str">
        <f t="shared" si="2"/>
        <v>Credit card</v>
      </c>
      <c r="V33">
        <f>SUM(J33:J33:J1032)</f>
        <v>312742.88850000012</v>
      </c>
      <c r="W33">
        <f t="shared" si="3"/>
        <v>5348</v>
      </c>
      <c r="X33">
        <f t="shared" si="4"/>
        <v>322.41534896907228</v>
      </c>
      <c r="Y33">
        <f t="shared" si="5"/>
        <v>1042.6500000000001</v>
      </c>
      <c r="Z33">
        <f t="shared" si="6"/>
        <v>10.6785</v>
      </c>
      <c r="AA33">
        <f t="shared" si="7"/>
        <v>970</v>
      </c>
    </row>
    <row r="34" spans="1:27" x14ac:dyDescent="0.3">
      <c r="A34" t="s">
        <v>78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78.069999999999993</v>
      </c>
      <c r="H34">
        <v>9</v>
      </c>
      <c r="I34">
        <v>35.131500000000003</v>
      </c>
      <c r="J34">
        <v>737.76149999999996</v>
      </c>
      <c r="K34" t="s">
        <v>79</v>
      </c>
      <c r="L34">
        <v>0.52986111111111112</v>
      </c>
      <c r="M34" t="s">
        <v>29</v>
      </c>
      <c r="N34">
        <v>702.63</v>
      </c>
      <c r="O34">
        <v>4.7619047620000003</v>
      </c>
      <c r="P34">
        <v>35.131500000000003</v>
      </c>
      <c r="Q34">
        <v>4.5</v>
      </c>
      <c r="R34">
        <f t="shared" si="8"/>
        <v>737.76</v>
      </c>
      <c r="S34" t="str">
        <f t="shared" si="0"/>
        <v>check</v>
      </c>
      <c r="T34" t="str">
        <f t="shared" si="1"/>
        <v>Sports And Travel</v>
      </c>
      <c r="U34" t="str">
        <f t="shared" si="2"/>
        <v>Cash</v>
      </c>
      <c r="V34">
        <f>SUM(J34:J34:J1033)</f>
        <v>312248.70600000024</v>
      </c>
      <c r="W34">
        <f t="shared" si="3"/>
        <v>5343</v>
      </c>
      <c r="X34">
        <f t="shared" si="4"/>
        <v>322.23808668730675</v>
      </c>
      <c r="Y34">
        <f t="shared" si="5"/>
        <v>1042.6500000000001</v>
      </c>
      <c r="Z34">
        <f t="shared" si="6"/>
        <v>10.6785</v>
      </c>
      <c r="AA34">
        <f t="shared" si="7"/>
        <v>969</v>
      </c>
    </row>
    <row r="35" spans="1:27" x14ac:dyDescent="0.3">
      <c r="A35" t="s">
        <v>80</v>
      </c>
      <c r="B35" t="s">
        <v>45</v>
      </c>
      <c r="C35" t="s">
        <v>46</v>
      </c>
      <c r="D35" t="s">
        <v>20</v>
      </c>
      <c r="E35" t="s">
        <v>21</v>
      </c>
      <c r="F35" t="s">
        <v>36</v>
      </c>
      <c r="G35">
        <v>83.78</v>
      </c>
      <c r="H35">
        <v>8</v>
      </c>
      <c r="I35">
        <v>33.512</v>
      </c>
      <c r="J35">
        <v>703.75199999999995</v>
      </c>
      <c r="K35">
        <v>43739</v>
      </c>
      <c r="L35">
        <v>0.61736111111111114</v>
      </c>
      <c r="M35" t="s">
        <v>29</v>
      </c>
      <c r="N35">
        <v>670.24</v>
      </c>
      <c r="O35">
        <v>4.7619047620000003</v>
      </c>
      <c r="P35">
        <v>33.512</v>
      </c>
      <c r="Q35">
        <v>5.0999999999999996</v>
      </c>
      <c r="R35">
        <f t="shared" si="8"/>
        <v>703.75</v>
      </c>
      <c r="S35" t="str">
        <f t="shared" si="0"/>
        <v>check</v>
      </c>
      <c r="T35" t="str">
        <f t="shared" si="1"/>
        <v>Sports And Travel</v>
      </c>
      <c r="U35" t="str">
        <f t="shared" si="2"/>
        <v>Cash</v>
      </c>
      <c r="V35">
        <f>SUM(J35:J35:J1034)</f>
        <v>311510.94450000022</v>
      </c>
      <c r="W35">
        <f t="shared" si="3"/>
        <v>5334</v>
      </c>
      <c r="X35">
        <f t="shared" si="4"/>
        <v>321.80882696281014</v>
      </c>
      <c r="Y35">
        <f t="shared" si="5"/>
        <v>1042.6500000000001</v>
      </c>
      <c r="Z35">
        <f t="shared" si="6"/>
        <v>10.6785</v>
      </c>
      <c r="AA35">
        <f t="shared" si="7"/>
        <v>968</v>
      </c>
    </row>
    <row r="36" spans="1:27" x14ac:dyDescent="0.3">
      <c r="A36" t="s">
        <v>81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>
        <v>96.58</v>
      </c>
      <c r="H36">
        <v>2</v>
      </c>
      <c r="I36">
        <v>9.6579999999999995</v>
      </c>
      <c r="J36">
        <v>202.81800000000001</v>
      </c>
      <c r="K36" t="s">
        <v>66</v>
      </c>
      <c r="L36">
        <v>0.42499999999999999</v>
      </c>
      <c r="M36" t="s">
        <v>32</v>
      </c>
      <c r="N36">
        <v>193.16</v>
      </c>
      <c r="O36">
        <v>4.7619047620000003</v>
      </c>
      <c r="P36">
        <v>9.6579999999999995</v>
      </c>
      <c r="Q36">
        <v>5.0999999999999996</v>
      </c>
      <c r="R36">
        <f t="shared" si="8"/>
        <v>202.82</v>
      </c>
      <c r="S36" t="str">
        <f t="shared" si="0"/>
        <v>check</v>
      </c>
      <c r="T36" t="str">
        <f t="shared" si="1"/>
        <v>Health And Beauty</v>
      </c>
      <c r="U36" t="str">
        <f t="shared" si="2"/>
        <v>Credit card</v>
      </c>
      <c r="V36">
        <f>SUM(J36:J36:J1035)</f>
        <v>310807.19250000012</v>
      </c>
      <c r="W36">
        <f t="shared" si="3"/>
        <v>5326</v>
      </c>
      <c r="X36">
        <f t="shared" si="4"/>
        <v>321.41384953464336</v>
      </c>
      <c r="Y36">
        <f t="shared" si="5"/>
        <v>1042.6500000000001</v>
      </c>
      <c r="Z36">
        <f t="shared" si="6"/>
        <v>10.6785</v>
      </c>
      <c r="AA36">
        <f t="shared" si="7"/>
        <v>967</v>
      </c>
    </row>
    <row r="37" spans="1:27" x14ac:dyDescent="0.3">
      <c r="A37" t="s">
        <v>82</v>
      </c>
      <c r="B37" t="s">
        <v>25</v>
      </c>
      <c r="C37" t="s">
        <v>26</v>
      </c>
      <c r="D37" t="s">
        <v>20</v>
      </c>
      <c r="E37" t="s">
        <v>21</v>
      </c>
      <c r="F37" t="s">
        <v>47</v>
      </c>
      <c r="G37">
        <v>99.42</v>
      </c>
      <c r="H37">
        <v>4</v>
      </c>
      <c r="I37">
        <v>19.884</v>
      </c>
      <c r="J37">
        <v>417.56400000000002</v>
      </c>
      <c r="K37">
        <v>43618</v>
      </c>
      <c r="L37">
        <v>0.4458333333333333</v>
      </c>
      <c r="M37" t="s">
        <v>23</v>
      </c>
      <c r="N37">
        <v>397.68</v>
      </c>
      <c r="O37">
        <v>4.7619047620000003</v>
      </c>
      <c r="P37">
        <v>19.884</v>
      </c>
      <c r="Q37">
        <v>7.5</v>
      </c>
      <c r="R37">
        <f t="shared" si="8"/>
        <v>417.56</v>
      </c>
      <c r="S37" t="str">
        <f t="shared" si="0"/>
        <v>check</v>
      </c>
      <c r="T37" t="str">
        <f t="shared" si="1"/>
        <v>Food And Beverages</v>
      </c>
      <c r="U37" t="str">
        <f t="shared" si="2"/>
        <v>Ewallet</v>
      </c>
      <c r="V37">
        <f>SUM(J37:J37:J1036)</f>
        <v>310604.37450000015</v>
      </c>
      <c r="W37">
        <f t="shared" si="3"/>
        <v>5324</v>
      </c>
      <c r="X37">
        <f t="shared" si="4"/>
        <v>321.53661956521756</v>
      </c>
      <c r="Y37">
        <f t="shared" si="5"/>
        <v>1042.6500000000001</v>
      </c>
      <c r="Z37">
        <f t="shared" si="6"/>
        <v>10.6785</v>
      </c>
      <c r="AA37">
        <f t="shared" si="7"/>
        <v>966</v>
      </c>
    </row>
    <row r="38" spans="1:27" x14ac:dyDescent="0.3">
      <c r="A38" t="s">
        <v>83</v>
      </c>
      <c r="B38" t="s">
        <v>25</v>
      </c>
      <c r="C38" t="s">
        <v>26</v>
      </c>
      <c r="D38" t="s">
        <v>20</v>
      </c>
      <c r="E38" t="s">
        <v>21</v>
      </c>
      <c r="F38" t="s">
        <v>36</v>
      </c>
      <c r="G38">
        <v>68.12</v>
      </c>
      <c r="H38">
        <v>1</v>
      </c>
      <c r="I38">
        <v>3.4060000000000001</v>
      </c>
      <c r="J38">
        <v>71.525999999999996</v>
      </c>
      <c r="K38">
        <v>43647</v>
      </c>
      <c r="L38">
        <v>0.51944444444444449</v>
      </c>
      <c r="M38" t="s">
        <v>23</v>
      </c>
      <c r="N38">
        <v>68.12</v>
      </c>
      <c r="O38">
        <v>4.7619047620000003</v>
      </c>
      <c r="P38">
        <v>3.4060000000000001</v>
      </c>
      <c r="Q38">
        <v>6.8</v>
      </c>
      <c r="R38">
        <f t="shared" si="8"/>
        <v>71.53</v>
      </c>
      <c r="S38" t="str">
        <f t="shared" si="0"/>
        <v>check</v>
      </c>
      <c r="T38" t="str">
        <f t="shared" si="1"/>
        <v>Sports And Travel</v>
      </c>
      <c r="U38" t="str">
        <f t="shared" si="2"/>
        <v>Ewallet</v>
      </c>
      <c r="V38">
        <f>SUM(J38:J38:J1037)</f>
        <v>310186.81050000008</v>
      </c>
      <c r="W38">
        <f t="shared" si="3"/>
        <v>5320</v>
      </c>
      <c r="X38">
        <f t="shared" si="4"/>
        <v>321.43710932642495</v>
      </c>
      <c r="Y38">
        <f t="shared" si="5"/>
        <v>1042.6500000000001</v>
      </c>
      <c r="Z38">
        <f t="shared" si="6"/>
        <v>10.6785</v>
      </c>
      <c r="AA38">
        <f t="shared" si="7"/>
        <v>965</v>
      </c>
    </row>
    <row r="39" spans="1:27" x14ac:dyDescent="0.3">
      <c r="A39" t="s">
        <v>84</v>
      </c>
      <c r="B39" t="s">
        <v>18</v>
      </c>
      <c r="C39" t="s">
        <v>19</v>
      </c>
      <c r="D39" t="s">
        <v>20</v>
      </c>
      <c r="E39" t="s">
        <v>21</v>
      </c>
      <c r="F39" t="s">
        <v>36</v>
      </c>
      <c r="G39">
        <v>62.62</v>
      </c>
      <c r="H39">
        <v>5</v>
      </c>
      <c r="I39">
        <v>15.654999999999999</v>
      </c>
      <c r="J39">
        <v>328.755</v>
      </c>
      <c r="K39">
        <v>43741</v>
      </c>
      <c r="L39">
        <v>0.80208333333333337</v>
      </c>
      <c r="M39" t="s">
        <v>23</v>
      </c>
      <c r="N39">
        <v>313.10000000000002</v>
      </c>
      <c r="O39">
        <v>4.7619047620000003</v>
      </c>
      <c r="P39">
        <v>15.654999999999999</v>
      </c>
      <c r="Q39">
        <v>7</v>
      </c>
      <c r="R39">
        <f t="shared" si="8"/>
        <v>328.76</v>
      </c>
      <c r="S39" t="str">
        <f t="shared" si="0"/>
        <v>check</v>
      </c>
      <c r="T39" t="str">
        <f t="shared" si="1"/>
        <v>Sports And Travel</v>
      </c>
      <c r="U39" t="str">
        <f t="shared" si="2"/>
        <v>Ewallet</v>
      </c>
      <c r="V39">
        <f>SUM(J39:J39:J1038)</f>
        <v>310115.28450000007</v>
      </c>
      <c r="W39">
        <f t="shared" si="3"/>
        <v>5319</v>
      </c>
      <c r="X39">
        <f t="shared" si="4"/>
        <v>321.69635321576772</v>
      </c>
      <c r="Y39">
        <f t="shared" si="5"/>
        <v>1042.6500000000001</v>
      </c>
      <c r="Z39">
        <f t="shared" si="6"/>
        <v>10.6785</v>
      </c>
      <c r="AA39">
        <f t="shared" si="7"/>
        <v>964</v>
      </c>
    </row>
    <row r="40" spans="1:27" x14ac:dyDescent="0.3">
      <c r="A40" t="s">
        <v>85</v>
      </c>
      <c r="B40" t="s">
        <v>18</v>
      </c>
      <c r="C40" t="s">
        <v>19</v>
      </c>
      <c r="D40" t="s">
        <v>20</v>
      </c>
      <c r="E40" t="s">
        <v>21</v>
      </c>
      <c r="F40" t="s">
        <v>28</v>
      </c>
      <c r="G40">
        <v>60.88</v>
      </c>
      <c r="H40">
        <v>9</v>
      </c>
      <c r="I40">
        <v>27.396000000000001</v>
      </c>
      <c r="J40">
        <v>575.31600000000003</v>
      </c>
      <c r="K40" t="s">
        <v>57</v>
      </c>
      <c r="L40">
        <v>0.72013888888888899</v>
      </c>
      <c r="M40" t="s">
        <v>23</v>
      </c>
      <c r="N40">
        <v>547.91999999999996</v>
      </c>
      <c r="O40">
        <v>4.7619047620000003</v>
      </c>
      <c r="P40">
        <v>27.396000000000001</v>
      </c>
      <c r="Q40">
        <v>4.7</v>
      </c>
      <c r="R40">
        <f t="shared" si="8"/>
        <v>575.32000000000005</v>
      </c>
      <c r="S40" t="str">
        <f t="shared" si="0"/>
        <v>check</v>
      </c>
      <c r="T40" t="str">
        <f t="shared" si="1"/>
        <v>Electronic Accessories</v>
      </c>
      <c r="U40" t="str">
        <f t="shared" si="2"/>
        <v>Ewallet</v>
      </c>
      <c r="V40">
        <f>SUM(J40:J40:J1039)</f>
        <v>309786.52950000006</v>
      </c>
      <c r="W40">
        <f t="shared" si="3"/>
        <v>5314</v>
      </c>
      <c r="X40">
        <f t="shared" si="4"/>
        <v>321.68902336448605</v>
      </c>
      <c r="Y40">
        <f t="shared" si="5"/>
        <v>1042.6500000000001</v>
      </c>
      <c r="Z40">
        <f t="shared" si="6"/>
        <v>10.6785</v>
      </c>
      <c r="AA40">
        <f t="shared" si="7"/>
        <v>963</v>
      </c>
    </row>
    <row r="41" spans="1:27" x14ac:dyDescent="0.3">
      <c r="A41" t="s">
        <v>86</v>
      </c>
      <c r="B41" t="s">
        <v>25</v>
      </c>
      <c r="C41" t="s">
        <v>26</v>
      </c>
      <c r="D41" t="s">
        <v>20</v>
      </c>
      <c r="E41" t="s">
        <v>21</v>
      </c>
      <c r="F41" t="s">
        <v>22</v>
      </c>
      <c r="G41">
        <v>54.92</v>
      </c>
      <c r="H41">
        <v>8</v>
      </c>
      <c r="I41">
        <v>21.968</v>
      </c>
      <c r="J41">
        <v>461.32799999999997</v>
      </c>
      <c r="K41" t="s">
        <v>87</v>
      </c>
      <c r="L41">
        <v>0.55833333333333335</v>
      </c>
      <c r="M41" t="s">
        <v>23</v>
      </c>
      <c r="N41">
        <v>439.36</v>
      </c>
      <c r="O41">
        <v>4.7619047620000003</v>
      </c>
      <c r="P41">
        <v>21.968</v>
      </c>
      <c r="Q41">
        <v>7.6</v>
      </c>
      <c r="R41">
        <f t="shared" si="8"/>
        <v>461.33</v>
      </c>
      <c r="S41" t="str">
        <f t="shared" si="0"/>
        <v>check</v>
      </c>
      <c r="T41" t="str">
        <f t="shared" si="1"/>
        <v>Health And Beauty</v>
      </c>
      <c r="U41" t="str">
        <f t="shared" si="2"/>
        <v>Ewallet</v>
      </c>
      <c r="V41">
        <f>SUM(J41:J41:J1040)</f>
        <v>309211.21350000007</v>
      </c>
      <c r="W41">
        <f t="shared" si="3"/>
        <v>5305</v>
      </c>
      <c r="X41">
        <f t="shared" si="4"/>
        <v>321.42537785862794</v>
      </c>
      <c r="Y41">
        <f t="shared" si="5"/>
        <v>1042.6500000000001</v>
      </c>
      <c r="Z41">
        <f t="shared" si="6"/>
        <v>10.6785</v>
      </c>
      <c r="AA41">
        <f t="shared" si="7"/>
        <v>962</v>
      </c>
    </row>
    <row r="42" spans="1:27" x14ac:dyDescent="0.3">
      <c r="A42" t="s">
        <v>88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30.12</v>
      </c>
      <c r="H42">
        <v>8</v>
      </c>
      <c r="I42">
        <v>12.048</v>
      </c>
      <c r="J42">
        <v>253.00800000000001</v>
      </c>
      <c r="K42">
        <v>43527</v>
      </c>
      <c r="L42">
        <v>0.54236111111111118</v>
      </c>
      <c r="M42" t="s">
        <v>29</v>
      </c>
      <c r="N42">
        <v>240.96</v>
      </c>
      <c r="O42">
        <v>4.7619047620000003</v>
      </c>
      <c r="P42">
        <v>12.048</v>
      </c>
      <c r="Q42">
        <v>7.7</v>
      </c>
      <c r="R42">
        <f t="shared" si="8"/>
        <v>253.01</v>
      </c>
      <c r="S42" t="str">
        <f t="shared" si="0"/>
        <v>check</v>
      </c>
      <c r="T42" t="str">
        <f t="shared" si="1"/>
        <v>Home And Lifestyle</v>
      </c>
      <c r="U42" t="str">
        <f t="shared" si="2"/>
        <v>Cash</v>
      </c>
      <c r="V42">
        <f>SUM(J42:J42:J1041)</f>
        <v>308749.88550000009</v>
      </c>
      <c r="W42">
        <f t="shared" si="3"/>
        <v>5297</v>
      </c>
      <c r="X42">
        <f t="shared" si="4"/>
        <v>321.27979760665983</v>
      </c>
      <c r="Y42">
        <f t="shared" si="5"/>
        <v>1042.6500000000001</v>
      </c>
      <c r="Z42">
        <f t="shared" si="6"/>
        <v>10.6785</v>
      </c>
      <c r="AA42">
        <f t="shared" si="7"/>
        <v>961</v>
      </c>
    </row>
    <row r="43" spans="1:27" x14ac:dyDescent="0.3">
      <c r="A43" t="s">
        <v>89</v>
      </c>
      <c r="B43" t="s">
        <v>45</v>
      </c>
      <c r="C43" t="s">
        <v>46</v>
      </c>
      <c r="D43" t="s">
        <v>20</v>
      </c>
      <c r="E43" t="s">
        <v>21</v>
      </c>
      <c r="F43" t="s">
        <v>31</v>
      </c>
      <c r="G43">
        <v>86.72</v>
      </c>
      <c r="H43">
        <v>1</v>
      </c>
      <c r="I43">
        <v>4.3360000000000003</v>
      </c>
      <c r="J43">
        <v>91.055999999999997</v>
      </c>
      <c r="K43" t="s">
        <v>90</v>
      </c>
      <c r="L43">
        <v>0.78125</v>
      </c>
      <c r="M43" t="s">
        <v>23</v>
      </c>
      <c r="N43">
        <v>86.72</v>
      </c>
      <c r="O43">
        <v>4.7619047620000003</v>
      </c>
      <c r="P43">
        <v>4.3360000000000003</v>
      </c>
      <c r="Q43">
        <v>7.9</v>
      </c>
      <c r="R43">
        <f t="shared" si="8"/>
        <v>91.06</v>
      </c>
      <c r="S43" t="str">
        <f t="shared" si="0"/>
        <v>check</v>
      </c>
      <c r="T43" t="str">
        <f t="shared" si="1"/>
        <v>Home And Lifestyle</v>
      </c>
      <c r="U43" t="str">
        <f t="shared" si="2"/>
        <v>Ewallet</v>
      </c>
      <c r="V43">
        <f>SUM(J43:J43:J1042)</f>
        <v>308496.87750000012</v>
      </c>
      <c r="W43">
        <f t="shared" si="3"/>
        <v>5289</v>
      </c>
      <c r="X43">
        <f t="shared" si="4"/>
        <v>321.35091406250012</v>
      </c>
      <c r="Y43">
        <f t="shared" si="5"/>
        <v>1042.6500000000001</v>
      </c>
      <c r="Z43">
        <f t="shared" si="6"/>
        <v>10.6785</v>
      </c>
      <c r="AA43">
        <f t="shared" si="7"/>
        <v>960</v>
      </c>
    </row>
    <row r="44" spans="1:27" x14ac:dyDescent="0.3">
      <c r="A44" t="s">
        <v>91</v>
      </c>
      <c r="B44" t="s">
        <v>25</v>
      </c>
      <c r="C44" t="s">
        <v>26</v>
      </c>
      <c r="D44" t="s">
        <v>20</v>
      </c>
      <c r="E44" t="s">
        <v>21</v>
      </c>
      <c r="F44" t="s">
        <v>31</v>
      </c>
      <c r="G44">
        <v>56.11</v>
      </c>
      <c r="H44">
        <v>2</v>
      </c>
      <c r="I44">
        <v>5.6109999999999998</v>
      </c>
      <c r="J44">
        <v>117.831</v>
      </c>
      <c r="K44">
        <v>43498</v>
      </c>
      <c r="L44">
        <v>0.42430555555555555</v>
      </c>
      <c r="M44" t="s">
        <v>29</v>
      </c>
      <c r="N44">
        <v>112.22</v>
      </c>
      <c r="O44">
        <v>4.7619047620000003</v>
      </c>
      <c r="P44">
        <v>5.6109999999999998</v>
      </c>
      <c r="Q44">
        <v>6.3</v>
      </c>
      <c r="R44">
        <f t="shared" si="8"/>
        <v>117.83</v>
      </c>
      <c r="S44" t="str">
        <f t="shared" si="0"/>
        <v>check</v>
      </c>
      <c r="T44" t="str">
        <f t="shared" si="1"/>
        <v>Home And Lifestyle</v>
      </c>
      <c r="U44" t="str">
        <f t="shared" si="2"/>
        <v>Cash</v>
      </c>
      <c r="V44">
        <f>SUM(J44:J44:J1043)</f>
        <v>308405.82150000008</v>
      </c>
      <c r="W44">
        <f t="shared" si="3"/>
        <v>5288</v>
      </c>
      <c r="X44">
        <f t="shared" si="4"/>
        <v>321.59105474452565</v>
      </c>
      <c r="Y44">
        <f t="shared" si="5"/>
        <v>1042.6500000000001</v>
      </c>
      <c r="Z44">
        <f t="shared" si="6"/>
        <v>10.6785</v>
      </c>
      <c r="AA44">
        <f t="shared" si="7"/>
        <v>959</v>
      </c>
    </row>
    <row r="45" spans="1:27" x14ac:dyDescent="0.3">
      <c r="A45" t="s">
        <v>92</v>
      </c>
      <c r="B45" t="s">
        <v>45</v>
      </c>
      <c r="C45" t="s">
        <v>46</v>
      </c>
      <c r="D45" t="s">
        <v>20</v>
      </c>
      <c r="E45" t="s">
        <v>21</v>
      </c>
      <c r="F45" t="s">
        <v>36</v>
      </c>
      <c r="G45">
        <v>69.12</v>
      </c>
      <c r="H45">
        <v>6</v>
      </c>
      <c r="I45">
        <v>20.736000000000001</v>
      </c>
      <c r="J45">
        <v>435.45600000000002</v>
      </c>
      <c r="K45">
        <v>43679</v>
      </c>
      <c r="L45">
        <v>0.54375000000000007</v>
      </c>
      <c r="M45" t="s">
        <v>29</v>
      </c>
      <c r="N45">
        <v>414.72</v>
      </c>
      <c r="O45">
        <v>4.7619047620000003</v>
      </c>
      <c r="P45">
        <v>20.736000000000001</v>
      </c>
      <c r="Q45">
        <v>5.6</v>
      </c>
      <c r="R45">
        <f t="shared" si="8"/>
        <v>435.46</v>
      </c>
      <c r="S45" t="str">
        <f t="shared" si="0"/>
        <v>check</v>
      </c>
      <c r="T45" t="str">
        <f t="shared" si="1"/>
        <v>Sports And Travel</v>
      </c>
      <c r="U45" t="str">
        <f t="shared" si="2"/>
        <v>Cash</v>
      </c>
      <c r="V45">
        <f>SUM(J45:J45:J1044)</f>
        <v>308287.99050000007</v>
      </c>
      <c r="W45">
        <f t="shared" si="3"/>
        <v>5286</v>
      </c>
      <c r="X45">
        <f t="shared" si="4"/>
        <v>321.80374791231742</v>
      </c>
      <c r="Y45">
        <f t="shared" si="5"/>
        <v>1042.6500000000001</v>
      </c>
      <c r="Z45">
        <f t="shared" si="6"/>
        <v>10.6785</v>
      </c>
      <c r="AA45">
        <f t="shared" si="7"/>
        <v>958</v>
      </c>
    </row>
    <row r="46" spans="1:27" x14ac:dyDescent="0.3">
      <c r="A46" t="s">
        <v>93</v>
      </c>
      <c r="B46" t="s">
        <v>25</v>
      </c>
      <c r="C46" t="s">
        <v>26</v>
      </c>
      <c r="D46" t="s">
        <v>20</v>
      </c>
      <c r="E46" t="s">
        <v>21</v>
      </c>
      <c r="F46" t="s">
        <v>47</v>
      </c>
      <c r="G46">
        <v>98.7</v>
      </c>
      <c r="H46">
        <v>8</v>
      </c>
      <c r="I46">
        <v>39.479999999999997</v>
      </c>
      <c r="J46">
        <v>829.08</v>
      </c>
      <c r="K46">
        <v>43558</v>
      </c>
      <c r="L46">
        <v>0.86041666666666661</v>
      </c>
      <c r="M46" t="s">
        <v>29</v>
      </c>
      <c r="N46">
        <v>789.6</v>
      </c>
      <c r="O46">
        <v>4.7619047620000003</v>
      </c>
      <c r="P46">
        <v>39.479999999999997</v>
      </c>
      <c r="Q46">
        <v>7.6</v>
      </c>
      <c r="R46">
        <f t="shared" si="8"/>
        <v>829.08</v>
      </c>
      <c r="S46" t="str">
        <f t="shared" si="0"/>
        <v>correct</v>
      </c>
      <c r="T46" t="str">
        <f t="shared" si="1"/>
        <v>Food And Beverages</v>
      </c>
      <c r="U46" t="str">
        <f t="shared" si="2"/>
        <v>Cash</v>
      </c>
      <c r="V46">
        <f>SUM(J46:J46:J1045)</f>
        <v>307852.53450000007</v>
      </c>
      <c r="W46">
        <f t="shared" si="3"/>
        <v>5280</v>
      </c>
      <c r="X46">
        <f t="shared" si="4"/>
        <v>321.68498902821324</v>
      </c>
      <c r="Y46">
        <f t="shared" si="5"/>
        <v>1042.6500000000001</v>
      </c>
      <c r="Z46">
        <f t="shared" si="6"/>
        <v>10.6785</v>
      </c>
      <c r="AA46">
        <f t="shared" si="7"/>
        <v>957</v>
      </c>
    </row>
    <row r="47" spans="1:27" x14ac:dyDescent="0.3">
      <c r="A47" t="s">
        <v>94</v>
      </c>
      <c r="B47" t="s">
        <v>25</v>
      </c>
      <c r="C47" t="s">
        <v>26</v>
      </c>
      <c r="D47" t="s">
        <v>20</v>
      </c>
      <c r="E47" t="s">
        <v>21</v>
      </c>
      <c r="F47" t="s">
        <v>22</v>
      </c>
      <c r="G47">
        <v>15.37</v>
      </c>
      <c r="H47">
        <v>2</v>
      </c>
      <c r="I47">
        <v>1.5369999999999999</v>
      </c>
      <c r="J47">
        <v>32.277000000000001</v>
      </c>
      <c r="K47" t="s">
        <v>95</v>
      </c>
      <c r="L47">
        <v>0.82430555555555562</v>
      </c>
      <c r="M47" t="s">
        <v>29</v>
      </c>
      <c r="N47">
        <v>30.74</v>
      </c>
      <c r="O47">
        <v>4.7619047620000003</v>
      </c>
      <c r="P47">
        <v>1.5369999999999999</v>
      </c>
      <c r="Q47">
        <v>7.2</v>
      </c>
      <c r="R47">
        <f t="shared" si="8"/>
        <v>32.28</v>
      </c>
      <c r="S47" t="str">
        <f t="shared" si="0"/>
        <v>check</v>
      </c>
      <c r="T47" t="str">
        <f t="shared" si="1"/>
        <v>Health And Beauty</v>
      </c>
      <c r="U47" t="str">
        <f t="shared" si="2"/>
        <v>Cash</v>
      </c>
      <c r="V47">
        <f>SUM(J47:J47:J1046)</f>
        <v>307023.45450000011</v>
      </c>
      <c r="W47">
        <f t="shared" si="3"/>
        <v>5272</v>
      </c>
      <c r="X47">
        <f t="shared" si="4"/>
        <v>321.15424110878672</v>
      </c>
      <c r="Y47">
        <f t="shared" si="5"/>
        <v>1042.6500000000001</v>
      </c>
      <c r="Z47">
        <f t="shared" si="6"/>
        <v>10.6785</v>
      </c>
      <c r="AA47">
        <f t="shared" si="7"/>
        <v>956</v>
      </c>
    </row>
    <row r="48" spans="1:27" x14ac:dyDescent="0.3">
      <c r="A48" t="s">
        <v>96</v>
      </c>
      <c r="B48" t="s">
        <v>45</v>
      </c>
      <c r="C48" t="s">
        <v>46</v>
      </c>
      <c r="D48" t="s">
        <v>20</v>
      </c>
      <c r="E48" t="s">
        <v>21</v>
      </c>
      <c r="F48" t="s">
        <v>28</v>
      </c>
      <c r="G48">
        <v>93.96</v>
      </c>
      <c r="H48">
        <v>4</v>
      </c>
      <c r="I48">
        <v>18.792000000000002</v>
      </c>
      <c r="J48">
        <v>394.63200000000001</v>
      </c>
      <c r="K48">
        <v>43711</v>
      </c>
      <c r="L48">
        <v>0.75</v>
      </c>
      <c r="M48" t="s">
        <v>29</v>
      </c>
      <c r="N48">
        <v>375.84</v>
      </c>
      <c r="O48">
        <v>4.7619047620000003</v>
      </c>
      <c r="P48">
        <v>18.792000000000002</v>
      </c>
      <c r="Q48">
        <v>9.5</v>
      </c>
      <c r="R48">
        <f t="shared" si="8"/>
        <v>394.63</v>
      </c>
      <c r="S48" t="str">
        <f t="shared" si="0"/>
        <v>check</v>
      </c>
      <c r="T48" t="str">
        <f t="shared" si="1"/>
        <v>Electronic Accessories</v>
      </c>
      <c r="U48" t="str">
        <f t="shared" si="2"/>
        <v>Cash</v>
      </c>
      <c r="V48">
        <f>SUM(J48:J48:J1047)</f>
        <v>306991.17750000011</v>
      </c>
      <c r="W48">
        <f t="shared" si="3"/>
        <v>5270</v>
      </c>
      <c r="X48">
        <f t="shared" si="4"/>
        <v>321.45673036649225</v>
      </c>
      <c r="Y48">
        <f t="shared" si="5"/>
        <v>1042.6500000000001</v>
      </c>
      <c r="Z48">
        <f t="shared" si="6"/>
        <v>10.6785</v>
      </c>
      <c r="AA48">
        <f t="shared" si="7"/>
        <v>955</v>
      </c>
    </row>
    <row r="49" spans="1:27" x14ac:dyDescent="0.3">
      <c r="A49" t="s">
        <v>97</v>
      </c>
      <c r="B49" t="s">
        <v>45</v>
      </c>
      <c r="C49" t="s">
        <v>46</v>
      </c>
      <c r="D49" t="s">
        <v>20</v>
      </c>
      <c r="E49" t="s">
        <v>21</v>
      </c>
      <c r="F49" t="s">
        <v>22</v>
      </c>
      <c r="G49">
        <v>56.69</v>
      </c>
      <c r="H49">
        <v>9</v>
      </c>
      <c r="I49">
        <v>25.5105</v>
      </c>
      <c r="J49">
        <v>535.72050000000002</v>
      </c>
      <c r="K49" t="s">
        <v>98</v>
      </c>
      <c r="L49">
        <v>0.72499999999999998</v>
      </c>
      <c r="M49" t="s">
        <v>32</v>
      </c>
      <c r="N49">
        <v>510.21</v>
      </c>
      <c r="O49">
        <v>4.7619047620000003</v>
      </c>
      <c r="P49">
        <v>25.5105</v>
      </c>
      <c r="Q49">
        <v>8.4</v>
      </c>
      <c r="R49">
        <f t="shared" si="8"/>
        <v>535.72</v>
      </c>
      <c r="S49" t="str">
        <f t="shared" si="0"/>
        <v>check</v>
      </c>
      <c r="T49" t="str">
        <f t="shared" si="1"/>
        <v>Health And Beauty</v>
      </c>
      <c r="U49" t="str">
        <f t="shared" si="2"/>
        <v>Credit card</v>
      </c>
      <c r="V49">
        <f>SUM(J49:J49:J1048)</f>
        <v>306596.54550000007</v>
      </c>
      <c r="W49">
        <f t="shared" si="3"/>
        <v>5266</v>
      </c>
      <c r="X49">
        <f t="shared" si="4"/>
        <v>321.3800267295598</v>
      </c>
      <c r="Y49">
        <f t="shared" si="5"/>
        <v>1042.6500000000001</v>
      </c>
      <c r="Z49">
        <f t="shared" si="6"/>
        <v>10.6785</v>
      </c>
      <c r="AA49">
        <f t="shared" si="7"/>
        <v>954</v>
      </c>
    </row>
    <row r="50" spans="1:27" x14ac:dyDescent="0.3">
      <c r="A50" t="s">
        <v>99</v>
      </c>
      <c r="B50" t="s">
        <v>45</v>
      </c>
      <c r="C50" t="s">
        <v>46</v>
      </c>
      <c r="D50" t="s">
        <v>20</v>
      </c>
      <c r="E50" t="s">
        <v>21</v>
      </c>
      <c r="F50" t="s">
        <v>47</v>
      </c>
      <c r="G50">
        <v>20.010000000000002</v>
      </c>
      <c r="H50">
        <v>9</v>
      </c>
      <c r="I50">
        <v>9.0045000000000002</v>
      </c>
      <c r="J50">
        <v>189.09450000000001</v>
      </c>
      <c r="K50">
        <v>43618</v>
      </c>
      <c r="L50">
        <v>0.65763888888888888</v>
      </c>
      <c r="M50" t="s">
        <v>23</v>
      </c>
      <c r="N50">
        <v>180.09</v>
      </c>
      <c r="O50">
        <v>4.7619047620000003</v>
      </c>
      <c r="P50">
        <v>9.0045000000000002</v>
      </c>
      <c r="Q50">
        <v>4.0999999999999996</v>
      </c>
      <c r="R50">
        <f t="shared" si="8"/>
        <v>189.09</v>
      </c>
      <c r="S50" t="str">
        <f t="shared" si="0"/>
        <v>check</v>
      </c>
      <c r="T50" t="str">
        <f t="shared" si="1"/>
        <v>Food And Beverages</v>
      </c>
      <c r="U50" t="str">
        <f t="shared" si="2"/>
        <v>Ewallet</v>
      </c>
      <c r="V50">
        <f>SUM(J50:J50:J1049)</f>
        <v>306060.82500000007</v>
      </c>
      <c r="W50">
        <f t="shared" si="3"/>
        <v>5257</v>
      </c>
      <c r="X50">
        <f t="shared" si="4"/>
        <v>321.15511542497381</v>
      </c>
      <c r="Y50">
        <f t="shared" si="5"/>
        <v>1042.6500000000001</v>
      </c>
      <c r="Z50">
        <f t="shared" si="6"/>
        <v>10.6785</v>
      </c>
      <c r="AA50">
        <f t="shared" si="7"/>
        <v>953</v>
      </c>
    </row>
    <row r="51" spans="1:27" x14ac:dyDescent="0.3">
      <c r="A51" t="s">
        <v>100</v>
      </c>
      <c r="B51" t="s">
        <v>45</v>
      </c>
      <c r="C51" t="s">
        <v>46</v>
      </c>
      <c r="D51" t="s">
        <v>20</v>
      </c>
      <c r="E51" t="s">
        <v>21</v>
      </c>
      <c r="F51" t="s">
        <v>28</v>
      </c>
      <c r="G51">
        <v>18.93</v>
      </c>
      <c r="H51">
        <v>6</v>
      </c>
      <c r="I51">
        <v>5.6790000000000003</v>
      </c>
      <c r="J51">
        <v>119.259</v>
      </c>
      <c r="K51">
        <v>43740</v>
      </c>
      <c r="L51">
        <v>0.53125</v>
      </c>
      <c r="M51" t="s">
        <v>32</v>
      </c>
      <c r="N51">
        <v>113.58</v>
      </c>
      <c r="O51">
        <v>4.7619047620000003</v>
      </c>
      <c r="P51">
        <v>5.6790000000000003</v>
      </c>
      <c r="Q51">
        <v>8.1</v>
      </c>
      <c r="R51">
        <f t="shared" si="8"/>
        <v>119.26</v>
      </c>
      <c r="S51" t="str">
        <f t="shared" si="0"/>
        <v>check</v>
      </c>
      <c r="T51" t="str">
        <f t="shared" si="1"/>
        <v>Electronic Accessories</v>
      </c>
      <c r="U51" t="str">
        <f t="shared" si="2"/>
        <v>Credit card</v>
      </c>
      <c r="V51">
        <f>SUM(J51:J51:J1050)</f>
        <v>305871.73050000006</v>
      </c>
      <c r="W51">
        <f t="shared" si="3"/>
        <v>5248</v>
      </c>
      <c r="X51">
        <f t="shared" si="4"/>
        <v>321.29383455882362</v>
      </c>
      <c r="Y51">
        <f t="shared" si="5"/>
        <v>1042.6500000000001</v>
      </c>
      <c r="Z51">
        <f t="shared" si="6"/>
        <v>10.6785</v>
      </c>
      <c r="AA51">
        <f t="shared" si="7"/>
        <v>952</v>
      </c>
    </row>
    <row r="52" spans="1:27" x14ac:dyDescent="0.3">
      <c r="A52" t="s">
        <v>101</v>
      </c>
      <c r="B52" t="s">
        <v>25</v>
      </c>
      <c r="C52" t="s">
        <v>26</v>
      </c>
      <c r="D52" t="s">
        <v>20</v>
      </c>
      <c r="E52" t="s">
        <v>21</v>
      </c>
      <c r="F52" t="s">
        <v>50</v>
      </c>
      <c r="G52">
        <v>82.63</v>
      </c>
      <c r="H52">
        <v>10</v>
      </c>
      <c r="I52">
        <v>41.314999999999998</v>
      </c>
      <c r="J52">
        <v>867.61500000000001</v>
      </c>
      <c r="K52" t="s">
        <v>102</v>
      </c>
      <c r="L52">
        <v>0.71388888888888891</v>
      </c>
      <c r="M52" t="s">
        <v>23</v>
      </c>
      <c r="N52">
        <v>826.3</v>
      </c>
      <c r="O52">
        <v>4.7619047620000003</v>
      </c>
      <c r="P52">
        <v>41.314999999999998</v>
      </c>
      <c r="Q52">
        <v>7.9</v>
      </c>
      <c r="R52">
        <f t="shared" si="8"/>
        <v>867.62</v>
      </c>
      <c r="S52" t="str">
        <f t="shared" si="0"/>
        <v>check</v>
      </c>
      <c r="T52" t="str">
        <f t="shared" si="1"/>
        <v>Fashion Accessories</v>
      </c>
      <c r="U52" t="str">
        <f t="shared" si="2"/>
        <v>Ewallet</v>
      </c>
      <c r="V52">
        <f>SUM(J52:J52:J1051)</f>
        <v>305752.4715000001</v>
      </c>
      <c r="W52">
        <f t="shared" si="3"/>
        <v>5242</v>
      </c>
      <c r="X52">
        <f t="shared" si="4"/>
        <v>321.50627917981086</v>
      </c>
      <c r="Y52">
        <f t="shared" si="5"/>
        <v>1042.6500000000001</v>
      </c>
      <c r="Z52">
        <f t="shared" si="6"/>
        <v>10.6785</v>
      </c>
      <c r="AA52">
        <f t="shared" si="7"/>
        <v>951</v>
      </c>
    </row>
    <row r="53" spans="1:27" x14ac:dyDescent="0.3">
      <c r="A53" t="s">
        <v>103</v>
      </c>
      <c r="B53" t="s">
        <v>25</v>
      </c>
      <c r="C53" t="s">
        <v>26</v>
      </c>
      <c r="D53" t="s">
        <v>20</v>
      </c>
      <c r="E53" t="s">
        <v>21</v>
      </c>
      <c r="F53" t="s">
        <v>47</v>
      </c>
      <c r="G53">
        <v>91.4</v>
      </c>
      <c r="H53">
        <v>7</v>
      </c>
      <c r="I53">
        <v>31.99</v>
      </c>
      <c r="J53">
        <v>671.79</v>
      </c>
      <c r="K53">
        <v>43526</v>
      </c>
      <c r="L53">
        <v>0.42986111111111108</v>
      </c>
      <c r="M53" t="s">
        <v>29</v>
      </c>
      <c r="N53">
        <v>639.79999999999995</v>
      </c>
      <c r="O53">
        <v>4.7619047620000003</v>
      </c>
      <c r="P53">
        <v>31.99</v>
      </c>
      <c r="Q53">
        <v>9.5</v>
      </c>
      <c r="R53">
        <f t="shared" si="8"/>
        <v>671.79</v>
      </c>
      <c r="S53" t="str">
        <f t="shared" si="0"/>
        <v>correct</v>
      </c>
      <c r="T53" t="str">
        <f t="shared" si="1"/>
        <v>Food And Beverages</v>
      </c>
      <c r="U53" t="str">
        <f t="shared" si="2"/>
        <v>Cash</v>
      </c>
      <c r="V53">
        <f>SUM(J53:J53:J1052)</f>
        <v>304884.85649999994</v>
      </c>
      <c r="W53">
        <f t="shared" si="3"/>
        <v>5232</v>
      </c>
      <c r="X53">
        <f t="shared" si="4"/>
        <v>320.93142789473677</v>
      </c>
      <c r="Y53">
        <f t="shared" si="5"/>
        <v>1042.6500000000001</v>
      </c>
      <c r="Z53">
        <f t="shared" si="6"/>
        <v>10.6785</v>
      </c>
      <c r="AA53">
        <f t="shared" si="7"/>
        <v>950</v>
      </c>
    </row>
    <row r="54" spans="1:27" x14ac:dyDescent="0.3">
      <c r="A54" t="s">
        <v>104</v>
      </c>
      <c r="B54" t="s">
        <v>18</v>
      </c>
      <c r="C54" t="s">
        <v>19</v>
      </c>
      <c r="D54" t="s">
        <v>20</v>
      </c>
      <c r="E54" t="s">
        <v>21</v>
      </c>
      <c r="F54" t="s">
        <v>47</v>
      </c>
      <c r="G54">
        <v>44.59</v>
      </c>
      <c r="H54">
        <v>5</v>
      </c>
      <c r="I54">
        <v>11.147500000000001</v>
      </c>
      <c r="J54">
        <v>234.0975</v>
      </c>
      <c r="K54">
        <v>43740</v>
      </c>
      <c r="L54">
        <v>0.63194444444444442</v>
      </c>
      <c r="M54" t="s">
        <v>29</v>
      </c>
      <c r="N54">
        <v>222.95</v>
      </c>
      <c r="O54">
        <v>4.7619047620000003</v>
      </c>
      <c r="P54">
        <v>11.147500000000001</v>
      </c>
      <c r="Q54">
        <v>8.5</v>
      </c>
      <c r="R54">
        <f t="shared" si="8"/>
        <v>234.1</v>
      </c>
      <c r="S54" t="str">
        <f t="shared" si="0"/>
        <v>check</v>
      </c>
      <c r="T54" t="str">
        <f t="shared" si="1"/>
        <v>Food And Beverages</v>
      </c>
      <c r="U54" t="str">
        <f t="shared" si="2"/>
        <v>Cash</v>
      </c>
      <c r="V54">
        <f>SUM(J54:J54:J1053)</f>
        <v>304213.06649999996</v>
      </c>
      <c r="W54">
        <f t="shared" si="3"/>
        <v>5225</v>
      </c>
      <c r="X54">
        <f t="shared" si="4"/>
        <v>320.56171390937823</v>
      </c>
      <c r="Y54">
        <f t="shared" si="5"/>
        <v>1042.6500000000001</v>
      </c>
      <c r="Z54">
        <f t="shared" si="6"/>
        <v>10.6785</v>
      </c>
      <c r="AA54">
        <f t="shared" si="7"/>
        <v>949</v>
      </c>
    </row>
    <row r="55" spans="1:27" x14ac:dyDescent="0.3">
      <c r="A55" t="s">
        <v>105</v>
      </c>
      <c r="B55" t="s">
        <v>45</v>
      </c>
      <c r="C55" t="s">
        <v>46</v>
      </c>
      <c r="D55" t="s">
        <v>20</v>
      </c>
      <c r="E55" t="s">
        <v>21</v>
      </c>
      <c r="F55" t="s">
        <v>50</v>
      </c>
      <c r="G55">
        <v>17.87</v>
      </c>
      <c r="H55">
        <v>4</v>
      </c>
      <c r="I55">
        <v>3.5739999999999998</v>
      </c>
      <c r="J55">
        <v>75.054000000000002</v>
      </c>
      <c r="K55" t="s">
        <v>71</v>
      </c>
      <c r="L55">
        <v>0.61249999999999993</v>
      </c>
      <c r="M55" t="s">
        <v>23</v>
      </c>
      <c r="N55">
        <v>71.48</v>
      </c>
      <c r="O55">
        <v>4.7619047620000003</v>
      </c>
      <c r="P55">
        <v>3.5739999999999998</v>
      </c>
      <c r="Q55">
        <v>6.5</v>
      </c>
      <c r="R55">
        <f t="shared" si="8"/>
        <v>75.05</v>
      </c>
      <c r="S55" t="str">
        <f t="shared" si="0"/>
        <v>check</v>
      </c>
      <c r="T55" t="str">
        <f t="shared" si="1"/>
        <v>Fashion Accessories</v>
      </c>
      <c r="U55" t="str">
        <f t="shared" si="2"/>
        <v>Ewallet</v>
      </c>
      <c r="V55">
        <f>SUM(J55:J55:J1054)</f>
        <v>303978.96899999992</v>
      </c>
      <c r="W55">
        <f t="shared" si="3"/>
        <v>5220</v>
      </c>
      <c r="X55">
        <f t="shared" si="4"/>
        <v>320.65292088607589</v>
      </c>
      <c r="Y55">
        <f t="shared" si="5"/>
        <v>1042.6500000000001</v>
      </c>
      <c r="Z55">
        <f t="shared" si="6"/>
        <v>10.6785</v>
      </c>
      <c r="AA55">
        <f t="shared" si="7"/>
        <v>948</v>
      </c>
    </row>
    <row r="56" spans="1:27" x14ac:dyDescent="0.3">
      <c r="A56" t="s">
        <v>106</v>
      </c>
      <c r="B56" t="s">
        <v>25</v>
      </c>
      <c r="C56" t="s">
        <v>26</v>
      </c>
      <c r="D56" t="s">
        <v>20</v>
      </c>
      <c r="E56" t="s">
        <v>21</v>
      </c>
      <c r="F56" t="s">
        <v>50</v>
      </c>
      <c r="G56">
        <v>15.43</v>
      </c>
      <c r="H56">
        <v>1</v>
      </c>
      <c r="I56">
        <v>0.77149999999999996</v>
      </c>
      <c r="J56">
        <v>16.201499999999999</v>
      </c>
      <c r="K56" t="s">
        <v>75</v>
      </c>
      <c r="L56">
        <v>0.65694444444444444</v>
      </c>
      <c r="M56" t="s">
        <v>32</v>
      </c>
      <c r="N56">
        <v>15.43</v>
      </c>
      <c r="O56">
        <v>4.7619047620000003</v>
      </c>
      <c r="P56">
        <v>0.77149999999999996</v>
      </c>
      <c r="Q56">
        <v>6.1</v>
      </c>
      <c r="R56">
        <f t="shared" si="8"/>
        <v>16.2</v>
      </c>
      <c r="S56" t="str">
        <f t="shared" si="0"/>
        <v>check</v>
      </c>
      <c r="T56" t="str">
        <f t="shared" si="1"/>
        <v>Fashion Accessories</v>
      </c>
      <c r="U56" t="str">
        <f t="shared" si="2"/>
        <v>Credit card</v>
      </c>
      <c r="V56">
        <f>SUM(J56:J56:J1055)</f>
        <v>303903.91499999992</v>
      </c>
      <c r="W56">
        <f t="shared" si="3"/>
        <v>5216</v>
      </c>
      <c r="X56">
        <f t="shared" si="4"/>
        <v>320.91226504751842</v>
      </c>
      <c r="Y56">
        <f t="shared" si="5"/>
        <v>1042.6500000000001</v>
      </c>
      <c r="Z56">
        <f t="shared" si="6"/>
        <v>10.6785</v>
      </c>
      <c r="AA56">
        <f t="shared" si="7"/>
        <v>947</v>
      </c>
    </row>
    <row r="57" spans="1:27" x14ac:dyDescent="0.3">
      <c r="A57" t="s">
        <v>107</v>
      </c>
      <c r="B57" t="s">
        <v>45</v>
      </c>
      <c r="C57" t="s">
        <v>46</v>
      </c>
      <c r="D57" t="s">
        <v>20</v>
      </c>
      <c r="E57" t="s">
        <v>21</v>
      </c>
      <c r="F57" t="s">
        <v>31</v>
      </c>
      <c r="G57">
        <v>16.16</v>
      </c>
      <c r="H57">
        <v>2</v>
      </c>
      <c r="I57">
        <v>1.6160000000000001</v>
      </c>
      <c r="J57">
        <v>33.936</v>
      </c>
      <c r="K57">
        <v>43649</v>
      </c>
      <c r="L57">
        <v>0.49236111111111108</v>
      </c>
      <c r="M57" t="s">
        <v>23</v>
      </c>
      <c r="N57">
        <v>32.32</v>
      </c>
      <c r="O57">
        <v>4.7619047620000003</v>
      </c>
      <c r="P57">
        <v>1.6160000000000001</v>
      </c>
      <c r="Q57">
        <v>6.5</v>
      </c>
      <c r="R57">
        <f t="shared" si="8"/>
        <v>33.94</v>
      </c>
      <c r="S57" t="str">
        <f t="shared" si="0"/>
        <v>check</v>
      </c>
      <c r="T57" t="str">
        <f t="shared" si="1"/>
        <v>Home And Lifestyle</v>
      </c>
      <c r="U57" t="str">
        <f t="shared" si="2"/>
        <v>Ewallet</v>
      </c>
      <c r="V57">
        <f>SUM(J57:J57:J1056)</f>
        <v>303887.7134999999</v>
      </c>
      <c r="W57">
        <f t="shared" si="3"/>
        <v>5215</v>
      </c>
      <c r="X57">
        <f t="shared" si="4"/>
        <v>321.23436945031699</v>
      </c>
      <c r="Y57">
        <f t="shared" si="5"/>
        <v>1042.6500000000001</v>
      </c>
      <c r="Z57">
        <f t="shared" si="6"/>
        <v>10.6785</v>
      </c>
      <c r="AA57">
        <f t="shared" si="7"/>
        <v>946</v>
      </c>
    </row>
    <row r="58" spans="1:27" x14ac:dyDescent="0.3">
      <c r="A58" t="s">
        <v>108</v>
      </c>
      <c r="B58" t="s">
        <v>25</v>
      </c>
      <c r="C58" t="s">
        <v>26</v>
      </c>
      <c r="D58" t="s">
        <v>20</v>
      </c>
      <c r="E58" t="s">
        <v>21</v>
      </c>
      <c r="F58" t="s">
        <v>28</v>
      </c>
      <c r="G58">
        <v>85.98</v>
      </c>
      <c r="H58">
        <v>8</v>
      </c>
      <c r="I58">
        <v>34.392000000000003</v>
      </c>
      <c r="J58">
        <v>722.23199999999997</v>
      </c>
      <c r="K58" t="s">
        <v>109</v>
      </c>
      <c r="L58">
        <v>0.79236111111111107</v>
      </c>
      <c r="M58" t="s">
        <v>29</v>
      </c>
      <c r="N58">
        <v>687.84</v>
      </c>
      <c r="O58">
        <v>4.7619047620000003</v>
      </c>
      <c r="P58">
        <v>34.392000000000003</v>
      </c>
      <c r="Q58">
        <v>8.1999999999999993</v>
      </c>
      <c r="R58">
        <f t="shared" si="8"/>
        <v>722.23</v>
      </c>
      <c r="S58" t="str">
        <f t="shared" si="0"/>
        <v>check</v>
      </c>
      <c r="T58" t="str">
        <f t="shared" si="1"/>
        <v>Electronic Accessories</v>
      </c>
      <c r="U58" t="str">
        <f t="shared" si="2"/>
        <v>Cash</v>
      </c>
      <c r="V58">
        <f>SUM(J58:J58:J1057)</f>
        <v>303853.77749999991</v>
      </c>
      <c r="W58">
        <f t="shared" si="3"/>
        <v>5213</v>
      </c>
      <c r="X58">
        <f t="shared" si="4"/>
        <v>321.53838888888879</v>
      </c>
      <c r="Y58">
        <f t="shared" si="5"/>
        <v>1042.6500000000001</v>
      </c>
      <c r="Z58">
        <f t="shared" si="6"/>
        <v>10.6785</v>
      </c>
      <c r="AA58">
        <f t="shared" si="7"/>
        <v>945</v>
      </c>
    </row>
    <row r="59" spans="1:27" x14ac:dyDescent="0.3">
      <c r="A59" t="s">
        <v>110</v>
      </c>
      <c r="B59" t="s">
        <v>18</v>
      </c>
      <c r="C59" t="s">
        <v>19</v>
      </c>
      <c r="D59" t="s">
        <v>20</v>
      </c>
      <c r="E59" t="s">
        <v>21</v>
      </c>
      <c r="F59" t="s">
        <v>31</v>
      </c>
      <c r="G59">
        <v>44.34</v>
      </c>
      <c r="H59">
        <v>2</v>
      </c>
      <c r="I59">
        <v>4.4340000000000002</v>
      </c>
      <c r="J59">
        <v>93.114000000000004</v>
      </c>
      <c r="K59" t="s">
        <v>111</v>
      </c>
      <c r="L59">
        <v>0.47638888888888892</v>
      </c>
      <c r="M59" t="s">
        <v>29</v>
      </c>
      <c r="N59">
        <v>88.68</v>
      </c>
      <c r="O59">
        <v>4.7619047620000003</v>
      </c>
      <c r="P59">
        <v>4.4340000000000002</v>
      </c>
      <c r="Q59">
        <v>5.8</v>
      </c>
      <c r="R59">
        <f t="shared" si="8"/>
        <v>93.11</v>
      </c>
      <c r="S59" t="str">
        <f t="shared" si="0"/>
        <v>check</v>
      </c>
      <c r="T59" t="str">
        <f t="shared" si="1"/>
        <v>Home And Lifestyle</v>
      </c>
      <c r="U59" t="str">
        <f t="shared" si="2"/>
        <v>Cash</v>
      </c>
      <c r="V59">
        <f>SUM(J59:J59:J1058)</f>
        <v>303131.54549999989</v>
      </c>
      <c r="W59">
        <f t="shared" si="3"/>
        <v>5205</v>
      </c>
      <c r="X59">
        <f t="shared" si="4"/>
        <v>321.11392531779649</v>
      </c>
      <c r="Y59">
        <f t="shared" si="5"/>
        <v>1042.6500000000001</v>
      </c>
      <c r="Z59">
        <f t="shared" si="6"/>
        <v>10.6785</v>
      </c>
      <c r="AA59">
        <f t="shared" si="7"/>
        <v>944</v>
      </c>
    </row>
    <row r="60" spans="1:27" x14ac:dyDescent="0.3">
      <c r="A60" t="s">
        <v>112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>
        <v>89.6</v>
      </c>
      <c r="H60">
        <v>8</v>
      </c>
      <c r="I60">
        <v>35.840000000000003</v>
      </c>
      <c r="J60">
        <v>752.64</v>
      </c>
      <c r="K60">
        <v>43648</v>
      </c>
      <c r="L60">
        <v>0.4777777777777778</v>
      </c>
      <c r="M60" t="s">
        <v>23</v>
      </c>
      <c r="N60">
        <v>716.8</v>
      </c>
      <c r="O60">
        <v>4.7619047620000003</v>
      </c>
      <c r="P60">
        <v>35.840000000000003</v>
      </c>
      <c r="Q60">
        <v>6.6</v>
      </c>
      <c r="R60">
        <f t="shared" si="8"/>
        <v>752.64</v>
      </c>
      <c r="S60" t="str">
        <f t="shared" si="0"/>
        <v>correct</v>
      </c>
      <c r="T60" t="str">
        <f t="shared" si="1"/>
        <v>Health And Beauty</v>
      </c>
      <c r="U60" t="str">
        <f t="shared" si="2"/>
        <v>Ewallet</v>
      </c>
      <c r="V60">
        <f>SUM(J60:J60:J1059)</f>
        <v>303038.43149999989</v>
      </c>
      <c r="W60">
        <f t="shared" si="3"/>
        <v>5203</v>
      </c>
      <c r="X60">
        <f t="shared" si="4"/>
        <v>321.35570678685036</v>
      </c>
      <c r="Y60">
        <f t="shared" si="5"/>
        <v>1042.6500000000001</v>
      </c>
      <c r="Z60">
        <f t="shared" si="6"/>
        <v>10.6785</v>
      </c>
      <c r="AA60">
        <f t="shared" si="7"/>
        <v>943</v>
      </c>
    </row>
    <row r="61" spans="1:27" x14ac:dyDescent="0.3">
      <c r="A61" t="s">
        <v>113</v>
      </c>
      <c r="B61" t="s">
        <v>18</v>
      </c>
      <c r="C61" t="s">
        <v>19</v>
      </c>
      <c r="D61" t="s">
        <v>20</v>
      </c>
      <c r="E61" t="s">
        <v>21</v>
      </c>
      <c r="F61" t="s">
        <v>31</v>
      </c>
      <c r="G61">
        <v>72.349999999999994</v>
      </c>
      <c r="H61">
        <v>10</v>
      </c>
      <c r="I61">
        <v>36.174999999999997</v>
      </c>
      <c r="J61">
        <v>759.67499999999995</v>
      </c>
      <c r="K61" t="s">
        <v>114</v>
      </c>
      <c r="L61">
        <v>0.66319444444444442</v>
      </c>
      <c r="M61" t="s">
        <v>29</v>
      </c>
      <c r="N61">
        <v>723.5</v>
      </c>
      <c r="O61">
        <v>4.7619047620000003</v>
      </c>
      <c r="P61">
        <v>36.174999999999997</v>
      </c>
      <c r="Q61">
        <v>5.4</v>
      </c>
      <c r="R61">
        <f t="shared" si="8"/>
        <v>759.68</v>
      </c>
      <c r="S61" t="str">
        <f t="shared" si="0"/>
        <v>check</v>
      </c>
      <c r="T61" t="str">
        <f t="shared" si="1"/>
        <v>Home And Lifestyle</v>
      </c>
      <c r="U61" t="str">
        <f t="shared" si="2"/>
        <v>Cash</v>
      </c>
      <c r="V61">
        <f>SUM(J61:J61:J1060)</f>
        <v>302285.79149999988</v>
      </c>
      <c r="W61">
        <f t="shared" si="3"/>
        <v>5195</v>
      </c>
      <c r="X61">
        <f t="shared" si="4"/>
        <v>320.89786783439479</v>
      </c>
      <c r="Y61">
        <f t="shared" si="5"/>
        <v>1042.6500000000001</v>
      </c>
      <c r="Z61">
        <f t="shared" si="6"/>
        <v>10.6785</v>
      </c>
      <c r="AA61">
        <f t="shared" si="7"/>
        <v>942</v>
      </c>
    </row>
    <row r="62" spans="1:27" x14ac:dyDescent="0.3">
      <c r="A62" t="s">
        <v>115</v>
      </c>
      <c r="B62" t="s">
        <v>25</v>
      </c>
      <c r="C62" t="s">
        <v>26</v>
      </c>
      <c r="D62" t="s">
        <v>20</v>
      </c>
      <c r="E62" t="s">
        <v>21</v>
      </c>
      <c r="F62" t="s">
        <v>28</v>
      </c>
      <c r="G62">
        <v>30.61</v>
      </c>
      <c r="H62">
        <v>6</v>
      </c>
      <c r="I62">
        <v>9.1829999999999998</v>
      </c>
      <c r="J62">
        <v>192.84299999999999</v>
      </c>
      <c r="K62">
        <v>43802</v>
      </c>
      <c r="L62">
        <v>0.85833333333333339</v>
      </c>
      <c r="M62" t="s">
        <v>29</v>
      </c>
      <c r="N62">
        <v>183.66</v>
      </c>
      <c r="O62">
        <v>4.7619047620000003</v>
      </c>
      <c r="P62">
        <v>9.1829999999999998</v>
      </c>
      <c r="Q62">
        <v>9.3000000000000007</v>
      </c>
      <c r="R62">
        <f t="shared" si="8"/>
        <v>192.84</v>
      </c>
      <c r="S62" t="str">
        <f t="shared" si="0"/>
        <v>check</v>
      </c>
      <c r="T62" t="str">
        <f t="shared" si="1"/>
        <v>Electronic Accessories</v>
      </c>
      <c r="U62" t="str">
        <f t="shared" si="2"/>
        <v>Cash</v>
      </c>
      <c r="V62">
        <f>SUM(J62:J62:J1061)</f>
        <v>301526.11649999989</v>
      </c>
      <c r="W62">
        <f t="shared" si="3"/>
        <v>5185</v>
      </c>
      <c r="X62">
        <f t="shared" si="4"/>
        <v>320.43157970244408</v>
      </c>
      <c r="Y62">
        <f t="shared" si="5"/>
        <v>1042.6500000000001</v>
      </c>
      <c r="Z62">
        <f t="shared" si="6"/>
        <v>10.6785</v>
      </c>
      <c r="AA62">
        <f t="shared" si="7"/>
        <v>941</v>
      </c>
    </row>
    <row r="63" spans="1:27" x14ac:dyDescent="0.3">
      <c r="A63" t="s">
        <v>116</v>
      </c>
      <c r="B63" t="s">
        <v>25</v>
      </c>
      <c r="C63" t="s">
        <v>26</v>
      </c>
      <c r="D63" t="s">
        <v>20</v>
      </c>
      <c r="E63" t="s">
        <v>21</v>
      </c>
      <c r="F63" t="s">
        <v>36</v>
      </c>
      <c r="G63">
        <v>24.74</v>
      </c>
      <c r="H63">
        <v>3</v>
      </c>
      <c r="I63">
        <v>3.7109999999999999</v>
      </c>
      <c r="J63">
        <v>77.930999999999997</v>
      </c>
      <c r="K63" t="s">
        <v>117</v>
      </c>
      <c r="L63">
        <v>0.74097222222222225</v>
      </c>
      <c r="M63" t="s">
        <v>32</v>
      </c>
      <c r="N63">
        <v>74.22</v>
      </c>
      <c r="O63">
        <v>4.7619047620000003</v>
      </c>
      <c r="P63">
        <v>3.7109999999999999</v>
      </c>
      <c r="Q63">
        <v>10</v>
      </c>
      <c r="R63">
        <f t="shared" si="8"/>
        <v>77.930000000000007</v>
      </c>
      <c r="S63" t="str">
        <f t="shared" si="0"/>
        <v>check</v>
      </c>
      <c r="T63" t="str">
        <f t="shared" si="1"/>
        <v>Sports And Travel</v>
      </c>
      <c r="U63" t="str">
        <f t="shared" si="2"/>
        <v>Credit card</v>
      </c>
      <c r="V63">
        <f>SUM(J63:J63:J1062)</f>
        <v>301333.27349999984</v>
      </c>
      <c r="W63">
        <f t="shared" si="3"/>
        <v>5179</v>
      </c>
      <c r="X63">
        <f t="shared" si="4"/>
        <v>320.56731223404239</v>
      </c>
      <c r="Y63">
        <f t="shared" si="5"/>
        <v>1042.6500000000001</v>
      </c>
      <c r="Z63">
        <f t="shared" si="6"/>
        <v>10.6785</v>
      </c>
      <c r="AA63">
        <f t="shared" si="7"/>
        <v>940</v>
      </c>
    </row>
    <row r="64" spans="1:27" x14ac:dyDescent="0.3">
      <c r="A64" t="s">
        <v>118</v>
      </c>
      <c r="B64" t="s">
        <v>25</v>
      </c>
      <c r="C64" t="s">
        <v>26</v>
      </c>
      <c r="D64" t="s">
        <v>20</v>
      </c>
      <c r="E64" t="s">
        <v>21</v>
      </c>
      <c r="F64" t="s">
        <v>31</v>
      </c>
      <c r="G64">
        <v>55.73</v>
      </c>
      <c r="H64">
        <v>6</v>
      </c>
      <c r="I64">
        <v>16.719000000000001</v>
      </c>
      <c r="J64">
        <v>351.09899999999999</v>
      </c>
      <c r="K64" t="s">
        <v>42</v>
      </c>
      <c r="L64">
        <v>0.4548611111111111</v>
      </c>
      <c r="M64" t="s">
        <v>23</v>
      </c>
      <c r="N64">
        <v>334.38</v>
      </c>
      <c r="O64">
        <v>4.7619047620000003</v>
      </c>
      <c r="P64">
        <v>16.719000000000001</v>
      </c>
      <c r="Q64">
        <v>7</v>
      </c>
      <c r="R64">
        <f t="shared" si="8"/>
        <v>351.1</v>
      </c>
      <c r="S64" t="str">
        <f t="shared" si="0"/>
        <v>check</v>
      </c>
      <c r="T64" t="str">
        <f t="shared" si="1"/>
        <v>Home And Lifestyle</v>
      </c>
      <c r="U64" t="str">
        <f t="shared" si="2"/>
        <v>Ewallet</v>
      </c>
      <c r="V64">
        <f>SUM(J64:J64:J1063)</f>
        <v>301255.34249999985</v>
      </c>
      <c r="W64">
        <f t="shared" si="3"/>
        <v>5176</v>
      </c>
      <c r="X64">
        <f t="shared" si="4"/>
        <v>320.82571086261964</v>
      </c>
      <c r="Y64">
        <f t="shared" si="5"/>
        <v>1042.6500000000001</v>
      </c>
      <c r="Z64">
        <f t="shared" si="6"/>
        <v>10.6785</v>
      </c>
      <c r="AA64">
        <f t="shared" si="7"/>
        <v>939</v>
      </c>
    </row>
    <row r="65" spans="1:27" x14ac:dyDescent="0.3">
      <c r="A65" t="s">
        <v>119</v>
      </c>
      <c r="B65" t="s">
        <v>45</v>
      </c>
      <c r="C65" t="s">
        <v>46</v>
      </c>
      <c r="D65" t="s">
        <v>20</v>
      </c>
      <c r="E65" t="s">
        <v>21</v>
      </c>
      <c r="F65" t="s">
        <v>36</v>
      </c>
      <c r="G65">
        <v>55.07</v>
      </c>
      <c r="H65">
        <v>9</v>
      </c>
      <c r="I65">
        <v>24.781500000000001</v>
      </c>
      <c r="J65">
        <v>520.41150000000005</v>
      </c>
      <c r="K65">
        <v>43526</v>
      </c>
      <c r="L65">
        <v>0.56944444444444442</v>
      </c>
      <c r="M65" t="s">
        <v>23</v>
      </c>
      <c r="N65">
        <v>495.63</v>
      </c>
      <c r="O65">
        <v>4.7619047620000003</v>
      </c>
      <c r="P65">
        <v>24.781500000000001</v>
      </c>
      <c r="Q65">
        <v>10</v>
      </c>
      <c r="R65">
        <f t="shared" si="8"/>
        <v>520.41</v>
      </c>
      <c r="S65" t="str">
        <f t="shared" si="0"/>
        <v>check</v>
      </c>
      <c r="T65" t="str">
        <f t="shared" si="1"/>
        <v>Sports And Travel</v>
      </c>
      <c r="U65" t="str">
        <f t="shared" si="2"/>
        <v>Ewallet</v>
      </c>
      <c r="V65">
        <f>SUM(J65:J65:J1064)</f>
        <v>300904.24349999987</v>
      </c>
      <c r="W65">
        <f t="shared" si="3"/>
        <v>5170</v>
      </c>
      <c r="X65">
        <f t="shared" si="4"/>
        <v>320.79343656716401</v>
      </c>
      <c r="Y65">
        <f t="shared" si="5"/>
        <v>1042.6500000000001</v>
      </c>
      <c r="Z65">
        <f t="shared" si="6"/>
        <v>10.6785</v>
      </c>
      <c r="AA65">
        <f t="shared" si="7"/>
        <v>938</v>
      </c>
    </row>
    <row r="66" spans="1:27" x14ac:dyDescent="0.3">
      <c r="A66" t="s">
        <v>120</v>
      </c>
      <c r="B66" t="s">
        <v>18</v>
      </c>
      <c r="C66" t="s">
        <v>19</v>
      </c>
      <c r="D66" t="s">
        <v>20</v>
      </c>
      <c r="E66" t="s">
        <v>21</v>
      </c>
      <c r="F66" t="s">
        <v>36</v>
      </c>
      <c r="G66">
        <v>15.81</v>
      </c>
      <c r="H66">
        <v>10</v>
      </c>
      <c r="I66">
        <v>7.9050000000000002</v>
      </c>
      <c r="J66">
        <v>166.005</v>
      </c>
      <c r="K66">
        <v>43619</v>
      </c>
      <c r="L66">
        <v>0.51874999999999993</v>
      </c>
      <c r="M66" t="s">
        <v>32</v>
      </c>
      <c r="N66">
        <v>158.1</v>
      </c>
      <c r="O66">
        <v>4.7619047620000003</v>
      </c>
      <c r="P66">
        <v>7.9050000000000002</v>
      </c>
      <c r="Q66">
        <v>8.6</v>
      </c>
      <c r="R66">
        <f t="shared" si="8"/>
        <v>166.01</v>
      </c>
      <c r="S66" t="str">
        <f t="shared" si="0"/>
        <v>check</v>
      </c>
      <c r="T66" t="str">
        <f t="shared" si="1"/>
        <v>Sports And Travel</v>
      </c>
      <c r="U66" t="str">
        <f t="shared" si="2"/>
        <v>Credit card</v>
      </c>
      <c r="V66">
        <f>SUM(J66:J66:J1065)</f>
        <v>300383.83199999988</v>
      </c>
      <c r="W66">
        <f t="shared" si="3"/>
        <v>5161</v>
      </c>
      <c r="X66">
        <f t="shared" si="4"/>
        <v>320.58039701173948</v>
      </c>
      <c r="Y66">
        <f t="shared" si="5"/>
        <v>1042.6500000000001</v>
      </c>
      <c r="Z66">
        <f t="shared" si="6"/>
        <v>10.6785</v>
      </c>
      <c r="AA66">
        <f t="shared" si="7"/>
        <v>937</v>
      </c>
    </row>
    <row r="67" spans="1:27" x14ac:dyDescent="0.3">
      <c r="A67" t="s">
        <v>121</v>
      </c>
      <c r="B67" t="s">
        <v>45</v>
      </c>
      <c r="C67" t="s">
        <v>46</v>
      </c>
      <c r="D67" t="s">
        <v>20</v>
      </c>
      <c r="E67" t="s">
        <v>21</v>
      </c>
      <c r="F67" t="s">
        <v>22</v>
      </c>
      <c r="G67">
        <v>75.739999999999995</v>
      </c>
      <c r="H67">
        <v>4</v>
      </c>
      <c r="I67">
        <v>15.148</v>
      </c>
      <c r="J67">
        <v>318.108</v>
      </c>
      <c r="K67" t="s">
        <v>122</v>
      </c>
      <c r="L67">
        <v>0.60763888888888895</v>
      </c>
      <c r="M67" t="s">
        <v>29</v>
      </c>
      <c r="N67">
        <v>302.95999999999998</v>
      </c>
      <c r="O67">
        <v>4.7619047620000003</v>
      </c>
      <c r="P67">
        <v>15.148</v>
      </c>
      <c r="Q67">
        <v>7.6</v>
      </c>
      <c r="R67">
        <f t="shared" si="8"/>
        <v>318.11</v>
      </c>
      <c r="S67" t="str">
        <f t="shared" ref="S67:S130" si="9">IF(J67=ROUND((G67*H67)+I67,2),"correct","check")</f>
        <v>check</v>
      </c>
      <c r="T67" t="str">
        <f t="shared" ref="T67:T130" si="10">PROPER(F67)</f>
        <v>Health And Beauty</v>
      </c>
      <c r="U67" t="str">
        <f t="shared" ref="U67:U130" si="11">TRIM(M67)</f>
        <v>Cash</v>
      </c>
      <c r="V67">
        <f>SUM(J67:J67:J1066)</f>
        <v>300217.82699999987</v>
      </c>
      <c r="W67">
        <f t="shared" ref="W67:W130" si="12">SUM(H67:H1066)</f>
        <v>5151</v>
      </c>
      <c r="X67">
        <f t="shared" ref="X67:X130" si="13">AVERAGE(J67:J1066)</f>
        <v>320.74554166666655</v>
      </c>
      <c r="Y67">
        <f t="shared" ref="Y67:Y130" si="14">MAX(J67:J1066)</f>
        <v>1042.6500000000001</v>
      </c>
      <c r="Z67">
        <f t="shared" ref="Z67:Z130" si="15">MIN(J67:J1066)</f>
        <v>10.6785</v>
      </c>
      <c r="AA67">
        <f t="shared" ref="AA67:AA130" si="16">COUNTA(A67:A1066)</f>
        <v>936</v>
      </c>
    </row>
    <row r="68" spans="1:27" x14ac:dyDescent="0.3">
      <c r="A68" t="s">
        <v>123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>
        <v>15.87</v>
      </c>
      <c r="H68">
        <v>10</v>
      </c>
      <c r="I68">
        <v>7.9349999999999996</v>
      </c>
      <c r="J68">
        <v>166.63499999999999</v>
      </c>
      <c r="K68" t="s">
        <v>124</v>
      </c>
      <c r="L68">
        <v>0.69444444444444453</v>
      </c>
      <c r="M68" t="s">
        <v>29</v>
      </c>
      <c r="N68">
        <v>158.69999999999999</v>
      </c>
      <c r="O68">
        <v>4.7619047620000003</v>
      </c>
      <c r="P68">
        <v>7.9349999999999996</v>
      </c>
      <c r="Q68">
        <v>5.8</v>
      </c>
      <c r="R68">
        <f t="shared" ref="R68:R131" si="17">ROUND((G68*H68)+I68,2)</f>
        <v>166.64</v>
      </c>
      <c r="S68" t="str">
        <f t="shared" si="9"/>
        <v>check</v>
      </c>
      <c r="T68" t="str">
        <f t="shared" si="10"/>
        <v>Health And Beauty</v>
      </c>
      <c r="U68" t="str">
        <f t="shared" si="11"/>
        <v>Cash</v>
      </c>
      <c r="V68">
        <f>SUM(J68:J68:J1067)</f>
        <v>299899.71899999987</v>
      </c>
      <c r="W68">
        <f t="shared" si="12"/>
        <v>5147</v>
      </c>
      <c r="X68">
        <f t="shared" si="13"/>
        <v>320.74836256684478</v>
      </c>
      <c r="Y68">
        <f t="shared" si="14"/>
        <v>1042.6500000000001</v>
      </c>
      <c r="Z68">
        <f t="shared" si="15"/>
        <v>10.6785</v>
      </c>
      <c r="AA68">
        <f t="shared" si="16"/>
        <v>935</v>
      </c>
    </row>
    <row r="69" spans="1:27" x14ac:dyDescent="0.3">
      <c r="A69" t="s">
        <v>125</v>
      </c>
      <c r="B69" t="s">
        <v>25</v>
      </c>
      <c r="C69" t="s">
        <v>26</v>
      </c>
      <c r="D69" t="s">
        <v>20</v>
      </c>
      <c r="E69" t="s">
        <v>21</v>
      </c>
      <c r="F69" t="s">
        <v>22</v>
      </c>
      <c r="G69">
        <v>33.47</v>
      </c>
      <c r="H69">
        <v>2</v>
      </c>
      <c r="I69">
        <v>3.347</v>
      </c>
      <c r="J69">
        <v>70.287000000000006</v>
      </c>
      <c r="K69">
        <v>43740</v>
      </c>
      <c r="L69">
        <v>0.65486111111111112</v>
      </c>
      <c r="M69" t="s">
        <v>23</v>
      </c>
      <c r="N69">
        <v>66.94</v>
      </c>
      <c r="O69">
        <v>4.7619047620000003</v>
      </c>
      <c r="P69">
        <v>3.347</v>
      </c>
      <c r="Q69">
        <v>6.7</v>
      </c>
      <c r="R69">
        <f t="shared" si="17"/>
        <v>70.290000000000006</v>
      </c>
      <c r="S69" t="str">
        <f t="shared" si="9"/>
        <v>check</v>
      </c>
      <c r="T69" t="str">
        <f t="shared" si="10"/>
        <v>Health And Beauty</v>
      </c>
      <c r="U69" t="str">
        <f t="shared" si="11"/>
        <v>Ewallet</v>
      </c>
      <c r="V69">
        <f>SUM(J69:J69:J1068)</f>
        <v>299733.08399999986</v>
      </c>
      <c r="W69">
        <f t="shared" si="12"/>
        <v>5137</v>
      </c>
      <c r="X69">
        <f t="shared" si="13"/>
        <v>320.91336616702341</v>
      </c>
      <c r="Y69">
        <f t="shared" si="14"/>
        <v>1042.6500000000001</v>
      </c>
      <c r="Z69">
        <f t="shared" si="15"/>
        <v>10.6785</v>
      </c>
      <c r="AA69">
        <f t="shared" si="16"/>
        <v>934</v>
      </c>
    </row>
    <row r="70" spans="1:27" x14ac:dyDescent="0.3">
      <c r="A70" t="s">
        <v>126</v>
      </c>
      <c r="B70" t="s">
        <v>45</v>
      </c>
      <c r="C70" t="s">
        <v>46</v>
      </c>
      <c r="D70" t="s">
        <v>20</v>
      </c>
      <c r="E70" t="s">
        <v>21</v>
      </c>
      <c r="F70" t="s">
        <v>50</v>
      </c>
      <c r="G70">
        <v>97.61</v>
      </c>
      <c r="H70">
        <v>6</v>
      </c>
      <c r="I70">
        <v>29.283000000000001</v>
      </c>
      <c r="J70">
        <v>614.94299999999998</v>
      </c>
      <c r="K70">
        <v>43647</v>
      </c>
      <c r="L70">
        <v>0.62569444444444444</v>
      </c>
      <c r="M70" t="s">
        <v>23</v>
      </c>
      <c r="N70">
        <v>585.66</v>
      </c>
      <c r="O70">
        <v>4.7619047620000003</v>
      </c>
      <c r="P70">
        <v>29.283000000000001</v>
      </c>
      <c r="Q70">
        <v>9.9</v>
      </c>
      <c r="R70">
        <f t="shared" si="17"/>
        <v>614.94000000000005</v>
      </c>
      <c r="S70" t="str">
        <f t="shared" si="9"/>
        <v>check</v>
      </c>
      <c r="T70" t="str">
        <f t="shared" si="10"/>
        <v>Fashion Accessories</v>
      </c>
      <c r="U70" t="str">
        <f t="shared" si="11"/>
        <v>Ewallet</v>
      </c>
      <c r="V70">
        <f>SUM(J70:J70:J1069)</f>
        <v>299662.7969999999</v>
      </c>
      <c r="W70">
        <f t="shared" si="12"/>
        <v>5135</v>
      </c>
      <c r="X70">
        <f t="shared" si="13"/>
        <v>321.18199035369764</v>
      </c>
      <c r="Y70">
        <f t="shared" si="14"/>
        <v>1042.6500000000001</v>
      </c>
      <c r="Z70">
        <f t="shared" si="15"/>
        <v>10.6785</v>
      </c>
      <c r="AA70">
        <f t="shared" si="16"/>
        <v>933</v>
      </c>
    </row>
    <row r="71" spans="1:27" x14ac:dyDescent="0.3">
      <c r="A71" t="s">
        <v>127</v>
      </c>
      <c r="B71" t="s">
        <v>18</v>
      </c>
      <c r="C71" t="s">
        <v>19</v>
      </c>
      <c r="D71" t="s">
        <v>20</v>
      </c>
      <c r="E71" t="s">
        <v>21</v>
      </c>
      <c r="F71" t="s">
        <v>36</v>
      </c>
      <c r="G71">
        <v>78.77</v>
      </c>
      <c r="H71">
        <v>10</v>
      </c>
      <c r="I71">
        <v>39.384999999999998</v>
      </c>
      <c r="J71">
        <v>827.08500000000004</v>
      </c>
      <c r="K71" t="s">
        <v>128</v>
      </c>
      <c r="L71">
        <v>0.41944444444444445</v>
      </c>
      <c r="M71" t="s">
        <v>29</v>
      </c>
      <c r="N71">
        <v>787.7</v>
      </c>
      <c r="O71">
        <v>4.7619047620000003</v>
      </c>
      <c r="P71">
        <v>39.384999999999998</v>
      </c>
      <c r="Q71">
        <v>6.4</v>
      </c>
      <c r="R71">
        <f t="shared" si="17"/>
        <v>827.09</v>
      </c>
      <c r="S71" t="str">
        <f t="shared" si="9"/>
        <v>check</v>
      </c>
      <c r="T71" t="str">
        <f t="shared" si="10"/>
        <v>Sports And Travel</v>
      </c>
      <c r="U71" t="str">
        <f t="shared" si="11"/>
        <v>Cash</v>
      </c>
      <c r="V71">
        <f>SUM(J71:J71:J1070)</f>
        <v>299047.85399999988</v>
      </c>
      <c r="W71">
        <f t="shared" si="12"/>
        <v>5129</v>
      </c>
      <c r="X71">
        <f t="shared" si="13"/>
        <v>320.86679613733889</v>
      </c>
      <c r="Y71">
        <f t="shared" si="14"/>
        <v>1042.6500000000001</v>
      </c>
      <c r="Z71">
        <f t="shared" si="15"/>
        <v>10.6785</v>
      </c>
      <c r="AA71">
        <f t="shared" si="16"/>
        <v>932</v>
      </c>
    </row>
    <row r="72" spans="1:27" x14ac:dyDescent="0.3">
      <c r="A72" t="s">
        <v>129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>
        <v>18.329999999999998</v>
      </c>
      <c r="H72">
        <v>1</v>
      </c>
      <c r="I72">
        <v>0.91649999999999998</v>
      </c>
      <c r="J72">
        <v>19.246500000000001</v>
      </c>
      <c r="K72">
        <v>43498</v>
      </c>
      <c r="L72">
        <v>0.78472222222222221</v>
      </c>
      <c r="M72" t="s">
        <v>29</v>
      </c>
      <c r="N72">
        <v>18.329999999999998</v>
      </c>
      <c r="O72">
        <v>4.7619047620000003</v>
      </c>
      <c r="P72">
        <v>0.91649999999999998</v>
      </c>
      <c r="Q72">
        <v>4.3</v>
      </c>
      <c r="R72">
        <f t="shared" si="17"/>
        <v>19.25</v>
      </c>
      <c r="S72" t="str">
        <f t="shared" si="9"/>
        <v>check</v>
      </c>
      <c r="T72" t="str">
        <f t="shared" si="10"/>
        <v>Health And Beauty</v>
      </c>
      <c r="U72" t="str">
        <f t="shared" si="11"/>
        <v>Cash</v>
      </c>
      <c r="V72">
        <f>SUM(J72:J72:J1071)</f>
        <v>298220.76899999985</v>
      </c>
      <c r="W72">
        <f t="shared" si="12"/>
        <v>5119</v>
      </c>
      <c r="X72">
        <f t="shared" si="13"/>
        <v>320.3230601503758</v>
      </c>
      <c r="Y72">
        <f t="shared" si="14"/>
        <v>1042.6500000000001</v>
      </c>
      <c r="Z72">
        <f t="shared" si="15"/>
        <v>10.6785</v>
      </c>
      <c r="AA72">
        <f t="shared" si="16"/>
        <v>931</v>
      </c>
    </row>
    <row r="73" spans="1:27" x14ac:dyDescent="0.3">
      <c r="A73" t="s">
        <v>130</v>
      </c>
      <c r="B73" t="s">
        <v>25</v>
      </c>
      <c r="C73" t="s">
        <v>26</v>
      </c>
      <c r="D73" t="s">
        <v>20</v>
      </c>
      <c r="E73" t="s">
        <v>21</v>
      </c>
      <c r="F73" t="s">
        <v>47</v>
      </c>
      <c r="G73">
        <v>89.48</v>
      </c>
      <c r="H73">
        <v>10</v>
      </c>
      <c r="I73">
        <v>44.74</v>
      </c>
      <c r="J73">
        <v>939.54</v>
      </c>
      <c r="K73">
        <v>43617</v>
      </c>
      <c r="L73">
        <v>0.53194444444444444</v>
      </c>
      <c r="M73" t="s">
        <v>32</v>
      </c>
      <c r="N73">
        <v>894.8</v>
      </c>
      <c r="O73">
        <v>4.7619047620000003</v>
      </c>
      <c r="P73">
        <v>44.74</v>
      </c>
      <c r="Q73">
        <v>9.6</v>
      </c>
      <c r="R73">
        <f t="shared" si="17"/>
        <v>939.54</v>
      </c>
      <c r="S73" t="str">
        <f t="shared" si="9"/>
        <v>correct</v>
      </c>
      <c r="T73" t="str">
        <f t="shared" si="10"/>
        <v>Food And Beverages</v>
      </c>
      <c r="U73" t="str">
        <f t="shared" si="11"/>
        <v>Credit card</v>
      </c>
      <c r="V73">
        <f>SUM(J73:J73:J1072)</f>
        <v>298201.52249999985</v>
      </c>
      <c r="W73">
        <f t="shared" si="12"/>
        <v>5118</v>
      </c>
      <c r="X73">
        <f t="shared" si="13"/>
        <v>320.64679838709662</v>
      </c>
      <c r="Y73">
        <f t="shared" si="14"/>
        <v>1042.6500000000001</v>
      </c>
      <c r="Z73">
        <f t="shared" si="15"/>
        <v>10.6785</v>
      </c>
      <c r="AA73">
        <f t="shared" si="16"/>
        <v>930</v>
      </c>
    </row>
    <row r="74" spans="1:27" x14ac:dyDescent="0.3">
      <c r="A74" t="s">
        <v>131</v>
      </c>
      <c r="B74" t="s">
        <v>25</v>
      </c>
      <c r="C74" t="s">
        <v>26</v>
      </c>
      <c r="D74" t="s">
        <v>20</v>
      </c>
      <c r="E74" t="s">
        <v>21</v>
      </c>
      <c r="F74" t="s">
        <v>50</v>
      </c>
      <c r="G74">
        <v>62.12</v>
      </c>
      <c r="H74">
        <v>10</v>
      </c>
      <c r="I74">
        <v>31.06</v>
      </c>
      <c r="J74">
        <v>652.26</v>
      </c>
      <c r="K74">
        <v>43771</v>
      </c>
      <c r="L74">
        <v>0.67986111111111114</v>
      </c>
      <c r="M74" t="s">
        <v>29</v>
      </c>
      <c r="N74">
        <v>621.20000000000005</v>
      </c>
      <c r="O74">
        <v>4.7619047620000003</v>
      </c>
      <c r="P74">
        <v>31.06</v>
      </c>
      <c r="Q74">
        <v>5.9</v>
      </c>
      <c r="R74">
        <f t="shared" si="17"/>
        <v>652.26</v>
      </c>
      <c r="S74" t="str">
        <f t="shared" si="9"/>
        <v>correct</v>
      </c>
      <c r="T74" t="str">
        <f t="shared" si="10"/>
        <v>Fashion Accessories</v>
      </c>
      <c r="U74" t="str">
        <f t="shared" si="11"/>
        <v>Cash</v>
      </c>
      <c r="V74">
        <f>SUM(J74:J74:J1073)</f>
        <v>297261.98249999987</v>
      </c>
      <c r="W74">
        <f t="shared" si="12"/>
        <v>5108</v>
      </c>
      <c r="X74">
        <f t="shared" si="13"/>
        <v>319.98060548977378</v>
      </c>
      <c r="Y74">
        <f t="shared" si="14"/>
        <v>1042.6500000000001</v>
      </c>
      <c r="Z74">
        <f t="shared" si="15"/>
        <v>10.6785</v>
      </c>
      <c r="AA74">
        <f t="shared" si="16"/>
        <v>929</v>
      </c>
    </row>
    <row r="75" spans="1:27" x14ac:dyDescent="0.3">
      <c r="A75" t="s">
        <v>132</v>
      </c>
      <c r="B75" t="s">
        <v>45</v>
      </c>
      <c r="C75" t="s">
        <v>46</v>
      </c>
      <c r="D75" t="s">
        <v>20</v>
      </c>
      <c r="E75" t="s">
        <v>21</v>
      </c>
      <c r="F75" t="s">
        <v>47</v>
      </c>
      <c r="G75">
        <v>48.52</v>
      </c>
      <c r="H75">
        <v>3</v>
      </c>
      <c r="I75">
        <v>7.2779999999999996</v>
      </c>
      <c r="J75">
        <v>152.83799999999999</v>
      </c>
      <c r="K75">
        <v>43588</v>
      </c>
      <c r="L75">
        <v>0.76180555555555562</v>
      </c>
      <c r="M75" t="s">
        <v>23</v>
      </c>
      <c r="N75">
        <v>145.56</v>
      </c>
      <c r="O75">
        <v>4.7619047620000003</v>
      </c>
      <c r="P75">
        <v>7.2779999999999996</v>
      </c>
      <c r="Q75">
        <v>4</v>
      </c>
      <c r="R75">
        <f t="shared" si="17"/>
        <v>152.84</v>
      </c>
      <c r="S75" t="str">
        <f t="shared" si="9"/>
        <v>check</v>
      </c>
      <c r="T75" t="str">
        <f t="shared" si="10"/>
        <v>Food And Beverages</v>
      </c>
      <c r="U75" t="str">
        <f t="shared" si="11"/>
        <v>Ewallet</v>
      </c>
      <c r="V75">
        <f>SUM(J75:J75:J1074)</f>
        <v>296609.72249999986</v>
      </c>
      <c r="W75">
        <f t="shared" si="12"/>
        <v>5098</v>
      </c>
      <c r="X75">
        <f t="shared" si="13"/>
        <v>319.62254579741364</v>
      </c>
      <c r="Y75">
        <f t="shared" si="14"/>
        <v>1042.6500000000001</v>
      </c>
      <c r="Z75">
        <f t="shared" si="15"/>
        <v>10.6785</v>
      </c>
      <c r="AA75">
        <f t="shared" si="16"/>
        <v>928</v>
      </c>
    </row>
    <row r="76" spans="1:27" x14ac:dyDescent="0.3">
      <c r="A76" t="s">
        <v>133</v>
      </c>
      <c r="B76" t="s">
        <v>25</v>
      </c>
      <c r="C76" t="s">
        <v>26</v>
      </c>
      <c r="D76" t="s">
        <v>20</v>
      </c>
      <c r="E76" t="s">
        <v>21</v>
      </c>
      <c r="F76" t="s">
        <v>28</v>
      </c>
      <c r="G76">
        <v>75.91</v>
      </c>
      <c r="H76">
        <v>6</v>
      </c>
      <c r="I76">
        <v>22.773</v>
      </c>
      <c r="J76">
        <v>478.233</v>
      </c>
      <c r="K76">
        <v>43711</v>
      </c>
      <c r="L76">
        <v>0.76458333333333339</v>
      </c>
      <c r="M76" t="s">
        <v>29</v>
      </c>
      <c r="N76">
        <v>455.46</v>
      </c>
      <c r="O76">
        <v>4.7619047620000003</v>
      </c>
      <c r="P76">
        <v>22.773</v>
      </c>
      <c r="Q76">
        <v>8.6999999999999993</v>
      </c>
      <c r="R76">
        <f t="shared" si="17"/>
        <v>478.23</v>
      </c>
      <c r="S76" t="str">
        <f t="shared" si="9"/>
        <v>check</v>
      </c>
      <c r="T76" t="str">
        <f t="shared" si="10"/>
        <v>Electronic Accessories</v>
      </c>
      <c r="U76" t="str">
        <f t="shared" si="11"/>
        <v>Cash</v>
      </c>
      <c r="V76">
        <f>SUM(J76:J76:J1075)</f>
        <v>296456.88449999981</v>
      </c>
      <c r="W76">
        <f t="shared" si="12"/>
        <v>5095</v>
      </c>
      <c r="X76">
        <f t="shared" si="13"/>
        <v>319.80246440129429</v>
      </c>
      <c r="Y76">
        <f t="shared" si="14"/>
        <v>1042.6500000000001</v>
      </c>
      <c r="Z76">
        <f t="shared" si="15"/>
        <v>10.6785</v>
      </c>
      <c r="AA76">
        <f t="shared" si="16"/>
        <v>927</v>
      </c>
    </row>
    <row r="77" spans="1:27" x14ac:dyDescent="0.3">
      <c r="A77" t="s">
        <v>134</v>
      </c>
      <c r="B77" t="s">
        <v>18</v>
      </c>
      <c r="C77" t="s">
        <v>19</v>
      </c>
      <c r="D77" t="s">
        <v>20</v>
      </c>
      <c r="E77" t="s">
        <v>21</v>
      </c>
      <c r="F77" t="s">
        <v>31</v>
      </c>
      <c r="G77">
        <v>74.67</v>
      </c>
      <c r="H77">
        <v>9</v>
      </c>
      <c r="I77">
        <v>33.601500000000001</v>
      </c>
      <c r="J77">
        <v>705.63149999999996</v>
      </c>
      <c r="K77" t="s">
        <v>135</v>
      </c>
      <c r="L77">
        <v>0.4548611111111111</v>
      </c>
      <c r="M77" t="s">
        <v>23</v>
      </c>
      <c r="N77">
        <v>672.03</v>
      </c>
      <c r="O77">
        <v>4.7619047620000003</v>
      </c>
      <c r="P77">
        <v>33.601500000000001</v>
      </c>
      <c r="Q77">
        <v>9.4</v>
      </c>
      <c r="R77">
        <f t="shared" si="17"/>
        <v>705.63</v>
      </c>
      <c r="S77" t="str">
        <f t="shared" si="9"/>
        <v>check</v>
      </c>
      <c r="T77" t="str">
        <f t="shared" si="10"/>
        <v>Home And Lifestyle</v>
      </c>
      <c r="U77" t="str">
        <f t="shared" si="11"/>
        <v>Ewallet</v>
      </c>
      <c r="V77">
        <f>SUM(J77:J77:J1076)</f>
        <v>295978.65149999986</v>
      </c>
      <c r="W77">
        <f t="shared" si="12"/>
        <v>5089</v>
      </c>
      <c r="X77">
        <f t="shared" si="13"/>
        <v>319.63137311015106</v>
      </c>
      <c r="Y77">
        <f t="shared" si="14"/>
        <v>1042.6500000000001</v>
      </c>
      <c r="Z77">
        <f t="shared" si="15"/>
        <v>10.6785</v>
      </c>
      <c r="AA77">
        <f t="shared" si="16"/>
        <v>926</v>
      </c>
    </row>
    <row r="78" spans="1:27" x14ac:dyDescent="0.3">
      <c r="A78" t="s">
        <v>136</v>
      </c>
      <c r="B78" t="s">
        <v>25</v>
      </c>
      <c r="C78" t="s">
        <v>26</v>
      </c>
      <c r="D78" t="s">
        <v>20</v>
      </c>
      <c r="E78" t="s">
        <v>21</v>
      </c>
      <c r="F78" t="s">
        <v>28</v>
      </c>
      <c r="G78">
        <v>41.65</v>
      </c>
      <c r="H78">
        <v>10</v>
      </c>
      <c r="I78">
        <v>20.824999999999999</v>
      </c>
      <c r="J78">
        <v>437.32499999999999</v>
      </c>
      <c r="K78" t="s">
        <v>137</v>
      </c>
      <c r="L78">
        <v>0.71111111111111114</v>
      </c>
      <c r="M78" t="s">
        <v>32</v>
      </c>
      <c r="N78">
        <v>416.5</v>
      </c>
      <c r="O78">
        <v>4.7619047620000003</v>
      </c>
      <c r="P78">
        <v>20.824999999999999</v>
      </c>
      <c r="Q78">
        <v>5.4</v>
      </c>
      <c r="R78">
        <f t="shared" si="17"/>
        <v>437.33</v>
      </c>
      <c r="S78" t="str">
        <f t="shared" si="9"/>
        <v>check</v>
      </c>
      <c r="T78" t="str">
        <f t="shared" si="10"/>
        <v>Electronic Accessories</v>
      </c>
      <c r="U78" t="str">
        <f t="shared" si="11"/>
        <v>Credit card</v>
      </c>
      <c r="V78">
        <f>SUM(J78:J78:J1077)</f>
        <v>295273.0199999999</v>
      </c>
      <c r="W78">
        <f t="shared" si="12"/>
        <v>5080</v>
      </c>
      <c r="X78">
        <f t="shared" si="13"/>
        <v>319.21407567567559</v>
      </c>
      <c r="Y78">
        <f t="shared" si="14"/>
        <v>1042.6500000000001</v>
      </c>
      <c r="Z78">
        <f t="shared" si="15"/>
        <v>10.6785</v>
      </c>
      <c r="AA78">
        <f t="shared" si="16"/>
        <v>925</v>
      </c>
    </row>
    <row r="79" spans="1:27" x14ac:dyDescent="0.3">
      <c r="A79" t="s">
        <v>138</v>
      </c>
      <c r="B79" t="s">
        <v>25</v>
      </c>
      <c r="C79" t="s">
        <v>26</v>
      </c>
      <c r="D79" t="s">
        <v>20</v>
      </c>
      <c r="E79" t="s">
        <v>21</v>
      </c>
      <c r="F79" t="s">
        <v>50</v>
      </c>
      <c r="G79">
        <v>49.04</v>
      </c>
      <c r="H79">
        <v>9</v>
      </c>
      <c r="I79">
        <v>22.068000000000001</v>
      </c>
      <c r="J79">
        <v>463.428</v>
      </c>
      <c r="K79">
        <v>43709</v>
      </c>
      <c r="L79">
        <v>0.59722222222222221</v>
      </c>
      <c r="M79" t="s">
        <v>32</v>
      </c>
      <c r="N79">
        <v>441.36</v>
      </c>
      <c r="O79">
        <v>4.7619047620000003</v>
      </c>
      <c r="P79">
        <v>22.068000000000001</v>
      </c>
      <c r="Q79">
        <v>8.6</v>
      </c>
      <c r="R79">
        <f t="shared" si="17"/>
        <v>463.43</v>
      </c>
      <c r="S79" t="str">
        <f t="shared" si="9"/>
        <v>check</v>
      </c>
      <c r="T79" t="str">
        <f t="shared" si="10"/>
        <v>Fashion Accessories</v>
      </c>
      <c r="U79" t="str">
        <f t="shared" si="11"/>
        <v>Credit card</v>
      </c>
      <c r="V79">
        <f>SUM(J79:J79:J1078)</f>
        <v>294835.69499999989</v>
      </c>
      <c r="W79">
        <f t="shared" si="12"/>
        <v>5070</v>
      </c>
      <c r="X79">
        <f t="shared" si="13"/>
        <v>319.08624999999989</v>
      </c>
      <c r="Y79">
        <f t="shared" si="14"/>
        <v>1042.6500000000001</v>
      </c>
      <c r="Z79">
        <f t="shared" si="15"/>
        <v>10.6785</v>
      </c>
      <c r="AA79">
        <f t="shared" si="16"/>
        <v>924</v>
      </c>
    </row>
    <row r="80" spans="1:27" x14ac:dyDescent="0.3">
      <c r="A80" t="s">
        <v>139</v>
      </c>
      <c r="B80" t="s">
        <v>18</v>
      </c>
      <c r="C80" t="s">
        <v>19</v>
      </c>
      <c r="D80" t="s">
        <v>20</v>
      </c>
      <c r="E80" t="s">
        <v>21</v>
      </c>
      <c r="F80" t="s">
        <v>50</v>
      </c>
      <c r="G80">
        <v>20.010000000000002</v>
      </c>
      <c r="H80">
        <v>9</v>
      </c>
      <c r="I80">
        <v>9.0045000000000002</v>
      </c>
      <c r="J80">
        <v>189.09450000000001</v>
      </c>
      <c r="K80">
        <v>43800</v>
      </c>
      <c r="L80">
        <v>0.65833333333333333</v>
      </c>
      <c r="M80" t="s">
        <v>32</v>
      </c>
      <c r="N80">
        <v>180.09</v>
      </c>
      <c r="O80">
        <v>4.7619047620000003</v>
      </c>
      <c r="P80">
        <v>9.0045000000000002</v>
      </c>
      <c r="Q80">
        <v>5.7</v>
      </c>
      <c r="R80">
        <f t="shared" si="17"/>
        <v>189.09</v>
      </c>
      <c r="S80" t="str">
        <f t="shared" si="9"/>
        <v>check</v>
      </c>
      <c r="T80" t="str">
        <f t="shared" si="10"/>
        <v>Fashion Accessories</v>
      </c>
      <c r="U80" t="str">
        <f t="shared" si="11"/>
        <v>Credit card</v>
      </c>
      <c r="V80">
        <f>SUM(J80:J80:J1079)</f>
        <v>294372.26699999988</v>
      </c>
      <c r="W80">
        <f t="shared" si="12"/>
        <v>5061</v>
      </c>
      <c r="X80">
        <f t="shared" si="13"/>
        <v>318.92986673889476</v>
      </c>
      <c r="Y80">
        <f t="shared" si="14"/>
        <v>1042.6500000000001</v>
      </c>
      <c r="Z80">
        <f t="shared" si="15"/>
        <v>10.6785</v>
      </c>
      <c r="AA80">
        <f t="shared" si="16"/>
        <v>923</v>
      </c>
    </row>
    <row r="81" spans="1:27" x14ac:dyDescent="0.3">
      <c r="A81" t="s">
        <v>140</v>
      </c>
      <c r="B81" t="s">
        <v>25</v>
      </c>
      <c r="C81" t="s">
        <v>26</v>
      </c>
      <c r="D81" t="s">
        <v>20</v>
      </c>
      <c r="E81" t="s">
        <v>21</v>
      </c>
      <c r="F81" t="s">
        <v>47</v>
      </c>
      <c r="G81">
        <v>78.31</v>
      </c>
      <c r="H81">
        <v>10</v>
      </c>
      <c r="I81">
        <v>39.155000000000001</v>
      </c>
      <c r="J81">
        <v>822.255</v>
      </c>
      <c r="K81">
        <v>43588</v>
      </c>
      <c r="L81">
        <v>0.68333333333333324</v>
      </c>
      <c r="M81" t="s">
        <v>23</v>
      </c>
      <c r="N81">
        <v>783.1</v>
      </c>
      <c r="O81">
        <v>4.7619047620000003</v>
      </c>
      <c r="P81">
        <v>39.155000000000001</v>
      </c>
      <c r="Q81">
        <v>6.6</v>
      </c>
      <c r="R81">
        <f t="shared" si="17"/>
        <v>822.26</v>
      </c>
      <c r="S81" t="str">
        <f t="shared" si="9"/>
        <v>check</v>
      </c>
      <c r="T81" t="str">
        <f t="shared" si="10"/>
        <v>Food And Beverages</v>
      </c>
      <c r="U81" t="str">
        <f t="shared" si="11"/>
        <v>Ewallet</v>
      </c>
      <c r="V81">
        <f>SUM(J81:J81:J1080)</f>
        <v>294183.17249999987</v>
      </c>
      <c r="W81">
        <f t="shared" si="12"/>
        <v>5052</v>
      </c>
      <c r="X81">
        <f t="shared" si="13"/>
        <v>319.07068600867666</v>
      </c>
      <c r="Y81">
        <f t="shared" si="14"/>
        <v>1042.6500000000001</v>
      </c>
      <c r="Z81">
        <f t="shared" si="15"/>
        <v>10.6785</v>
      </c>
      <c r="AA81">
        <f t="shared" si="16"/>
        <v>922</v>
      </c>
    </row>
    <row r="82" spans="1:27" x14ac:dyDescent="0.3">
      <c r="A82" t="s">
        <v>141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20.38</v>
      </c>
      <c r="H82">
        <v>5</v>
      </c>
      <c r="I82">
        <v>5.0949999999999998</v>
      </c>
      <c r="J82">
        <v>106.995</v>
      </c>
      <c r="K82" t="s">
        <v>135</v>
      </c>
      <c r="L82">
        <v>0.78888888888888886</v>
      </c>
      <c r="M82" t="s">
        <v>29</v>
      </c>
      <c r="N82">
        <v>101.9</v>
      </c>
      <c r="O82">
        <v>4.7619047620000003</v>
      </c>
      <c r="P82">
        <v>5.0949999999999998</v>
      </c>
      <c r="Q82">
        <v>6</v>
      </c>
      <c r="R82">
        <f t="shared" si="17"/>
        <v>107</v>
      </c>
      <c r="S82" t="str">
        <f t="shared" si="9"/>
        <v>check</v>
      </c>
      <c r="T82" t="str">
        <f t="shared" si="10"/>
        <v>Health And Beauty</v>
      </c>
      <c r="U82" t="str">
        <f t="shared" si="11"/>
        <v>Cash</v>
      </c>
      <c r="V82">
        <f>SUM(J82:J82:J1081)</f>
        <v>293360.91749999975</v>
      </c>
      <c r="W82">
        <f t="shared" si="12"/>
        <v>5042</v>
      </c>
      <c r="X82">
        <f t="shared" si="13"/>
        <v>318.52434039087922</v>
      </c>
      <c r="Y82">
        <f t="shared" si="14"/>
        <v>1042.6500000000001</v>
      </c>
      <c r="Z82">
        <f t="shared" si="15"/>
        <v>10.6785</v>
      </c>
      <c r="AA82">
        <f t="shared" si="16"/>
        <v>921</v>
      </c>
    </row>
    <row r="83" spans="1:27" x14ac:dyDescent="0.3">
      <c r="A83" t="s">
        <v>142</v>
      </c>
      <c r="B83" t="s">
        <v>25</v>
      </c>
      <c r="C83" t="s">
        <v>26</v>
      </c>
      <c r="D83" t="s">
        <v>20</v>
      </c>
      <c r="E83" t="s">
        <v>21</v>
      </c>
      <c r="F83" t="s">
        <v>22</v>
      </c>
      <c r="G83">
        <v>99.19</v>
      </c>
      <c r="H83">
        <v>6</v>
      </c>
      <c r="I83">
        <v>29.757000000000001</v>
      </c>
      <c r="J83">
        <v>624.89700000000005</v>
      </c>
      <c r="K83" t="s">
        <v>61</v>
      </c>
      <c r="L83">
        <v>0.61249999999999993</v>
      </c>
      <c r="M83" t="s">
        <v>32</v>
      </c>
      <c r="N83">
        <v>595.14</v>
      </c>
      <c r="O83">
        <v>4.7619047620000003</v>
      </c>
      <c r="P83">
        <v>29.757000000000001</v>
      </c>
      <c r="Q83">
        <v>5.5</v>
      </c>
      <c r="R83">
        <f t="shared" si="17"/>
        <v>624.9</v>
      </c>
      <c r="S83" t="str">
        <f t="shared" si="9"/>
        <v>check</v>
      </c>
      <c r="T83" t="str">
        <f t="shared" si="10"/>
        <v>Health And Beauty</v>
      </c>
      <c r="U83" t="str">
        <f t="shared" si="11"/>
        <v>Credit card</v>
      </c>
      <c r="V83">
        <f>SUM(J83:J83:J1082)</f>
        <v>293253.92249999975</v>
      </c>
      <c r="W83">
        <f t="shared" si="12"/>
        <v>5037</v>
      </c>
      <c r="X83">
        <f t="shared" si="13"/>
        <v>318.75426358695626</v>
      </c>
      <c r="Y83">
        <f t="shared" si="14"/>
        <v>1042.6500000000001</v>
      </c>
      <c r="Z83">
        <f t="shared" si="15"/>
        <v>10.6785</v>
      </c>
      <c r="AA83">
        <f t="shared" si="16"/>
        <v>920</v>
      </c>
    </row>
    <row r="84" spans="1:27" x14ac:dyDescent="0.3">
      <c r="A84" t="s">
        <v>143</v>
      </c>
      <c r="B84" t="s">
        <v>45</v>
      </c>
      <c r="C84" t="s">
        <v>46</v>
      </c>
      <c r="D84" t="s">
        <v>20</v>
      </c>
      <c r="E84" t="s">
        <v>21</v>
      </c>
      <c r="F84" t="s">
        <v>47</v>
      </c>
      <c r="G84">
        <v>96.68</v>
      </c>
      <c r="H84">
        <v>3</v>
      </c>
      <c r="I84">
        <v>14.502000000000001</v>
      </c>
      <c r="J84">
        <v>304.54199999999997</v>
      </c>
      <c r="K84" t="s">
        <v>144</v>
      </c>
      <c r="L84">
        <v>0.8305555555555556</v>
      </c>
      <c r="M84" t="s">
        <v>23</v>
      </c>
      <c r="N84">
        <v>290.04000000000002</v>
      </c>
      <c r="O84">
        <v>4.7619047620000003</v>
      </c>
      <c r="P84">
        <v>14.502000000000001</v>
      </c>
      <c r="Q84">
        <v>6.4</v>
      </c>
      <c r="R84">
        <f t="shared" si="17"/>
        <v>304.54000000000002</v>
      </c>
      <c r="S84" t="str">
        <f t="shared" si="9"/>
        <v>check</v>
      </c>
      <c r="T84" t="str">
        <f t="shared" si="10"/>
        <v>Food And Beverages</v>
      </c>
      <c r="U84" t="str">
        <f t="shared" si="11"/>
        <v>Ewallet</v>
      </c>
      <c r="V84">
        <f>SUM(J84:J84:J1083)</f>
        <v>292629.02549999976</v>
      </c>
      <c r="W84">
        <f t="shared" si="12"/>
        <v>5031</v>
      </c>
      <c r="X84">
        <f t="shared" si="13"/>
        <v>318.42113764961891</v>
      </c>
      <c r="Y84">
        <f t="shared" si="14"/>
        <v>1042.6500000000001</v>
      </c>
      <c r="Z84">
        <f t="shared" si="15"/>
        <v>10.6785</v>
      </c>
      <c r="AA84">
        <f t="shared" si="16"/>
        <v>919</v>
      </c>
    </row>
    <row r="85" spans="1:27" x14ac:dyDescent="0.3">
      <c r="A85" t="s">
        <v>145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19.25</v>
      </c>
      <c r="H85">
        <v>8</v>
      </c>
      <c r="I85">
        <v>7.7</v>
      </c>
      <c r="J85">
        <v>161.69999999999999</v>
      </c>
      <c r="K85" t="s">
        <v>146</v>
      </c>
      <c r="L85">
        <v>0.77569444444444446</v>
      </c>
      <c r="M85" t="s">
        <v>23</v>
      </c>
      <c r="N85">
        <v>154</v>
      </c>
      <c r="O85">
        <v>4.7619047620000003</v>
      </c>
      <c r="P85">
        <v>7.7</v>
      </c>
      <c r="Q85">
        <v>6.6</v>
      </c>
      <c r="R85">
        <f t="shared" si="17"/>
        <v>161.69999999999999</v>
      </c>
      <c r="S85" t="str">
        <f t="shared" si="9"/>
        <v>correct</v>
      </c>
      <c r="T85" t="str">
        <f t="shared" si="10"/>
        <v>Food And Beverages</v>
      </c>
      <c r="U85" t="str">
        <f t="shared" si="11"/>
        <v>Ewallet</v>
      </c>
      <c r="V85">
        <f>SUM(J85:J85:J1084)</f>
        <v>292324.48349999974</v>
      </c>
      <c r="W85">
        <f t="shared" si="12"/>
        <v>5028</v>
      </c>
      <c r="X85">
        <f t="shared" si="13"/>
        <v>318.43625653594745</v>
      </c>
      <c r="Y85">
        <f t="shared" si="14"/>
        <v>1042.6500000000001</v>
      </c>
      <c r="Z85">
        <f t="shared" si="15"/>
        <v>10.6785</v>
      </c>
      <c r="AA85">
        <f t="shared" si="16"/>
        <v>918</v>
      </c>
    </row>
    <row r="86" spans="1:27" x14ac:dyDescent="0.3">
      <c r="A86" t="s">
        <v>147</v>
      </c>
      <c r="B86" t="s">
        <v>25</v>
      </c>
      <c r="C86" t="s">
        <v>26</v>
      </c>
      <c r="D86" t="s">
        <v>20</v>
      </c>
      <c r="E86" t="s">
        <v>21</v>
      </c>
      <c r="F86" t="s">
        <v>47</v>
      </c>
      <c r="G86">
        <v>80.36</v>
      </c>
      <c r="H86">
        <v>4</v>
      </c>
      <c r="I86">
        <v>16.071999999999999</v>
      </c>
      <c r="J86">
        <v>337.512</v>
      </c>
      <c r="K86" t="s">
        <v>148</v>
      </c>
      <c r="L86">
        <v>0.78125</v>
      </c>
      <c r="M86" t="s">
        <v>32</v>
      </c>
      <c r="N86">
        <v>321.44</v>
      </c>
      <c r="O86">
        <v>4.7619047620000003</v>
      </c>
      <c r="P86">
        <v>16.071999999999999</v>
      </c>
      <c r="Q86">
        <v>8.3000000000000007</v>
      </c>
      <c r="R86">
        <f t="shared" si="17"/>
        <v>337.51</v>
      </c>
      <c r="S86" t="str">
        <f t="shared" si="9"/>
        <v>check</v>
      </c>
      <c r="T86" t="str">
        <f t="shared" si="10"/>
        <v>Food And Beverages</v>
      </c>
      <c r="U86" t="str">
        <f t="shared" si="11"/>
        <v>Credit card</v>
      </c>
      <c r="V86">
        <f>SUM(J86:J86:J1085)</f>
        <v>292162.78349999973</v>
      </c>
      <c r="W86">
        <f t="shared" si="12"/>
        <v>5020</v>
      </c>
      <c r="X86">
        <f t="shared" si="13"/>
        <v>318.60717938931271</v>
      </c>
      <c r="Y86">
        <f t="shared" si="14"/>
        <v>1042.6500000000001</v>
      </c>
      <c r="Z86">
        <f t="shared" si="15"/>
        <v>10.6785</v>
      </c>
      <c r="AA86">
        <f t="shared" si="16"/>
        <v>917</v>
      </c>
    </row>
    <row r="87" spans="1:27" x14ac:dyDescent="0.3">
      <c r="A87" t="s">
        <v>149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48.91</v>
      </c>
      <c r="H87">
        <v>5</v>
      </c>
      <c r="I87">
        <v>12.227499999999999</v>
      </c>
      <c r="J87">
        <v>256.77749999999997</v>
      </c>
      <c r="K87">
        <v>43711</v>
      </c>
      <c r="L87">
        <v>0.4284722222222222</v>
      </c>
      <c r="M87" t="s">
        <v>29</v>
      </c>
      <c r="N87">
        <v>244.55</v>
      </c>
      <c r="O87">
        <v>4.7619047620000003</v>
      </c>
      <c r="P87">
        <v>12.227499999999999</v>
      </c>
      <c r="Q87">
        <v>6.6</v>
      </c>
      <c r="R87">
        <f t="shared" si="17"/>
        <v>256.77999999999997</v>
      </c>
      <c r="S87" t="str">
        <f t="shared" si="9"/>
        <v>check</v>
      </c>
      <c r="T87" t="str">
        <f t="shared" si="10"/>
        <v>Sports And Travel</v>
      </c>
      <c r="U87" t="str">
        <f t="shared" si="11"/>
        <v>Cash</v>
      </c>
      <c r="V87">
        <f>SUM(J87:J87:J1086)</f>
        <v>291825.27149999974</v>
      </c>
      <c r="W87">
        <f t="shared" si="12"/>
        <v>5016</v>
      </c>
      <c r="X87">
        <f t="shared" si="13"/>
        <v>318.58654093886435</v>
      </c>
      <c r="Y87">
        <f t="shared" si="14"/>
        <v>1042.6500000000001</v>
      </c>
      <c r="Z87">
        <f t="shared" si="15"/>
        <v>10.6785</v>
      </c>
      <c r="AA87">
        <f t="shared" si="16"/>
        <v>916</v>
      </c>
    </row>
    <row r="88" spans="1:27" x14ac:dyDescent="0.3">
      <c r="A88" t="s">
        <v>150</v>
      </c>
      <c r="B88" t="s">
        <v>25</v>
      </c>
      <c r="C88" t="s">
        <v>26</v>
      </c>
      <c r="D88" t="s">
        <v>20</v>
      </c>
      <c r="E88" t="s">
        <v>21</v>
      </c>
      <c r="F88" t="s">
        <v>36</v>
      </c>
      <c r="G88">
        <v>83.06</v>
      </c>
      <c r="H88">
        <v>7</v>
      </c>
      <c r="I88">
        <v>29.071000000000002</v>
      </c>
      <c r="J88">
        <v>610.49099999999999</v>
      </c>
      <c r="K88">
        <v>43588</v>
      </c>
      <c r="L88">
        <v>0.60486111111111118</v>
      </c>
      <c r="M88" t="s">
        <v>23</v>
      </c>
      <c r="N88">
        <v>581.41999999999996</v>
      </c>
      <c r="O88">
        <v>4.7619047620000003</v>
      </c>
      <c r="P88">
        <v>29.071000000000002</v>
      </c>
      <c r="Q88">
        <v>4</v>
      </c>
      <c r="R88">
        <f t="shared" si="17"/>
        <v>610.49</v>
      </c>
      <c r="S88" t="str">
        <f t="shared" si="9"/>
        <v>check</v>
      </c>
      <c r="T88" t="str">
        <f t="shared" si="10"/>
        <v>Sports And Travel</v>
      </c>
      <c r="U88" t="str">
        <f t="shared" si="11"/>
        <v>Ewallet</v>
      </c>
      <c r="V88">
        <f>SUM(J88:J88:J1087)</f>
        <v>291568.49399999977</v>
      </c>
      <c r="W88">
        <f t="shared" si="12"/>
        <v>5011</v>
      </c>
      <c r="X88">
        <f t="shared" si="13"/>
        <v>318.65409180327845</v>
      </c>
      <c r="Y88">
        <f t="shared" si="14"/>
        <v>1042.6500000000001</v>
      </c>
      <c r="Z88">
        <f t="shared" si="15"/>
        <v>10.6785</v>
      </c>
      <c r="AA88">
        <f t="shared" si="16"/>
        <v>915</v>
      </c>
    </row>
    <row r="89" spans="1:27" x14ac:dyDescent="0.3">
      <c r="A89" t="s">
        <v>151</v>
      </c>
      <c r="B89" t="s">
        <v>25</v>
      </c>
      <c r="C89" t="s">
        <v>26</v>
      </c>
      <c r="D89" t="s">
        <v>20</v>
      </c>
      <c r="E89" t="s">
        <v>21</v>
      </c>
      <c r="F89" t="s">
        <v>50</v>
      </c>
      <c r="G89">
        <v>76.52</v>
      </c>
      <c r="H89">
        <v>5</v>
      </c>
      <c r="I89">
        <v>19.13</v>
      </c>
      <c r="J89">
        <v>401.73</v>
      </c>
      <c r="K89" t="s">
        <v>38</v>
      </c>
      <c r="L89">
        <v>0.43263888888888885</v>
      </c>
      <c r="M89" t="s">
        <v>29</v>
      </c>
      <c r="N89">
        <v>382.6</v>
      </c>
      <c r="O89">
        <v>4.7619047620000003</v>
      </c>
      <c r="P89">
        <v>19.13</v>
      </c>
      <c r="Q89">
        <v>9.9</v>
      </c>
      <c r="R89">
        <f t="shared" si="17"/>
        <v>401.73</v>
      </c>
      <c r="S89" t="str">
        <f t="shared" si="9"/>
        <v>correct</v>
      </c>
      <c r="T89" t="str">
        <f t="shared" si="10"/>
        <v>Fashion Accessories</v>
      </c>
      <c r="U89" t="str">
        <f t="shared" si="11"/>
        <v>Cash</v>
      </c>
      <c r="V89">
        <f>SUM(J89:J89:J1088)</f>
        <v>290958.00299999979</v>
      </c>
      <c r="W89">
        <f t="shared" si="12"/>
        <v>5004</v>
      </c>
      <c r="X89">
        <f t="shared" si="13"/>
        <v>318.3347954048138</v>
      </c>
      <c r="Y89">
        <f t="shared" si="14"/>
        <v>1042.6500000000001</v>
      </c>
      <c r="Z89">
        <f t="shared" si="15"/>
        <v>10.6785</v>
      </c>
      <c r="AA89">
        <f t="shared" si="16"/>
        <v>914</v>
      </c>
    </row>
    <row r="90" spans="1:27" x14ac:dyDescent="0.3">
      <c r="A90" t="s">
        <v>152</v>
      </c>
      <c r="B90" t="s">
        <v>18</v>
      </c>
      <c r="C90" t="s">
        <v>19</v>
      </c>
      <c r="D90" t="s">
        <v>20</v>
      </c>
      <c r="E90" t="s">
        <v>21</v>
      </c>
      <c r="F90" t="s">
        <v>47</v>
      </c>
      <c r="G90">
        <v>49.38</v>
      </c>
      <c r="H90">
        <v>7</v>
      </c>
      <c r="I90">
        <v>17.283000000000001</v>
      </c>
      <c r="J90">
        <v>362.94299999999998</v>
      </c>
      <c r="K90" t="s">
        <v>111</v>
      </c>
      <c r="L90">
        <v>0.85763888888888884</v>
      </c>
      <c r="M90" t="s">
        <v>32</v>
      </c>
      <c r="N90">
        <v>345.66</v>
      </c>
      <c r="O90">
        <v>4.7619047620000003</v>
      </c>
      <c r="P90">
        <v>17.283000000000001</v>
      </c>
      <c r="Q90">
        <v>7.3</v>
      </c>
      <c r="R90">
        <f t="shared" si="17"/>
        <v>362.94</v>
      </c>
      <c r="S90" t="str">
        <f t="shared" si="9"/>
        <v>check</v>
      </c>
      <c r="T90" t="str">
        <f t="shared" si="10"/>
        <v>Food And Beverages</v>
      </c>
      <c r="U90" t="str">
        <f t="shared" si="11"/>
        <v>Credit card</v>
      </c>
      <c r="V90">
        <f>SUM(J90:J90:J1089)</f>
        <v>290556.27299999981</v>
      </c>
      <c r="W90">
        <f t="shared" si="12"/>
        <v>4999</v>
      </c>
      <c r="X90">
        <f t="shared" si="13"/>
        <v>318.24345345016411</v>
      </c>
      <c r="Y90">
        <f t="shared" si="14"/>
        <v>1042.6500000000001</v>
      </c>
      <c r="Z90">
        <f t="shared" si="15"/>
        <v>10.6785</v>
      </c>
      <c r="AA90">
        <f t="shared" si="16"/>
        <v>913</v>
      </c>
    </row>
    <row r="91" spans="1:27" x14ac:dyDescent="0.3">
      <c r="A91" t="s">
        <v>153</v>
      </c>
      <c r="B91" t="s">
        <v>18</v>
      </c>
      <c r="C91" t="s">
        <v>19</v>
      </c>
      <c r="D91" t="s">
        <v>20</v>
      </c>
      <c r="E91" t="s">
        <v>21</v>
      </c>
      <c r="F91" t="s">
        <v>36</v>
      </c>
      <c r="G91">
        <v>42.47</v>
      </c>
      <c r="H91">
        <v>1</v>
      </c>
      <c r="I91">
        <v>2.1234999999999999</v>
      </c>
      <c r="J91">
        <v>44.593499999999999</v>
      </c>
      <c r="K91">
        <v>43497</v>
      </c>
      <c r="L91">
        <v>0.70624999999999993</v>
      </c>
      <c r="M91" t="s">
        <v>29</v>
      </c>
      <c r="N91">
        <v>42.47</v>
      </c>
      <c r="O91">
        <v>4.7619047620000003</v>
      </c>
      <c r="P91">
        <v>2.1234999999999999</v>
      </c>
      <c r="Q91">
        <v>5.7</v>
      </c>
      <c r="R91">
        <f t="shared" si="17"/>
        <v>44.59</v>
      </c>
      <c r="S91" t="str">
        <f t="shared" si="9"/>
        <v>check</v>
      </c>
      <c r="T91" t="str">
        <f t="shared" si="10"/>
        <v>Sports And Travel</v>
      </c>
      <c r="U91" t="str">
        <f t="shared" si="11"/>
        <v>Cash</v>
      </c>
      <c r="V91">
        <f>SUM(J91:J91:J1090)</f>
        <v>290193.32999999984</v>
      </c>
      <c r="W91">
        <f t="shared" si="12"/>
        <v>4992</v>
      </c>
      <c r="X91">
        <f t="shared" si="13"/>
        <v>318.1944407894735</v>
      </c>
      <c r="Y91">
        <f t="shared" si="14"/>
        <v>1042.6500000000001</v>
      </c>
      <c r="Z91">
        <f t="shared" si="15"/>
        <v>10.6785</v>
      </c>
      <c r="AA91">
        <f t="shared" si="16"/>
        <v>912</v>
      </c>
    </row>
    <row r="92" spans="1:27" x14ac:dyDescent="0.3">
      <c r="A92" t="s">
        <v>154</v>
      </c>
      <c r="B92" t="s">
        <v>45</v>
      </c>
      <c r="C92" t="s">
        <v>46</v>
      </c>
      <c r="D92" t="s">
        <v>20</v>
      </c>
      <c r="E92" t="s">
        <v>21</v>
      </c>
      <c r="F92" t="s">
        <v>22</v>
      </c>
      <c r="G92">
        <v>76.989999999999995</v>
      </c>
      <c r="H92">
        <v>6</v>
      </c>
      <c r="I92">
        <v>23.097000000000001</v>
      </c>
      <c r="J92">
        <v>485.03699999999998</v>
      </c>
      <c r="K92" t="s">
        <v>98</v>
      </c>
      <c r="L92">
        <v>0.74652777777777779</v>
      </c>
      <c r="M92" t="s">
        <v>29</v>
      </c>
      <c r="N92">
        <v>461.94</v>
      </c>
      <c r="O92">
        <v>4.7619047620000003</v>
      </c>
      <c r="P92">
        <v>23.097000000000001</v>
      </c>
      <c r="Q92">
        <v>6.1</v>
      </c>
      <c r="R92">
        <f t="shared" si="17"/>
        <v>485.04</v>
      </c>
      <c r="S92" t="str">
        <f t="shared" si="9"/>
        <v>check</v>
      </c>
      <c r="T92" t="str">
        <f t="shared" si="10"/>
        <v>Health And Beauty</v>
      </c>
      <c r="U92" t="str">
        <f t="shared" si="11"/>
        <v>Cash</v>
      </c>
      <c r="V92">
        <f>SUM(J92:J92:J1091)</f>
        <v>290148.73649999982</v>
      </c>
      <c r="W92">
        <f t="shared" si="12"/>
        <v>4991</v>
      </c>
      <c r="X92">
        <f t="shared" si="13"/>
        <v>318.49477113062551</v>
      </c>
      <c r="Y92">
        <f t="shared" si="14"/>
        <v>1042.6500000000001</v>
      </c>
      <c r="Z92">
        <f t="shared" si="15"/>
        <v>10.6785</v>
      </c>
      <c r="AA92">
        <f t="shared" si="16"/>
        <v>911</v>
      </c>
    </row>
    <row r="93" spans="1:27" x14ac:dyDescent="0.3">
      <c r="A93" t="s">
        <v>155</v>
      </c>
      <c r="B93" t="s">
        <v>25</v>
      </c>
      <c r="C93" t="s">
        <v>26</v>
      </c>
      <c r="D93" t="s">
        <v>20</v>
      </c>
      <c r="E93" t="s">
        <v>21</v>
      </c>
      <c r="F93" t="s">
        <v>31</v>
      </c>
      <c r="G93">
        <v>47.38</v>
      </c>
      <c r="H93">
        <v>4</v>
      </c>
      <c r="I93">
        <v>9.4760000000000009</v>
      </c>
      <c r="J93">
        <v>198.99600000000001</v>
      </c>
      <c r="K93" t="s">
        <v>146</v>
      </c>
      <c r="L93">
        <v>0.43402777777777773</v>
      </c>
      <c r="M93" t="s">
        <v>29</v>
      </c>
      <c r="N93">
        <v>189.52</v>
      </c>
      <c r="O93">
        <v>4.7619047620000003</v>
      </c>
      <c r="P93">
        <v>9.4760000000000009</v>
      </c>
      <c r="Q93">
        <v>7.1</v>
      </c>
      <c r="R93">
        <f t="shared" si="17"/>
        <v>199</v>
      </c>
      <c r="S93" t="str">
        <f t="shared" si="9"/>
        <v>check</v>
      </c>
      <c r="T93" t="str">
        <f t="shared" si="10"/>
        <v>Home And Lifestyle</v>
      </c>
      <c r="U93" t="str">
        <f t="shared" si="11"/>
        <v>Cash</v>
      </c>
      <c r="V93">
        <f>SUM(J93:J93:J1092)</f>
        <v>289663.69949999987</v>
      </c>
      <c r="W93">
        <f t="shared" si="12"/>
        <v>4985</v>
      </c>
      <c r="X93">
        <f t="shared" si="13"/>
        <v>318.31175769230754</v>
      </c>
      <c r="Y93">
        <f t="shared" si="14"/>
        <v>1042.6500000000001</v>
      </c>
      <c r="Z93">
        <f t="shared" si="15"/>
        <v>10.6785</v>
      </c>
      <c r="AA93">
        <f t="shared" si="16"/>
        <v>910</v>
      </c>
    </row>
    <row r="94" spans="1:27" x14ac:dyDescent="0.3">
      <c r="A94" t="s">
        <v>156</v>
      </c>
      <c r="B94" t="s">
        <v>25</v>
      </c>
      <c r="C94" t="s">
        <v>26</v>
      </c>
      <c r="D94" t="s">
        <v>20</v>
      </c>
      <c r="E94" t="s">
        <v>21</v>
      </c>
      <c r="F94" t="s">
        <v>36</v>
      </c>
      <c r="G94">
        <v>44.86</v>
      </c>
      <c r="H94">
        <v>10</v>
      </c>
      <c r="I94">
        <v>22.43</v>
      </c>
      <c r="J94">
        <v>471.03</v>
      </c>
      <c r="K94" t="s">
        <v>144</v>
      </c>
      <c r="L94">
        <v>0.82916666666666661</v>
      </c>
      <c r="M94" t="s">
        <v>23</v>
      </c>
      <c r="N94">
        <v>448.6</v>
      </c>
      <c r="O94">
        <v>4.7619047620000003</v>
      </c>
      <c r="P94">
        <v>22.43</v>
      </c>
      <c r="Q94">
        <v>8.1999999999999993</v>
      </c>
      <c r="R94">
        <f t="shared" si="17"/>
        <v>471.03</v>
      </c>
      <c r="S94" t="str">
        <f t="shared" si="9"/>
        <v>correct</v>
      </c>
      <c r="T94" t="str">
        <f t="shared" si="10"/>
        <v>Sports And Travel</v>
      </c>
      <c r="U94" t="str">
        <f t="shared" si="11"/>
        <v>Ewallet</v>
      </c>
      <c r="V94">
        <f>SUM(J94:J94:J1093)</f>
        <v>289464.70349999989</v>
      </c>
      <c r="W94">
        <f t="shared" si="12"/>
        <v>4981</v>
      </c>
      <c r="X94">
        <f t="shared" si="13"/>
        <v>318.44301815181507</v>
      </c>
      <c r="Y94">
        <f t="shared" si="14"/>
        <v>1042.6500000000001</v>
      </c>
      <c r="Z94">
        <f t="shared" si="15"/>
        <v>10.6785</v>
      </c>
      <c r="AA94">
        <f t="shared" si="16"/>
        <v>909</v>
      </c>
    </row>
    <row r="95" spans="1:27" x14ac:dyDescent="0.3">
      <c r="A95" t="s">
        <v>157</v>
      </c>
      <c r="B95" t="s">
        <v>18</v>
      </c>
      <c r="C95" t="s">
        <v>19</v>
      </c>
      <c r="D95" t="s">
        <v>20</v>
      </c>
      <c r="E95" t="s">
        <v>21</v>
      </c>
      <c r="F95" t="s">
        <v>36</v>
      </c>
      <c r="G95">
        <v>21.98</v>
      </c>
      <c r="H95">
        <v>7</v>
      </c>
      <c r="I95">
        <v>7.6929999999999996</v>
      </c>
      <c r="J95">
        <v>161.553</v>
      </c>
      <c r="K95">
        <v>43739</v>
      </c>
      <c r="L95">
        <v>0.6958333333333333</v>
      </c>
      <c r="M95" t="s">
        <v>23</v>
      </c>
      <c r="N95">
        <v>153.86000000000001</v>
      </c>
      <c r="O95">
        <v>4.7619047620000003</v>
      </c>
      <c r="P95">
        <v>7.6929999999999996</v>
      </c>
      <c r="Q95">
        <v>5.0999999999999996</v>
      </c>
      <c r="R95">
        <f t="shared" si="17"/>
        <v>161.55000000000001</v>
      </c>
      <c r="S95" t="str">
        <f t="shared" si="9"/>
        <v>check</v>
      </c>
      <c r="T95" t="str">
        <f t="shared" si="10"/>
        <v>Sports And Travel</v>
      </c>
      <c r="U95" t="str">
        <f t="shared" si="11"/>
        <v>Ewallet</v>
      </c>
      <c r="V95">
        <f>SUM(J95:J95:J1094)</f>
        <v>288993.67349999986</v>
      </c>
      <c r="W95">
        <f t="shared" si="12"/>
        <v>4971</v>
      </c>
      <c r="X95">
        <f t="shared" si="13"/>
        <v>318.27497081497779</v>
      </c>
      <c r="Y95">
        <f t="shared" si="14"/>
        <v>1042.6500000000001</v>
      </c>
      <c r="Z95">
        <f t="shared" si="15"/>
        <v>10.6785</v>
      </c>
      <c r="AA95">
        <f t="shared" si="16"/>
        <v>908</v>
      </c>
    </row>
    <row r="96" spans="1:27" x14ac:dyDescent="0.3">
      <c r="A96" t="s">
        <v>158</v>
      </c>
      <c r="B96" t="s">
        <v>45</v>
      </c>
      <c r="C96" t="s">
        <v>46</v>
      </c>
      <c r="D96" t="s">
        <v>20</v>
      </c>
      <c r="E96" t="s">
        <v>21</v>
      </c>
      <c r="F96" t="s">
        <v>22</v>
      </c>
      <c r="G96">
        <v>64.36</v>
      </c>
      <c r="H96">
        <v>9</v>
      </c>
      <c r="I96">
        <v>28.962</v>
      </c>
      <c r="J96">
        <v>608.202</v>
      </c>
      <c r="K96">
        <v>43802</v>
      </c>
      <c r="L96">
        <v>0.50624999999999998</v>
      </c>
      <c r="M96" t="s">
        <v>32</v>
      </c>
      <c r="N96">
        <v>579.24</v>
      </c>
      <c r="O96">
        <v>4.7619047620000003</v>
      </c>
      <c r="P96">
        <v>28.962</v>
      </c>
      <c r="Q96">
        <v>8.6</v>
      </c>
      <c r="R96">
        <f t="shared" si="17"/>
        <v>608.20000000000005</v>
      </c>
      <c r="S96" t="str">
        <f t="shared" si="9"/>
        <v>check</v>
      </c>
      <c r="T96" t="str">
        <f t="shared" si="10"/>
        <v>Health And Beauty</v>
      </c>
      <c r="U96" t="str">
        <f t="shared" si="11"/>
        <v>Credit card</v>
      </c>
      <c r="V96">
        <f>SUM(J96:J96:J1095)</f>
        <v>288832.12049999984</v>
      </c>
      <c r="W96">
        <f t="shared" si="12"/>
        <v>4964</v>
      </c>
      <c r="X96">
        <f t="shared" si="13"/>
        <v>318.44776240352792</v>
      </c>
      <c r="Y96">
        <f t="shared" si="14"/>
        <v>1042.6500000000001</v>
      </c>
      <c r="Z96">
        <f t="shared" si="15"/>
        <v>10.6785</v>
      </c>
      <c r="AA96">
        <f t="shared" si="16"/>
        <v>907</v>
      </c>
    </row>
    <row r="97" spans="1:27" x14ac:dyDescent="0.3">
      <c r="A97" t="s">
        <v>159</v>
      </c>
      <c r="B97" t="s">
        <v>25</v>
      </c>
      <c r="C97" t="s">
        <v>26</v>
      </c>
      <c r="D97" t="s">
        <v>20</v>
      </c>
      <c r="E97" t="s">
        <v>21</v>
      </c>
      <c r="F97" t="s">
        <v>22</v>
      </c>
      <c r="G97">
        <v>89.75</v>
      </c>
      <c r="H97">
        <v>1</v>
      </c>
      <c r="I97">
        <v>4.4874999999999998</v>
      </c>
      <c r="J97">
        <v>94.237499999999997</v>
      </c>
      <c r="K97">
        <v>43618</v>
      </c>
      <c r="L97">
        <v>0.83680555555555547</v>
      </c>
      <c r="M97" t="s">
        <v>32</v>
      </c>
      <c r="N97">
        <v>89.75</v>
      </c>
      <c r="O97">
        <v>4.7619047620000003</v>
      </c>
      <c r="P97">
        <v>4.4874999999999998</v>
      </c>
      <c r="Q97">
        <v>6.6</v>
      </c>
      <c r="R97">
        <f t="shared" si="17"/>
        <v>94.24</v>
      </c>
      <c r="S97" t="str">
        <f t="shared" si="9"/>
        <v>check</v>
      </c>
      <c r="T97" t="str">
        <f t="shared" si="10"/>
        <v>Health And Beauty</v>
      </c>
      <c r="U97" t="str">
        <f t="shared" si="11"/>
        <v>Credit card</v>
      </c>
      <c r="V97">
        <f>SUM(J97:J97:J1096)</f>
        <v>288223.91849999985</v>
      </c>
      <c r="W97">
        <f t="shared" si="12"/>
        <v>4955</v>
      </c>
      <c r="X97">
        <f t="shared" si="13"/>
        <v>318.12794536423826</v>
      </c>
      <c r="Y97">
        <f t="shared" si="14"/>
        <v>1042.6500000000001</v>
      </c>
      <c r="Z97">
        <f t="shared" si="15"/>
        <v>10.6785</v>
      </c>
      <c r="AA97">
        <f t="shared" si="16"/>
        <v>906</v>
      </c>
    </row>
    <row r="98" spans="1:27" x14ac:dyDescent="0.3">
      <c r="A98" t="s">
        <v>160</v>
      </c>
      <c r="B98" t="s">
        <v>18</v>
      </c>
      <c r="C98" t="s">
        <v>19</v>
      </c>
      <c r="D98" t="s">
        <v>20</v>
      </c>
      <c r="E98" t="s">
        <v>21</v>
      </c>
      <c r="F98" t="s">
        <v>28</v>
      </c>
      <c r="G98">
        <v>97.16</v>
      </c>
      <c r="H98">
        <v>1</v>
      </c>
      <c r="I98">
        <v>4.8579999999999997</v>
      </c>
      <c r="J98">
        <v>102.018</v>
      </c>
      <c r="K98">
        <v>43680</v>
      </c>
      <c r="L98">
        <v>0.85972222222222217</v>
      </c>
      <c r="M98" t="s">
        <v>23</v>
      </c>
      <c r="N98">
        <v>97.16</v>
      </c>
      <c r="O98">
        <v>4.7619047620000003</v>
      </c>
      <c r="P98">
        <v>4.8579999999999997</v>
      </c>
      <c r="Q98">
        <v>7.2</v>
      </c>
      <c r="R98">
        <f t="shared" si="17"/>
        <v>102.02</v>
      </c>
      <c r="S98" t="str">
        <f t="shared" si="9"/>
        <v>check</v>
      </c>
      <c r="T98" t="str">
        <f t="shared" si="10"/>
        <v>Electronic Accessories</v>
      </c>
      <c r="U98" t="str">
        <f t="shared" si="11"/>
        <v>Ewallet</v>
      </c>
      <c r="V98">
        <f>SUM(J98:J98:J1097)</f>
        <v>288129.68099999981</v>
      </c>
      <c r="W98">
        <f t="shared" si="12"/>
        <v>4954</v>
      </c>
      <c r="X98">
        <f t="shared" si="13"/>
        <v>318.37533812154675</v>
      </c>
      <c r="Y98">
        <f t="shared" si="14"/>
        <v>1042.6500000000001</v>
      </c>
      <c r="Z98">
        <f t="shared" si="15"/>
        <v>10.6785</v>
      </c>
      <c r="AA98">
        <f t="shared" si="16"/>
        <v>905</v>
      </c>
    </row>
    <row r="99" spans="1:27" x14ac:dyDescent="0.3">
      <c r="A99" t="s">
        <v>161</v>
      </c>
      <c r="B99" t="s">
        <v>45</v>
      </c>
      <c r="C99" t="s">
        <v>46</v>
      </c>
      <c r="D99" t="s">
        <v>20</v>
      </c>
      <c r="E99" t="s">
        <v>21</v>
      </c>
      <c r="F99" t="s">
        <v>22</v>
      </c>
      <c r="G99">
        <v>87.87</v>
      </c>
      <c r="H99">
        <v>10</v>
      </c>
      <c r="I99">
        <v>43.935000000000002</v>
      </c>
      <c r="J99">
        <v>922.63499999999999</v>
      </c>
      <c r="K99" t="s">
        <v>55</v>
      </c>
      <c r="L99">
        <v>0.43402777777777773</v>
      </c>
      <c r="M99" t="s">
        <v>23</v>
      </c>
      <c r="N99">
        <v>878.7</v>
      </c>
      <c r="O99">
        <v>4.7619047620000003</v>
      </c>
      <c r="P99">
        <v>43.935000000000002</v>
      </c>
      <c r="Q99">
        <v>5.0999999999999996</v>
      </c>
      <c r="R99">
        <f t="shared" si="17"/>
        <v>922.64</v>
      </c>
      <c r="S99" t="str">
        <f t="shared" si="9"/>
        <v>check</v>
      </c>
      <c r="T99" t="str">
        <f t="shared" si="10"/>
        <v>Health And Beauty</v>
      </c>
      <c r="U99" t="str">
        <f t="shared" si="11"/>
        <v>Ewallet</v>
      </c>
      <c r="V99">
        <f>SUM(J99:J99:J1098)</f>
        <v>288027.66299999983</v>
      </c>
      <c r="W99">
        <f t="shared" si="12"/>
        <v>4953</v>
      </c>
      <c r="X99">
        <f t="shared" si="13"/>
        <v>318.61467146017679</v>
      </c>
      <c r="Y99">
        <f t="shared" si="14"/>
        <v>1042.6500000000001</v>
      </c>
      <c r="Z99">
        <f t="shared" si="15"/>
        <v>10.6785</v>
      </c>
      <c r="AA99">
        <f t="shared" si="16"/>
        <v>904</v>
      </c>
    </row>
    <row r="100" spans="1:27" x14ac:dyDescent="0.3">
      <c r="A100" t="s">
        <v>162</v>
      </c>
      <c r="B100" t="s">
        <v>25</v>
      </c>
      <c r="C100" t="s">
        <v>26</v>
      </c>
      <c r="D100" t="s">
        <v>20</v>
      </c>
      <c r="E100" t="s">
        <v>21</v>
      </c>
      <c r="F100" t="s">
        <v>28</v>
      </c>
      <c r="G100">
        <v>12.45</v>
      </c>
      <c r="H100">
        <v>6</v>
      </c>
      <c r="I100">
        <v>3.7349999999999999</v>
      </c>
      <c r="J100">
        <v>78.435000000000002</v>
      </c>
      <c r="K100">
        <v>43710</v>
      </c>
      <c r="L100">
        <v>0.5493055555555556</v>
      </c>
      <c r="M100" t="s">
        <v>29</v>
      </c>
      <c r="N100">
        <v>74.7</v>
      </c>
      <c r="O100">
        <v>4.7619047620000003</v>
      </c>
      <c r="P100">
        <v>3.7349999999999999</v>
      </c>
      <c r="Q100">
        <v>4.0999999999999996</v>
      </c>
      <c r="R100">
        <f t="shared" si="17"/>
        <v>78.44</v>
      </c>
      <c r="S100" t="str">
        <f t="shared" si="9"/>
        <v>check</v>
      </c>
      <c r="T100" t="str">
        <f t="shared" si="10"/>
        <v>Electronic Accessories</v>
      </c>
      <c r="U100" t="str">
        <f t="shared" si="11"/>
        <v>Cash</v>
      </c>
      <c r="V100">
        <f>SUM(J100:J100:J1099)</f>
        <v>287105.02799999982</v>
      </c>
      <c r="W100">
        <f t="shared" si="12"/>
        <v>4943</v>
      </c>
      <c r="X100">
        <f t="shared" si="13"/>
        <v>317.94576744186026</v>
      </c>
      <c r="Y100">
        <f t="shared" si="14"/>
        <v>1042.6500000000001</v>
      </c>
      <c r="Z100">
        <f t="shared" si="15"/>
        <v>10.6785</v>
      </c>
      <c r="AA100">
        <f t="shared" si="16"/>
        <v>903</v>
      </c>
    </row>
    <row r="101" spans="1:27" x14ac:dyDescent="0.3">
      <c r="A101" t="s">
        <v>163</v>
      </c>
      <c r="B101" t="s">
        <v>18</v>
      </c>
      <c r="C101" t="s">
        <v>19</v>
      </c>
      <c r="D101" t="s">
        <v>20</v>
      </c>
      <c r="E101" t="s">
        <v>21</v>
      </c>
      <c r="F101" t="s">
        <v>47</v>
      </c>
      <c r="G101">
        <v>52.75</v>
      </c>
      <c r="H101">
        <v>3</v>
      </c>
      <c r="I101">
        <v>7.9124999999999996</v>
      </c>
      <c r="J101">
        <v>166.16249999999999</v>
      </c>
      <c r="K101" t="s">
        <v>87</v>
      </c>
      <c r="L101">
        <v>0.42777777777777781</v>
      </c>
      <c r="M101" t="s">
        <v>23</v>
      </c>
      <c r="N101">
        <v>158.25</v>
      </c>
      <c r="O101">
        <v>4.7619047620000003</v>
      </c>
      <c r="P101">
        <v>7.9124999999999996</v>
      </c>
      <c r="Q101">
        <v>9.3000000000000007</v>
      </c>
      <c r="R101">
        <f t="shared" si="17"/>
        <v>166.16</v>
      </c>
      <c r="S101" t="str">
        <f t="shared" si="9"/>
        <v>check</v>
      </c>
      <c r="T101" t="str">
        <f t="shared" si="10"/>
        <v>Food And Beverages</v>
      </c>
      <c r="U101" t="str">
        <f t="shared" si="11"/>
        <v>Ewallet</v>
      </c>
      <c r="V101">
        <f>SUM(J101:J101:J1100)</f>
        <v>287026.59299999982</v>
      </c>
      <c r="W101">
        <f t="shared" si="12"/>
        <v>4937</v>
      </c>
      <c r="X101">
        <f t="shared" si="13"/>
        <v>318.21130044345875</v>
      </c>
      <c r="Y101">
        <f t="shared" si="14"/>
        <v>1042.6500000000001</v>
      </c>
      <c r="Z101">
        <f t="shared" si="15"/>
        <v>10.6785</v>
      </c>
      <c r="AA101">
        <f t="shared" si="16"/>
        <v>902</v>
      </c>
    </row>
    <row r="102" spans="1:27" x14ac:dyDescent="0.3">
      <c r="A102" t="s">
        <v>164</v>
      </c>
      <c r="B102" t="s">
        <v>45</v>
      </c>
      <c r="C102" t="s">
        <v>46</v>
      </c>
      <c r="D102" t="s">
        <v>20</v>
      </c>
      <c r="E102" t="s">
        <v>21</v>
      </c>
      <c r="F102" t="s">
        <v>31</v>
      </c>
      <c r="G102">
        <v>82.7</v>
      </c>
      <c r="H102">
        <v>6</v>
      </c>
      <c r="I102">
        <v>24.81</v>
      </c>
      <c r="J102">
        <v>521.01</v>
      </c>
      <c r="K102">
        <v>43588</v>
      </c>
      <c r="L102">
        <v>0.7597222222222223</v>
      </c>
      <c r="M102" t="s">
        <v>29</v>
      </c>
      <c r="N102">
        <v>496.2</v>
      </c>
      <c r="O102">
        <v>4.7619047620000003</v>
      </c>
      <c r="P102">
        <v>24.81</v>
      </c>
      <c r="Q102">
        <v>7.4</v>
      </c>
      <c r="R102">
        <f t="shared" si="17"/>
        <v>521.01</v>
      </c>
      <c r="S102" t="str">
        <f t="shared" si="9"/>
        <v>correct</v>
      </c>
      <c r="T102" t="str">
        <f t="shared" si="10"/>
        <v>Home And Lifestyle</v>
      </c>
      <c r="U102" t="str">
        <f t="shared" si="11"/>
        <v>Cash</v>
      </c>
      <c r="V102">
        <f>SUM(J102:J102:J1101)</f>
        <v>286860.43049999984</v>
      </c>
      <c r="W102">
        <f t="shared" si="12"/>
        <v>4934</v>
      </c>
      <c r="X102">
        <f t="shared" si="13"/>
        <v>318.38005604883443</v>
      </c>
      <c r="Y102">
        <f t="shared" si="14"/>
        <v>1042.6500000000001</v>
      </c>
      <c r="Z102">
        <f t="shared" si="15"/>
        <v>10.6785</v>
      </c>
      <c r="AA102">
        <f t="shared" si="16"/>
        <v>901</v>
      </c>
    </row>
    <row r="103" spans="1:27" x14ac:dyDescent="0.3">
      <c r="A103" t="s">
        <v>165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48.71</v>
      </c>
      <c r="H103">
        <v>1</v>
      </c>
      <c r="I103">
        <v>2.4355000000000002</v>
      </c>
      <c r="J103">
        <v>51.145499999999998</v>
      </c>
      <c r="K103" t="s">
        <v>166</v>
      </c>
      <c r="L103">
        <v>0.80555555555555547</v>
      </c>
      <c r="M103" t="s">
        <v>29</v>
      </c>
      <c r="N103">
        <v>48.71</v>
      </c>
      <c r="O103">
        <v>4.7619047620000003</v>
      </c>
      <c r="P103">
        <v>2.4355000000000002</v>
      </c>
      <c r="Q103">
        <v>4.0999999999999996</v>
      </c>
      <c r="R103">
        <f t="shared" si="17"/>
        <v>51.15</v>
      </c>
      <c r="S103" t="str">
        <f t="shared" si="9"/>
        <v>check</v>
      </c>
      <c r="T103" t="str">
        <f t="shared" si="10"/>
        <v>Fashion Accessories</v>
      </c>
      <c r="U103" t="str">
        <f t="shared" si="11"/>
        <v>Cash</v>
      </c>
      <c r="V103">
        <f>SUM(J103:J103:J1102)</f>
        <v>286339.42049999983</v>
      </c>
      <c r="W103">
        <f t="shared" si="12"/>
        <v>4928</v>
      </c>
      <c r="X103">
        <f t="shared" si="13"/>
        <v>318.15491166666646</v>
      </c>
      <c r="Y103">
        <f t="shared" si="14"/>
        <v>1042.6500000000001</v>
      </c>
      <c r="Z103">
        <f t="shared" si="15"/>
        <v>10.6785</v>
      </c>
      <c r="AA103">
        <f t="shared" si="16"/>
        <v>900</v>
      </c>
    </row>
    <row r="104" spans="1:27" x14ac:dyDescent="0.3">
      <c r="A104" t="s">
        <v>167</v>
      </c>
      <c r="B104" t="s">
        <v>25</v>
      </c>
      <c r="C104" t="s">
        <v>26</v>
      </c>
      <c r="D104" t="s">
        <v>20</v>
      </c>
      <c r="E104" t="s">
        <v>21</v>
      </c>
      <c r="F104" t="s">
        <v>50</v>
      </c>
      <c r="G104">
        <v>78.55</v>
      </c>
      <c r="H104">
        <v>9</v>
      </c>
      <c r="I104">
        <v>35.347499999999997</v>
      </c>
      <c r="J104">
        <v>742.29750000000001</v>
      </c>
      <c r="K104">
        <v>43468</v>
      </c>
      <c r="L104">
        <v>0.55694444444444446</v>
      </c>
      <c r="M104" t="s">
        <v>29</v>
      </c>
      <c r="N104">
        <v>706.95</v>
      </c>
      <c r="O104">
        <v>4.7619047620000003</v>
      </c>
      <c r="P104">
        <v>35.347499999999997</v>
      </c>
      <c r="Q104">
        <v>7.2</v>
      </c>
      <c r="R104">
        <f t="shared" si="17"/>
        <v>742.3</v>
      </c>
      <c r="S104" t="str">
        <f t="shared" si="9"/>
        <v>check</v>
      </c>
      <c r="T104" t="str">
        <f t="shared" si="10"/>
        <v>Fashion Accessories</v>
      </c>
      <c r="U104" t="str">
        <f t="shared" si="11"/>
        <v>Cash</v>
      </c>
      <c r="V104">
        <f>SUM(J104:J104:J1103)</f>
        <v>286288.27499999979</v>
      </c>
      <c r="W104">
        <f t="shared" si="12"/>
        <v>4927</v>
      </c>
      <c r="X104">
        <f t="shared" si="13"/>
        <v>318.45191879866496</v>
      </c>
      <c r="Y104">
        <f t="shared" si="14"/>
        <v>1042.6500000000001</v>
      </c>
      <c r="Z104">
        <f t="shared" si="15"/>
        <v>10.6785</v>
      </c>
      <c r="AA104">
        <f t="shared" si="16"/>
        <v>899</v>
      </c>
    </row>
    <row r="105" spans="1:27" x14ac:dyDescent="0.3">
      <c r="A105" t="s">
        <v>168</v>
      </c>
      <c r="B105" t="s">
        <v>25</v>
      </c>
      <c r="C105" t="s">
        <v>26</v>
      </c>
      <c r="D105" t="s">
        <v>20</v>
      </c>
      <c r="E105" t="s">
        <v>21</v>
      </c>
      <c r="F105" t="s">
        <v>28</v>
      </c>
      <c r="G105">
        <v>23.07</v>
      </c>
      <c r="H105">
        <v>9</v>
      </c>
      <c r="I105">
        <v>10.381500000000001</v>
      </c>
      <c r="J105">
        <v>218.01150000000001</v>
      </c>
      <c r="K105">
        <v>43467</v>
      </c>
      <c r="L105">
        <v>0.4770833333333333</v>
      </c>
      <c r="M105" t="s">
        <v>29</v>
      </c>
      <c r="N105">
        <v>207.63</v>
      </c>
      <c r="O105">
        <v>4.7619047620000003</v>
      </c>
      <c r="P105">
        <v>10.381500000000001</v>
      </c>
      <c r="Q105">
        <v>4.9000000000000004</v>
      </c>
      <c r="R105">
        <f t="shared" si="17"/>
        <v>218.01</v>
      </c>
      <c r="S105" t="str">
        <f t="shared" si="9"/>
        <v>check</v>
      </c>
      <c r="T105" t="str">
        <f t="shared" si="10"/>
        <v>Electronic Accessories</v>
      </c>
      <c r="U105" t="str">
        <f t="shared" si="11"/>
        <v>Cash</v>
      </c>
      <c r="V105">
        <f>SUM(J105:J105:J1104)</f>
        <v>285545.97749999975</v>
      </c>
      <c r="W105">
        <f t="shared" si="12"/>
        <v>4918</v>
      </c>
      <c r="X105">
        <f t="shared" si="13"/>
        <v>317.97993040089057</v>
      </c>
      <c r="Y105">
        <f t="shared" si="14"/>
        <v>1042.6500000000001</v>
      </c>
      <c r="Z105">
        <f t="shared" si="15"/>
        <v>10.6785</v>
      </c>
      <c r="AA105">
        <f t="shared" si="16"/>
        <v>898</v>
      </c>
    </row>
    <row r="106" spans="1:27" x14ac:dyDescent="0.3">
      <c r="A106" t="s">
        <v>169</v>
      </c>
      <c r="B106" t="s">
        <v>18</v>
      </c>
      <c r="C106" t="s">
        <v>19</v>
      </c>
      <c r="D106" t="s">
        <v>20</v>
      </c>
      <c r="E106" t="s">
        <v>21</v>
      </c>
      <c r="F106" t="s">
        <v>47</v>
      </c>
      <c r="G106">
        <v>58.26</v>
      </c>
      <c r="H106">
        <v>6</v>
      </c>
      <c r="I106">
        <v>17.478000000000002</v>
      </c>
      <c r="J106">
        <v>367.03800000000001</v>
      </c>
      <c r="K106" t="s">
        <v>170</v>
      </c>
      <c r="L106">
        <v>0.6972222222222223</v>
      </c>
      <c r="M106" t="s">
        <v>29</v>
      </c>
      <c r="N106">
        <v>349.56</v>
      </c>
      <c r="O106">
        <v>4.7619047620000003</v>
      </c>
      <c r="P106">
        <v>17.478000000000002</v>
      </c>
      <c r="Q106">
        <v>9.9</v>
      </c>
      <c r="R106">
        <f t="shared" si="17"/>
        <v>367.04</v>
      </c>
      <c r="S106" t="str">
        <f t="shared" si="9"/>
        <v>check</v>
      </c>
      <c r="T106" t="str">
        <f t="shared" si="10"/>
        <v>Food And Beverages</v>
      </c>
      <c r="U106" t="str">
        <f t="shared" si="11"/>
        <v>Cash</v>
      </c>
      <c r="V106">
        <f>SUM(J106:J106:J1105)</f>
        <v>285327.96599999978</v>
      </c>
      <c r="W106">
        <f t="shared" si="12"/>
        <v>4909</v>
      </c>
      <c r="X106">
        <f t="shared" si="13"/>
        <v>318.09137792642116</v>
      </c>
      <c r="Y106">
        <f t="shared" si="14"/>
        <v>1042.6500000000001</v>
      </c>
      <c r="Z106">
        <f t="shared" si="15"/>
        <v>10.6785</v>
      </c>
      <c r="AA106">
        <f t="shared" si="16"/>
        <v>897</v>
      </c>
    </row>
    <row r="107" spans="1:27" x14ac:dyDescent="0.3">
      <c r="A107" t="s">
        <v>171</v>
      </c>
      <c r="B107" t="s">
        <v>45</v>
      </c>
      <c r="C107" t="s">
        <v>46</v>
      </c>
      <c r="D107" t="s">
        <v>20</v>
      </c>
      <c r="E107" t="s">
        <v>21</v>
      </c>
      <c r="F107" t="s">
        <v>22</v>
      </c>
      <c r="G107">
        <v>30.35</v>
      </c>
      <c r="H107">
        <v>7</v>
      </c>
      <c r="I107">
        <v>10.6225</v>
      </c>
      <c r="J107">
        <v>223.07249999999999</v>
      </c>
      <c r="K107" t="s">
        <v>102</v>
      </c>
      <c r="L107">
        <v>0.7631944444444444</v>
      </c>
      <c r="M107" t="s">
        <v>29</v>
      </c>
      <c r="N107">
        <v>212.45</v>
      </c>
      <c r="O107">
        <v>4.7619047620000003</v>
      </c>
      <c r="P107">
        <v>10.6225</v>
      </c>
      <c r="Q107">
        <v>8</v>
      </c>
      <c r="R107">
        <f t="shared" si="17"/>
        <v>223.07</v>
      </c>
      <c r="S107" t="str">
        <f t="shared" si="9"/>
        <v>check</v>
      </c>
      <c r="T107" t="str">
        <f t="shared" si="10"/>
        <v>Health And Beauty</v>
      </c>
      <c r="U107" t="str">
        <f t="shared" si="11"/>
        <v>Cash</v>
      </c>
      <c r="V107">
        <f>SUM(J107:J107:J1106)</f>
        <v>284960.92799999984</v>
      </c>
      <c r="W107">
        <f t="shared" si="12"/>
        <v>4903</v>
      </c>
      <c r="X107">
        <f t="shared" si="13"/>
        <v>318.03674999999981</v>
      </c>
      <c r="Y107">
        <f t="shared" si="14"/>
        <v>1042.6500000000001</v>
      </c>
      <c r="Z107">
        <f t="shared" si="15"/>
        <v>10.6785</v>
      </c>
      <c r="AA107">
        <f t="shared" si="16"/>
        <v>896</v>
      </c>
    </row>
    <row r="108" spans="1:27" x14ac:dyDescent="0.3">
      <c r="A108" t="s">
        <v>172</v>
      </c>
      <c r="B108" t="s">
        <v>18</v>
      </c>
      <c r="C108" t="s">
        <v>19</v>
      </c>
      <c r="D108" t="s">
        <v>20</v>
      </c>
      <c r="E108" t="s">
        <v>21</v>
      </c>
      <c r="F108" t="s">
        <v>28</v>
      </c>
      <c r="G108">
        <v>88.67</v>
      </c>
      <c r="H108">
        <v>10</v>
      </c>
      <c r="I108">
        <v>44.335000000000001</v>
      </c>
      <c r="J108">
        <v>931.03499999999997</v>
      </c>
      <c r="K108">
        <v>43800</v>
      </c>
      <c r="L108">
        <v>0.61805555555555558</v>
      </c>
      <c r="M108" t="s">
        <v>23</v>
      </c>
      <c r="N108">
        <v>886.7</v>
      </c>
      <c r="O108">
        <v>4.7619047620000003</v>
      </c>
      <c r="P108">
        <v>44.335000000000001</v>
      </c>
      <c r="Q108">
        <v>7.3</v>
      </c>
      <c r="R108">
        <f t="shared" si="17"/>
        <v>931.04</v>
      </c>
      <c r="S108" t="str">
        <f t="shared" si="9"/>
        <v>check</v>
      </c>
      <c r="T108" t="str">
        <f t="shared" si="10"/>
        <v>Electronic Accessories</v>
      </c>
      <c r="U108" t="str">
        <f t="shared" si="11"/>
        <v>Ewallet</v>
      </c>
      <c r="V108">
        <f>SUM(J108:J108:J1107)</f>
        <v>284737.85549999983</v>
      </c>
      <c r="W108">
        <f t="shared" si="12"/>
        <v>4896</v>
      </c>
      <c r="X108">
        <f t="shared" si="13"/>
        <v>318.14285530726238</v>
      </c>
      <c r="Y108">
        <f t="shared" si="14"/>
        <v>1042.6500000000001</v>
      </c>
      <c r="Z108">
        <f t="shared" si="15"/>
        <v>10.6785</v>
      </c>
      <c r="AA108">
        <f t="shared" si="16"/>
        <v>895</v>
      </c>
    </row>
    <row r="109" spans="1:27" x14ac:dyDescent="0.3">
      <c r="A109" t="s">
        <v>173</v>
      </c>
      <c r="B109" t="s">
        <v>25</v>
      </c>
      <c r="C109" t="s">
        <v>26</v>
      </c>
      <c r="D109" t="s">
        <v>20</v>
      </c>
      <c r="E109" t="s">
        <v>21</v>
      </c>
      <c r="F109" t="s">
        <v>50</v>
      </c>
      <c r="G109">
        <v>27.38</v>
      </c>
      <c r="H109">
        <v>6</v>
      </c>
      <c r="I109">
        <v>8.2140000000000004</v>
      </c>
      <c r="J109">
        <v>172.494</v>
      </c>
      <c r="K109">
        <v>43586</v>
      </c>
      <c r="L109">
        <v>0.87083333333333324</v>
      </c>
      <c r="M109" t="s">
        <v>32</v>
      </c>
      <c r="N109">
        <v>164.28</v>
      </c>
      <c r="O109">
        <v>4.7619047620000003</v>
      </c>
      <c r="P109">
        <v>8.2140000000000004</v>
      </c>
      <c r="Q109">
        <v>7.9</v>
      </c>
      <c r="R109">
        <f t="shared" si="17"/>
        <v>172.49</v>
      </c>
      <c r="S109" t="str">
        <f t="shared" si="9"/>
        <v>check</v>
      </c>
      <c r="T109" t="str">
        <f t="shared" si="10"/>
        <v>Fashion Accessories</v>
      </c>
      <c r="U109" t="str">
        <f t="shared" si="11"/>
        <v>Credit card</v>
      </c>
      <c r="V109">
        <f>SUM(J109:J109:J1108)</f>
        <v>283806.82049999991</v>
      </c>
      <c r="W109">
        <f t="shared" si="12"/>
        <v>4886</v>
      </c>
      <c r="X109">
        <f t="shared" si="13"/>
        <v>317.45729362416097</v>
      </c>
      <c r="Y109">
        <f t="shared" si="14"/>
        <v>1042.6500000000001</v>
      </c>
      <c r="Z109">
        <f t="shared" si="15"/>
        <v>10.6785</v>
      </c>
      <c r="AA109">
        <f t="shared" si="16"/>
        <v>894</v>
      </c>
    </row>
    <row r="110" spans="1:27" x14ac:dyDescent="0.3">
      <c r="A110" t="s">
        <v>174</v>
      </c>
      <c r="B110" t="s">
        <v>18</v>
      </c>
      <c r="C110" t="s">
        <v>19</v>
      </c>
      <c r="D110" t="s">
        <v>20</v>
      </c>
      <c r="E110" t="s">
        <v>21</v>
      </c>
      <c r="F110" t="s">
        <v>36</v>
      </c>
      <c r="G110">
        <v>62.13</v>
      </c>
      <c r="H110">
        <v>6</v>
      </c>
      <c r="I110">
        <v>18.638999999999999</v>
      </c>
      <c r="J110">
        <v>391.41899999999998</v>
      </c>
      <c r="K110" t="s">
        <v>71</v>
      </c>
      <c r="L110">
        <v>0.84652777777777777</v>
      </c>
      <c r="M110" t="s">
        <v>29</v>
      </c>
      <c r="N110">
        <v>372.78</v>
      </c>
      <c r="O110">
        <v>4.7619047620000003</v>
      </c>
      <c r="P110">
        <v>18.638999999999999</v>
      </c>
      <c r="Q110">
        <v>7.4</v>
      </c>
      <c r="R110">
        <f t="shared" si="17"/>
        <v>391.42</v>
      </c>
      <c r="S110" t="str">
        <f t="shared" si="9"/>
        <v>check</v>
      </c>
      <c r="T110" t="str">
        <f t="shared" si="10"/>
        <v>Sports And Travel</v>
      </c>
      <c r="U110" t="str">
        <f t="shared" si="11"/>
        <v>Cash</v>
      </c>
      <c r="V110">
        <f>SUM(J110:J110:J1109)</f>
        <v>283634.32649999991</v>
      </c>
      <c r="W110">
        <f t="shared" si="12"/>
        <v>4880</v>
      </c>
      <c r="X110">
        <f t="shared" si="13"/>
        <v>317.61962653975354</v>
      </c>
      <c r="Y110">
        <f t="shared" si="14"/>
        <v>1042.6500000000001</v>
      </c>
      <c r="Z110">
        <f t="shared" si="15"/>
        <v>10.6785</v>
      </c>
      <c r="AA110">
        <f t="shared" si="16"/>
        <v>893</v>
      </c>
    </row>
    <row r="111" spans="1:27" x14ac:dyDescent="0.3">
      <c r="A111" t="s">
        <v>175</v>
      </c>
      <c r="B111" t="s">
        <v>25</v>
      </c>
      <c r="C111" t="s">
        <v>26</v>
      </c>
      <c r="D111" t="s">
        <v>20</v>
      </c>
      <c r="E111" t="s">
        <v>21</v>
      </c>
      <c r="F111" t="s">
        <v>47</v>
      </c>
      <c r="G111">
        <v>33.979999999999997</v>
      </c>
      <c r="H111">
        <v>9</v>
      </c>
      <c r="I111">
        <v>15.291</v>
      </c>
      <c r="J111">
        <v>321.11099999999999</v>
      </c>
      <c r="K111" t="s">
        <v>176</v>
      </c>
      <c r="L111">
        <v>0.4465277777777778</v>
      </c>
      <c r="M111" t="s">
        <v>29</v>
      </c>
      <c r="N111">
        <v>305.82</v>
      </c>
      <c r="O111">
        <v>4.7619047620000003</v>
      </c>
      <c r="P111">
        <v>15.291</v>
      </c>
      <c r="Q111">
        <v>4.2</v>
      </c>
      <c r="R111">
        <f t="shared" si="17"/>
        <v>321.11</v>
      </c>
      <c r="S111" t="str">
        <f t="shared" si="9"/>
        <v>check</v>
      </c>
      <c r="T111" t="str">
        <f t="shared" si="10"/>
        <v>Food And Beverages</v>
      </c>
      <c r="U111" t="str">
        <f t="shared" si="11"/>
        <v>Cash</v>
      </c>
      <c r="V111">
        <f>SUM(J111:J111:J1110)</f>
        <v>283242.90749999991</v>
      </c>
      <c r="W111">
        <f t="shared" si="12"/>
        <v>4874</v>
      </c>
      <c r="X111">
        <f t="shared" si="13"/>
        <v>317.5368918161434</v>
      </c>
      <c r="Y111">
        <f t="shared" si="14"/>
        <v>1042.6500000000001</v>
      </c>
      <c r="Z111">
        <f t="shared" si="15"/>
        <v>10.6785</v>
      </c>
      <c r="AA111">
        <f t="shared" si="16"/>
        <v>892</v>
      </c>
    </row>
    <row r="112" spans="1:27" x14ac:dyDescent="0.3">
      <c r="A112" t="s">
        <v>177</v>
      </c>
      <c r="B112" t="s">
        <v>25</v>
      </c>
      <c r="C112" t="s">
        <v>26</v>
      </c>
      <c r="D112" t="s">
        <v>20</v>
      </c>
      <c r="E112" t="s">
        <v>21</v>
      </c>
      <c r="F112" t="s">
        <v>28</v>
      </c>
      <c r="G112">
        <v>81.97</v>
      </c>
      <c r="H112">
        <v>10</v>
      </c>
      <c r="I112">
        <v>40.984999999999999</v>
      </c>
      <c r="J112">
        <v>860.68499999999995</v>
      </c>
      <c r="K112">
        <v>43527</v>
      </c>
      <c r="L112">
        <v>0.60416666666666663</v>
      </c>
      <c r="M112" t="s">
        <v>29</v>
      </c>
      <c r="N112">
        <v>819.7</v>
      </c>
      <c r="O112">
        <v>4.7619047620000003</v>
      </c>
      <c r="P112">
        <v>40.984999999999999</v>
      </c>
      <c r="Q112">
        <v>9.1999999999999993</v>
      </c>
      <c r="R112">
        <f t="shared" si="17"/>
        <v>860.69</v>
      </c>
      <c r="S112" t="str">
        <f t="shared" si="9"/>
        <v>check</v>
      </c>
      <c r="T112" t="str">
        <f t="shared" si="10"/>
        <v>Electronic Accessories</v>
      </c>
      <c r="U112" t="str">
        <f t="shared" si="11"/>
        <v>Cash</v>
      </c>
      <c r="V112">
        <f>SUM(J112:J112:J1111)</f>
        <v>282921.7965</v>
      </c>
      <c r="W112">
        <f t="shared" si="12"/>
        <v>4865</v>
      </c>
      <c r="X112">
        <f t="shared" si="13"/>
        <v>317.53288047138045</v>
      </c>
      <c r="Y112">
        <f t="shared" si="14"/>
        <v>1042.6500000000001</v>
      </c>
      <c r="Z112">
        <f t="shared" si="15"/>
        <v>10.6785</v>
      </c>
      <c r="AA112">
        <f t="shared" si="16"/>
        <v>891</v>
      </c>
    </row>
    <row r="113" spans="1:27" x14ac:dyDescent="0.3">
      <c r="A113" t="s">
        <v>178</v>
      </c>
      <c r="B113" t="s">
        <v>45</v>
      </c>
      <c r="C113" t="s">
        <v>46</v>
      </c>
      <c r="D113" t="s">
        <v>20</v>
      </c>
      <c r="E113" t="s">
        <v>21</v>
      </c>
      <c r="F113" t="s">
        <v>36</v>
      </c>
      <c r="G113">
        <v>16.489999999999998</v>
      </c>
      <c r="H113">
        <v>2</v>
      </c>
      <c r="I113">
        <v>1.649</v>
      </c>
      <c r="J113">
        <v>34.628999999999998</v>
      </c>
      <c r="K113">
        <v>43587</v>
      </c>
      <c r="L113">
        <v>0.48055555555555557</v>
      </c>
      <c r="M113" t="s">
        <v>23</v>
      </c>
      <c r="N113">
        <v>32.979999999999997</v>
      </c>
      <c r="O113">
        <v>4.7619047620000003</v>
      </c>
      <c r="P113">
        <v>1.649</v>
      </c>
      <c r="Q113">
        <v>4.5999999999999996</v>
      </c>
      <c r="R113">
        <f t="shared" si="17"/>
        <v>34.630000000000003</v>
      </c>
      <c r="S113" t="str">
        <f t="shared" si="9"/>
        <v>check</v>
      </c>
      <c r="T113" t="str">
        <f t="shared" si="10"/>
        <v>Sports And Travel</v>
      </c>
      <c r="U113" t="str">
        <f t="shared" si="11"/>
        <v>Ewallet</v>
      </c>
      <c r="V113">
        <f>SUM(J113:J113:J1112)</f>
        <v>282061.11149999994</v>
      </c>
      <c r="W113">
        <f t="shared" si="12"/>
        <v>4855</v>
      </c>
      <c r="X113">
        <f t="shared" si="13"/>
        <v>316.92259719101116</v>
      </c>
      <c r="Y113">
        <f t="shared" si="14"/>
        <v>1042.6500000000001</v>
      </c>
      <c r="Z113">
        <f t="shared" si="15"/>
        <v>10.6785</v>
      </c>
      <c r="AA113">
        <f t="shared" si="16"/>
        <v>890</v>
      </c>
    </row>
    <row r="114" spans="1:27" x14ac:dyDescent="0.3">
      <c r="A114" t="s">
        <v>179</v>
      </c>
      <c r="B114" t="s">
        <v>25</v>
      </c>
      <c r="C114" t="s">
        <v>26</v>
      </c>
      <c r="D114" t="s">
        <v>20</v>
      </c>
      <c r="E114" t="s">
        <v>21</v>
      </c>
      <c r="F114" t="s">
        <v>22</v>
      </c>
      <c r="G114">
        <v>98.21</v>
      </c>
      <c r="H114">
        <v>3</v>
      </c>
      <c r="I114">
        <v>14.7315</v>
      </c>
      <c r="J114">
        <v>309.36149999999998</v>
      </c>
      <c r="K114">
        <v>43587</v>
      </c>
      <c r="L114">
        <v>0.44513888888888892</v>
      </c>
      <c r="M114" t="s">
        <v>32</v>
      </c>
      <c r="N114">
        <v>294.63</v>
      </c>
      <c r="O114">
        <v>4.7619047620000003</v>
      </c>
      <c r="P114">
        <v>14.7315</v>
      </c>
      <c r="Q114">
        <v>7.8</v>
      </c>
      <c r="R114">
        <f t="shared" si="17"/>
        <v>309.36</v>
      </c>
      <c r="S114" t="str">
        <f t="shared" si="9"/>
        <v>check</v>
      </c>
      <c r="T114" t="str">
        <f t="shared" si="10"/>
        <v>Health And Beauty</v>
      </c>
      <c r="U114" t="str">
        <f t="shared" si="11"/>
        <v>Credit card</v>
      </c>
      <c r="V114">
        <f>SUM(J114:J114:J1113)</f>
        <v>282026.48249999998</v>
      </c>
      <c r="W114">
        <f t="shared" si="12"/>
        <v>4853</v>
      </c>
      <c r="X114">
        <f t="shared" si="13"/>
        <v>317.24013779527559</v>
      </c>
      <c r="Y114">
        <f t="shared" si="14"/>
        <v>1042.6500000000001</v>
      </c>
      <c r="Z114">
        <f t="shared" si="15"/>
        <v>10.6785</v>
      </c>
      <c r="AA114">
        <f t="shared" si="16"/>
        <v>889</v>
      </c>
    </row>
    <row r="115" spans="1:27" x14ac:dyDescent="0.3">
      <c r="A115" t="s">
        <v>180</v>
      </c>
      <c r="B115" t="s">
        <v>45</v>
      </c>
      <c r="C115" t="s">
        <v>46</v>
      </c>
      <c r="D115" t="s">
        <v>20</v>
      </c>
      <c r="E115" t="s">
        <v>21</v>
      </c>
      <c r="F115" t="s">
        <v>50</v>
      </c>
      <c r="G115">
        <v>72.84</v>
      </c>
      <c r="H115">
        <v>7</v>
      </c>
      <c r="I115">
        <v>25.494</v>
      </c>
      <c r="J115">
        <v>535.37400000000002</v>
      </c>
      <c r="K115" t="s">
        <v>117</v>
      </c>
      <c r="L115">
        <v>0.53055555555555556</v>
      </c>
      <c r="M115" t="s">
        <v>29</v>
      </c>
      <c r="N115">
        <v>509.88</v>
      </c>
      <c r="O115">
        <v>4.7619047620000003</v>
      </c>
      <c r="P115">
        <v>25.494</v>
      </c>
      <c r="Q115">
        <v>8.4</v>
      </c>
      <c r="R115">
        <f t="shared" si="17"/>
        <v>535.37</v>
      </c>
      <c r="S115" t="str">
        <f t="shared" si="9"/>
        <v>check</v>
      </c>
      <c r="T115" t="str">
        <f t="shared" si="10"/>
        <v>Fashion Accessories</v>
      </c>
      <c r="U115" t="str">
        <f t="shared" si="11"/>
        <v>Cash</v>
      </c>
      <c r="V115">
        <f>SUM(J115:J115:J1114)</f>
        <v>281717.12099999998</v>
      </c>
      <c r="W115">
        <f t="shared" si="12"/>
        <v>4850</v>
      </c>
      <c r="X115">
        <f t="shared" si="13"/>
        <v>317.24901013513511</v>
      </c>
      <c r="Y115">
        <f t="shared" si="14"/>
        <v>1042.6500000000001</v>
      </c>
      <c r="Z115">
        <f t="shared" si="15"/>
        <v>10.6785</v>
      </c>
      <c r="AA115">
        <f t="shared" si="16"/>
        <v>888</v>
      </c>
    </row>
    <row r="116" spans="1:27" x14ac:dyDescent="0.3">
      <c r="A116" t="s">
        <v>181</v>
      </c>
      <c r="B116" t="s">
        <v>18</v>
      </c>
      <c r="C116" t="s">
        <v>19</v>
      </c>
      <c r="D116" t="s">
        <v>20</v>
      </c>
      <c r="E116" t="s">
        <v>21</v>
      </c>
      <c r="F116" t="s">
        <v>31</v>
      </c>
      <c r="G116">
        <v>58.07</v>
      </c>
      <c r="H116">
        <v>9</v>
      </c>
      <c r="I116">
        <v>26.131499999999999</v>
      </c>
      <c r="J116">
        <v>548.76149999999996</v>
      </c>
      <c r="K116" t="s">
        <v>182</v>
      </c>
      <c r="L116">
        <v>0.83819444444444446</v>
      </c>
      <c r="M116" t="s">
        <v>23</v>
      </c>
      <c r="N116">
        <v>522.63</v>
      </c>
      <c r="O116">
        <v>4.7619047620000003</v>
      </c>
      <c r="P116">
        <v>26.131499999999999</v>
      </c>
      <c r="Q116">
        <v>4.3</v>
      </c>
      <c r="R116">
        <f t="shared" si="17"/>
        <v>548.76</v>
      </c>
      <c r="S116" t="str">
        <f t="shared" si="9"/>
        <v>check</v>
      </c>
      <c r="T116" t="str">
        <f t="shared" si="10"/>
        <v>Home And Lifestyle</v>
      </c>
      <c r="U116" t="str">
        <f t="shared" si="11"/>
        <v>Ewallet</v>
      </c>
      <c r="V116">
        <f>SUM(J116:J116:J1115)</f>
        <v>281181.74699999992</v>
      </c>
      <c r="W116">
        <f t="shared" si="12"/>
        <v>4843</v>
      </c>
      <c r="X116">
        <f t="shared" si="13"/>
        <v>317.00309695603147</v>
      </c>
      <c r="Y116">
        <f t="shared" si="14"/>
        <v>1042.6500000000001</v>
      </c>
      <c r="Z116">
        <f t="shared" si="15"/>
        <v>10.6785</v>
      </c>
      <c r="AA116">
        <f t="shared" si="16"/>
        <v>887</v>
      </c>
    </row>
    <row r="117" spans="1:27" x14ac:dyDescent="0.3">
      <c r="A117" t="s">
        <v>183</v>
      </c>
      <c r="B117" t="s">
        <v>25</v>
      </c>
      <c r="C117" t="s">
        <v>26</v>
      </c>
      <c r="D117" t="s">
        <v>20</v>
      </c>
      <c r="E117" t="s">
        <v>21</v>
      </c>
      <c r="F117" t="s">
        <v>31</v>
      </c>
      <c r="G117">
        <v>80.790000000000006</v>
      </c>
      <c r="H117">
        <v>9</v>
      </c>
      <c r="I117">
        <v>36.355499999999999</v>
      </c>
      <c r="J117">
        <v>763.46550000000002</v>
      </c>
      <c r="K117">
        <v>43467</v>
      </c>
      <c r="L117">
        <v>0.85486111111111107</v>
      </c>
      <c r="M117" t="s">
        <v>32</v>
      </c>
      <c r="N117">
        <v>727.11</v>
      </c>
      <c r="O117">
        <v>4.7619047620000003</v>
      </c>
      <c r="P117">
        <v>36.355499999999999</v>
      </c>
      <c r="Q117">
        <v>9.5</v>
      </c>
      <c r="R117">
        <f t="shared" si="17"/>
        <v>763.47</v>
      </c>
      <c r="S117" t="str">
        <f t="shared" si="9"/>
        <v>check</v>
      </c>
      <c r="T117" t="str">
        <f t="shared" si="10"/>
        <v>Home And Lifestyle</v>
      </c>
      <c r="U117" t="str">
        <f t="shared" si="11"/>
        <v>Credit card</v>
      </c>
      <c r="V117">
        <f>SUM(J117:J117:J1116)</f>
        <v>280632.98549999995</v>
      </c>
      <c r="W117">
        <f t="shared" si="12"/>
        <v>4834</v>
      </c>
      <c r="X117">
        <f t="shared" si="13"/>
        <v>316.74151862302477</v>
      </c>
      <c r="Y117">
        <f t="shared" si="14"/>
        <v>1042.6500000000001</v>
      </c>
      <c r="Z117">
        <f t="shared" si="15"/>
        <v>10.6785</v>
      </c>
      <c r="AA117">
        <f t="shared" si="16"/>
        <v>886</v>
      </c>
    </row>
    <row r="118" spans="1:27" x14ac:dyDescent="0.3">
      <c r="A118" t="s">
        <v>184</v>
      </c>
      <c r="B118" t="s">
        <v>25</v>
      </c>
      <c r="C118" t="s">
        <v>26</v>
      </c>
      <c r="D118" t="s">
        <v>20</v>
      </c>
      <c r="E118" t="s">
        <v>21</v>
      </c>
      <c r="F118" t="s">
        <v>50</v>
      </c>
      <c r="G118">
        <v>27.02</v>
      </c>
      <c r="H118">
        <v>3</v>
      </c>
      <c r="I118">
        <v>4.0529999999999999</v>
      </c>
      <c r="J118">
        <v>85.113</v>
      </c>
      <c r="K118">
        <v>43499</v>
      </c>
      <c r="L118">
        <v>0.54236111111111118</v>
      </c>
      <c r="M118" t="s">
        <v>32</v>
      </c>
      <c r="N118">
        <v>81.06</v>
      </c>
      <c r="O118">
        <v>4.7619047620000003</v>
      </c>
      <c r="P118">
        <v>4.0529999999999999</v>
      </c>
      <c r="Q118">
        <v>7.1</v>
      </c>
      <c r="R118">
        <f t="shared" si="17"/>
        <v>85.11</v>
      </c>
      <c r="S118" t="str">
        <f t="shared" si="9"/>
        <v>check</v>
      </c>
      <c r="T118" t="str">
        <f t="shared" si="10"/>
        <v>Fashion Accessories</v>
      </c>
      <c r="U118" t="str">
        <f t="shared" si="11"/>
        <v>Credit card</v>
      </c>
      <c r="V118">
        <f>SUM(J118:J118:J1117)</f>
        <v>279869.5199999999</v>
      </c>
      <c r="W118">
        <f t="shared" si="12"/>
        <v>4825</v>
      </c>
      <c r="X118">
        <f t="shared" si="13"/>
        <v>316.23674576271173</v>
      </c>
      <c r="Y118">
        <f t="shared" si="14"/>
        <v>1042.6500000000001</v>
      </c>
      <c r="Z118">
        <f t="shared" si="15"/>
        <v>10.6785</v>
      </c>
      <c r="AA118">
        <f t="shared" si="16"/>
        <v>885</v>
      </c>
    </row>
    <row r="119" spans="1:27" x14ac:dyDescent="0.3">
      <c r="A119" t="s">
        <v>185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21.94</v>
      </c>
      <c r="H119">
        <v>5</v>
      </c>
      <c r="I119">
        <v>5.4850000000000003</v>
      </c>
      <c r="J119">
        <v>115.185</v>
      </c>
      <c r="K119">
        <v>43588</v>
      </c>
      <c r="L119">
        <v>0.52013888888888882</v>
      </c>
      <c r="M119" t="s">
        <v>23</v>
      </c>
      <c r="N119">
        <v>109.7</v>
      </c>
      <c r="O119">
        <v>4.7619047620000003</v>
      </c>
      <c r="P119">
        <v>5.4850000000000003</v>
      </c>
      <c r="Q119">
        <v>5.3</v>
      </c>
      <c r="R119">
        <f t="shared" si="17"/>
        <v>115.19</v>
      </c>
      <c r="S119" t="str">
        <f t="shared" si="9"/>
        <v>check</v>
      </c>
      <c r="T119" t="str">
        <f t="shared" si="10"/>
        <v>Fashion Accessories</v>
      </c>
      <c r="U119" t="str">
        <f t="shared" si="11"/>
        <v>Ewallet</v>
      </c>
      <c r="V119">
        <f>SUM(J119:J119:J1118)</f>
        <v>279784.40699999989</v>
      </c>
      <c r="W119">
        <f t="shared" si="12"/>
        <v>4822</v>
      </c>
      <c r="X119">
        <f t="shared" si="13"/>
        <v>316.49819796380081</v>
      </c>
      <c r="Y119">
        <f t="shared" si="14"/>
        <v>1042.6500000000001</v>
      </c>
      <c r="Z119">
        <f t="shared" si="15"/>
        <v>10.6785</v>
      </c>
      <c r="AA119">
        <f t="shared" si="16"/>
        <v>884</v>
      </c>
    </row>
    <row r="120" spans="1:27" x14ac:dyDescent="0.3">
      <c r="A120" t="s">
        <v>186</v>
      </c>
      <c r="B120" t="s">
        <v>45</v>
      </c>
      <c r="C120" t="s">
        <v>46</v>
      </c>
      <c r="D120" t="s">
        <v>20</v>
      </c>
      <c r="E120" t="s">
        <v>21</v>
      </c>
      <c r="F120" t="s">
        <v>50</v>
      </c>
      <c r="G120">
        <v>51.36</v>
      </c>
      <c r="H120">
        <v>1</v>
      </c>
      <c r="I120">
        <v>2.5680000000000001</v>
      </c>
      <c r="J120">
        <v>53.927999999999997</v>
      </c>
      <c r="K120" t="s">
        <v>187</v>
      </c>
      <c r="L120">
        <v>0.6430555555555556</v>
      </c>
      <c r="M120" t="s">
        <v>23</v>
      </c>
      <c r="N120">
        <v>51.36</v>
      </c>
      <c r="O120">
        <v>4.7619047620000003</v>
      </c>
      <c r="P120">
        <v>2.5680000000000001</v>
      </c>
      <c r="Q120">
        <v>5.2</v>
      </c>
      <c r="R120">
        <f t="shared" si="17"/>
        <v>53.93</v>
      </c>
      <c r="S120" t="str">
        <f t="shared" si="9"/>
        <v>check</v>
      </c>
      <c r="T120" t="str">
        <f t="shared" si="10"/>
        <v>Fashion Accessories</v>
      </c>
      <c r="U120" t="str">
        <f t="shared" si="11"/>
        <v>Ewallet</v>
      </c>
      <c r="V120">
        <f>SUM(J120:J120:J1119)</f>
        <v>279669.22199999995</v>
      </c>
      <c r="W120">
        <f t="shared" si="12"/>
        <v>4817</v>
      </c>
      <c r="X120">
        <f t="shared" si="13"/>
        <v>316.72618573046429</v>
      </c>
      <c r="Y120">
        <f t="shared" si="14"/>
        <v>1042.6500000000001</v>
      </c>
      <c r="Z120">
        <f t="shared" si="15"/>
        <v>10.6785</v>
      </c>
      <c r="AA120">
        <f t="shared" si="16"/>
        <v>883</v>
      </c>
    </row>
    <row r="121" spans="1:27" x14ac:dyDescent="0.3">
      <c r="A121" t="s">
        <v>188</v>
      </c>
      <c r="B121" t="s">
        <v>18</v>
      </c>
      <c r="C121" t="s">
        <v>19</v>
      </c>
      <c r="D121" t="s">
        <v>20</v>
      </c>
      <c r="E121" t="s">
        <v>21</v>
      </c>
      <c r="F121" t="s">
        <v>47</v>
      </c>
      <c r="G121">
        <v>10.96</v>
      </c>
      <c r="H121">
        <v>10</v>
      </c>
      <c r="I121">
        <v>5.48</v>
      </c>
      <c r="J121">
        <v>115.08</v>
      </c>
      <c r="K121">
        <v>43498</v>
      </c>
      <c r="L121">
        <v>0.8666666666666667</v>
      </c>
      <c r="M121" t="s">
        <v>23</v>
      </c>
      <c r="N121">
        <v>109.6</v>
      </c>
      <c r="O121">
        <v>4.7619047620000003</v>
      </c>
      <c r="P121">
        <v>5.48</v>
      </c>
      <c r="Q121">
        <v>6</v>
      </c>
      <c r="R121">
        <f t="shared" si="17"/>
        <v>115.08</v>
      </c>
      <c r="S121" t="str">
        <f t="shared" si="9"/>
        <v>correct</v>
      </c>
      <c r="T121" t="str">
        <f t="shared" si="10"/>
        <v>Food And Beverages</v>
      </c>
      <c r="U121" t="str">
        <f t="shared" si="11"/>
        <v>Ewallet</v>
      </c>
      <c r="V121">
        <f>SUM(J121:J121:J1120)</f>
        <v>279615.29399999994</v>
      </c>
      <c r="W121">
        <f t="shared" si="12"/>
        <v>4816</v>
      </c>
      <c r="X121">
        <f t="shared" si="13"/>
        <v>317.02414285714281</v>
      </c>
      <c r="Y121">
        <f t="shared" si="14"/>
        <v>1042.6500000000001</v>
      </c>
      <c r="Z121">
        <f t="shared" si="15"/>
        <v>10.6785</v>
      </c>
      <c r="AA121">
        <f t="shared" si="16"/>
        <v>882</v>
      </c>
    </row>
    <row r="122" spans="1:27" x14ac:dyDescent="0.3">
      <c r="A122" t="s">
        <v>189</v>
      </c>
      <c r="B122" t="s">
        <v>45</v>
      </c>
      <c r="C122" t="s">
        <v>46</v>
      </c>
      <c r="D122" t="s">
        <v>20</v>
      </c>
      <c r="E122" t="s">
        <v>21</v>
      </c>
      <c r="F122" t="s">
        <v>31</v>
      </c>
      <c r="G122">
        <v>53.44</v>
      </c>
      <c r="H122">
        <v>2</v>
      </c>
      <c r="I122">
        <v>5.3440000000000003</v>
      </c>
      <c r="J122">
        <v>112.224</v>
      </c>
      <c r="K122" t="s">
        <v>114</v>
      </c>
      <c r="L122">
        <v>0.85972222222222217</v>
      </c>
      <c r="M122" t="s">
        <v>23</v>
      </c>
      <c r="N122">
        <v>106.88</v>
      </c>
      <c r="O122">
        <v>4.7619047620000003</v>
      </c>
      <c r="P122">
        <v>5.3440000000000003</v>
      </c>
      <c r="Q122">
        <v>4.0999999999999996</v>
      </c>
      <c r="R122">
        <f t="shared" si="17"/>
        <v>112.22</v>
      </c>
      <c r="S122" t="str">
        <f t="shared" si="9"/>
        <v>check</v>
      </c>
      <c r="T122" t="str">
        <f t="shared" si="10"/>
        <v>Home And Lifestyle</v>
      </c>
      <c r="U122" t="str">
        <f t="shared" si="11"/>
        <v>Ewallet</v>
      </c>
      <c r="V122">
        <f>SUM(J122:J122:J1121)</f>
        <v>279500.21399999992</v>
      </c>
      <c r="W122">
        <f t="shared" si="12"/>
        <v>4806</v>
      </c>
      <c r="X122">
        <f t="shared" si="13"/>
        <v>317.2533643586832</v>
      </c>
      <c r="Y122">
        <f t="shared" si="14"/>
        <v>1042.6500000000001</v>
      </c>
      <c r="Z122">
        <f t="shared" si="15"/>
        <v>10.6785</v>
      </c>
      <c r="AA122">
        <f t="shared" si="16"/>
        <v>881</v>
      </c>
    </row>
    <row r="123" spans="1:27" x14ac:dyDescent="0.3">
      <c r="A123" t="s">
        <v>190</v>
      </c>
      <c r="B123" t="s">
        <v>18</v>
      </c>
      <c r="C123" t="s">
        <v>19</v>
      </c>
      <c r="D123" t="s">
        <v>20</v>
      </c>
      <c r="E123" t="s">
        <v>21</v>
      </c>
      <c r="F123" t="s">
        <v>28</v>
      </c>
      <c r="G123">
        <v>99.56</v>
      </c>
      <c r="H123">
        <v>8</v>
      </c>
      <c r="I123">
        <v>39.823999999999998</v>
      </c>
      <c r="J123">
        <v>836.30399999999997</v>
      </c>
      <c r="K123" t="s">
        <v>122</v>
      </c>
      <c r="L123">
        <v>0.7104166666666667</v>
      </c>
      <c r="M123" t="s">
        <v>32</v>
      </c>
      <c r="N123">
        <v>796.48</v>
      </c>
      <c r="O123">
        <v>4.7619047620000003</v>
      </c>
      <c r="P123">
        <v>39.823999999999998</v>
      </c>
      <c r="Q123">
        <v>5.2</v>
      </c>
      <c r="R123">
        <f t="shared" si="17"/>
        <v>836.3</v>
      </c>
      <c r="S123" t="str">
        <f t="shared" si="9"/>
        <v>check</v>
      </c>
      <c r="T123" t="str">
        <f t="shared" si="10"/>
        <v>Electronic Accessories</v>
      </c>
      <c r="U123" t="str">
        <f t="shared" si="11"/>
        <v>Credit card</v>
      </c>
      <c r="V123">
        <f>SUM(J123:J123:J1122)</f>
        <v>279387.98999999993</v>
      </c>
      <c r="W123">
        <f t="shared" si="12"/>
        <v>4804</v>
      </c>
      <c r="X123">
        <f t="shared" si="13"/>
        <v>317.48635227272717</v>
      </c>
      <c r="Y123">
        <f t="shared" si="14"/>
        <v>1042.6500000000001</v>
      </c>
      <c r="Z123">
        <f t="shared" si="15"/>
        <v>10.6785</v>
      </c>
      <c r="AA123">
        <f t="shared" si="16"/>
        <v>880</v>
      </c>
    </row>
    <row r="124" spans="1:27" x14ac:dyDescent="0.3">
      <c r="A124" t="s">
        <v>191</v>
      </c>
      <c r="B124" t="s">
        <v>25</v>
      </c>
      <c r="C124" t="s">
        <v>26</v>
      </c>
      <c r="D124" t="s">
        <v>20</v>
      </c>
      <c r="E124" t="s">
        <v>21</v>
      </c>
      <c r="F124" t="s">
        <v>36</v>
      </c>
      <c r="G124">
        <v>57.12</v>
      </c>
      <c r="H124">
        <v>7</v>
      </c>
      <c r="I124">
        <v>19.992000000000001</v>
      </c>
      <c r="J124">
        <v>419.83199999999999</v>
      </c>
      <c r="K124">
        <v>43800</v>
      </c>
      <c r="L124">
        <v>0.50138888888888888</v>
      </c>
      <c r="M124" t="s">
        <v>32</v>
      </c>
      <c r="N124">
        <v>399.84</v>
      </c>
      <c r="O124">
        <v>4.7619047620000003</v>
      </c>
      <c r="P124">
        <v>19.992000000000001</v>
      </c>
      <c r="Q124">
        <v>6.5</v>
      </c>
      <c r="R124">
        <f t="shared" si="17"/>
        <v>419.83</v>
      </c>
      <c r="S124" t="str">
        <f t="shared" si="9"/>
        <v>check</v>
      </c>
      <c r="T124" t="str">
        <f t="shared" si="10"/>
        <v>Sports And Travel</v>
      </c>
      <c r="U124" t="str">
        <f t="shared" si="11"/>
        <v>Credit card</v>
      </c>
      <c r="V124">
        <f>SUM(J124:J124:J1123)</f>
        <v>278551.68599999993</v>
      </c>
      <c r="W124">
        <f t="shared" si="12"/>
        <v>4796</v>
      </c>
      <c r="X124">
        <f t="shared" si="13"/>
        <v>316.89611604095558</v>
      </c>
      <c r="Y124">
        <f t="shared" si="14"/>
        <v>1042.6500000000001</v>
      </c>
      <c r="Z124">
        <f t="shared" si="15"/>
        <v>10.6785</v>
      </c>
      <c r="AA124">
        <f t="shared" si="16"/>
        <v>879</v>
      </c>
    </row>
    <row r="125" spans="1:27" x14ac:dyDescent="0.3">
      <c r="A125" t="s">
        <v>192</v>
      </c>
      <c r="B125" t="s">
        <v>45</v>
      </c>
      <c r="C125" t="s">
        <v>46</v>
      </c>
      <c r="D125" t="s">
        <v>20</v>
      </c>
      <c r="E125" t="s">
        <v>21</v>
      </c>
      <c r="F125" t="s">
        <v>36</v>
      </c>
      <c r="G125">
        <v>99.96</v>
      </c>
      <c r="H125">
        <v>9</v>
      </c>
      <c r="I125">
        <v>44.981999999999999</v>
      </c>
      <c r="J125">
        <v>944.62199999999996</v>
      </c>
      <c r="K125">
        <v>43711</v>
      </c>
      <c r="L125">
        <v>0.72638888888888886</v>
      </c>
      <c r="M125" t="s">
        <v>32</v>
      </c>
      <c r="N125">
        <v>899.64</v>
      </c>
      <c r="O125">
        <v>4.7619047620000003</v>
      </c>
      <c r="P125">
        <v>44.981999999999999</v>
      </c>
      <c r="Q125">
        <v>4.2</v>
      </c>
      <c r="R125">
        <f t="shared" si="17"/>
        <v>944.62</v>
      </c>
      <c r="S125" t="str">
        <f t="shared" si="9"/>
        <v>check</v>
      </c>
      <c r="T125" t="str">
        <f t="shared" si="10"/>
        <v>Sports And Travel</v>
      </c>
      <c r="U125" t="str">
        <f t="shared" si="11"/>
        <v>Credit card</v>
      </c>
      <c r="V125">
        <f>SUM(J125:J125:J1124)</f>
        <v>278131.85399999993</v>
      </c>
      <c r="W125">
        <f t="shared" si="12"/>
        <v>4789</v>
      </c>
      <c r="X125">
        <f t="shared" si="13"/>
        <v>316.77887699316619</v>
      </c>
      <c r="Y125">
        <f t="shared" si="14"/>
        <v>1042.6500000000001</v>
      </c>
      <c r="Z125">
        <f t="shared" si="15"/>
        <v>10.6785</v>
      </c>
      <c r="AA125">
        <f t="shared" si="16"/>
        <v>878</v>
      </c>
    </row>
    <row r="126" spans="1:27" x14ac:dyDescent="0.3">
      <c r="A126" t="s">
        <v>193</v>
      </c>
      <c r="B126" t="s">
        <v>25</v>
      </c>
      <c r="C126" t="s">
        <v>26</v>
      </c>
      <c r="D126" t="s">
        <v>20</v>
      </c>
      <c r="E126" t="s">
        <v>21</v>
      </c>
      <c r="F126" t="s">
        <v>31</v>
      </c>
      <c r="G126">
        <v>63.91</v>
      </c>
      <c r="H126">
        <v>8</v>
      </c>
      <c r="I126">
        <v>25.564</v>
      </c>
      <c r="J126">
        <v>536.84400000000005</v>
      </c>
      <c r="K126" t="s">
        <v>124</v>
      </c>
      <c r="L126">
        <v>0.82777777777777783</v>
      </c>
      <c r="M126" t="s">
        <v>32</v>
      </c>
      <c r="N126">
        <v>511.28</v>
      </c>
      <c r="O126">
        <v>4.7619047620000003</v>
      </c>
      <c r="P126">
        <v>25.564</v>
      </c>
      <c r="Q126">
        <v>4.5999999999999996</v>
      </c>
      <c r="R126">
        <f t="shared" si="17"/>
        <v>536.84</v>
      </c>
      <c r="S126" t="str">
        <f t="shared" si="9"/>
        <v>check</v>
      </c>
      <c r="T126" t="str">
        <f t="shared" si="10"/>
        <v>Home And Lifestyle</v>
      </c>
      <c r="U126" t="str">
        <f t="shared" si="11"/>
        <v>Credit card</v>
      </c>
      <c r="V126">
        <f>SUM(J126:J126:J1125)</f>
        <v>277187.23199999996</v>
      </c>
      <c r="W126">
        <f t="shared" si="12"/>
        <v>4780</v>
      </c>
      <c r="X126">
        <f t="shared" si="13"/>
        <v>316.06297833523371</v>
      </c>
      <c r="Y126">
        <f t="shared" si="14"/>
        <v>1042.6500000000001</v>
      </c>
      <c r="Z126">
        <f t="shared" si="15"/>
        <v>10.6785</v>
      </c>
      <c r="AA126">
        <f t="shared" si="16"/>
        <v>877</v>
      </c>
    </row>
    <row r="127" spans="1:27" x14ac:dyDescent="0.3">
      <c r="A127" t="s">
        <v>194</v>
      </c>
      <c r="B127" t="s">
        <v>45</v>
      </c>
      <c r="C127" t="s">
        <v>46</v>
      </c>
      <c r="D127" t="s">
        <v>20</v>
      </c>
      <c r="E127" t="s">
        <v>21</v>
      </c>
      <c r="F127" t="s">
        <v>50</v>
      </c>
      <c r="G127">
        <v>56.47</v>
      </c>
      <c r="H127">
        <v>8</v>
      </c>
      <c r="I127">
        <v>22.588000000000001</v>
      </c>
      <c r="J127">
        <v>474.34800000000001</v>
      </c>
      <c r="K127">
        <v>43711</v>
      </c>
      <c r="L127">
        <v>0.62291666666666667</v>
      </c>
      <c r="M127" t="s">
        <v>23</v>
      </c>
      <c r="N127">
        <v>451.76</v>
      </c>
      <c r="O127">
        <v>4.7619047620000003</v>
      </c>
      <c r="P127">
        <v>22.588000000000001</v>
      </c>
      <c r="Q127">
        <v>7.3</v>
      </c>
      <c r="R127">
        <f t="shared" si="17"/>
        <v>474.35</v>
      </c>
      <c r="S127" t="str">
        <f t="shared" si="9"/>
        <v>check</v>
      </c>
      <c r="T127" t="str">
        <f t="shared" si="10"/>
        <v>Fashion Accessories</v>
      </c>
      <c r="U127" t="str">
        <f t="shared" si="11"/>
        <v>Ewallet</v>
      </c>
      <c r="V127">
        <f>SUM(J127:J127:J1126)</f>
        <v>276650.38799999992</v>
      </c>
      <c r="W127">
        <f t="shared" si="12"/>
        <v>4772</v>
      </c>
      <c r="X127">
        <f t="shared" si="13"/>
        <v>315.81094520547936</v>
      </c>
      <c r="Y127">
        <f t="shared" si="14"/>
        <v>1042.6500000000001</v>
      </c>
      <c r="Z127">
        <f t="shared" si="15"/>
        <v>10.6785</v>
      </c>
      <c r="AA127">
        <f t="shared" si="16"/>
        <v>876</v>
      </c>
    </row>
    <row r="128" spans="1:27" x14ac:dyDescent="0.3">
      <c r="A128" t="s">
        <v>195</v>
      </c>
      <c r="B128" t="s">
        <v>18</v>
      </c>
      <c r="C128" t="s">
        <v>19</v>
      </c>
      <c r="D128" t="s">
        <v>20</v>
      </c>
      <c r="E128" t="s">
        <v>21</v>
      </c>
      <c r="F128" t="s">
        <v>31</v>
      </c>
      <c r="G128">
        <v>93.69</v>
      </c>
      <c r="H128">
        <v>7</v>
      </c>
      <c r="I128">
        <v>32.791499999999999</v>
      </c>
      <c r="J128">
        <v>688.62149999999997</v>
      </c>
      <c r="K128">
        <v>43741</v>
      </c>
      <c r="L128">
        <v>0.78055555555555556</v>
      </c>
      <c r="M128" t="s">
        <v>32</v>
      </c>
      <c r="N128">
        <v>655.83</v>
      </c>
      <c r="O128">
        <v>4.7619047620000003</v>
      </c>
      <c r="P128">
        <v>32.791499999999999</v>
      </c>
      <c r="Q128">
        <v>4.5</v>
      </c>
      <c r="R128">
        <f t="shared" si="17"/>
        <v>688.62</v>
      </c>
      <c r="S128" t="str">
        <f t="shared" si="9"/>
        <v>check</v>
      </c>
      <c r="T128" t="str">
        <f t="shared" si="10"/>
        <v>Home And Lifestyle</v>
      </c>
      <c r="U128" t="str">
        <f t="shared" si="11"/>
        <v>Credit card</v>
      </c>
      <c r="V128">
        <f>SUM(J128:J128:J1127)</f>
        <v>276176.03999999992</v>
      </c>
      <c r="W128">
        <f t="shared" si="12"/>
        <v>4764</v>
      </c>
      <c r="X128">
        <f t="shared" si="13"/>
        <v>315.62975999999992</v>
      </c>
      <c r="Y128">
        <f t="shared" si="14"/>
        <v>1042.6500000000001</v>
      </c>
      <c r="Z128">
        <f t="shared" si="15"/>
        <v>10.6785</v>
      </c>
      <c r="AA128">
        <f t="shared" si="16"/>
        <v>875</v>
      </c>
    </row>
    <row r="129" spans="1:27" x14ac:dyDescent="0.3">
      <c r="A129" t="s">
        <v>196</v>
      </c>
      <c r="B129" t="s">
        <v>18</v>
      </c>
      <c r="C129" t="s">
        <v>19</v>
      </c>
      <c r="D129" t="s">
        <v>20</v>
      </c>
      <c r="E129" t="s">
        <v>21</v>
      </c>
      <c r="F129" t="s">
        <v>36</v>
      </c>
      <c r="G129">
        <v>32.25</v>
      </c>
      <c r="H129">
        <v>5</v>
      </c>
      <c r="I129">
        <v>8.0625</v>
      </c>
      <c r="J129">
        <v>169.3125</v>
      </c>
      <c r="K129" t="s">
        <v>34</v>
      </c>
      <c r="L129">
        <v>0.55972222222222223</v>
      </c>
      <c r="M129" t="s">
        <v>29</v>
      </c>
      <c r="N129">
        <v>161.25</v>
      </c>
      <c r="O129">
        <v>4.7619047620000003</v>
      </c>
      <c r="P129">
        <v>8.0625</v>
      </c>
      <c r="Q129">
        <v>9</v>
      </c>
      <c r="R129">
        <f t="shared" si="17"/>
        <v>169.31</v>
      </c>
      <c r="S129" t="str">
        <f t="shared" si="9"/>
        <v>check</v>
      </c>
      <c r="T129" t="str">
        <f t="shared" si="10"/>
        <v>Sports And Travel</v>
      </c>
      <c r="U129" t="str">
        <f t="shared" si="11"/>
        <v>Cash</v>
      </c>
      <c r="V129">
        <f>SUM(J129:J129:J1128)</f>
        <v>275487.41849999991</v>
      </c>
      <c r="W129">
        <f t="shared" si="12"/>
        <v>4757</v>
      </c>
      <c r="X129">
        <f t="shared" si="13"/>
        <v>315.20299599542324</v>
      </c>
      <c r="Y129">
        <f t="shared" si="14"/>
        <v>1042.6500000000001</v>
      </c>
      <c r="Z129">
        <f t="shared" si="15"/>
        <v>10.6785</v>
      </c>
      <c r="AA129">
        <f t="shared" si="16"/>
        <v>874</v>
      </c>
    </row>
    <row r="130" spans="1:27" x14ac:dyDescent="0.3">
      <c r="A130" t="s">
        <v>197</v>
      </c>
      <c r="B130" t="s">
        <v>25</v>
      </c>
      <c r="C130" t="s">
        <v>26</v>
      </c>
      <c r="D130" t="s">
        <v>20</v>
      </c>
      <c r="E130" t="s">
        <v>21</v>
      </c>
      <c r="F130" t="s">
        <v>50</v>
      </c>
      <c r="G130">
        <v>31.73</v>
      </c>
      <c r="H130">
        <v>9</v>
      </c>
      <c r="I130">
        <v>14.278499999999999</v>
      </c>
      <c r="J130">
        <v>299.8485</v>
      </c>
      <c r="K130">
        <v>43678</v>
      </c>
      <c r="L130">
        <v>0.67847222222222225</v>
      </c>
      <c r="M130" t="s">
        <v>32</v>
      </c>
      <c r="N130">
        <v>285.57</v>
      </c>
      <c r="O130">
        <v>4.7619047620000003</v>
      </c>
      <c r="P130">
        <v>14.278499999999999</v>
      </c>
      <c r="Q130">
        <v>5.9</v>
      </c>
      <c r="R130">
        <f t="shared" si="17"/>
        <v>299.85000000000002</v>
      </c>
      <c r="S130" t="str">
        <f t="shared" si="9"/>
        <v>check</v>
      </c>
      <c r="T130" t="str">
        <f t="shared" si="10"/>
        <v>Fashion Accessories</v>
      </c>
      <c r="U130" t="str">
        <f t="shared" si="11"/>
        <v>Credit card</v>
      </c>
      <c r="V130">
        <f>SUM(J130:J130:J1129)</f>
        <v>275318.10599999991</v>
      </c>
      <c r="W130">
        <f t="shared" si="12"/>
        <v>4752</v>
      </c>
      <c r="X130">
        <f t="shared" si="13"/>
        <v>315.37010996563566</v>
      </c>
      <c r="Y130">
        <f t="shared" si="14"/>
        <v>1042.6500000000001</v>
      </c>
      <c r="Z130">
        <f t="shared" si="15"/>
        <v>10.6785</v>
      </c>
      <c r="AA130">
        <f t="shared" si="16"/>
        <v>873</v>
      </c>
    </row>
    <row r="131" spans="1:27" x14ac:dyDescent="0.3">
      <c r="A131" t="s">
        <v>198</v>
      </c>
      <c r="B131" t="s">
        <v>25</v>
      </c>
      <c r="C131" t="s">
        <v>26</v>
      </c>
      <c r="D131" t="s">
        <v>20</v>
      </c>
      <c r="E131" t="s">
        <v>21</v>
      </c>
      <c r="F131" t="s">
        <v>47</v>
      </c>
      <c r="G131">
        <v>68.540000000000006</v>
      </c>
      <c r="H131">
        <v>8</v>
      </c>
      <c r="I131">
        <v>27.416</v>
      </c>
      <c r="J131">
        <v>575.73599999999999</v>
      </c>
      <c r="K131">
        <v>43678</v>
      </c>
      <c r="L131">
        <v>0.6645833333333333</v>
      </c>
      <c r="M131" t="s">
        <v>23</v>
      </c>
      <c r="N131">
        <v>548.32000000000005</v>
      </c>
      <c r="O131">
        <v>4.7619047620000003</v>
      </c>
      <c r="P131">
        <v>27.416</v>
      </c>
      <c r="Q131">
        <v>8.5</v>
      </c>
      <c r="R131">
        <f t="shared" si="17"/>
        <v>575.74</v>
      </c>
      <c r="S131" t="str">
        <f t="shared" ref="S131:S194" si="18">IF(J131=ROUND((G131*H131)+I131,2),"correct","check")</f>
        <v>check</v>
      </c>
      <c r="T131" t="str">
        <f t="shared" ref="T131:T194" si="19">PROPER(F131)</f>
        <v>Food And Beverages</v>
      </c>
      <c r="U131" t="str">
        <f t="shared" ref="U131:U194" si="20">TRIM(M131)</f>
        <v>Ewallet</v>
      </c>
      <c r="V131">
        <f>SUM(J131:J131:J1130)</f>
        <v>275018.25749999989</v>
      </c>
      <c r="W131">
        <f t="shared" ref="W131:W194" si="21">SUM(H131:H1130)</f>
        <v>4743</v>
      </c>
      <c r="X131">
        <f t="shared" ref="X131:X194" si="22">AVERAGE(J131:J1130)</f>
        <v>315.38790997706411</v>
      </c>
      <c r="Y131">
        <f t="shared" ref="Y131:Y194" si="23">MAX(J131:J1130)</f>
        <v>1042.6500000000001</v>
      </c>
      <c r="Z131">
        <f t="shared" ref="Z131:Z194" si="24">MIN(J131:J1130)</f>
        <v>10.6785</v>
      </c>
      <c r="AA131">
        <f t="shared" ref="AA131:AA194" si="25">COUNTA(A131:A1130)</f>
        <v>872</v>
      </c>
    </row>
    <row r="132" spans="1:27" x14ac:dyDescent="0.3">
      <c r="A132" t="s">
        <v>199</v>
      </c>
      <c r="B132" t="s">
        <v>45</v>
      </c>
      <c r="C132" t="s">
        <v>46</v>
      </c>
      <c r="D132" t="s">
        <v>20</v>
      </c>
      <c r="E132" t="s">
        <v>21</v>
      </c>
      <c r="F132" t="s">
        <v>36</v>
      </c>
      <c r="G132">
        <v>90.28</v>
      </c>
      <c r="H132">
        <v>9</v>
      </c>
      <c r="I132">
        <v>40.625999999999998</v>
      </c>
      <c r="J132">
        <v>853.14599999999996</v>
      </c>
      <c r="K132">
        <v>43679</v>
      </c>
      <c r="L132">
        <v>0.46875</v>
      </c>
      <c r="M132" t="s">
        <v>23</v>
      </c>
      <c r="N132">
        <v>812.52</v>
      </c>
      <c r="O132">
        <v>4.7619047620000003</v>
      </c>
      <c r="P132">
        <v>40.625999999999998</v>
      </c>
      <c r="Q132">
        <v>7.2</v>
      </c>
      <c r="R132">
        <f t="shared" ref="R132:R195" si="26">ROUND((G132*H132)+I132,2)</f>
        <v>853.15</v>
      </c>
      <c r="S132" t="str">
        <f t="shared" si="18"/>
        <v>check</v>
      </c>
      <c r="T132" t="str">
        <f t="shared" si="19"/>
        <v>Sports And Travel</v>
      </c>
      <c r="U132" t="str">
        <f t="shared" si="20"/>
        <v>Ewallet</v>
      </c>
      <c r="V132">
        <f>SUM(J132:J132:J1131)</f>
        <v>274442.5214999998</v>
      </c>
      <c r="W132">
        <f t="shared" si="21"/>
        <v>4735</v>
      </c>
      <c r="X132">
        <f t="shared" si="22"/>
        <v>315.08900287026381</v>
      </c>
      <c r="Y132">
        <f t="shared" si="23"/>
        <v>1042.6500000000001</v>
      </c>
      <c r="Z132">
        <f t="shared" si="24"/>
        <v>10.6785</v>
      </c>
      <c r="AA132">
        <f t="shared" si="25"/>
        <v>871</v>
      </c>
    </row>
    <row r="133" spans="1:27" x14ac:dyDescent="0.3">
      <c r="A133" t="s">
        <v>200</v>
      </c>
      <c r="B133" t="s">
        <v>45</v>
      </c>
      <c r="C133" t="s">
        <v>46</v>
      </c>
      <c r="D133" t="s">
        <v>27</v>
      </c>
      <c r="E133" t="s">
        <v>21</v>
      </c>
      <c r="F133" t="s">
        <v>50</v>
      </c>
      <c r="G133">
        <v>39.619999999999997</v>
      </c>
      <c r="H133">
        <v>7</v>
      </c>
      <c r="I133">
        <v>13.867000000000001</v>
      </c>
      <c r="J133">
        <v>291.20699999999999</v>
      </c>
      <c r="K133" t="s">
        <v>75</v>
      </c>
      <c r="L133">
        <v>0.5541666666666667</v>
      </c>
      <c r="M133" t="s">
        <v>29</v>
      </c>
      <c r="N133">
        <v>277.33999999999997</v>
      </c>
      <c r="O133">
        <v>4.7619047620000003</v>
      </c>
      <c r="P133">
        <v>13.867000000000001</v>
      </c>
      <c r="Q133">
        <v>7.5</v>
      </c>
      <c r="R133">
        <f t="shared" si="26"/>
        <v>291.20999999999998</v>
      </c>
      <c r="S133" t="str">
        <f t="shared" si="18"/>
        <v>check</v>
      </c>
      <c r="T133" t="str">
        <f t="shared" si="19"/>
        <v>Fashion Accessories</v>
      </c>
      <c r="U133" t="str">
        <f t="shared" si="20"/>
        <v>Cash</v>
      </c>
      <c r="V133">
        <f>SUM(J133:J133:J1132)</f>
        <v>273589.37549999973</v>
      </c>
      <c r="W133">
        <f t="shared" si="21"/>
        <v>4726</v>
      </c>
      <c r="X133">
        <f t="shared" si="22"/>
        <v>314.47054655172383</v>
      </c>
      <c r="Y133">
        <f t="shared" si="23"/>
        <v>1042.6500000000001</v>
      </c>
      <c r="Z133">
        <f t="shared" si="24"/>
        <v>10.6785</v>
      </c>
      <c r="AA133">
        <f t="shared" si="25"/>
        <v>870</v>
      </c>
    </row>
    <row r="134" spans="1:27" x14ac:dyDescent="0.3">
      <c r="A134" t="s">
        <v>201</v>
      </c>
      <c r="B134" t="s">
        <v>18</v>
      </c>
      <c r="C134" t="s">
        <v>19</v>
      </c>
      <c r="D134" t="s">
        <v>20</v>
      </c>
      <c r="E134" t="s">
        <v>21</v>
      </c>
      <c r="F134" t="s">
        <v>36</v>
      </c>
      <c r="G134">
        <v>92.13</v>
      </c>
      <c r="H134">
        <v>6</v>
      </c>
      <c r="I134">
        <v>27.638999999999999</v>
      </c>
      <c r="J134">
        <v>580.41899999999998</v>
      </c>
      <c r="K134">
        <v>43619</v>
      </c>
      <c r="L134">
        <v>0.8569444444444444</v>
      </c>
      <c r="M134" t="s">
        <v>29</v>
      </c>
      <c r="N134">
        <v>552.78</v>
      </c>
      <c r="O134">
        <v>4.7619047620000003</v>
      </c>
      <c r="P134">
        <v>27.638999999999999</v>
      </c>
      <c r="Q134">
        <v>8.3000000000000007</v>
      </c>
      <c r="R134">
        <f t="shared" si="26"/>
        <v>580.41999999999996</v>
      </c>
      <c r="S134" t="str">
        <f t="shared" si="18"/>
        <v>check</v>
      </c>
      <c r="T134" t="str">
        <f t="shared" si="19"/>
        <v>Sports And Travel</v>
      </c>
      <c r="U134" t="str">
        <f t="shared" si="20"/>
        <v>Cash</v>
      </c>
      <c r="V134">
        <f>SUM(J134:J134:J1133)</f>
        <v>273298.16849999974</v>
      </c>
      <c r="W134">
        <f t="shared" si="21"/>
        <v>4719</v>
      </c>
      <c r="X134">
        <f t="shared" si="22"/>
        <v>314.49731703106988</v>
      </c>
      <c r="Y134">
        <f t="shared" si="23"/>
        <v>1042.6500000000001</v>
      </c>
      <c r="Z134">
        <f t="shared" si="24"/>
        <v>10.6785</v>
      </c>
      <c r="AA134">
        <f t="shared" si="25"/>
        <v>869</v>
      </c>
    </row>
    <row r="135" spans="1:27" x14ac:dyDescent="0.3">
      <c r="A135" t="s">
        <v>202</v>
      </c>
      <c r="B135" t="s">
        <v>45</v>
      </c>
      <c r="C135" t="s">
        <v>46</v>
      </c>
      <c r="D135" t="s">
        <v>27</v>
      </c>
      <c r="E135" t="s">
        <v>21</v>
      </c>
      <c r="F135" t="s">
        <v>36</v>
      </c>
      <c r="G135">
        <v>34.840000000000003</v>
      </c>
      <c r="H135">
        <v>4</v>
      </c>
      <c r="I135">
        <v>6.968</v>
      </c>
      <c r="J135">
        <v>146.328</v>
      </c>
      <c r="K135">
        <v>43740</v>
      </c>
      <c r="L135">
        <v>0.77500000000000002</v>
      </c>
      <c r="M135" t="s">
        <v>29</v>
      </c>
      <c r="N135">
        <v>139.36000000000001</v>
      </c>
      <c r="O135">
        <v>4.7619047620000003</v>
      </c>
      <c r="P135">
        <v>6.968</v>
      </c>
      <c r="Q135">
        <v>7.4</v>
      </c>
      <c r="R135">
        <f t="shared" si="26"/>
        <v>146.33000000000001</v>
      </c>
      <c r="S135" t="str">
        <f t="shared" si="18"/>
        <v>check</v>
      </c>
      <c r="T135" t="str">
        <f t="shared" si="19"/>
        <v>Sports And Travel</v>
      </c>
      <c r="U135" t="str">
        <f t="shared" si="20"/>
        <v>Cash</v>
      </c>
      <c r="V135">
        <f>SUM(J135:J135:J1134)</f>
        <v>272717.74949999974</v>
      </c>
      <c r="W135">
        <f t="shared" si="21"/>
        <v>4713</v>
      </c>
      <c r="X135">
        <f t="shared" si="22"/>
        <v>314.19095564516101</v>
      </c>
      <c r="Y135">
        <f t="shared" si="23"/>
        <v>1042.6500000000001</v>
      </c>
      <c r="Z135">
        <f t="shared" si="24"/>
        <v>10.6785</v>
      </c>
      <c r="AA135">
        <f t="shared" si="25"/>
        <v>868</v>
      </c>
    </row>
    <row r="136" spans="1:27" x14ac:dyDescent="0.3">
      <c r="A136" t="s">
        <v>203</v>
      </c>
      <c r="B136" t="s">
        <v>45</v>
      </c>
      <c r="C136" t="s">
        <v>46</v>
      </c>
      <c r="D136" t="s">
        <v>20</v>
      </c>
      <c r="E136" t="s">
        <v>21</v>
      </c>
      <c r="F136" t="s">
        <v>28</v>
      </c>
      <c r="G136">
        <v>87.45</v>
      </c>
      <c r="H136">
        <v>6</v>
      </c>
      <c r="I136">
        <v>26.234999999999999</v>
      </c>
      <c r="J136">
        <v>550.93499999999995</v>
      </c>
      <c r="K136" t="s">
        <v>68</v>
      </c>
      <c r="L136">
        <v>0.61111111111111105</v>
      </c>
      <c r="M136" t="s">
        <v>32</v>
      </c>
      <c r="N136">
        <v>524.70000000000005</v>
      </c>
      <c r="O136">
        <v>4.7619047620000003</v>
      </c>
      <c r="P136">
        <v>26.234999999999999</v>
      </c>
      <c r="Q136">
        <v>8.8000000000000007</v>
      </c>
      <c r="R136">
        <f t="shared" si="26"/>
        <v>550.94000000000005</v>
      </c>
      <c r="S136" t="str">
        <f t="shared" si="18"/>
        <v>check</v>
      </c>
      <c r="T136" t="str">
        <f t="shared" si="19"/>
        <v>Electronic Accessories</v>
      </c>
      <c r="U136" t="str">
        <f t="shared" si="20"/>
        <v>Credit card</v>
      </c>
      <c r="V136">
        <f>SUM(J136:J136:J1135)</f>
        <v>272571.42149999971</v>
      </c>
      <c r="W136">
        <f t="shared" si="21"/>
        <v>4709</v>
      </c>
      <c r="X136">
        <f t="shared" si="22"/>
        <v>314.38456920415189</v>
      </c>
      <c r="Y136">
        <f t="shared" si="23"/>
        <v>1042.6500000000001</v>
      </c>
      <c r="Z136">
        <f t="shared" si="24"/>
        <v>10.6785</v>
      </c>
      <c r="AA136">
        <f t="shared" si="25"/>
        <v>867</v>
      </c>
    </row>
    <row r="137" spans="1:27" x14ac:dyDescent="0.3">
      <c r="A137" t="s">
        <v>204</v>
      </c>
      <c r="B137" t="s">
        <v>25</v>
      </c>
      <c r="C137" t="s">
        <v>26</v>
      </c>
      <c r="D137" t="s">
        <v>27</v>
      </c>
      <c r="E137" t="s">
        <v>21</v>
      </c>
      <c r="F137" t="s">
        <v>22</v>
      </c>
      <c r="G137">
        <v>81.3</v>
      </c>
      <c r="H137">
        <v>6</v>
      </c>
      <c r="I137">
        <v>24.39</v>
      </c>
      <c r="J137">
        <v>512.19000000000005</v>
      </c>
      <c r="K137">
        <v>43680</v>
      </c>
      <c r="L137">
        <v>0.69652777777777775</v>
      </c>
      <c r="M137" t="s">
        <v>23</v>
      </c>
      <c r="N137">
        <v>487.8</v>
      </c>
      <c r="O137">
        <v>4.7619047620000003</v>
      </c>
      <c r="P137">
        <v>24.39</v>
      </c>
      <c r="Q137">
        <v>5.3</v>
      </c>
      <c r="R137">
        <f t="shared" si="26"/>
        <v>512.19000000000005</v>
      </c>
      <c r="S137" t="str">
        <f t="shared" si="18"/>
        <v>correct</v>
      </c>
      <c r="T137" t="str">
        <f t="shared" si="19"/>
        <v>Health And Beauty</v>
      </c>
      <c r="U137" t="str">
        <f t="shared" si="20"/>
        <v>Ewallet</v>
      </c>
      <c r="V137">
        <f>SUM(J137:J137:J1136)</f>
        <v>272020.48649999971</v>
      </c>
      <c r="W137">
        <f t="shared" si="21"/>
        <v>4703</v>
      </c>
      <c r="X137">
        <f t="shared" si="22"/>
        <v>314.11141628175488</v>
      </c>
      <c r="Y137">
        <f t="shared" si="23"/>
        <v>1042.6500000000001</v>
      </c>
      <c r="Z137">
        <f t="shared" si="24"/>
        <v>10.6785</v>
      </c>
      <c r="AA137">
        <f t="shared" si="25"/>
        <v>866</v>
      </c>
    </row>
    <row r="138" spans="1:27" x14ac:dyDescent="0.3">
      <c r="A138" t="s">
        <v>205</v>
      </c>
      <c r="B138" t="s">
        <v>25</v>
      </c>
      <c r="C138" t="s">
        <v>26</v>
      </c>
      <c r="D138" t="s">
        <v>27</v>
      </c>
      <c r="E138" t="s">
        <v>21</v>
      </c>
      <c r="F138" t="s">
        <v>50</v>
      </c>
      <c r="G138">
        <v>90.22</v>
      </c>
      <c r="H138">
        <v>3</v>
      </c>
      <c r="I138">
        <v>13.532999999999999</v>
      </c>
      <c r="J138">
        <v>284.19299999999998</v>
      </c>
      <c r="K138" t="s">
        <v>206</v>
      </c>
      <c r="L138">
        <v>0.81874999999999998</v>
      </c>
      <c r="M138" t="s">
        <v>29</v>
      </c>
      <c r="N138">
        <v>270.66000000000003</v>
      </c>
      <c r="O138">
        <v>4.7619047620000003</v>
      </c>
      <c r="P138">
        <v>13.532999999999999</v>
      </c>
      <c r="Q138">
        <v>6.2</v>
      </c>
      <c r="R138">
        <f t="shared" si="26"/>
        <v>284.19</v>
      </c>
      <c r="S138" t="str">
        <f t="shared" si="18"/>
        <v>check</v>
      </c>
      <c r="T138" t="str">
        <f t="shared" si="19"/>
        <v>Fashion Accessories</v>
      </c>
      <c r="U138" t="str">
        <f t="shared" si="20"/>
        <v>Cash</v>
      </c>
      <c r="V138">
        <f>SUM(J138:J138:J1137)</f>
        <v>271508.29649999971</v>
      </c>
      <c r="W138">
        <f t="shared" si="21"/>
        <v>4697</v>
      </c>
      <c r="X138">
        <f t="shared" si="22"/>
        <v>313.88242369942162</v>
      </c>
      <c r="Y138">
        <f t="shared" si="23"/>
        <v>1042.6500000000001</v>
      </c>
      <c r="Z138">
        <f t="shared" si="24"/>
        <v>10.6785</v>
      </c>
      <c r="AA138">
        <f t="shared" si="25"/>
        <v>865</v>
      </c>
    </row>
    <row r="139" spans="1:27" x14ac:dyDescent="0.3">
      <c r="A139" t="s">
        <v>207</v>
      </c>
      <c r="B139" t="s">
        <v>18</v>
      </c>
      <c r="C139" t="s">
        <v>19</v>
      </c>
      <c r="D139" t="s">
        <v>27</v>
      </c>
      <c r="E139" t="s">
        <v>21</v>
      </c>
      <c r="F139" t="s">
        <v>28</v>
      </c>
      <c r="G139">
        <v>26.31</v>
      </c>
      <c r="H139">
        <v>5</v>
      </c>
      <c r="I139">
        <v>6.5774999999999997</v>
      </c>
      <c r="J139">
        <v>138.1275</v>
      </c>
      <c r="K139" t="s">
        <v>208</v>
      </c>
      <c r="L139">
        <v>0.87430555555555556</v>
      </c>
      <c r="M139" t="s">
        <v>32</v>
      </c>
      <c r="N139">
        <v>131.55000000000001</v>
      </c>
      <c r="O139">
        <v>4.7619047620000003</v>
      </c>
      <c r="P139">
        <v>6.5774999999999997</v>
      </c>
      <c r="Q139">
        <v>8.8000000000000007</v>
      </c>
      <c r="R139">
        <f t="shared" si="26"/>
        <v>138.13</v>
      </c>
      <c r="S139" t="str">
        <f t="shared" si="18"/>
        <v>check</v>
      </c>
      <c r="T139" t="str">
        <f t="shared" si="19"/>
        <v>Electronic Accessories</v>
      </c>
      <c r="U139" t="str">
        <f t="shared" si="20"/>
        <v>Credit card</v>
      </c>
      <c r="V139">
        <f>SUM(J139:J139:J1138)</f>
        <v>271224.10349999968</v>
      </c>
      <c r="W139">
        <f t="shared" si="21"/>
        <v>4694</v>
      </c>
      <c r="X139">
        <f t="shared" si="22"/>
        <v>313.91678645833298</v>
      </c>
      <c r="Y139">
        <f t="shared" si="23"/>
        <v>1042.6500000000001</v>
      </c>
      <c r="Z139">
        <f t="shared" si="24"/>
        <v>10.6785</v>
      </c>
      <c r="AA139">
        <f t="shared" si="25"/>
        <v>864</v>
      </c>
    </row>
    <row r="140" spans="1:27" x14ac:dyDescent="0.3">
      <c r="A140" t="s">
        <v>209</v>
      </c>
      <c r="B140" t="s">
        <v>18</v>
      </c>
      <c r="C140" t="s">
        <v>19</v>
      </c>
      <c r="D140" t="s">
        <v>20</v>
      </c>
      <c r="E140" t="s">
        <v>21</v>
      </c>
      <c r="F140" t="s">
        <v>31</v>
      </c>
      <c r="G140">
        <v>34.42</v>
      </c>
      <c r="H140">
        <v>6</v>
      </c>
      <c r="I140">
        <v>10.326000000000001</v>
      </c>
      <c r="J140">
        <v>216.846</v>
      </c>
      <c r="K140" t="s">
        <v>206</v>
      </c>
      <c r="L140">
        <v>0.65208333333333335</v>
      </c>
      <c r="M140" t="s">
        <v>29</v>
      </c>
      <c r="N140">
        <v>206.52</v>
      </c>
      <c r="O140">
        <v>4.7619047620000003</v>
      </c>
      <c r="P140">
        <v>10.326000000000001</v>
      </c>
      <c r="Q140">
        <v>9.8000000000000007</v>
      </c>
      <c r="R140">
        <f t="shared" si="26"/>
        <v>216.85</v>
      </c>
      <c r="S140" t="str">
        <f t="shared" si="18"/>
        <v>check</v>
      </c>
      <c r="T140" t="str">
        <f t="shared" si="19"/>
        <v>Home And Lifestyle</v>
      </c>
      <c r="U140" t="str">
        <f t="shared" si="20"/>
        <v>Cash</v>
      </c>
      <c r="V140">
        <f>SUM(J140:J140:J1139)</f>
        <v>271085.97599999967</v>
      </c>
      <c r="W140">
        <f t="shared" si="21"/>
        <v>4689</v>
      </c>
      <c r="X140">
        <f t="shared" si="22"/>
        <v>314.12048203939707</v>
      </c>
      <c r="Y140">
        <f t="shared" si="23"/>
        <v>1042.6500000000001</v>
      </c>
      <c r="Z140">
        <f t="shared" si="24"/>
        <v>10.6785</v>
      </c>
      <c r="AA140">
        <f t="shared" si="25"/>
        <v>863</v>
      </c>
    </row>
    <row r="141" spans="1:27" x14ac:dyDescent="0.3">
      <c r="A141" t="s">
        <v>210</v>
      </c>
      <c r="B141" t="s">
        <v>45</v>
      </c>
      <c r="C141" t="s">
        <v>46</v>
      </c>
      <c r="D141" t="s">
        <v>27</v>
      </c>
      <c r="E141" t="s">
        <v>21</v>
      </c>
      <c r="F141" t="s">
        <v>36</v>
      </c>
      <c r="G141">
        <v>51.91</v>
      </c>
      <c r="H141">
        <v>10</v>
      </c>
      <c r="I141">
        <v>25.954999999999998</v>
      </c>
      <c r="J141">
        <v>545.05499999999995</v>
      </c>
      <c r="K141" t="s">
        <v>211</v>
      </c>
      <c r="L141">
        <v>0.51458333333333328</v>
      </c>
      <c r="M141" t="s">
        <v>29</v>
      </c>
      <c r="N141">
        <v>519.1</v>
      </c>
      <c r="O141">
        <v>4.7619047620000003</v>
      </c>
      <c r="P141">
        <v>25.954999999999998</v>
      </c>
      <c r="Q141">
        <v>8.1999999999999993</v>
      </c>
      <c r="R141">
        <f t="shared" si="26"/>
        <v>545.05999999999995</v>
      </c>
      <c r="S141" t="str">
        <f t="shared" si="18"/>
        <v>check</v>
      </c>
      <c r="T141" t="str">
        <f t="shared" si="19"/>
        <v>Sports And Travel</v>
      </c>
      <c r="U141" t="str">
        <f t="shared" si="20"/>
        <v>Cash</v>
      </c>
      <c r="V141">
        <f>SUM(J141:J141:J1140)</f>
        <v>270869.12999999966</v>
      </c>
      <c r="W141">
        <f t="shared" si="21"/>
        <v>4683</v>
      </c>
      <c r="X141">
        <f t="shared" si="22"/>
        <v>314.23332946635691</v>
      </c>
      <c r="Y141">
        <f t="shared" si="23"/>
        <v>1042.6500000000001</v>
      </c>
      <c r="Z141">
        <f t="shared" si="24"/>
        <v>10.6785</v>
      </c>
      <c r="AA141">
        <f t="shared" si="25"/>
        <v>862</v>
      </c>
    </row>
    <row r="142" spans="1:27" x14ac:dyDescent="0.3">
      <c r="A142" t="s">
        <v>212</v>
      </c>
      <c r="B142" t="s">
        <v>18</v>
      </c>
      <c r="C142" t="s">
        <v>19</v>
      </c>
      <c r="D142" t="s">
        <v>27</v>
      </c>
      <c r="E142" t="s">
        <v>21</v>
      </c>
      <c r="F142" t="s">
        <v>36</v>
      </c>
      <c r="G142">
        <v>72.5</v>
      </c>
      <c r="H142">
        <v>8</v>
      </c>
      <c r="I142">
        <v>29</v>
      </c>
      <c r="J142">
        <v>609</v>
      </c>
      <c r="K142" t="s">
        <v>95</v>
      </c>
      <c r="L142">
        <v>0.80902777777777779</v>
      </c>
      <c r="M142" t="s">
        <v>23</v>
      </c>
      <c r="N142">
        <v>580</v>
      </c>
      <c r="O142">
        <v>4.7619047620000003</v>
      </c>
      <c r="P142">
        <v>29</v>
      </c>
      <c r="Q142">
        <v>9.1999999999999993</v>
      </c>
      <c r="R142">
        <f t="shared" si="26"/>
        <v>609</v>
      </c>
      <c r="S142" t="str">
        <f t="shared" si="18"/>
        <v>correct</v>
      </c>
      <c r="T142" t="str">
        <f t="shared" si="19"/>
        <v>Sports And Travel</v>
      </c>
      <c r="U142" t="str">
        <f t="shared" si="20"/>
        <v>Ewallet</v>
      </c>
      <c r="V142">
        <f>SUM(J142:J142:J1141)</f>
        <v>270324.07499999966</v>
      </c>
      <c r="W142">
        <f t="shared" si="21"/>
        <v>4673</v>
      </c>
      <c r="X142">
        <f t="shared" si="22"/>
        <v>313.96524390243866</v>
      </c>
      <c r="Y142">
        <f t="shared" si="23"/>
        <v>1042.6500000000001</v>
      </c>
      <c r="Z142">
        <f t="shared" si="24"/>
        <v>10.6785</v>
      </c>
      <c r="AA142">
        <f t="shared" si="25"/>
        <v>861</v>
      </c>
    </row>
    <row r="143" spans="1:27" x14ac:dyDescent="0.3">
      <c r="A143" t="s">
        <v>213</v>
      </c>
      <c r="B143" t="s">
        <v>25</v>
      </c>
      <c r="C143" t="s">
        <v>26</v>
      </c>
      <c r="D143" t="s">
        <v>20</v>
      </c>
      <c r="E143" t="s">
        <v>21</v>
      </c>
      <c r="F143" t="s">
        <v>36</v>
      </c>
      <c r="G143">
        <v>89.8</v>
      </c>
      <c r="H143">
        <v>10</v>
      </c>
      <c r="I143">
        <v>44.9</v>
      </c>
      <c r="J143">
        <v>942.9</v>
      </c>
      <c r="K143" t="s">
        <v>146</v>
      </c>
      <c r="L143">
        <v>0.54166666666666663</v>
      </c>
      <c r="M143" t="s">
        <v>32</v>
      </c>
      <c r="N143">
        <v>898</v>
      </c>
      <c r="O143">
        <v>4.7619047620000003</v>
      </c>
      <c r="P143">
        <v>44.9</v>
      </c>
      <c r="Q143">
        <v>5.4</v>
      </c>
      <c r="R143">
        <f t="shared" si="26"/>
        <v>942.9</v>
      </c>
      <c r="S143" t="str">
        <f t="shared" si="18"/>
        <v>correct</v>
      </c>
      <c r="T143" t="str">
        <f t="shared" si="19"/>
        <v>Sports And Travel</v>
      </c>
      <c r="U143" t="str">
        <f t="shared" si="20"/>
        <v>Credit card</v>
      </c>
      <c r="V143">
        <f>SUM(J143:J143:J1142)</f>
        <v>269715.07499999966</v>
      </c>
      <c r="W143">
        <f t="shared" si="21"/>
        <v>4665</v>
      </c>
      <c r="X143">
        <f t="shared" si="22"/>
        <v>313.62218023255775</v>
      </c>
      <c r="Y143">
        <f t="shared" si="23"/>
        <v>1042.6500000000001</v>
      </c>
      <c r="Z143">
        <f t="shared" si="24"/>
        <v>10.6785</v>
      </c>
      <c r="AA143">
        <f t="shared" si="25"/>
        <v>860</v>
      </c>
    </row>
    <row r="144" spans="1:27" x14ac:dyDescent="0.3">
      <c r="A144" t="s">
        <v>214</v>
      </c>
      <c r="B144" t="s">
        <v>25</v>
      </c>
      <c r="C144" t="s">
        <v>26</v>
      </c>
      <c r="D144" t="s">
        <v>20</v>
      </c>
      <c r="E144" t="s">
        <v>215</v>
      </c>
      <c r="F144" t="s">
        <v>22</v>
      </c>
      <c r="G144">
        <v>90.5</v>
      </c>
      <c r="H144">
        <v>10</v>
      </c>
      <c r="I144">
        <v>45.25</v>
      </c>
      <c r="J144">
        <v>950.25</v>
      </c>
      <c r="K144" t="s">
        <v>75</v>
      </c>
      <c r="L144">
        <v>0.57500000000000007</v>
      </c>
      <c r="M144" t="s">
        <v>29</v>
      </c>
      <c r="N144">
        <v>905</v>
      </c>
      <c r="O144">
        <v>4.7619047620000003</v>
      </c>
      <c r="P144">
        <v>45.25</v>
      </c>
      <c r="Q144">
        <v>8.1</v>
      </c>
      <c r="R144">
        <f t="shared" si="26"/>
        <v>950.25</v>
      </c>
      <c r="S144" t="str">
        <f t="shared" si="18"/>
        <v>correct</v>
      </c>
      <c r="T144" t="str">
        <f t="shared" si="19"/>
        <v>Health And Beauty</v>
      </c>
      <c r="U144" t="str">
        <f t="shared" si="20"/>
        <v>Cash</v>
      </c>
      <c r="V144">
        <f>SUM(J144:J144:J1143)</f>
        <v>268772.1749999997</v>
      </c>
      <c r="W144">
        <f t="shared" si="21"/>
        <v>4655</v>
      </c>
      <c r="X144">
        <f t="shared" si="22"/>
        <v>312.88961001164108</v>
      </c>
      <c r="Y144">
        <f t="shared" si="23"/>
        <v>1042.6500000000001</v>
      </c>
      <c r="Z144">
        <f t="shared" si="24"/>
        <v>10.6785</v>
      </c>
      <c r="AA144">
        <f t="shared" si="25"/>
        <v>859</v>
      </c>
    </row>
    <row r="145" spans="1:27" x14ac:dyDescent="0.3">
      <c r="A145" t="s">
        <v>216</v>
      </c>
      <c r="B145" t="s">
        <v>25</v>
      </c>
      <c r="C145" t="s">
        <v>26</v>
      </c>
      <c r="D145" t="s">
        <v>20</v>
      </c>
      <c r="E145" t="s">
        <v>21</v>
      </c>
      <c r="F145" t="s">
        <v>22</v>
      </c>
      <c r="G145">
        <v>68.599999999999994</v>
      </c>
      <c r="H145">
        <v>10</v>
      </c>
      <c r="I145">
        <v>34.299999999999997</v>
      </c>
      <c r="J145">
        <v>720.3</v>
      </c>
      <c r="K145">
        <v>43587</v>
      </c>
      <c r="L145">
        <v>0.83124999999999993</v>
      </c>
      <c r="M145" t="s">
        <v>29</v>
      </c>
      <c r="N145">
        <v>686</v>
      </c>
      <c r="O145">
        <v>4.7619047620000003</v>
      </c>
      <c r="P145">
        <v>34.299999999999997</v>
      </c>
      <c r="Q145">
        <v>9.1</v>
      </c>
      <c r="R145">
        <f t="shared" si="26"/>
        <v>720.3</v>
      </c>
      <c r="S145" t="str">
        <f t="shared" si="18"/>
        <v>correct</v>
      </c>
      <c r="T145" t="str">
        <f t="shared" si="19"/>
        <v>Health And Beauty</v>
      </c>
      <c r="U145" t="str">
        <f t="shared" si="20"/>
        <v>Cash</v>
      </c>
      <c r="V145">
        <f>SUM(J145:J145:J1144)</f>
        <v>267821.9249999997</v>
      </c>
      <c r="W145">
        <f t="shared" si="21"/>
        <v>4645</v>
      </c>
      <c r="X145">
        <f t="shared" si="22"/>
        <v>312.14676573426539</v>
      </c>
      <c r="Y145">
        <f t="shared" si="23"/>
        <v>1042.6500000000001</v>
      </c>
      <c r="Z145">
        <f t="shared" si="24"/>
        <v>10.6785</v>
      </c>
      <c r="AA145">
        <f t="shared" si="25"/>
        <v>858</v>
      </c>
    </row>
    <row r="146" spans="1:27" x14ac:dyDescent="0.3">
      <c r="A146" t="s">
        <v>217</v>
      </c>
      <c r="B146" t="s">
        <v>25</v>
      </c>
      <c r="C146" t="s">
        <v>26</v>
      </c>
      <c r="D146" t="s">
        <v>20</v>
      </c>
      <c r="E146" t="s">
        <v>21</v>
      </c>
      <c r="F146" t="s">
        <v>47</v>
      </c>
      <c r="G146">
        <v>30.41</v>
      </c>
      <c r="H146">
        <v>1</v>
      </c>
      <c r="I146">
        <v>1.5205</v>
      </c>
      <c r="J146">
        <v>31.930499999999999</v>
      </c>
      <c r="K146" t="s">
        <v>218</v>
      </c>
      <c r="L146">
        <v>0.44166666666666665</v>
      </c>
      <c r="M146" t="s">
        <v>32</v>
      </c>
      <c r="N146">
        <v>30.41</v>
      </c>
      <c r="O146">
        <v>4.7619047620000003</v>
      </c>
      <c r="P146">
        <v>1.5205</v>
      </c>
      <c r="Q146">
        <v>8.4</v>
      </c>
      <c r="R146">
        <f t="shared" si="26"/>
        <v>31.93</v>
      </c>
      <c r="S146" t="str">
        <f t="shared" si="18"/>
        <v>check</v>
      </c>
      <c r="T146" t="str">
        <f t="shared" si="19"/>
        <v>Food And Beverages</v>
      </c>
      <c r="U146" t="str">
        <f t="shared" si="20"/>
        <v>Credit card</v>
      </c>
      <c r="V146">
        <f>SUM(J146:J146:J1145)</f>
        <v>267101.62499999983</v>
      </c>
      <c r="W146">
        <f t="shared" si="21"/>
        <v>4635</v>
      </c>
      <c r="X146">
        <f t="shared" si="22"/>
        <v>311.6705075845972</v>
      </c>
      <c r="Y146">
        <f t="shared" si="23"/>
        <v>1042.6500000000001</v>
      </c>
      <c r="Z146">
        <f t="shared" si="24"/>
        <v>10.6785</v>
      </c>
      <c r="AA146">
        <f t="shared" si="25"/>
        <v>857</v>
      </c>
    </row>
    <row r="147" spans="1:27" x14ac:dyDescent="0.3">
      <c r="A147" t="s">
        <v>219</v>
      </c>
      <c r="B147" t="s">
        <v>18</v>
      </c>
      <c r="C147" t="s">
        <v>19</v>
      </c>
      <c r="D147" t="s">
        <v>27</v>
      </c>
      <c r="E147" t="s">
        <v>21</v>
      </c>
      <c r="F147" t="s">
        <v>31</v>
      </c>
      <c r="G147">
        <v>77.95</v>
      </c>
      <c r="H147">
        <v>6</v>
      </c>
      <c r="I147">
        <v>23.385000000000002</v>
      </c>
      <c r="J147">
        <v>491.08499999999998</v>
      </c>
      <c r="K147" t="s">
        <v>61</v>
      </c>
      <c r="L147">
        <v>0.69236111111111109</v>
      </c>
      <c r="M147" t="s">
        <v>23</v>
      </c>
      <c r="N147">
        <v>467.7</v>
      </c>
      <c r="O147">
        <v>4.7619047620000003</v>
      </c>
      <c r="P147">
        <v>23.385000000000002</v>
      </c>
      <c r="Q147">
        <v>8</v>
      </c>
      <c r="R147">
        <f t="shared" si="26"/>
        <v>491.09</v>
      </c>
      <c r="S147" t="str">
        <f t="shared" si="18"/>
        <v>check</v>
      </c>
      <c r="T147" t="str">
        <f t="shared" si="19"/>
        <v>Home And Lifestyle</v>
      </c>
      <c r="U147" t="str">
        <f t="shared" si="20"/>
        <v>Ewallet</v>
      </c>
      <c r="V147">
        <f>SUM(J147:J147:J1146)</f>
        <v>267069.69449999987</v>
      </c>
      <c r="W147">
        <f t="shared" si="21"/>
        <v>4634</v>
      </c>
      <c r="X147">
        <f t="shared" si="22"/>
        <v>311.99730665887836</v>
      </c>
      <c r="Y147">
        <f t="shared" si="23"/>
        <v>1042.6500000000001</v>
      </c>
      <c r="Z147">
        <f t="shared" si="24"/>
        <v>10.6785</v>
      </c>
      <c r="AA147">
        <f t="shared" si="25"/>
        <v>856</v>
      </c>
    </row>
    <row r="148" spans="1:27" x14ac:dyDescent="0.3">
      <c r="A148" t="s">
        <v>220</v>
      </c>
      <c r="B148" t="s">
        <v>25</v>
      </c>
      <c r="C148" t="s">
        <v>26</v>
      </c>
      <c r="D148" t="s">
        <v>27</v>
      </c>
      <c r="E148" t="s">
        <v>21</v>
      </c>
      <c r="F148" t="s">
        <v>22</v>
      </c>
      <c r="G148">
        <v>46.26</v>
      </c>
      <c r="H148">
        <v>6</v>
      </c>
      <c r="I148">
        <v>13.878</v>
      </c>
      <c r="J148">
        <v>291.43799999999999</v>
      </c>
      <c r="K148">
        <v>43680</v>
      </c>
      <c r="L148">
        <v>0.71597222222222223</v>
      </c>
      <c r="M148" t="s">
        <v>32</v>
      </c>
      <c r="N148">
        <v>277.56</v>
      </c>
      <c r="O148">
        <v>4.7619047620000003</v>
      </c>
      <c r="P148">
        <v>13.878</v>
      </c>
      <c r="Q148">
        <v>9.5</v>
      </c>
      <c r="R148">
        <f t="shared" si="26"/>
        <v>291.44</v>
      </c>
      <c r="S148" t="str">
        <f t="shared" si="18"/>
        <v>check</v>
      </c>
      <c r="T148" t="str">
        <f t="shared" si="19"/>
        <v>Health And Beauty</v>
      </c>
      <c r="U148" t="str">
        <f t="shared" si="20"/>
        <v>Credit card</v>
      </c>
      <c r="V148">
        <f>SUM(J148:J148:J1147)</f>
        <v>266578.60949999985</v>
      </c>
      <c r="W148">
        <f t="shared" si="21"/>
        <v>4628</v>
      </c>
      <c r="X148">
        <f t="shared" si="22"/>
        <v>311.7878473684209</v>
      </c>
      <c r="Y148">
        <f t="shared" si="23"/>
        <v>1042.6500000000001</v>
      </c>
      <c r="Z148">
        <f t="shared" si="24"/>
        <v>10.6785</v>
      </c>
      <c r="AA148">
        <f t="shared" si="25"/>
        <v>855</v>
      </c>
    </row>
    <row r="149" spans="1:27" x14ac:dyDescent="0.3">
      <c r="A149" t="s">
        <v>221</v>
      </c>
      <c r="B149" t="s">
        <v>18</v>
      </c>
      <c r="C149" t="s">
        <v>19</v>
      </c>
      <c r="D149" t="s">
        <v>20</v>
      </c>
      <c r="E149" t="s">
        <v>21</v>
      </c>
      <c r="F149" t="s">
        <v>50</v>
      </c>
      <c r="G149">
        <v>30.14</v>
      </c>
      <c r="H149">
        <v>10</v>
      </c>
      <c r="I149">
        <v>15.07</v>
      </c>
      <c r="J149">
        <v>316.47000000000003</v>
      </c>
      <c r="K149">
        <v>43740</v>
      </c>
      <c r="L149">
        <v>0.51944444444444449</v>
      </c>
      <c r="M149" t="s">
        <v>23</v>
      </c>
      <c r="N149">
        <v>301.39999999999998</v>
      </c>
      <c r="O149">
        <v>4.7619047620000003</v>
      </c>
      <c r="P149">
        <v>15.07</v>
      </c>
      <c r="Q149">
        <v>9.1999999999999993</v>
      </c>
      <c r="R149">
        <f t="shared" si="26"/>
        <v>316.47000000000003</v>
      </c>
      <c r="S149" t="str">
        <f t="shared" si="18"/>
        <v>correct</v>
      </c>
      <c r="T149" t="str">
        <f t="shared" si="19"/>
        <v>Fashion Accessories</v>
      </c>
      <c r="U149" t="str">
        <f t="shared" si="20"/>
        <v>Ewallet</v>
      </c>
      <c r="V149">
        <f>SUM(J149:J149:J1148)</f>
        <v>266287.17149999982</v>
      </c>
      <c r="W149">
        <f t="shared" si="21"/>
        <v>4622</v>
      </c>
      <c r="X149">
        <f t="shared" si="22"/>
        <v>311.81167622950801</v>
      </c>
      <c r="Y149">
        <f t="shared" si="23"/>
        <v>1042.6500000000001</v>
      </c>
      <c r="Z149">
        <f t="shared" si="24"/>
        <v>10.6785</v>
      </c>
      <c r="AA149">
        <f t="shared" si="25"/>
        <v>854</v>
      </c>
    </row>
    <row r="150" spans="1:27" x14ac:dyDescent="0.3">
      <c r="A150" t="s">
        <v>222</v>
      </c>
      <c r="B150" t="s">
        <v>25</v>
      </c>
      <c r="C150" t="s">
        <v>26</v>
      </c>
      <c r="D150" t="s">
        <v>27</v>
      </c>
      <c r="E150" t="s">
        <v>215</v>
      </c>
      <c r="F150" t="s">
        <v>22</v>
      </c>
      <c r="G150">
        <v>66.14</v>
      </c>
      <c r="H150">
        <v>4</v>
      </c>
      <c r="I150">
        <v>13.228</v>
      </c>
      <c r="J150">
        <v>277.78800000000001</v>
      </c>
      <c r="K150" t="s">
        <v>102</v>
      </c>
      <c r="L150">
        <v>0.53194444444444444</v>
      </c>
      <c r="M150" t="s">
        <v>32</v>
      </c>
      <c r="N150">
        <v>264.56</v>
      </c>
      <c r="O150">
        <v>4.7619047620000003</v>
      </c>
      <c r="P150">
        <v>13.228</v>
      </c>
      <c r="Q150">
        <v>5.6</v>
      </c>
      <c r="R150">
        <f t="shared" si="26"/>
        <v>277.79000000000002</v>
      </c>
      <c r="S150" t="str">
        <f t="shared" si="18"/>
        <v>check</v>
      </c>
      <c r="T150" t="str">
        <f t="shared" si="19"/>
        <v>Health And Beauty</v>
      </c>
      <c r="U150" t="str">
        <f t="shared" si="20"/>
        <v>Credit card</v>
      </c>
      <c r="V150">
        <f>SUM(J150:J150:J1149)</f>
        <v>265970.70149999985</v>
      </c>
      <c r="W150">
        <f t="shared" si="21"/>
        <v>4612</v>
      </c>
      <c r="X150">
        <f t="shared" si="22"/>
        <v>311.80621512309477</v>
      </c>
      <c r="Y150">
        <f t="shared" si="23"/>
        <v>1042.6500000000001</v>
      </c>
      <c r="Z150">
        <f t="shared" si="24"/>
        <v>10.6785</v>
      </c>
      <c r="AA150">
        <f t="shared" si="25"/>
        <v>853</v>
      </c>
    </row>
    <row r="151" spans="1:27" x14ac:dyDescent="0.3">
      <c r="A151" t="s">
        <v>223</v>
      </c>
      <c r="B151" t="s">
        <v>45</v>
      </c>
      <c r="C151" t="s">
        <v>46</v>
      </c>
      <c r="D151" t="s">
        <v>20</v>
      </c>
      <c r="E151" t="s">
        <v>215</v>
      </c>
      <c r="F151" t="s">
        <v>31</v>
      </c>
      <c r="G151">
        <v>71.86</v>
      </c>
      <c r="H151">
        <v>8</v>
      </c>
      <c r="I151">
        <v>28.744</v>
      </c>
      <c r="J151">
        <v>603.62400000000002</v>
      </c>
      <c r="K151">
        <v>43619</v>
      </c>
      <c r="L151">
        <v>0.62986111111111109</v>
      </c>
      <c r="M151" t="s">
        <v>32</v>
      </c>
      <c r="N151">
        <v>574.88</v>
      </c>
      <c r="O151">
        <v>4.7619047620000003</v>
      </c>
      <c r="P151">
        <v>28.744</v>
      </c>
      <c r="Q151">
        <v>6.2</v>
      </c>
      <c r="R151">
        <f t="shared" si="26"/>
        <v>603.62</v>
      </c>
      <c r="S151" t="str">
        <f t="shared" si="18"/>
        <v>check</v>
      </c>
      <c r="T151" t="str">
        <f t="shared" si="19"/>
        <v>Home And Lifestyle</v>
      </c>
      <c r="U151" t="str">
        <f t="shared" si="20"/>
        <v>Credit card</v>
      </c>
      <c r="V151">
        <f>SUM(J151:J151:J1150)</f>
        <v>265692.91349999979</v>
      </c>
      <c r="W151">
        <f t="shared" si="21"/>
        <v>4608</v>
      </c>
      <c r="X151">
        <f t="shared" si="22"/>
        <v>311.84614260563353</v>
      </c>
      <c r="Y151">
        <f t="shared" si="23"/>
        <v>1042.6500000000001</v>
      </c>
      <c r="Z151">
        <f t="shared" si="24"/>
        <v>10.6785</v>
      </c>
      <c r="AA151">
        <f t="shared" si="25"/>
        <v>852</v>
      </c>
    </row>
    <row r="152" spans="1:27" x14ac:dyDescent="0.3">
      <c r="A152" t="s">
        <v>224</v>
      </c>
      <c r="B152" t="s">
        <v>18</v>
      </c>
      <c r="C152" t="s">
        <v>19</v>
      </c>
      <c r="D152" t="s">
        <v>27</v>
      </c>
      <c r="E152" t="s">
        <v>215</v>
      </c>
      <c r="F152" t="s">
        <v>22</v>
      </c>
      <c r="G152">
        <v>32.46</v>
      </c>
      <c r="H152">
        <v>8</v>
      </c>
      <c r="I152">
        <v>12.984</v>
      </c>
      <c r="J152">
        <v>272.66399999999999</v>
      </c>
      <c r="K152" t="s">
        <v>111</v>
      </c>
      <c r="L152">
        <v>0.57500000000000007</v>
      </c>
      <c r="M152" t="s">
        <v>32</v>
      </c>
      <c r="N152">
        <v>259.68</v>
      </c>
      <c r="O152">
        <v>4.7619047620000003</v>
      </c>
      <c r="P152">
        <v>12.984</v>
      </c>
      <c r="Q152">
        <v>4.9000000000000004</v>
      </c>
      <c r="R152">
        <f t="shared" si="26"/>
        <v>272.66000000000003</v>
      </c>
      <c r="S152" t="str">
        <f t="shared" si="18"/>
        <v>check</v>
      </c>
      <c r="T152" t="str">
        <f t="shared" si="19"/>
        <v>Health And Beauty</v>
      </c>
      <c r="U152" t="str">
        <f t="shared" si="20"/>
        <v>Credit card</v>
      </c>
      <c r="V152">
        <f>SUM(J152:J152:J1151)</f>
        <v>265089.28949999984</v>
      </c>
      <c r="W152">
        <f t="shared" si="21"/>
        <v>4600</v>
      </c>
      <c r="X152">
        <f t="shared" si="22"/>
        <v>311.50327790834291</v>
      </c>
      <c r="Y152">
        <f t="shared" si="23"/>
        <v>1042.6500000000001</v>
      </c>
      <c r="Z152">
        <f t="shared" si="24"/>
        <v>10.6785</v>
      </c>
      <c r="AA152">
        <f t="shared" si="25"/>
        <v>851</v>
      </c>
    </row>
    <row r="153" spans="1:27" x14ac:dyDescent="0.3">
      <c r="A153" t="s">
        <v>225</v>
      </c>
      <c r="B153" t="s">
        <v>45</v>
      </c>
      <c r="C153" t="s">
        <v>46</v>
      </c>
      <c r="D153" t="s">
        <v>20</v>
      </c>
      <c r="E153" t="s">
        <v>21</v>
      </c>
      <c r="F153" t="s">
        <v>50</v>
      </c>
      <c r="G153">
        <v>91.54</v>
      </c>
      <c r="H153">
        <v>4</v>
      </c>
      <c r="I153">
        <v>18.308</v>
      </c>
      <c r="J153">
        <v>384.46800000000002</v>
      </c>
      <c r="K153" t="s">
        <v>87</v>
      </c>
      <c r="L153">
        <v>0.80555555555555547</v>
      </c>
      <c r="M153" t="s">
        <v>32</v>
      </c>
      <c r="N153">
        <v>366.16</v>
      </c>
      <c r="O153">
        <v>4.7619047620000003</v>
      </c>
      <c r="P153">
        <v>18.308</v>
      </c>
      <c r="Q153">
        <v>4.8</v>
      </c>
      <c r="R153">
        <f t="shared" si="26"/>
        <v>384.47</v>
      </c>
      <c r="S153" t="str">
        <f t="shared" si="18"/>
        <v>check</v>
      </c>
      <c r="T153" t="str">
        <f t="shared" si="19"/>
        <v>Fashion Accessories</v>
      </c>
      <c r="U153" t="str">
        <f t="shared" si="20"/>
        <v>Credit card</v>
      </c>
      <c r="V153">
        <f>SUM(J153:J153:J1152)</f>
        <v>264816.62549999985</v>
      </c>
      <c r="W153">
        <f t="shared" si="21"/>
        <v>4592</v>
      </c>
      <c r="X153">
        <f t="shared" si="22"/>
        <v>311.54897117647039</v>
      </c>
      <c r="Y153">
        <f t="shared" si="23"/>
        <v>1042.6500000000001</v>
      </c>
      <c r="Z153">
        <f t="shared" si="24"/>
        <v>10.6785</v>
      </c>
      <c r="AA153">
        <f t="shared" si="25"/>
        <v>850</v>
      </c>
    </row>
    <row r="154" spans="1:27" x14ac:dyDescent="0.3">
      <c r="A154" t="s">
        <v>226</v>
      </c>
      <c r="B154" t="s">
        <v>25</v>
      </c>
      <c r="C154" t="s">
        <v>26</v>
      </c>
      <c r="D154" t="s">
        <v>20</v>
      </c>
      <c r="E154" t="s">
        <v>215</v>
      </c>
      <c r="F154" t="s">
        <v>36</v>
      </c>
      <c r="G154">
        <v>34.56</v>
      </c>
      <c r="H154">
        <v>7</v>
      </c>
      <c r="I154">
        <v>12.096</v>
      </c>
      <c r="J154">
        <v>254.01599999999999</v>
      </c>
      <c r="K154">
        <v>43772</v>
      </c>
      <c r="L154">
        <v>0.67152777777777783</v>
      </c>
      <c r="M154" t="s">
        <v>32</v>
      </c>
      <c r="N154">
        <v>241.92</v>
      </c>
      <c r="O154">
        <v>4.7619047620000003</v>
      </c>
      <c r="P154">
        <v>12.096</v>
      </c>
      <c r="Q154">
        <v>7.3</v>
      </c>
      <c r="R154">
        <f t="shared" si="26"/>
        <v>254.02</v>
      </c>
      <c r="S154" t="str">
        <f t="shared" si="18"/>
        <v>check</v>
      </c>
      <c r="T154" t="str">
        <f t="shared" si="19"/>
        <v>Sports And Travel</v>
      </c>
      <c r="U154" t="str">
        <f t="shared" si="20"/>
        <v>Credit card</v>
      </c>
      <c r="V154">
        <f>SUM(J154:J154:J1153)</f>
        <v>264432.15749999986</v>
      </c>
      <c r="W154">
        <f t="shared" si="21"/>
        <v>4588</v>
      </c>
      <c r="X154">
        <f t="shared" si="22"/>
        <v>311.46308303886912</v>
      </c>
      <c r="Y154">
        <f t="shared" si="23"/>
        <v>1042.6500000000001</v>
      </c>
      <c r="Z154">
        <f t="shared" si="24"/>
        <v>10.6785</v>
      </c>
      <c r="AA154">
        <f t="shared" si="25"/>
        <v>849</v>
      </c>
    </row>
    <row r="155" spans="1:27" x14ac:dyDescent="0.3">
      <c r="A155" t="s">
        <v>227</v>
      </c>
      <c r="B155" t="s">
        <v>18</v>
      </c>
      <c r="C155" t="s">
        <v>19</v>
      </c>
      <c r="D155" t="s">
        <v>27</v>
      </c>
      <c r="E155" t="s">
        <v>215</v>
      </c>
      <c r="F155" t="s">
        <v>50</v>
      </c>
      <c r="G155">
        <v>83.24</v>
      </c>
      <c r="H155">
        <v>9</v>
      </c>
      <c r="I155">
        <v>37.457999999999998</v>
      </c>
      <c r="J155">
        <v>786.61800000000005</v>
      </c>
      <c r="K155" t="s">
        <v>228</v>
      </c>
      <c r="L155">
        <v>0.49722222222222223</v>
      </c>
      <c r="M155" t="s">
        <v>32</v>
      </c>
      <c r="N155">
        <v>749.16</v>
      </c>
      <c r="O155">
        <v>4.7619047620000003</v>
      </c>
      <c r="P155">
        <v>37.457999999999998</v>
      </c>
      <c r="Q155">
        <v>7.4</v>
      </c>
      <c r="R155">
        <f t="shared" si="26"/>
        <v>786.62</v>
      </c>
      <c r="S155" t="str">
        <f t="shared" si="18"/>
        <v>check</v>
      </c>
      <c r="T155" t="str">
        <f t="shared" si="19"/>
        <v>Fashion Accessories</v>
      </c>
      <c r="U155" t="str">
        <f t="shared" si="20"/>
        <v>Credit card</v>
      </c>
      <c r="V155">
        <f>SUM(J155:J155:J1154)</f>
        <v>264178.14149999985</v>
      </c>
      <c r="W155">
        <f t="shared" si="21"/>
        <v>4581</v>
      </c>
      <c r="X155">
        <f t="shared" si="22"/>
        <v>311.53082724056588</v>
      </c>
      <c r="Y155">
        <f t="shared" si="23"/>
        <v>1042.6500000000001</v>
      </c>
      <c r="Z155">
        <f t="shared" si="24"/>
        <v>10.6785</v>
      </c>
      <c r="AA155">
        <f t="shared" si="25"/>
        <v>848</v>
      </c>
    </row>
    <row r="156" spans="1:27" x14ac:dyDescent="0.3">
      <c r="A156" t="s">
        <v>229</v>
      </c>
      <c r="B156" t="s">
        <v>25</v>
      </c>
      <c r="C156" t="s">
        <v>26</v>
      </c>
      <c r="D156" t="s">
        <v>27</v>
      </c>
      <c r="E156" t="s">
        <v>21</v>
      </c>
      <c r="F156" t="s">
        <v>47</v>
      </c>
      <c r="G156">
        <v>16.48</v>
      </c>
      <c r="H156">
        <v>6</v>
      </c>
      <c r="I156">
        <v>4.944</v>
      </c>
      <c r="J156">
        <v>103.824</v>
      </c>
      <c r="K156">
        <v>43648</v>
      </c>
      <c r="L156">
        <v>0.76597222222222217</v>
      </c>
      <c r="M156" t="s">
        <v>23</v>
      </c>
      <c r="N156">
        <v>98.88</v>
      </c>
      <c r="O156">
        <v>4.7619047620000003</v>
      </c>
      <c r="P156">
        <v>4.944</v>
      </c>
      <c r="Q156">
        <v>9.9</v>
      </c>
      <c r="R156">
        <f t="shared" si="26"/>
        <v>103.82</v>
      </c>
      <c r="S156" t="str">
        <f t="shared" si="18"/>
        <v>check</v>
      </c>
      <c r="T156" t="str">
        <f t="shared" si="19"/>
        <v>Food And Beverages</v>
      </c>
      <c r="U156" t="str">
        <f t="shared" si="20"/>
        <v>Ewallet</v>
      </c>
      <c r="V156">
        <f>SUM(J156:J156:J1155)</f>
        <v>263391.52349999984</v>
      </c>
      <c r="W156">
        <f t="shared" si="21"/>
        <v>4572</v>
      </c>
      <c r="X156">
        <f t="shared" si="22"/>
        <v>310.96992148760313</v>
      </c>
      <c r="Y156">
        <f t="shared" si="23"/>
        <v>1042.6500000000001</v>
      </c>
      <c r="Z156">
        <f t="shared" si="24"/>
        <v>10.6785</v>
      </c>
      <c r="AA156">
        <f t="shared" si="25"/>
        <v>847</v>
      </c>
    </row>
    <row r="157" spans="1:27" x14ac:dyDescent="0.3">
      <c r="A157" t="s">
        <v>230</v>
      </c>
      <c r="B157" t="s">
        <v>25</v>
      </c>
      <c r="C157" t="s">
        <v>26</v>
      </c>
      <c r="D157" t="s">
        <v>27</v>
      </c>
      <c r="E157" t="s">
        <v>21</v>
      </c>
      <c r="F157" t="s">
        <v>36</v>
      </c>
      <c r="G157">
        <v>80.97</v>
      </c>
      <c r="H157">
        <v>8</v>
      </c>
      <c r="I157">
        <v>32.387999999999998</v>
      </c>
      <c r="J157">
        <v>680.14800000000002</v>
      </c>
      <c r="K157" t="s">
        <v>79</v>
      </c>
      <c r="L157">
        <v>0.54513888888888895</v>
      </c>
      <c r="M157" t="s">
        <v>29</v>
      </c>
      <c r="N157">
        <v>647.76</v>
      </c>
      <c r="O157">
        <v>4.7619047620000003</v>
      </c>
      <c r="P157">
        <v>32.387999999999998</v>
      </c>
      <c r="Q157">
        <v>9.3000000000000007</v>
      </c>
      <c r="R157">
        <f t="shared" si="26"/>
        <v>680.15</v>
      </c>
      <c r="S157" t="str">
        <f t="shared" si="18"/>
        <v>check</v>
      </c>
      <c r="T157" t="str">
        <f t="shared" si="19"/>
        <v>Sports And Travel</v>
      </c>
      <c r="U157" t="str">
        <f t="shared" si="20"/>
        <v>Cash</v>
      </c>
      <c r="V157">
        <f>SUM(J157:J157:J1156)</f>
        <v>263287.69949999981</v>
      </c>
      <c r="W157">
        <f t="shared" si="21"/>
        <v>4566</v>
      </c>
      <c r="X157">
        <f t="shared" si="22"/>
        <v>311.21477482269484</v>
      </c>
      <c r="Y157">
        <f t="shared" si="23"/>
        <v>1042.6500000000001</v>
      </c>
      <c r="Z157">
        <f t="shared" si="24"/>
        <v>10.6785</v>
      </c>
      <c r="AA157">
        <f t="shared" si="25"/>
        <v>846</v>
      </c>
    </row>
    <row r="158" spans="1:27" x14ac:dyDescent="0.3">
      <c r="A158" t="s">
        <v>231</v>
      </c>
      <c r="B158" t="s">
        <v>18</v>
      </c>
      <c r="C158" t="s">
        <v>19</v>
      </c>
      <c r="D158" t="s">
        <v>20</v>
      </c>
      <c r="E158" t="s">
        <v>215</v>
      </c>
      <c r="F158" t="s">
        <v>47</v>
      </c>
      <c r="G158">
        <v>92.29</v>
      </c>
      <c r="H158">
        <v>5</v>
      </c>
      <c r="I158">
        <v>23.072500000000002</v>
      </c>
      <c r="J158">
        <v>484.52249999999998</v>
      </c>
      <c r="K158" t="s">
        <v>48</v>
      </c>
      <c r="L158">
        <v>0.66319444444444442</v>
      </c>
      <c r="M158" t="s">
        <v>32</v>
      </c>
      <c r="N158">
        <v>461.45</v>
      </c>
      <c r="O158">
        <v>4.7619047620000003</v>
      </c>
      <c r="P158">
        <v>23.072500000000002</v>
      </c>
      <c r="Q158">
        <v>9</v>
      </c>
      <c r="R158">
        <f t="shared" si="26"/>
        <v>484.52</v>
      </c>
      <c r="S158" t="str">
        <f t="shared" si="18"/>
        <v>check</v>
      </c>
      <c r="T158" t="str">
        <f t="shared" si="19"/>
        <v>Food And Beverages</v>
      </c>
      <c r="U158" t="str">
        <f t="shared" si="20"/>
        <v>Credit card</v>
      </c>
      <c r="V158">
        <f>SUM(J158:J158:J1157)</f>
        <v>262607.55149999994</v>
      </c>
      <c r="W158">
        <f t="shared" si="21"/>
        <v>4558</v>
      </c>
      <c r="X158">
        <f t="shared" si="22"/>
        <v>310.77816745562126</v>
      </c>
      <c r="Y158">
        <f t="shared" si="23"/>
        <v>1042.6500000000001</v>
      </c>
      <c r="Z158">
        <f t="shared" si="24"/>
        <v>10.6785</v>
      </c>
      <c r="AA158">
        <f t="shared" si="25"/>
        <v>845</v>
      </c>
    </row>
    <row r="159" spans="1:27" x14ac:dyDescent="0.3">
      <c r="A159" t="s">
        <v>232</v>
      </c>
      <c r="B159" t="s">
        <v>45</v>
      </c>
      <c r="C159" t="s">
        <v>46</v>
      </c>
      <c r="D159" t="s">
        <v>20</v>
      </c>
      <c r="E159" t="s">
        <v>215</v>
      </c>
      <c r="F159" t="s">
        <v>28</v>
      </c>
      <c r="G159">
        <v>72.17</v>
      </c>
      <c r="H159">
        <v>1</v>
      </c>
      <c r="I159">
        <v>3.6084999999999998</v>
      </c>
      <c r="J159">
        <v>75.778499999999994</v>
      </c>
      <c r="K159">
        <v>43556</v>
      </c>
      <c r="L159">
        <v>0.81944444444444453</v>
      </c>
      <c r="M159" t="s">
        <v>29</v>
      </c>
      <c r="N159">
        <v>72.17</v>
      </c>
      <c r="O159">
        <v>4.7619047620000003</v>
      </c>
      <c r="P159">
        <v>3.6084999999999998</v>
      </c>
      <c r="Q159">
        <v>6.1</v>
      </c>
      <c r="R159">
        <f t="shared" si="26"/>
        <v>75.78</v>
      </c>
      <c r="S159" t="str">
        <f t="shared" si="18"/>
        <v>check</v>
      </c>
      <c r="T159" t="str">
        <f t="shared" si="19"/>
        <v>Electronic Accessories</v>
      </c>
      <c r="U159" t="str">
        <f t="shared" si="20"/>
        <v>Cash</v>
      </c>
      <c r="V159">
        <f>SUM(J159:J159:J1158)</f>
        <v>262123.02899999989</v>
      </c>
      <c r="W159">
        <f t="shared" si="21"/>
        <v>4553</v>
      </c>
      <c r="X159">
        <f t="shared" si="22"/>
        <v>310.57230924170602</v>
      </c>
      <c r="Y159">
        <f t="shared" si="23"/>
        <v>1042.6500000000001</v>
      </c>
      <c r="Z159">
        <f t="shared" si="24"/>
        <v>10.6785</v>
      </c>
      <c r="AA159">
        <f t="shared" si="25"/>
        <v>844</v>
      </c>
    </row>
    <row r="160" spans="1:27" x14ac:dyDescent="0.3">
      <c r="A160" t="s">
        <v>233</v>
      </c>
      <c r="B160" t="s">
        <v>45</v>
      </c>
      <c r="C160" t="s">
        <v>46</v>
      </c>
      <c r="D160" t="s">
        <v>27</v>
      </c>
      <c r="E160" t="s">
        <v>215</v>
      </c>
      <c r="F160" t="s">
        <v>31</v>
      </c>
      <c r="G160">
        <v>50.28</v>
      </c>
      <c r="H160">
        <v>5</v>
      </c>
      <c r="I160">
        <v>12.57</v>
      </c>
      <c r="J160">
        <v>263.97000000000003</v>
      </c>
      <c r="K160">
        <v>43649</v>
      </c>
      <c r="L160">
        <v>0.58194444444444449</v>
      </c>
      <c r="M160" t="s">
        <v>23</v>
      </c>
      <c r="N160">
        <v>251.4</v>
      </c>
      <c r="O160">
        <v>4.7619047620000003</v>
      </c>
      <c r="P160">
        <v>12.57</v>
      </c>
      <c r="Q160">
        <v>9.6999999999999993</v>
      </c>
      <c r="R160">
        <f t="shared" si="26"/>
        <v>263.97000000000003</v>
      </c>
      <c r="S160" t="str">
        <f t="shared" si="18"/>
        <v>correct</v>
      </c>
      <c r="T160" t="str">
        <f t="shared" si="19"/>
        <v>Home And Lifestyle</v>
      </c>
      <c r="U160" t="str">
        <f t="shared" si="20"/>
        <v>Ewallet</v>
      </c>
      <c r="V160">
        <f>SUM(J160:J160:J1159)</f>
        <v>262047.25049999991</v>
      </c>
      <c r="W160">
        <f t="shared" si="21"/>
        <v>4552</v>
      </c>
      <c r="X160">
        <f t="shared" si="22"/>
        <v>310.85083096085395</v>
      </c>
      <c r="Y160">
        <f t="shared" si="23"/>
        <v>1042.6500000000001</v>
      </c>
      <c r="Z160">
        <f t="shared" si="24"/>
        <v>10.6785</v>
      </c>
      <c r="AA160">
        <f t="shared" si="25"/>
        <v>843</v>
      </c>
    </row>
    <row r="161" spans="1:27" x14ac:dyDescent="0.3">
      <c r="A161" t="s">
        <v>234</v>
      </c>
      <c r="B161" t="s">
        <v>45</v>
      </c>
      <c r="C161" t="s">
        <v>46</v>
      </c>
      <c r="D161" t="s">
        <v>20</v>
      </c>
      <c r="E161" t="s">
        <v>215</v>
      </c>
      <c r="F161" t="s">
        <v>22</v>
      </c>
      <c r="G161">
        <v>97.22</v>
      </c>
      <c r="H161">
        <v>9</v>
      </c>
      <c r="I161">
        <v>43.749000000000002</v>
      </c>
      <c r="J161">
        <v>918.72900000000004</v>
      </c>
      <c r="K161" t="s">
        <v>235</v>
      </c>
      <c r="L161">
        <v>0.61319444444444449</v>
      </c>
      <c r="M161" t="s">
        <v>23</v>
      </c>
      <c r="N161">
        <v>874.98</v>
      </c>
      <c r="O161">
        <v>4.7619047620000003</v>
      </c>
      <c r="P161">
        <v>43.749000000000002</v>
      </c>
      <c r="Q161">
        <v>6</v>
      </c>
      <c r="R161">
        <f t="shared" si="26"/>
        <v>918.73</v>
      </c>
      <c r="S161" t="str">
        <f t="shared" si="18"/>
        <v>check</v>
      </c>
      <c r="T161" t="str">
        <f t="shared" si="19"/>
        <v>Health And Beauty</v>
      </c>
      <c r="U161" t="str">
        <f t="shared" si="20"/>
        <v>Ewallet</v>
      </c>
      <c r="V161">
        <f>SUM(J161:J161:J1160)</f>
        <v>261783.28049999991</v>
      </c>
      <c r="W161">
        <f t="shared" si="21"/>
        <v>4547</v>
      </c>
      <c r="X161">
        <f t="shared" si="22"/>
        <v>310.90650890736333</v>
      </c>
      <c r="Y161">
        <f t="shared" si="23"/>
        <v>1042.6500000000001</v>
      </c>
      <c r="Z161">
        <f t="shared" si="24"/>
        <v>10.6785</v>
      </c>
      <c r="AA161">
        <f t="shared" si="25"/>
        <v>842</v>
      </c>
    </row>
    <row r="162" spans="1:27" x14ac:dyDescent="0.3">
      <c r="A162" t="s">
        <v>236</v>
      </c>
      <c r="B162" t="s">
        <v>45</v>
      </c>
      <c r="C162" t="s">
        <v>46</v>
      </c>
      <c r="D162" t="s">
        <v>27</v>
      </c>
      <c r="E162" t="s">
        <v>215</v>
      </c>
      <c r="F162" t="s">
        <v>36</v>
      </c>
      <c r="G162">
        <v>93.39</v>
      </c>
      <c r="H162">
        <v>6</v>
      </c>
      <c r="I162">
        <v>28.016999999999999</v>
      </c>
      <c r="J162">
        <v>588.35699999999997</v>
      </c>
      <c r="K162" t="s">
        <v>111</v>
      </c>
      <c r="L162">
        <v>0.8041666666666667</v>
      </c>
      <c r="M162" t="s">
        <v>23</v>
      </c>
      <c r="N162">
        <v>560.34</v>
      </c>
      <c r="O162">
        <v>4.7619047620000003</v>
      </c>
      <c r="P162">
        <v>28.016999999999999</v>
      </c>
      <c r="Q162">
        <v>10</v>
      </c>
      <c r="R162">
        <f t="shared" si="26"/>
        <v>588.36</v>
      </c>
      <c r="S162" t="str">
        <f t="shared" si="18"/>
        <v>check</v>
      </c>
      <c r="T162" t="str">
        <f t="shared" si="19"/>
        <v>Sports And Travel</v>
      </c>
      <c r="U162" t="str">
        <f t="shared" si="20"/>
        <v>Ewallet</v>
      </c>
      <c r="V162">
        <f>SUM(J162:J162:J1161)</f>
        <v>260864.55149999991</v>
      </c>
      <c r="W162">
        <f t="shared" si="21"/>
        <v>4538</v>
      </c>
      <c r="X162">
        <f t="shared" si="22"/>
        <v>310.18377110582628</v>
      </c>
      <c r="Y162">
        <f t="shared" si="23"/>
        <v>1042.6500000000001</v>
      </c>
      <c r="Z162">
        <f t="shared" si="24"/>
        <v>10.6785</v>
      </c>
      <c r="AA162">
        <f t="shared" si="25"/>
        <v>841</v>
      </c>
    </row>
    <row r="163" spans="1:27" x14ac:dyDescent="0.3">
      <c r="A163" t="s">
        <v>237</v>
      </c>
      <c r="B163" t="s">
        <v>25</v>
      </c>
      <c r="C163" t="s">
        <v>26</v>
      </c>
      <c r="D163" t="s">
        <v>27</v>
      </c>
      <c r="E163" t="s">
        <v>21</v>
      </c>
      <c r="F163" t="s">
        <v>47</v>
      </c>
      <c r="G163">
        <v>43.18</v>
      </c>
      <c r="H163">
        <v>8</v>
      </c>
      <c r="I163">
        <v>17.271999999999998</v>
      </c>
      <c r="J163">
        <v>362.71199999999999</v>
      </c>
      <c r="K163" t="s">
        <v>182</v>
      </c>
      <c r="L163">
        <v>0.81874999999999998</v>
      </c>
      <c r="M163" t="s">
        <v>32</v>
      </c>
      <c r="N163">
        <v>345.44</v>
      </c>
      <c r="O163">
        <v>4.7619047620000003</v>
      </c>
      <c r="P163">
        <v>17.271999999999998</v>
      </c>
      <c r="Q163">
        <v>8.3000000000000007</v>
      </c>
      <c r="R163">
        <f t="shared" si="26"/>
        <v>362.71</v>
      </c>
      <c r="S163" t="str">
        <f t="shared" si="18"/>
        <v>check</v>
      </c>
      <c r="T163" t="str">
        <f t="shared" si="19"/>
        <v>Food And Beverages</v>
      </c>
      <c r="U163" t="str">
        <f t="shared" si="20"/>
        <v>Credit card</v>
      </c>
      <c r="V163">
        <f>SUM(J163:J163:J1162)</f>
        <v>260276.1944999999</v>
      </c>
      <c r="W163">
        <f t="shared" si="21"/>
        <v>4532</v>
      </c>
      <c r="X163">
        <f t="shared" si="22"/>
        <v>309.85261249999985</v>
      </c>
      <c r="Y163">
        <f t="shared" si="23"/>
        <v>1042.6500000000001</v>
      </c>
      <c r="Z163">
        <f t="shared" si="24"/>
        <v>10.6785</v>
      </c>
      <c r="AA163">
        <f t="shared" si="25"/>
        <v>840</v>
      </c>
    </row>
    <row r="164" spans="1:27" x14ac:dyDescent="0.3">
      <c r="A164" t="s">
        <v>238</v>
      </c>
      <c r="B164" t="s">
        <v>18</v>
      </c>
      <c r="C164" t="s">
        <v>19</v>
      </c>
      <c r="D164" t="s">
        <v>27</v>
      </c>
      <c r="E164" t="s">
        <v>215</v>
      </c>
      <c r="F164" t="s">
        <v>36</v>
      </c>
      <c r="G164">
        <v>63.69</v>
      </c>
      <c r="H164">
        <v>1</v>
      </c>
      <c r="I164">
        <v>3.1844999999999999</v>
      </c>
      <c r="J164">
        <v>66.874499999999998</v>
      </c>
      <c r="K164" t="s">
        <v>40</v>
      </c>
      <c r="L164">
        <v>0.68125000000000002</v>
      </c>
      <c r="M164" t="s">
        <v>29</v>
      </c>
      <c r="N164">
        <v>63.69</v>
      </c>
      <c r="O164">
        <v>4.7619047620000003</v>
      </c>
      <c r="P164">
        <v>3.1844999999999999</v>
      </c>
      <c r="Q164">
        <v>6</v>
      </c>
      <c r="R164">
        <f t="shared" si="26"/>
        <v>66.87</v>
      </c>
      <c r="S164" t="str">
        <f t="shared" si="18"/>
        <v>check</v>
      </c>
      <c r="T164" t="str">
        <f t="shared" si="19"/>
        <v>Sports And Travel</v>
      </c>
      <c r="U164" t="str">
        <f t="shared" si="20"/>
        <v>Cash</v>
      </c>
      <c r="V164">
        <f>SUM(J164:J164:J1163)</f>
        <v>259913.4824999999</v>
      </c>
      <c r="W164">
        <f t="shared" si="21"/>
        <v>4524</v>
      </c>
      <c r="X164">
        <f t="shared" si="22"/>
        <v>309.78960965435027</v>
      </c>
      <c r="Y164">
        <f t="shared" si="23"/>
        <v>1042.6500000000001</v>
      </c>
      <c r="Z164">
        <f t="shared" si="24"/>
        <v>10.6785</v>
      </c>
      <c r="AA164">
        <f t="shared" si="25"/>
        <v>839</v>
      </c>
    </row>
    <row r="165" spans="1:27" x14ac:dyDescent="0.3">
      <c r="A165" t="s">
        <v>239</v>
      </c>
      <c r="B165" t="s">
        <v>18</v>
      </c>
      <c r="C165" t="s">
        <v>19</v>
      </c>
      <c r="D165" t="s">
        <v>27</v>
      </c>
      <c r="E165" t="s">
        <v>215</v>
      </c>
      <c r="F165" t="s">
        <v>47</v>
      </c>
      <c r="G165">
        <v>45.79</v>
      </c>
      <c r="H165">
        <v>7</v>
      </c>
      <c r="I165">
        <v>16.026499999999999</v>
      </c>
      <c r="J165">
        <v>336.55650000000003</v>
      </c>
      <c r="K165" t="s">
        <v>124</v>
      </c>
      <c r="L165">
        <v>0.8222222222222223</v>
      </c>
      <c r="M165" t="s">
        <v>32</v>
      </c>
      <c r="N165">
        <v>320.52999999999997</v>
      </c>
      <c r="O165">
        <v>4.7619047620000003</v>
      </c>
      <c r="P165">
        <v>16.026499999999999</v>
      </c>
      <c r="Q165">
        <v>7</v>
      </c>
      <c r="R165">
        <f t="shared" si="26"/>
        <v>336.56</v>
      </c>
      <c r="S165" t="str">
        <f t="shared" si="18"/>
        <v>check</v>
      </c>
      <c r="T165" t="str">
        <f t="shared" si="19"/>
        <v>Food And Beverages</v>
      </c>
      <c r="U165" t="str">
        <f t="shared" si="20"/>
        <v>Credit card</v>
      </c>
      <c r="V165">
        <f>SUM(J165:J165:J1164)</f>
        <v>259846.60799999989</v>
      </c>
      <c r="W165">
        <f t="shared" si="21"/>
        <v>4523</v>
      </c>
      <c r="X165">
        <f t="shared" si="22"/>
        <v>310.07948448687335</v>
      </c>
      <c r="Y165">
        <f t="shared" si="23"/>
        <v>1042.6500000000001</v>
      </c>
      <c r="Z165">
        <f t="shared" si="24"/>
        <v>10.6785</v>
      </c>
      <c r="AA165">
        <f t="shared" si="25"/>
        <v>838</v>
      </c>
    </row>
    <row r="166" spans="1:27" x14ac:dyDescent="0.3">
      <c r="A166" t="s">
        <v>240</v>
      </c>
      <c r="B166" t="s">
        <v>25</v>
      </c>
      <c r="C166" t="s">
        <v>26</v>
      </c>
      <c r="D166" t="s">
        <v>27</v>
      </c>
      <c r="E166" t="s">
        <v>215</v>
      </c>
      <c r="F166" t="s">
        <v>36</v>
      </c>
      <c r="G166">
        <v>76.400000000000006</v>
      </c>
      <c r="H166">
        <v>2</v>
      </c>
      <c r="I166">
        <v>7.64</v>
      </c>
      <c r="J166">
        <v>160.44</v>
      </c>
      <c r="K166" t="s">
        <v>241</v>
      </c>
      <c r="L166">
        <v>0.8208333333333333</v>
      </c>
      <c r="M166" t="s">
        <v>23</v>
      </c>
      <c r="N166">
        <v>152.80000000000001</v>
      </c>
      <c r="O166">
        <v>4.7619047620000003</v>
      </c>
      <c r="P166">
        <v>7.64</v>
      </c>
      <c r="Q166">
        <v>6.5</v>
      </c>
      <c r="R166">
        <f t="shared" si="26"/>
        <v>160.44</v>
      </c>
      <c r="S166" t="str">
        <f t="shared" si="18"/>
        <v>correct</v>
      </c>
      <c r="T166" t="str">
        <f t="shared" si="19"/>
        <v>Sports And Travel</v>
      </c>
      <c r="U166" t="str">
        <f t="shared" si="20"/>
        <v>Ewallet</v>
      </c>
      <c r="V166">
        <f>SUM(J166:J166:J1165)</f>
        <v>259510.05149999991</v>
      </c>
      <c r="W166">
        <f t="shared" si="21"/>
        <v>4516</v>
      </c>
      <c r="X166">
        <f t="shared" si="22"/>
        <v>310.04785125448018</v>
      </c>
      <c r="Y166">
        <f t="shared" si="23"/>
        <v>1042.6500000000001</v>
      </c>
      <c r="Z166">
        <f t="shared" si="24"/>
        <v>10.6785</v>
      </c>
      <c r="AA166">
        <f t="shared" si="25"/>
        <v>837</v>
      </c>
    </row>
    <row r="167" spans="1:27" x14ac:dyDescent="0.3">
      <c r="A167" t="s">
        <v>242</v>
      </c>
      <c r="B167" t="s">
        <v>45</v>
      </c>
      <c r="C167" t="s">
        <v>46</v>
      </c>
      <c r="D167" t="s">
        <v>27</v>
      </c>
      <c r="E167" t="s">
        <v>215</v>
      </c>
      <c r="F167" t="s">
        <v>47</v>
      </c>
      <c r="G167">
        <v>39.9</v>
      </c>
      <c r="H167">
        <v>10</v>
      </c>
      <c r="I167">
        <v>19.95</v>
      </c>
      <c r="J167">
        <v>418.95</v>
      </c>
      <c r="K167" t="s">
        <v>48</v>
      </c>
      <c r="L167">
        <v>0.64166666666666672</v>
      </c>
      <c r="M167" t="s">
        <v>32</v>
      </c>
      <c r="N167">
        <v>399</v>
      </c>
      <c r="O167">
        <v>4.7619047620000003</v>
      </c>
      <c r="P167">
        <v>19.95</v>
      </c>
      <c r="Q167">
        <v>5.9</v>
      </c>
      <c r="R167">
        <f t="shared" si="26"/>
        <v>418.95</v>
      </c>
      <c r="S167" t="str">
        <f t="shared" si="18"/>
        <v>correct</v>
      </c>
      <c r="T167" t="str">
        <f t="shared" si="19"/>
        <v>Food And Beverages</v>
      </c>
      <c r="U167" t="str">
        <f t="shared" si="20"/>
        <v>Credit card</v>
      </c>
      <c r="V167">
        <f>SUM(J167:J167:J1166)</f>
        <v>259349.61149999991</v>
      </c>
      <c r="W167">
        <f t="shared" si="21"/>
        <v>4514</v>
      </c>
      <c r="X167">
        <f t="shared" si="22"/>
        <v>310.22680801435394</v>
      </c>
      <c r="Y167">
        <f t="shared" si="23"/>
        <v>1042.6500000000001</v>
      </c>
      <c r="Z167">
        <f t="shared" si="24"/>
        <v>10.6785</v>
      </c>
      <c r="AA167">
        <f t="shared" si="25"/>
        <v>836</v>
      </c>
    </row>
    <row r="168" spans="1:27" x14ac:dyDescent="0.3">
      <c r="A168" t="s">
        <v>243</v>
      </c>
      <c r="B168" t="s">
        <v>45</v>
      </c>
      <c r="C168" t="s">
        <v>46</v>
      </c>
      <c r="D168" t="s">
        <v>20</v>
      </c>
      <c r="E168" t="s">
        <v>215</v>
      </c>
      <c r="F168" t="s">
        <v>22</v>
      </c>
      <c r="G168">
        <v>42.57</v>
      </c>
      <c r="H168">
        <v>8</v>
      </c>
      <c r="I168">
        <v>17.027999999999999</v>
      </c>
      <c r="J168">
        <v>357.58800000000002</v>
      </c>
      <c r="K168" t="s">
        <v>40</v>
      </c>
      <c r="L168">
        <v>0.59166666666666667</v>
      </c>
      <c r="M168" t="s">
        <v>23</v>
      </c>
      <c r="N168">
        <v>340.56</v>
      </c>
      <c r="O168">
        <v>4.7619047620000003</v>
      </c>
      <c r="P168">
        <v>17.027999999999999</v>
      </c>
      <c r="Q168">
        <v>5.6</v>
      </c>
      <c r="R168">
        <f t="shared" si="26"/>
        <v>357.59</v>
      </c>
      <c r="S168" t="str">
        <f t="shared" si="18"/>
        <v>check</v>
      </c>
      <c r="T168" t="str">
        <f t="shared" si="19"/>
        <v>Health And Beauty</v>
      </c>
      <c r="U168" t="str">
        <f t="shared" si="20"/>
        <v>Ewallet</v>
      </c>
      <c r="V168">
        <f>SUM(J168:J168:J1167)</f>
        <v>258930.6614999999</v>
      </c>
      <c r="W168">
        <f t="shared" si="21"/>
        <v>4504</v>
      </c>
      <c r="X168">
        <f t="shared" si="22"/>
        <v>310.0966005988023</v>
      </c>
      <c r="Y168">
        <f t="shared" si="23"/>
        <v>1042.6500000000001</v>
      </c>
      <c r="Z168">
        <f t="shared" si="24"/>
        <v>10.6785</v>
      </c>
      <c r="AA168">
        <f t="shared" si="25"/>
        <v>835</v>
      </c>
    </row>
    <row r="169" spans="1:27" x14ac:dyDescent="0.3">
      <c r="A169" t="s">
        <v>244</v>
      </c>
      <c r="B169" t="s">
        <v>25</v>
      </c>
      <c r="C169" t="s">
        <v>26</v>
      </c>
      <c r="D169" t="s">
        <v>27</v>
      </c>
      <c r="E169" t="s">
        <v>215</v>
      </c>
      <c r="F169" t="s">
        <v>31</v>
      </c>
      <c r="G169">
        <v>95.58</v>
      </c>
      <c r="H169">
        <v>10</v>
      </c>
      <c r="I169">
        <v>47.79</v>
      </c>
      <c r="J169">
        <v>1003.59</v>
      </c>
      <c r="K169" t="s">
        <v>187</v>
      </c>
      <c r="L169">
        <v>0.56388888888888888</v>
      </c>
      <c r="M169" t="s">
        <v>29</v>
      </c>
      <c r="N169">
        <v>955.8</v>
      </c>
      <c r="O169">
        <v>4.7619047620000003</v>
      </c>
      <c r="P169">
        <v>47.79</v>
      </c>
      <c r="Q169">
        <v>4.8</v>
      </c>
      <c r="R169">
        <f t="shared" si="26"/>
        <v>1003.59</v>
      </c>
      <c r="S169" t="str">
        <f t="shared" si="18"/>
        <v>correct</v>
      </c>
      <c r="T169" t="str">
        <f t="shared" si="19"/>
        <v>Home And Lifestyle</v>
      </c>
      <c r="U169" t="str">
        <f t="shared" si="20"/>
        <v>Cash</v>
      </c>
      <c r="V169">
        <f>SUM(J169:J169:J1168)</f>
        <v>258573.07349999991</v>
      </c>
      <c r="W169">
        <f t="shared" si="21"/>
        <v>4496</v>
      </c>
      <c r="X169">
        <f t="shared" si="22"/>
        <v>310.03965647482005</v>
      </c>
      <c r="Y169">
        <f t="shared" si="23"/>
        <v>1042.6500000000001</v>
      </c>
      <c r="Z169">
        <f t="shared" si="24"/>
        <v>10.6785</v>
      </c>
      <c r="AA169">
        <f t="shared" si="25"/>
        <v>834</v>
      </c>
    </row>
    <row r="170" spans="1:27" x14ac:dyDescent="0.3">
      <c r="A170" t="s">
        <v>245</v>
      </c>
      <c r="B170" t="s">
        <v>18</v>
      </c>
      <c r="C170" t="s">
        <v>19</v>
      </c>
      <c r="D170" t="s">
        <v>27</v>
      </c>
      <c r="E170" t="s">
        <v>215</v>
      </c>
      <c r="F170" t="s">
        <v>50</v>
      </c>
      <c r="G170">
        <v>98.98</v>
      </c>
      <c r="H170">
        <v>10</v>
      </c>
      <c r="I170">
        <v>49.49</v>
      </c>
      <c r="J170">
        <v>1039.29</v>
      </c>
      <c r="K170">
        <v>43679</v>
      </c>
      <c r="L170">
        <v>0.68055555555555547</v>
      </c>
      <c r="M170" t="s">
        <v>32</v>
      </c>
      <c r="N170">
        <v>989.8</v>
      </c>
      <c r="O170">
        <v>4.7619047620000003</v>
      </c>
      <c r="P170">
        <v>49.49</v>
      </c>
      <c r="Q170">
        <v>8.6999999999999993</v>
      </c>
      <c r="R170">
        <f t="shared" si="26"/>
        <v>1039.29</v>
      </c>
      <c r="S170" t="str">
        <f t="shared" si="18"/>
        <v>correct</v>
      </c>
      <c r="T170" t="str">
        <f t="shared" si="19"/>
        <v>Fashion Accessories</v>
      </c>
      <c r="U170" t="str">
        <f t="shared" si="20"/>
        <v>Credit card</v>
      </c>
      <c r="V170">
        <f>SUM(J170:J170:J1169)</f>
        <v>257569.48349999989</v>
      </c>
      <c r="W170">
        <f t="shared" si="21"/>
        <v>4486</v>
      </c>
      <c r="X170">
        <f t="shared" si="22"/>
        <v>309.20706302520995</v>
      </c>
      <c r="Y170">
        <f t="shared" si="23"/>
        <v>1042.6500000000001</v>
      </c>
      <c r="Z170">
        <f t="shared" si="24"/>
        <v>10.6785</v>
      </c>
      <c r="AA170">
        <f t="shared" si="25"/>
        <v>833</v>
      </c>
    </row>
    <row r="171" spans="1:27" x14ac:dyDescent="0.3">
      <c r="A171" t="s">
        <v>246</v>
      </c>
      <c r="B171" t="s">
        <v>18</v>
      </c>
      <c r="C171" t="s">
        <v>19</v>
      </c>
      <c r="D171" t="s">
        <v>27</v>
      </c>
      <c r="E171" t="s">
        <v>215</v>
      </c>
      <c r="F171" t="s">
        <v>47</v>
      </c>
      <c r="G171">
        <v>51.28</v>
      </c>
      <c r="H171">
        <v>6</v>
      </c>
      <c r="I171">
        <v>15.384</v>
      </c>
      <c r="J171">
        <v>323.06400000000002</v>
      </c>
      <c r="K171" t="s">
        <v>182</v>
      </c>
      <c r="L171">
        <v>0.68819444444444444</v>
      </c>
      <c r="M171" t="s">
        <v>29</v>
      </c>
      <c r="N171">
        <v>307.68</v>
      </c>
      <c r="O171">
        <v>4.7619047620000003</v>
      </c>
      <c r="P171">
        <v>15.384</v>
      </c>
      <c r="Q171">
        <v>6.5</v>
      </c>
      <c r="R171">
        <f t="shared" si="26"/>
        <v>323.06</v>
      </c>
      <c r="S171" t="str">
        <f t="shared" si="18"/>
        <v>check</v>
      </c>
      <c r="T171" t="str">
        <f t="shared" si="19"/>
        <v>Food And Beverages</v>
      </c>
      <c r="U171" t="str">
        <f t="shared" si="20"/>
        <v>Cash</v>
      </c>
      <c r="V171">
        <f>SUM(J171:J171:J1170)</f>
        <v>256530.19349999991</v>
      </c>
      <c r="W171">
        <f t="shared" si="21"/>
        <v>4476</v>
      </c>
      <c r="X171">
        <f t="shared" si="22"/>
        <v>308.3295594951922</v>
      </c>
      <c r="Y171">
        <f t="shared" si="23"/>
        <v>1042.6500000000001</v>
      </c>
      <c r="Z171">
        <f t="shared" si="24"/>
        <v>10.6785</v>
      </c>
      <c r="AA171">
        <f t="shared" si="25"/>
        <v>832</v>
      </c>
    </row>
    <row r="172" spans="1:27" x14ac:dyDescent="0.3">
      <c r="A172" t="s">
        <v>247</v>
      </c>
      <c r="B172" t="s">
        <v>18</v>
      </c>
      <c r="C172" t="s">
        <v>19</v>
      </c>
      <c r="D172" t="s">
        <v>20</v>
      </c>
      <c r="E172" t="s">
        <v>215</v>
      </c>
      <c r="F172" t="s">
        <v>36</v>
      </c>
      <c r="G172">
        <v>69.52</v>
      </c>
      <c r="H172">
        <v>7</v>
      </c>
      <c r="I172">
        <v>24.332000000000001</v>
      </c>
      <c r="J172">
        <v>510.97199999999998</v>
      </c>
      <c r="K172">
        <v>43467</v>
      </c>
      <c r="L172">
        <v>0.63194444444444442</v>
      </c>
      <c r="M172" t="s">
        <v>32</v>
      </c>
      <c r="N172">
        <v>486.64</v>
      </c>
      <c r="O172">
        <v>4.7619047620000003</v>
      </c>
      <c r="P172">
        <v>24.332000000000001</v>
      </c>
      <c r="Q172">
        <v>8.5</v>
      </c>
      <c r="R172">
        <f t="shared" si="26"/>
        <v>510.97</v>
      </c>
      <c r="S172" t="str">
        <f t="shared" si="18"/>
        <v>check</v>
      </c>
      <c r="T172" t="str">
        <f t="shared" si="19"/>
        <v>Sports And Travel</v>
      </c>
      <c r="U172" t="str">
        <f t="shared" si="20"/>
        <v>Credit card</v>
      </c>
      <c r="V172">
        <f>SUM(J172:J172:J1171)</f>
        <v>256207.12949999992</v>
      </c>
      <c r="W172">
        <f t="shared" si="21"/>
        <v>4470</v>
      </c>
      <c r="X172">
        <f t="shared" si="22"/>
        <v>308.31182851985551</v>
      </c>
      <c r="Y172">
        <f t="shared" si="23"/>
        <v>1042.6500000000001</v>
      </c>
      <c r="Z172">
        <f t="shared" si="24"/>
        <v>10.6785</v>
      </c>
      <c r="AA172">
        <f t="shared" si="25"/>
        <v>831</v>
      </c>
    </row>
    <row r="173" spans="1:27" x14ac:dyDescent="0.3">
      <c r="A173" t="s">
        <v>248</v>
      </c>
      <c r="B173" t="s">
        <v>18</v>
      </c>
      <c r="C173" t="s">
        <v>19</v>
      </c>
      <c r="D173" t="s">
        <v>27</v>
      </c>
      <c r="E173" t="s">
        <v>215</v>
      </c>
      <c r="F173" t="s">
        <v>22</v>
      </c>
      <c r="G173">
        <v>70.010000000000005</v>
      </c>
      <c r="H173">
        <v>5</v>
      </c>
      <c r="I173">
        <v>17.502500000000001</v>
      </c>
      <c r="J173">
        <v>367.55250000000001</v>
      </c>
      <c r="K173">
        <v>43525</v>
      </c>
      <c r="L173">
        <v>0.48333333333333334</v>
      </c>
      <c r="M173" t="s">
        <v>23</v>
      </c>
      <c r="N173">
        <v>350.05</v>
      </c>
      <c r="O173">
        <v>4.7619047620000003</v>
      </c>
      <c r="P173">
        <v>17.502500000000001</v>
      </c>
      <c r="Q173">
        <v>5.5</v>
      </c>
      <c r="R173">
        <f t="shared" si="26"/>
        <v>367.55</v>
      </c>
      <c r="S173" t="str">
        <f t="shared" si="18"/>
        <v>check</v>
      </c>
      <c r="T173" t="str">
        <f t="shared" si="19"/>
        <v>Health And Beauty</v>
      </c>
      <c r="U173" t="str">
        <f t="shared" si="20"/>
        <v>Ewallet</v>
      </c>
      <c r="V173">
        <f>SUM(J173:J173:J1172)</f>
        <v>255696.15749999988</v>
      </c>
      <c r="W173">
        <f t="shared" si="21"/>
        <v>4463</v>
      </c>
      <c r="X173">
        <f t="shared" si="22"/>
        <v>308.06765963855406</v>
      </c>
      <c r="Y173">
        <f t="shared" si="23"/>
        <v>1042.6500000000001</v>
      </c>
      <c r="Z173">
        <f t="shared" si="24"/>
        <v>10.6785</v>
      </c>
      <c r="AA173">
        <f t="shared" si="25"/>
        <v>830</v>
      </c>
    </row>
    <row r="174" spans="1:27" x14ac:dyDescent="0.3">
      <c r="A174" t="s">
        <v>249</v>
      </c>
      <c r="B174" t="s">
        <v>45</v>
      </c>
      <c r="C174" t="s">
        <v>46</v>
      </c>
      <c r="D174" t="s">
        <v>20</v>
      </c>
      <c r="E174" t="s">
        <v>215</v>
      </c>
      <c r="F174" t="s">
        <v>47</v>
      </c>
      <c r="G174">
        <v>80.05</v>
      </c>
      <c r="H174">
        <v>5</v>
      </c>
      <c r="I174">
        <v>20.012499999999999</v>
      </c>
      <c r="J174">
        <v>420.26249999999999</v>
      </c>
      <c r="K174" t="s">
        <v>144</v>
      </c>
      <c r="L174">
        <v>0.53125</v>
      </c>
      <c r="M174" t="s">
        <v>32</v>
      </c>
      <c r="N174">
        <v>400.25</v>
      </c>
      <c r="O174">
        <v>4.7619047620000003</v>
      </c>
      <c r="P174">
        <v>20.012499999999999</v>
      </c>
      <c r="Q174">
        <v>9.4</v>
      </c>
      <c r="R174">
        <f t="shared" si="26"/>
        <v>420.26</v>
      </c>
      <c r="S174" t="str">
        <f t="shared" si="18"/>
        <v>check</v>
      </c>
      <c r="T174" t="str">
        <f t="shared" si="19"/>
        <v>Food And Beverages</v>
      </c>
      <c r="U174" t="str">
        <f t="shared" si="20"/>
        <v>Credit card</v>
      </c>
      <c r="V174">
        <f>SUM(J174:J174:J1173)</f>
        <v>255328.60499999989</v>
      </c>
      <c r="W174">
        <f t="shared" si="21"/>
        <v>4458</v>
      </c>
      <c r="X174">
        <f t="shared" si="22"/>
        <v>307.9959047044631</v>
      </c>
      <c r="Y174">
        <f t="shared" si="23"/>
        <v>1042.6500000000001</v>
      </c>
      <c r="Z174">
        <f t="shared" si="24"/>
        <v>10.6785</v>
      </c>
      <c r="AA174">
        <f t="shared" si="25"/>
        <v>829</v>
      </c>
    </row>
    <row r="175" spans="1:27" x14ac:dyDescent="0.3">
      <c r="A175" t="s">
        <v>250</v>
      </c>
      <c r="B175" t="s">
        <v>25</v>
      </c>
      <c r="C175" t="s">
        <v>26</v>
      </c>
      <c r="D175" t="s">
        <v>27</v>
      </c>
      <c r="E175" t="s">
        <v>215</v>
      </c>
      <c r="F175" t="s">
        <v>28</v>
      </c>
      <c r="G175">
        <v>20.85</v>
      </c>
      <c r="H175">
        <v>8</v>
      </c>
      <c r="I175">
        <v>8.34</v>
      </c>
      <c r="J175">
        <v>175.14</v>
      </c>
      <c r="K175">
        <v>43527</v>
      </c>
      <c r="L175">
        <v>0.80347222222222225</v>
      </c>
      <c r="M175" t="s">
        <v>29</v>
      </c>
      <c r="N175">
        <v>166.8</v>
      </c>
      <c r="O175">
        <v>4.7619047620000003</v>
      </c>
      <c r="P175">
        <v>8.34</v>
      </c>
      <c r="Q175">
        <v>6.3</v>
      </c>
      <c r="R175">
        <f t="shared" si="26"/>
        <v>175.14</v>
      </c>
      <c r="S175" t="str">
        <f t="shared" si="18"/>
        <v>correct</v>
      </c>
      <c r="T175" t="str">
        <f t="shared" si="19"/>
        <v>Electronic Accessories</v>
      </c>
      <c r="U175" t="str">
        <f t="shared" si="20"/>
        <v>Cash</v>
      </c>
      <c r="V175">
        <f>SUM(J175:J175:J1174)</f>
        <v>254908.34249999988</v>
      </c>
      <c r="W175">
        <f t="shared" si="21"/>
        <v>4453</v>
      </c>
      <c r="X175">
        <f t="shared" si="22"/>
        <v>307.86031702898538</v>
      </c>
      <c r="Y175">
        <f t="shared" si="23"/>
        <v>1042.6500000000001</v>
      </c>
      <c r="Z175">
        <f t="shared" si="24"/>
        <v>10.6785</v>
      </c>
      <c r="AA175">
        <f t="shared" si="25"/>
        <v>828</v>
      </c>
    </row>
    <row r="176" spans="1:27" x14ac:dyDescent="0.3">
      <c r="A176" t="s">
        <v>251</v>
      </c>
      <c r="B176" t="s">
        <v>45</v>
      </c>
      <c r="C176" t="s">
        <v>46</v>
      </c>
      <c r="D176" t="s">
        <v>20</v>
      </c>
      <c r="E176" t="s">
        <v>215</v>
      </c>
      <c r="F176" t="s">
        <v>28</v>
      </c>
      <c r="G176">
        <v>52.89</v>
      </c>
      <c r="H176">
        <v>6</v>
      </c>
      <c r="I176">
        <v>15.867000000000001</v>
      </c>
      <c r="J176">
        <v>333.20699999999999</v>
      </c>
      <c r="K176" t="s">
        <v>182</v>
      </c>
      <c r="L176">
        <v>0.7319444444444444</v>
      </c>
      <c r="M176" t="s">
        <v>32</v>
      </c>
      <c r="N176">
        <v>317.33999999999997</v>
      </c>
      <c r="O176">
        <v>4.7619047620000003</v>
      </c>
      <c r="P176">
        <v>15.867000000000001</v>
      </c>
      <c r="Q176">
        <v>9.8000000000000007</v>
      </c>
      <c r="R176">
        <f t="shared" si="26"/>
        <v>333.21</v>
      </c>
      <c r="S176" t="str">
        <f t="shared" si="18"/>
        <v>check</v>
      </c>
      <c r="T176" t="str">
        <f t="shared" si="19"/>
        <v>Electronic Accessories</v>
      </c>
      <c r="U176" t="str">
        <f t="shared" si="20"/>
        <v>Credit card</v>
      </c>
      <c r="V176">
        <f>SUM(J176:J176:J1175)</f>
        <v>254733.2024999999</v>
      </c>
      <c r="W176">
        <f t="shared" si="21"/>
        <v>4445</v>
      </c>
      <c r="X176">
        <f t="shared" si="22"/>
        <v>308.02080108827073</v>
      </c>
      <c r="Y176">
        <f t="shared" si="23"/>
        <v>1042.6500000000001</v>
      </c>
      <c r="Z176">
        <f t="shared" si="24"/>
        <v>10.6785</v>
      </c>
      <c r="AA176">
        <f t="shared" si="25"/>
        <v>827</v>
      </c>
    </row>
    <row r="177" spans="1:27" x14ac:dyDescent="0.3">
      <c r="A177" t="s">
        <v>252</v>
      </c>
      <c r="B177" t="s">
        <v>45</v>
      </c>
      <c r="C177" t="s">
        <v>46</v>
      </c>
      <c r="D177" t="s">
        <v>27</v>
      </c>
      <c r="E177" t="s">
        <v>215</v>
      </c>
      <c r="F177" t="s">
        <v>47</v>
      </c>
      <c r="G177">
        <v>19.79</v>
      </c>
      <c r="H177">
        <v>8</v>
      </c>
      <c r="I177">
        <v>7.9160000000000004</v>
      </c>
      <c r="J177">
        <v>166.23599999999999</v>
      </c>
      <c r="K177" t="s">
        <v>208</v>
      </c>
      <c r="L177">
        <v>0.50277777777777777</v>
      </c>
      <c r="M177" t="s">
        <v>23</v>
      </c>
      <c r="N177">
        <v>158.32</v>
      </c>
      <c r="O177">
        <v>4.7619047620000003</v>
      </c>
      <c r="P177">
        <v>7.9160000000000004</v>
      </c>
      <c r="Q177">
        <v>8.6999999999999993</v>
      </c>
      <c r="R177">
        <f t="shared" si="26"/>
        <v>166.24</v>
      </c>
      <c r="S177" t="str">
        <f t="shared" si="18"/>
        <v>check</v>
      </c>
      <c r="T177" t="str">
        <f t="shared" si="19"/>
        <v>Food And Beverages</v>
      </c>
      <c r="U177" t="str">
        <f t="shared" si="20"/>
        <v>Ewallet</v>
      </c>
      <c r="V177">
        <f>SUM(J177:J177:J1176)</f>
        <v>254399.99549999987</v>
      </c>
      <c r="W177">
        <f t="shared" si="21"/>
        <v>4439</v>
      </c>
      <c r="X177">
        <f t="shared" si="22"/>
        <v>307.99030932203374</v>
      </c>
      <c r="Y177">
        <f t="shared" si="23"/>
        <v>1042.6500000000001</v>
      </c>
      <c r="Z177">
        <f t="shared" si="24"/>
        <v>10.6785</v>
      </c>
      <c r="AA177">
        <f t="shared" si="25"/>
        <v>826</v>
      </c>
    </row>
    <row r="178" spans="1:27" x14ac:dyDescent="0.3">
      <c r="A178" t="s">
        <v>253</v>
      </c>
      <c r="B178" t="s">
        <v>18</v>
      </c>
      <c r="C178" t="s">
        <v>19</v>
      </c>
      <c r="D178" t="s">
        <v>20</v>
      </c>
      <c r="E178" t="s">
        <v>215</v>
      </c>
      <c r="F178" t="s">
        <v>31</v>
      </c>
      <c r="G178">
        <v>33.840000000000003</v>
      </c>
      <c r="H178">
        <v>9</v>
      </c>
      <c r="I178">
        <v>15.228</v>
      </c>
      <c r="J178">
        <v>319.78800000000001</v>
      </c>
      <c r="K178" t="s">
        <v>254</v>
      </c>
      <c r="L178">
        <v>0.68125000000000002</v>
      </c>
      <c r="M178" t="s">
        <v>23</v>
      </c>
      <c r="N178">
        <v>304.56</v>
      </c>
      <c r="O178">
        <v>4.7619047620000003</v>
      </c>
      <c r="P178">
        <v>15.228</v>
      </c>
      <c r="Q178">
        <v>8.8000000000000007</v>
      </c>
      <c r="R178">
        <f t="shared" si="26"/>
        <v>319.79000000000002</v>
      </c>
      <c r="S178" t="str">
        <f t="shared" si="18"/>
        <v>check</v>
      </c>
      <c r="T178" t="str">
        <f t="shared" si="19"/>
        <v>Home And Lifestyle</v>
      </c>
      <c r="U178" t="str">
        <f t="shared" si="20"/>
        <v>Ewallet</v>
      </c>
      <c r="V178">
        <f>SUM(J178:J178:J1177)</f>
        <v>254233.75949999987</v>
      </c>
      <c r="W178">
        <f t="shared" si="21"/>
        <v>4431</v>
      </c>
      <c r="X178">
        <f t="shared" si="22"/>
        <v>308.16213272727259</v>
      </c>
      <c r="Y178">
        <f t="shared" si="23"/>
        <v>1042.6500000000001</v>
      </c>
      <c r="Z178">
        <f t="shared" si="24"/>
        <v>10.6785</v>
      </c>
      <c r="AA178">
        <f t="shared" si="25"/>
        <v>825</v>
      </c>
    </row>
    <row r="179" spans="1:27" x14ac:dyDescent="0.3">
      <c r="A179" t="s">
        <v>255</v>
      </c>
      <c r="B179" t="s">
        <v>18</v>
      </c>
      <c r="C179" t="s">
        <v>19</v>
      </c>
      <c r="D179" t="s">
        <v>20</v>
      </c>
      <c r="E179" t="s">
        <v>215</v>
      </c>
      <c r="F179" t="s">
        <v>47</v>
      </c>
      <c r="G179">
        <v>22.17</v>
      </c>
      <c r="H179">
        <v>8</v>
      </c>
      <c r="I179">
        <v>8.8680000000000003</v>
      </c>
      <c r="J179">
        <v>186.22800000000001</v>
      </c>
      <c r="K179">
        <v>43527</v>
      </c>
      <c r="L179">
        <v>0.7090277777777777</v>
      </c>
      <c r="M179" t="s">
        <v>32</v>
      </c>
      <c r="N179">
        <v>177.36</v>
      </c>
      <c r="O179">
        <v>4.7619047620000003</v>
      </c>
      <c r="P179">
        <v>8.8680000000000003</v>
      </c>
      <c r="Q179">
        <v>9.6</v>
      </c>
      <c r="R179">
        <f t="shared" si="26"/>
        <v>186.23</v>
      </c>
      <c r="S179" t="str">
        <f t="shared" si="18"/>
        <v>check</v>
      </c>
      <c r="T179" t="str">
        <f t="shared" si="19"/>
        <v>Food And Beverages</v>
      </c>
      <c r="U179" t="str">
        <f t="shared" si="20"/>
        <v>Credit card</v>
      </c>
      <c r="V179">
        <f>SUM(J179:J179:J1178)</f>
        <v>253913.9714999999</v>
      </c>
      <c r="W179">
        <f t="shared" si="21"/>
        <v>4422</v>
      </c>
      <c r="X179">
        <f t="shared" si="22"/>
        <v>308.14802366504841</v>
      </c>
      <c r="Y179">
        <f t="shared" si="23"/>
        <v>1042.6500000000001</v>
      </c>
      <c r="Z179">
        <f t="shared" si="24"/>
        <v>10.6785</v>
      </c>
      <c r="AA179">
        <f t="shared" si="25"/>
        <v>824</v>
      </c>
    </row>
    <row r="180" spans="1:27" x14ac:dyDescent="0.3">
      <c r="A180" t="s">
        <v>256</v>
      </c>
      <c r="B180" t="s">
        <v>25</v>
      </c>
      <c r="C180" t="s">
        <v>26</v>
      </c>
      <c r="D180" t="s">
        <v>27</v>
      </c>
      <c r="E180" t="s">
        <v>21</v>
      </c>
      <c r="F180" t="s">
        <v>50</v>
      </c>
      <c r="G180">
        <v>22.51</v>
      </c>
      <c r="H180">
        <v>7</v>
      </c>
      <c r="I180">
        <v>7.8784999999999998</v>
      </c>
      <c r="J180">
        <v>165.4485</v>
      </c>
      <c r="K180" t="s">
        <v>257</v>
      </c>
      <c r="L180">
        <v>0.4513888888888889</v>
      </c>
      <c r="M180" t="s">
        <v>32</v>
      </c>
      <c r="N180">
        <v>157.57</v>
      </c>
      <c r="O180">
        <v>4.7619047620000003</v>
      </c>
      <c r="P180">
        <v>7.8784999999999998</v>
      </c>
      <c r="Q180">
        <v>4.8</v>
      </c>
      <c r="R180">
        <f t="shared" si="26"/>
        <v>165.45</v>
      </c>
      <c r="S180" t="str">
        <f t="shared" si="18"/>
        <v>check</v>
      </c>
      <c r="T180" t="str">
        <f t="shared" si="19"/>
        <v>Fashion Accessories</v>
      </c>
      <c r="U180" t="str">
        <f t="shared" si="20"/>
        <v>Credit card</v>
      </c>
      <c r="V180">
        <f>SUM(J180:J180:J1179)</f>
        <v>253727.74349999989</v>
      </c>
      <c r="W180">
        <f t="shared" si="21"/>
        <v>4414</v>
      </c>
      <c r="X180">
        <f t="shared" si="22"/>
        <v>308.29616464155515</v>
      </c>
      <c r="Y180">
        <f t="shared" si="23"/>
        <v>1042.6500000000001</v>
      </c>
      <c r="Z180">
        <f t="shared" si="24"/>
        <v>10.6785</v>
      </c>
      <c r="AA180">
        <f t="shared" si="25"/>
        <v>823</v>
      </c>
    </row>
    <row r="181" spans="1:27" x14ac:dyDescent="0.3">
      <c r="A181" t="s">
        <v>258</v>
      </c>
      <c r="B181" t="s">
        <v>18</v>
      </c>
      <c r="C181" t="s">
        <v>19</v>
      </c>
      <c r="D181" t="s">
        <v>27</v>
      </c>
      <c r="E181" t="s">
        <v>215</v>
      </c>
      <c r="F181" t="s">
        <v>47</v>
      </c>
      <c r="G181">
        <v>73.88</v>
      </c>
      <c r="H181">
        <v>6</v>
      </c>
      <c r="I181">
        <v>22.164000000000001</v>
      </c>
      <c r="J181">
        <v>465.44400000000002</v>
      </c>
      <c r="K181" t="s">
        <v>87</v>
      </c>
      <c r="L181">
        <v>0.8027777777777777</v>
      </c>
      <c r="M181" t="s">
        <v>23</v>
      </c>
      <c r="N181">
        <v>443.28</v>
      </c>
      <c r="O181">
        <v>4.7619047620000003</v>
      </c>
      <c r="P181">
        <v>22.164000000000001</v>
      </c>
      <c r="Q181">
        <v>4.4000000000000004</v>
      </c>
      <c r="R181">
        <f t="shared" si="26"/>
        <v>465.44</v>
      </c>
      <c r="S181" t="str">
        <f t="shared" si="18"/>
        <v>check</v>
      </c>
      <c r="T181" t="str">
        <f t="shared" si="19"/>
        <v>Food And Beverages</v>
      </c>
      <c r="U181" t="str">
        <f t="shared" si="20"/>
        <v>Ewallet</v>
      </c>
      <c r="V181">
        <f>SUM(J181:J181:J1180)</f>
        <v>253562.2949999999</v>
      </c>
      <c r="W181">
        <f t="shared" si="21"/>
        <v>4407</v>
      </c>
      <c r="X181">
        <f t="shared" si="22"/>
        <v>308.46994525547433</v>
      </c>
      <c r="Y181">
        <f t="shared" si="23"/>
        <v>1042.6500000000001</v>
      </c>
      <c r="Z181">
        <f t="shared" si="24"/>
        <v>10.6785</v>
      </c>
      <c r="AA181">
        <f t="shared" si="25"/>
        <v>822</v>
      </c>
    </row>
    <row r="182" spans="1:27" x14ac:dyDescent="0.3">
      <c r="A182" t="s">
        <v>259</v>
      </c>
      <c r="B182" t="s">
        <v>25</v>
      </c>
      <c r="C182" t="s">
        <v>26</v>
      </c>
      <c r="D182" t="s">
        <v>20</v>
      </c>
      <c r="E182" t="s">
        <v>215</v>
      </c>
      <c r="F182" t="s">
        <v>22</v>
      </c>
      <c r="G182">
        <v>86.8</v>
      </c>
      <c r="H182">
        <v>3</v>
      </c>
      <c r="I182">
        <v>13.02</v>
      </c>
      <c r="J182">
        <v>273.42</v>
      </c>
      <c r="K182" t="s">
        <v>79</v>
      </c>
      <c r="L182">
        <v>0.69930555555555562</v>
      </c>
      <c r="M182" t="s">
        <v>23</v>
      </c>
      <c r="N182">
        <v>260.39999999999998</v>
      </c>
      <c r="O182">
        <v>4.7619047620000003</v>
      </c>
      <c r="P182">
        <v>13.02</v>
      </c>
      <c r="Q182">
        <v>9.9</v>
      </c>
      <c r="R182">
        <f t="shared" si="26"/>
        <v>273.42</v>
      </c>
      <c r="S182" t="str">
        <f t="shared" si="18"/>
        <v>correct</v>
      </c>
      <c r="T182" t="str">
        <f t="shared" si="19"/>
        <v>Health And Beauty</v>
      </c>
      <c r="U182" t="str">
        <f t="shared" si="20"/>
        <v>Ewallet</v>
      </c>
      <c r="V182">
        <f>SUM(J182:J182:J1181)</f>
        <v>253096.85099999988</v>
      </c>
      <c r="W182">
        <f t="shared" si="21"/>
        <v>4401</v>
      </c>
      <c r="X182">
        <f t="shared" si="22"/>
        <v>308.27874665042617</v>
      </c>
      <c r="Y182">
        <f t="shared" si="23"/>
        <v>1042.6500000000001</v>
      </c>
      <c r="Z182">
        <f t="shared" si="24"/>
        <v>10.6785</v>
      </c>
      <c r="AA182">
        <f t="shared" si="25"/>
        <v>821</v>
      </c>
    </row>
    <row r="183" spans="1:27" x14ac:dyDescent="0.3">
      <c r="A183" t="s">
        <v>260</v>
      </c>
      <c r="B183" t="s">
        <v>25</v>
      </c>
      <c r="C183" t="s">
        <v>26</v>
      </c>
      <c r="D183" t="s">
        <v>27</v>
      </c>
      <c r="E183" t="s">
        <v>215</v>
      </c>
      <c r="F183" t="s">
        <v>50</v>
      </c>
      <c r="G183">
        <v>64.260000000000005</v>
      </c>
      <c r="H183">
        <v>7</v>
      </c>
      <c r="I183">
        <v>22.491</v>
      </c>
      <c r="J183">
        <v>472.31099999999998</v>
      </c>
      <c r="K183">
        <v>43710</v>
      </c>
      <c r="L183">
        <v>0.41666666666666669</v>
      </c>
      <c r="M183" t="s">
        <v>29</v>
      </c>
      <c r="N183">
        <v>449.82</v>
      </c>
      <c r="O183">
        <v>4.7619047620000003</v>
      </c>
      <c r="P183">
        <v>22.491</v>
      </c>
      <c r="Q183">
        <v>5.7</v>
      </c>
      <c r="R183">
        <f t="shared" si="26"/>
        <v>472.31</v>
      </c>
      <c r="S183" t="str">
        <f t="shared" si="18"/>
        <v>check</v>
      </c>
      <c r="T183" t="str">
        <f t="shared" si="19"/>
        <v>Fashion Accessories</v>
      </c>
      <c r="U183" t="str">
        <f t="shared" si="20"/>
        <v>Cash</v>
      </c>
      <c r="V183">
        <f>SUM(J183:J183:J1182)</f>
        <v>252823.43099999989</v>
      </c>
      <c r="W183">
        <f t="shared" si="21"/>
        <v>4398</v>
      </c>
      <c r="X183">
        <f t="shared" si="22"/>
        <v>308.32125731707305</v>
      </c>
      <c r="Y183">
        <f t="shared" si="23"/>
        <v>1042.6500000000001</v>
      </c>
      <c r="Z183">
        <f t="shared" si="24"/>
        <v>10.6785</v>
      </c>
      <c r="AA183">
        <f t="shared" si="25"/>
        <v>820</v>
      </c>
    </row>
    <row r="184" spans="1:27" x14ac:dyDescent="0.3">
      <c r="A184" t="s">
        <v>261</v>
      </c>
      <c r="B184" t="s">
        <v>25</v>
      </c>
      <c r="C184" t="s">
        <v>26</v>
      </c>
      <c r="D184" t="s">
        <v>20</v>
      </c>
      <c r="E184" t="s">
        <v>215</v>
      </c>
      <c r="F184" t="s">
        <v>47</v>
      </c>
      <c r="G184">
        <v>38.47</v>
      </c>
      <c r="H184">
        <v>8</v>
      </c>
      <c r="I184">
        <v>15.388</v>
      </c>
      <c r="J184">
        <v>323.14800000000002</v>
      </c>
      <c r="K184" t="s">
        <v>146</v>
      </c>
      <c r="L184">
        <v>0.49374999999999997</v>
      </c>
      <c r="M184" t="s">
        <v>29</v>
      </c>
      <c r="N184">
        <v>307.76</v>
      </c>
      <c r="O184">
        <v>4.7619047620000003</v>
      </c>
      <c r="P184">
        <v>15.388</v>
      </c>
      <c r="Q184">
        <v>7.7</v>
      </c>
      <c r="R184">
        <f t="shared" si="26"/>
        <v>323.14999999999998</v>
      </c>
      <c r="S184" t="str">
        <f t="shared" si="18"/>
        <v>check</v>
      </c>
      <c r="T184" t="str">
        <f t="shared" si="19"/>
        <v>Food And Beverages</v>
      </c>
      <c r="U184" t="str">
        <f t="shared" si="20"/>
        <v>Cash</v>
      </c>
      <c r="V184">
        <f>SUM(J184:J184:J1183)</f>
        <v>252351.11999999991</v>
      </c>
      <c r="W184">
        <f t="shared" si="21"/>
        <v>4391</v>
      </c>
      <c r="X184">
        <f t="shared" si="22"/>
        <v>308.12102564102554</v>
      </c>
      <c r="Y184">
        <f t="shared" si="23"/>
        <v>1042.6500000000001</v>
      </c>
      <c r="Z184">
        <f t="shared" si="24"/>
        <v>10.6785</v>
      </c>
      <c r="AA184">
        <f t="shared" si="25"/>
        <v>819</v>
      </c>
    </row>
    <row r="185" spans="1:27" x14ac:dyDescent="0.3">
      <c r="A185" t="s">
        <v>262</v>
      </c>
      <c r="B185" t="s">
        <v>18</v>
      </c>
      <c r="C185" t="s">
        <v>19</v>
      </c>
      <c r="D185" t="s">
        <v>20</v>
      </c>
      <c r="E185" t="s">
        <v>215</v>
      </c>
      <c r="F185" t="s">
        <v>36</v>
      </c>
      <c r="G185">
        <v>15.5</v>
      </c>
      <c r="H185">
        <v>10</v>
      </c>
      <c r="I185">
        <v>7.75</v>
      </c>
      <c r="J185">
        <v>162.75</v>
      </c>
      <c r="K185" t="s">
        <v>87</v>
      </c>
      <c r="L185">
        <v>0.4548611111111111</v>
      </c>
      <c r="M185" t="s">
        <v>23</v>
      </c>
      <c r="N185">
        <v>155</v>
      </c>
      <c r="O185">
        <v>4.7619047620000003</v>
      </c>
      <c r="P185">
        <v>7.75</v>
      </c>
      <c r="Q185">
        <v>8</v>
      </c>
      <c r="R185">
        <f t="shared" si="26"/>
        <v>162.75</v>
      </c>
      <c r="S185" t="str">
        <f t="shared" si="18"/>
        <v>correct</v>
      </c>
      <c r="T185" t="str">
        <f t="shared" si="19"/>
        <v>Sports And Travel</v>
      </c>
      <c r="U185" t="str">
        <f t="shared" si="20"/>
        <v>Ewallet</v>
      </c>
      <c r="V185">
        <f>SUM(J185:J185:J1184)</f>
        <v>252027.97199999989</v>
      </c>
      <c r="W185">
        <f t="shared" si="21"/>
        <v>4383</v>
      </c>
      <c r="X185">
        <f t="shared" si="22"/>
        <v>308.10265525672361</v>
      </c>
      <c r="Y185">
        <f t="shared" si="23"/>
        <v>1042.6500000000001</v>
      </c>
      <c r="Z185">
        <f t="shared" si="24"/>
        <v>10.6785</v>
      </c>
      <c r="AA185">
        <f t="shared" si="25"/>
        <v>818</v>
      </c>
    </row>
    <row r="186" spans="1:27" x14ac:dyDescent="0.3">
      <c r="A186" t="s">
        <v>263</v>
      </c>
      <c r="B186" t="s">
        <v>25</v>
      </c>
      <c r="C186" t="s">
        <v>26</v>
      </c>
      <c r="D186" t="s">
        <v>27</v>
      </c>
      <c r="E186" t="s">
        <v>215</v>
      </c>
      <c r="F186" t="s">
        <v>22</v>
      </c>
      <c r="G186">
        <v>34.31</v>
      </c>
      <c r="H186">
        <v>8</v>
      </c>
      <c r="I186">
        <v>13.724</v>
      </c>
      <c r="J186">
        <v>288.20400000000001</v>
      </c>
      <c r="K186" t="s">
        <v>75</v>
      </c>
      <c r="L186">
        <v>0.625</v>
      </c>
      <c r="M186" t="s">
        <v>23</v>
      </c>
      <c r="N186">
        <v>274.48</v>
      </c>
      <c r="O186">
        <v>4.7619047620000003</v>
      </c>
      <c r="P186">
        <v>13.724</v>
      </c>
      <c r="Q186">
        <v>5.7</v>
      </c>
      <c r="R186">
        <f t="shared" si="26"/>
        <v>288.2</v>
      </c>
      <c r="S186" t="str">
        <f t="shared" si="18"/>
        <v>check</v>
      </c>
      <c r="T186" t="str">
        <f t="shared" si="19"/>
        <v>Health And Beauty</v>
      </c>
      <c r="U186" t="str">
        <f t="shared" si="20"/>
        <v>Ewallet</v>
      </c>
      <c r="V186">
        <f>SUM(J186:J186:J1185)</f>
        <v>251865.22199999989</v>
      </c>
      <c r="W186">
        <f t="shared" si="21"/>
        <v>4373</v>
      </c>
      <c r="X186">
        <f t="shared" si="22"/>
        <v>308.28056548347598</v>
      </c>
      <c r="Y186">
        <f t="shared" si="23"/>
        <v>1042.6500000000001</v>
      </c>
      <c r="Z186">
        <f t="shared" si="24"/>
        <v>10.6785</v>
      </c>
      <c r="AA186">
        <f t="shared" si="25"/>
        <v>817</v>
      </c>
    </row>
    <row r="187" spans="1:27" x14ac:dyDescent="0.3">
      <c r="A187" t="s">
        <v>264</v>
      </c>
      <c r="B187" t="s">
        <v>18</v>
      </c>
      <c r="C187" t="s">
        <v>19</v>
      </c>
      <c r="D187" t="s">
        <v>27</v>
      </c>
      <c r="E187" t="s">
        <v>21</v>
      </c>
      <c r="F187" t="s">
        <v>36</v>
      </c>
      <c r="G187">
        <v>12.34</v>
      </c>
      <c r="H187">
        <v>7</v>
      </c>
      <c r="I187">
        <v>4.319</v>
      </c>
      <c r="J187">
        <v>90.698999999999998</v>
      </c>
      <c r="K187">
        <v>43558</v>
      </c>
      <c r="L187">
        <v>0.47152777777777777</v>
      </c>
      <c r="M187" t="s">
        <v>32</v>
      </c>
      <c r="N187">
        <v>86.38</v>
      </c>
      <c r="O187">
        <v>4.7619047620000003</v>
      </c>
      <c r="P187">
        <v>4.319</v>
      </c>
      <c r="Q187">
        <v>6.7</v>
      </c>
      <c r="R187">
        <f t="shared" si="26"/>
        <v>90.7</v>
      </c>
      <c r="S187" t="str">
        <f t="shared" si="18"/>
        <v>check</v>
      </c>
      <c r="T187" t="str">
        <f t="shared" si="19"/>
        <v>Sports And Travel</v>
      </c>
      <c r="U187" t="str">
        <f t="shared" si="20"/>
        <v>Credit card</v>
      </c>
      <c r="V187">
        <f>SUM(J187:J187:J1186)</f>
        <v>251577.01799999987</v>
      </c>
      <c r="W187">
        <f t="shared" si="21"/>
        <v>4365</v>
      </c>
      <c r="X187">
        <f t="shared" si="22"/>
        <v>308.30516911764687</v>
      </c>
      <c r="Y187">
        <f t="shared" si="23"/>
        <v>1042.6500000000001</v>
      </c>
      <c r="Z187">
        <f t="shared" si="24"/>
        <v>10.6785</v>
      </c>
      <c r="AA187">
        <f t="shared" si="25"/>
        <v>816</v>
      </c>
    </row>
    <row r="188" spans="1:27" x14ac:dyDescent="0.3">
      <c r="A188" t="s">
        <v>265</v>
      </c>
      <c r="B188" t="s">
        <v>45</v>
      </c>
      <c r="C188" t="s">
        <v>46</v>
      </c>
      <c r="D188" t="s">
        <v>20</v>
      </c>
      <c r="E188" t="s">
        <v>215</v>
      </c>
      <c r="F188" t="s">
        <v>47</v>
      </c>
      <c r="G188">
        <v>18.079999999999998</v>
      </c>
      <c r="H188">
        <v>3</v>
      </c>
      <c r="I188">
        <v>2.7120000000000002</v>
      </c>
      <c r="J188">
        <v>56.951999999999998</v>
      </c>
      <c r="K188">
        <v>43588</v>
      </c>
      <c r="L188">
        <v>0.82361111111111107</v>
      </c>
      <c r="M188" t="s">
        <v>23</v>
      </c>
      <c r="N188">
        <v>54.24</v>
      </c>
      <c r="O188">
        <v>4.7619047620000003</v>
      </c>
      <c r="P188">
        <v>2.7120000000000002</v>
      </c>
      <c r="Q188">
        <v>8</v>
      </c>
      <c r="R188">
        <f t="shared" si="26"/>
        <v>56.95</v>
      </c>
      <c r="S188" t="str">
        <f t="shared" si="18"/>
        <v>check</v>
      </c>
      <c r="T188" t="str">
        <f t="shared" si="19"/>
        <v>Food And Beverages</v>
      </c>
      <c r="U188" t="str">
        <f t="shared" si="20"/>
        <v>Ewallet</v>
      </c>
      <c r="V188">
        <f>SUM(J188:J188:J1187)</f>
        <v>251486.3189999999</v>
      </c>
      <c r="W188">
        <f t="shared" si="21"/>
        <v>4358</v>
      </c>
      <c r="X188">
        <f t="shared" si="22"/>
        <v>308.5721705521471</v>
      </c>
      <c r="Y188">
        <f t="shared" si="23"/>
        <v>1042.6500000000001</v>
      </c>
      <c r="Z188">
        <f t="shared" si="24"/>
        <v>10.6785</v>
      </c>
      <c r="AA188">
        <f t="shared" si="25"/>
        <v>815</v>
      </c>
    </row>
    <row r="189" spans="1:27" x14ac:dyDescent="0.3">
      <c r="A189" t="s">
        <v>266</v>
      </c>
      <c r="B189" t="s">
        <v>45</v>
      </c>
      <c r="C189" t="s">
        <v>46</v>
      </c>
      <c r="D189" t="s">
        <v>20</v>
      </c>
      <c r="E189" t="s">
        <v>21</v>
      </c>
      <c r="F189" t="s">
        <v>31</v>
      </c>
      <c r="G189">
        <v>94.49</v>
      </c>
      <c r="H189">
        <v>8</v>
      </c>
      <c r="I189">
        <v>37.795999999999999</v>
      </c>
      <c r="J189">
        <v>793.71600000000001</v>
      </c>
      <c r="K189">
        <v>43527</v>
      </c>
      <c r="L189">
        <v>0.79166666666666663</v>
      </c>
      <c r="M189" t="s">
        <v>23</v>
      </c>
      <c r="N189">
        <v>755.92</v>
      </c>
      <c r="O189">
        <v>4.7619047620000003</v>
      </c>
      <c r="P189">
        <v>37.795999999999999</v>
      </c>
      <c r="Q189">
        <v>7.5</v>
      </c>
      <c r="R189">
        <f t="shared" si="26"/>
        <v>793.72</v>
      </c>
      <c r="S189" t="str">
        <f t="shared" si="18"/>
        <v>check</v>
      </c>
      <c r="T189" t="str">
        <f t="shared" si="19"/>
        <v>Home And Lifestyle</v>
      </c>
      <c r="U189" t="str">
        <f t="shared" si="20"/>
        <v>Ewallet</v>
      </c>
      <c r="V189">
        <f>SUM(J189:J189:J1188)</f>
        <v>251429.36699999988</v>
      </c>
      <c r="W189">
        <f t="shared" si="21"/>
        <v>4355</v>
      </c>
      <c r="X189">
        <f t="shared" si="22"/>
        <v>308.8812862407861</v>
      </c>
      <c r="Y189">
        <f t="shared" si="23"/>
        <v>1042.6500000000001</v>
      </c>
      <c r="Z189">
        <f t="shared" si="24"/>
        <v>10.6785</v>
      </c>
      <c r="AA189">
        <f t="shared" si="25"/>
        <v>814</v>
      </c>
    </row>
    <row r="190" spans="1:27" x14ac:dyDescent="0.3">
      <c r="A190" t="s">
        <v>267</v>
      </c>
      <c r="B190" t="s">
        <v>45</v>
      </c>
      <c r="C190" t="s">
        <v>46</v>
      </c>
      <c r="D190" t="s">
        <v>20</v>
      </c>
      <c r="E190" t="s">
        <v>215</v>
      </c>
      <c r="F190" t="s">
        <v>31</v>
      </c>
      <c r="G190">
        <v>46.47</v>
      </c>
      <c r="H190">
        <v>4</v>
      </c>
      <c r="I190">
        <v>9.2940000000000005</v>
      </c>
      <c r="J190">
        <v>195.17400000000001</v>
      </c>
      <c r="K190">
        <v>43679</v>
      </c>
      <c r="L190">
        <v>0.45347222222222222</v>
      </c>
      <c r="M190" t="s">
        <v>29</v>
      </c>
      <c r="N190">
        <v>185.88</v>
      </c>
      <c r="O190">
        <v>4.7619047620000003</v>
      </c>
      <c r="P190">
        <v>9.2940000000000005</v>
      </c>
      <c r="Q190">
        <v>7</v>
      </c>
      <c r="R190">
        <f t="shared" si="26"/>
        <v>195.17</v>
      </c>
      <c r="S190" t="str">
        <f t="shared" si="18"/>
        <v>check</v>
      </c>
      <c r="T190" t="str">
        <f t="shared" si="19"/>
        <v>Home And Lifestyle</v>
      </c>
      <c r="U190" t="str">
        <f t="shared" si="20"/>
        <v>Cash</v>
      </c>
      <c r="V190">
        <f>SUM(J190:J190:J1189)</f>
        <v>250635.65099999987</v>
      </c>
      <c r="W190">
        <f t="shared" si="21"/>
        <v>4347</v>
      </c>
      <c r="X190">
        <f t="shared" si="22"/>
        <v>308.28493357933564</v>
      </c>
      <c r="Y190">
        <f t="shared" si="23"/>
        <v>1042.6500000000001</v>
      </c>
      <c r="Z190">
        <f t="shared" si="24"/>
        <v>10.6785</v>
      </c>
      <c r="AA190">
        <f t="shared" si="25"/>
        <v>813</v>
      </c>
    </row>
    <row r="191" spans="1:27" x14ac:dyDescent="0.3">
      <c r="A191" t="s">
        <v>268</v>
      </c>
      <c r="B191" t="s">
        <v>18</v>
      </c>
      <c r="C191" t="s">
        <v>19</v>
      </c>
      <c r="D191" t="s">
        <v>27</v>
      </c>
      <c r="E191" t="s">
        <v>215</v>
      </c>
      <c r="F191" t="s">
        <v>31</v>
      </c>
      <c r="G191">
        <v>74.069999999999993</v>
      </c>
      <c r="H191">
        <v>1</v>
      </c>
      <c r="I191">
        <v>3.7035</v>
      </c>
      <c r="J191">
        <v>77.773499999999999</v>
      </c>
      <c r="K191">
        <v>43740</v>
      </c>
      <c r="L191">
        <v>0.53472222222222221</v>
      </c>
      <c r="M191" t="s">
        <v>23</v>
      </c>
      <c r="N191">
        <v>74.069999999999993</v>
      </c>
      <c r="O191">
        <v>4.7619047620000003</v>
      </c>
      <c r="P191">
        <v>3.7035</v>
      </c>
      <c r="Q191">
        <v>9.9</v>
      </c>
      <c r="R191">
        <f t="shared" si="26"/>
        <v>77.77</v>
      </c>
      <c r="S191" t="str">
        <f t="shared" si="18"/>
        <v>check</v>
      </c>
      <c r="T191" t="str">
        <f t="shared" si="19"/>
        <v>Home And Lifestyle</v>
      </c>
      <c r="U191" t="str">
        <f t="shared" si="20"/>
        <v>Ewallet</v>
      </c>
      <c r="V191">
        <f>SUM(J191:J191:J1190)</f>
        <v>250440.4769999999</v>
      </c>
      <c r="W191">
        <f t="shared" si="21"/>
        <v>4343</v>
      </c>
      <c r="X191">
        <f t="shared" si="22"/>
        <v>308.42423275862058</v>
      </c>
      <c r="Y191">
        <f t="shared" si="23"/>
        <v>1042.6500000000001</v>
      </c>
      <c r="Z191">
        <f t="shared" si="24"/>
        <v>10.6785</v>
      </c>
      <c r="AA191">
        <f t="shared" si="25"/>
        <v>812</v>
      </c>
    </row>
    <row r="192" spans="1:27" x14ac:dyDescent="0.3">
      <c r="A192" t="s">
        <v>269</v>
      </c>
      <c r="B192" t="s">
        <v>25</v>
      </c>
      <c r="C192" t="s">
        <v>26</v>
      </c>
      <c r="D192" t="s">
        <v>27</v>
      </c>
      <c r="E192" t="s">
        <v>21</v>
      </c>
      <c r="F192" t="s">
        <v>31</v>
      </c>
      <c r="G192">
        <v>69.81</v>
      </c>
      <c r="H192">
        <v>4</v>
      </c>
      <c r="I192">
        <v>13.962</v>
      </c>
      <c r="J192">
        <v>293.202</v>
      </c>
      <c r="K192" t="s">
        <v>79</v>
      </c>
      <c r="L192">
        <v>0.86805555555555547</v>
      </c>
      <c r="M192" t="s">
        <v>32</v>
      </c>
      <c r="N192">
        <v>279.24</v>
      </c>
      <c r="O192">
        <v>4.7619047620000003</v>
      </c>
      <c r="P192">
        <v>13.962</v>
      </c>
      <c r="Q192">
        <v>5.9</v>
      </c>
      <c r="R192">
        <f t="shared" si="26"/>
        <v>293.2</v>
      </c>
      <c r="S192" t="str">
        <f t="shared" si="18"/>
        <v>check</v>
      </c>
      <c r="T192" t="str">
        <f t="shared" si="19"/>
        <v>Home And Lifestyle</v>
      </c>
      <c r="U192" t="str">
        <f t="shared" si="20"/>
        <v>Credit card</v>
      </c>
      <c r="V192">
        <f>SUM(J192:J192:J1191)</f>
        <v>250362.70349999992</v>
      </c>
      <c r="W192">
        <f t="shared" si="21"/>
        <v>4342</v>
      </c>
      <c r="X192">
        <f t="shared" si="22"/>
        <v>308.70863563501837</v>
      </c>
      <c r="Y192">
        <f t="shared" si="23"/>
        <v>1042.6500000000001</v>
      </c>
      <c r="Z192">
        <f t="shared" si="24"/>
        <v>10.6785</v>
      </c>
      <c r="AA192">
        <f t="shared" si="25"/>
        <v>811</v>
      </c>
    </row>
    <row r="193" spans="1:27" x14ac:dyDescent="0.3">
      <c r="A193" t="s">
        <v>270</v>
      </c>
      <c r="B193" t="s">
        <v>45</v>
      </c>
      <c r="C193" t="s">
        <v>46</v>
      </c>
      <c r="D193" t="s">
        <v>27</v>
      </c>
      <c r="E193" t="s">
        <v>21</v>
      </c>
      <c r="F193" t="s">
        <v>31</v>
      </c>
      <c r="G193">
        <v>77.040000000000006</v>
      </c>
      <c r="H193">
        <v>3</v>
      </c>
      <c r="I193">
        <v>11.555999999999999</v>
      </c>
      <c r="J193">
        <v>242.67599999999999</v>
      </c>
      <c r="K193">
        <v>43771</v>
      </c>
      <c r="L193">
        <v>0.44375000000000003</v>
      </c>
      <c r="M193" t="s">
        <v>32</v>
      </c>
      <c r="N193">
        <v>231.12</v>
      </c>
      <c r="O193">
        <v>4.7619047620000003</v>
      </c>
      <c r="P193">
        <v>11.555999999999999</v>
      </c>
      <c r="Q193">
        <v>7.2</v>
      </c>
      <c r="R193">
        <f t="shared" si="26"/>
        <v>242.68</v>
      </c>
      <c r="S193" t="str">
        <f t="shared" si="18"/>
        <v>check</v>
      </c>
      <c r="T193" t="str">
        <f t="shared" si="19"/>
        <v>Home And Lifestyle</v>
      </c>
      <c r="U193" t="str">
        <f t="shared" si="20"/>
        <v>Credit card</v>
      </c>
      <c r="V193">
        <f>SUM(J193:J193:J1192)</f>
        <v>250069.5014999999</v>
      </c>
      <c r="W193">
        <f t="shared" si="21"/>
        <v>4338</v>
      </c>
      <c r="X193">
        <f t="shared" si="22"/>
        <v>308.72777962962948</v>
      </c>
      <c r="Y193">
        <f t="shared" si="23"/>
        <v>1042.6500000000001</v>
      </c>
      <c r="Z193">
        <f t="shared" si="24"/>
        <v>10.6785</v>
      </c>
      <c r="AA193">
        <f t="shared" si="25"/>
        <v>810</v>
      </c>
    </row>
    <row r="194" spans="1:27" x14ac:dyDescent="0.3">
      <c r="A194" t="s">
        <v>271</v>
      </c>
      <c r="B194" t="s">
        <v>45</v>
      </c>
      <c r="C194" t="s">
        <v>46</v>
      </c>
      <c r="D194" t="s">
        <v>27</v>
      </c>
      <c r="E194" t="s">
        <v>21</v>
      </c>
      <c r="F194" t="s">
        <v>50</v>
      </c>
      <c r="G194">
        <v>73.52</v>
      </c>
      <c r="H194">
        <v>2</v>
      </c>
      <c r="I194">
        <v>7.3520000000000003</v>
      </c>
      <c r="J194">
        <v>154.392</v>
      </c>
      <c r="K194" t="s">
        <v>57</v>
      </c>
      <c r="L194">
        <v>0.57013888888888886</v>
      </c>
      <c r="M194" t="s">
        <v>23</v>
      </c>
      <c r="N194">
        <v>147.04</v>
      </c>
      <c r="O194">
        <v>4.7619047620000003</v>
      </c>
      <c r="P194">
        <v>7.3520000000000003</v>
      </c>
      <c r="Q194">
        <v>4.5999999999999996</v>
      </c>
      <c r="R194">
        <f t="shared" si="26"/>
        <v>154.38999999999999</v>
      </c>
      <c r="S194" t="str">
        <f t="shared" si="18"/>
        <v>check</v>
      </c>
      <c r="T194" t="str">
        <f t="shared" si="19"/>
        <v>Fashion Accessories</v>
      </c>
      <c r="U194" t="str">
        <f t="shared" si="20"/>
        <v>Ewallet</v>
      </c>
      <c r="V194">
        <f>SUM(J194:J194:J1193)</f>
        <v>249826.82549999989</v>
      </c>
      <c r="W194">
        <f t="shared" si="21"/>
        <v>4335</v>
      </c>
      <c r="X194">
        <f t="shared" si="22"/>
        <v>308.80942583436325</v>
      </c>
      <c r="Y194">
        <f t="shared" si="23"/>
        <v>1042.6500000000001</v>
      </c>
      <c r="Z194">
        <f t="shared" si="24"/>
        <v>10.6785</v>
      </c>
      <c r="AA194">
        <f t="shared" si="25"/>
        <v>809</v>
      </c>
    </row>
    <row r="195" spans="1:27" x14ac:dyDescent="0.3">
      <c r="A195" t="s">
        <v>272</v>
      </c>
      <c r="B195" t="s">
        <v>25</v>
      </c>
      <c r="C195" t="s">
        <v>26</v>
      </c>
      <c r="D195" t="s">
        <v>27</v>
      </c>
      <c r="E195" t="s">
        <v>21</v>
      </c>
      <c r="F195" t="s">
        <v>47</v>
      </c>
      <c r="G195">
        <v>87.8</v>
      </c>
      <c r="H195">
        <v>9</v>
      </c>
      <c r="I195">
        <v>39.51</v>
      </c>
      <c r="J195">
        <v>829.71</v>
      </c>
      <c r="K195" t="s">
        <v>95</v>
      </c>
      <c r="L195">
        <v>0.79722222222222217</v>
      </c>
      <c r="M195" t="s">
        <v>29</v>
      </c>
      <c r="N195">
        <v>790.2</v>
      </c>
      <c r="O195">
        <v>4.7619047620000003</v>
      </c>
      <c r="P195">
        <v>39.51</v>
      </c>
      <c r="Q195">
        <v>9.1999999999999993</v>
      </c>
      <c r="R195">
        <f t="shared" si="26"/>
        <v>829.71</v>
      </c>
      <c r="S195" t="str">
        <f t="shared" ref="S195:S258" si="27">IF(J195=ROUND((G195*H195)+I195,2),"correct","check")</f>
        <v>correct</v>
      </c>
      <c r="T195" t="str">
        <f t="shared" ref="T195:T258" si="28">PROPER(F195)</f>
        <v>Food And Beverages</v>
      </c>
      <c r="U195" t="str">
        <f t="shared" ref="U195:U258" si="29">TRIM(M195)</f>
        <v>Cash</v>
      </c>
      <c r="V195">
        <f>SUM(J195:J195:J1194)</f>
        <v>249672.43349999993</v>
      </c>
      <c r="W195">
        <f t="shared" ref="W195:W258" si="30">SUM(H195:H1194)</f>
        <v>4333</v>
      </c>
      <c r="X195">
        <f t="shared" ref="X195:X258" si="31">AVERAGE(J195:J1194)</f>
        <v>309.00053650990088</v>
      </c>
      <c r="Y195">
        <f t="shared" ref="Y195:Y258" si="32">MAX(J195:J1194)</f>
        <v>1042.6500000000001</v>
      </c>
      <c r="Z195">
        <f t="shared" ref="Z195:Z258" si="33">MIN(J195:J1194)</f>
        <v>10.6785</v>
      </c>
      <c r="AA195">
        <f t="shared" ref="AA195:AA258" si="34">COUNTA(A195:A1194)</f>
        <v>808</v>
      </c>
    </row>
    <row r="196" spans="1:27" x14ac:dyDescent="0.3">
      <c r="A196" t="s">
        <v>273</v>
      </c>
      <c r="B196" t="s">
        <v>45</v>
      </c>
      <c r="C196" t="s">
        <v>46</v>
      </c>
      <c r="D196" t="s">
        <v>27</v>
      </c>
      <c r="E196" t="s">
        <v>215</v>
      </c>
      <c r="F196" t="s">
        <v>31</v>
      </c>
      <c r="G196">
        <v>25.55</v>
      </c>
      <c r="H196">
        <v>4</v>
      </c>
      <c r="I196">
        <v>5.1100000000000003</v>
      </c>
      <c r="J196">
        <v>107.31</v>
      </c>
      <c r="K196" t="s">
        <v>144</v>
      </c>
      <c r="L196">
        <v>0.84930555555555554</v>
      </c>
      <c r="M196" t="s">
        <v>23</v>
      </c>
      <c r="N196">
        <v>102.2</v>
      </c>
      <c r="O196">
        <v>4.7619047620000003</v>
      </c>
      <c r="P196">
        <v>5.1100000000000003</v>
      </c>
      <c r="Q196">
        <v>5.7</v>
      </c>
      <c r="R196">
        <f t="shared" ref="R196:R259" si="35">ROUND((G196*H196)+I196,2)</f>
        <v>107.31</v>
      </c>
      <c r="S196" t="str">
        <f t="shared" si="27"/>
        <v>correct</v>
      </c>
      <c r="T196" t="str">
        <f t="shared" si="28"/>
        <v>Home And Lifestyle</v>
      </c>
      <c r="U196" t="str">
        <f t="shared" si="29"/>
        <v>Ewallet</v>
      </c>
      <c r="V196">
        <f>SUM(J196:J196:J1195)</f>
        <v>248842.72349999991</v>
      </c>
      <c r="W196">
        <f t="shared" si="30"/>
        <v>4324</v>
      </c>
      <c r="X196">
        <f t="shared" si="31"/>
        <v>308.35529553903336</v>
      </c>
      <c r="Y196">
        <f t="shared" si="32"/>
        <v>1042.6500000000001</v>
      </c>
      <c r="Z196">
        <f t="shared" si="33"/>
        <v>10.6785</v>
      </c>
      <c r="AA196">
        <f t="shared" si="34"/>
        <v>807</v>
      </c>
    </row>
    <row r="197" spans="1:27" x14ac:dyDescent="0.3">
      <c r="A197" t="s">
        <v>274</v>
      </c>
      <c r="B197" t="s">
        <v>18</v>
      </c>
      <c r="C197" t="s">
        <v>19</v>
      </c>
      <c r="D197" t="s">
        <v>27</v>
      </c>
      <c r="E197" t="s">
        <v>215</v>
      </c>
      <c r="F197" t="s">
        <v>28</v>
      </c>
      <c r="G197">
        <v>32.71</v>
      </c>
      <c r="H197">
        <v>5</v>
      </c>
      <c r="I197">
        <v>8.1775000000000002</v>
      </c>
      <c r="J197">
        <v>171.72749999999999</v>
      </c>
      <c r="K197" t="s">
        <v>102</v>
      </c>
      <c r="L197">
        <v>0.47916666666666669</v>
      </c>
      <c r="M197" t="s">
        <v>32</v>
      </c>
      <c r="N197">
        <v>163.55000000000001</v>
      </c>
      <c r="O197">
        <v>4.7619047620000003</v>
      </c>
      <c r="P197">
        <v>8.1775000000000002</v>
      </c>
      <c r="Q197">
        <v>9.9</v>
      </c>
      <c r="R197">
        <f t="shared" si="35"/>
        <v>171.73</v>
      </c>
      <c r="S197" t="str">
        <f t="shared" si="27"/>
        <v>check</v>
      </c>
      <c r="T197" t="str">
        <f t="shared" si="28"/>
        <v>Electronic Accessories</v>
      </c>
      <c r="U197" t="str">
        <f t="shared" si="29"/>
        <v>Credit card</v>
      </c>
      <c r="V197">
        <f>SUM(J197:J197:J1196)</f>
        <v>248735.41349999991</v>
      </c>
      <c r="W197">
        <f t="shared" si="30"/>
        <v>4320</v>
      </c>
      <c r="X197">
        <f t="shared" si="31"/>
        <v>308.60473138957803</v>
      </c>
      <c r="Y197">
        <f t="shared" si="32"/>
        <v>1042.6500000000001</v>
      </c>
      <c r="Z197">
        <f t="shared" si="33"/>
        <v>10.6785</v>
      </c>
      <c r="AA197">
        <f t="shared" si="34"/>
        <v>806</v>
      </c>
    </row>
    <row r="198" spans="1:27" x14ac:dyDescent="0.3">
      <c r="A198" t="s">
        <v>275</v>
      </c>
      <c r="B198" t="s">
        <v>25</v>
      </c>
      <c r="C198" t="s">
        <v>26</v>
      </c>
      <c r="D198" t="s">
        <v>20</v>
      </c>
      <c r="E198" t="s">
        <v>21</v>
      </c>
      <c r="F198" t="s">
        <v>50</v>
      </c>
      <c r="G198">
        <v>74.290000000000006</v>
      </c>
      <c r="H198">
        <v>1</v>
      </c>
      <c r="I198">
        <v>3.7145000000000001</v>
      </c>
      <c r="J198">
        <v>78.004499999999993</v>
      </c>
      <c r="K198" t="s">
        <v>137</v>
      </c>
      <c r="L198">
        <v>0.8125</v>
      </c>
      <c r="M198" t="s">
        <v>29</v>
      </c>
      <c r="N198">
        <v>74.290000000000006</v>
      </c>
      <c r="O198">
        <v>4.7619047620000003</v>
      </c>
      <c r="P198">
        <v>3.7145000000000001</v>
      </c>
      <c r="Q198">
        <v>5</v>
      </c>
      <c r="R198">
        <f t="shared" si="35"/>
        <v>78</v>
      </c>
      <c r="S198" t="str">
        <f t="shared" si="27"/>
        <v>check</v>
      </c>
      <c r="T198" t="str">
        <f t="shared" si="28"/>
        <v>Fashion Accessories</v>
      </c>
      <c r="U198" t="str">
        <f t="shared" si="29"/>
        <v>Cash</v>
      </c>
      <c r="V198">
        <f>SUM(J198:J198:J1197)</f>
        <v>248563.6859999999</v>
      </c>
      <c r="W198">
        <f t="shared" si="30"/>
        <v>4315</v>
      </c>
      <c r="X198">
        <f t="shared" si="31"/>
        <v>308.77476521739118</v>
      </c>
      <c r="Y198">
        <f t="shared" si="32"/>
        <v>1042.6500000000001</v>
      </c>
      <c r="Z198">
        <f t="shared" si="33"/>
        <v>10.6785</v>
      </c>
      <c r="AA198">
        <f t="shared" si="34"/>
        <v>805</v>
      </c>
    </row>
    <row r="199" spans="1:27" x14ac:dyDescent="0.3">
      <c r="A199" t="s">
        <v>276</v>
      </c>
      <c r="B199" t="s">
        <v>25</v>
      </c>
      <c r="C199" t="s">
        <v>26</v>
      </c>
      <c r="D199" t="s">
        <v>20</v>
      </c>
      <c r="E199" t="s">
        <v>215</v>
      </c>
      <c r="F199" t="s">
        <v>22</v>
      </c>
      <c r="G199">
        <v>43.7</v>
      </c>
      <c r="H199">
        <v>2</v>
      </c>
      <c r="I199">
        <v>4.37</v>
      </c>
      <c r="J199">
        <v>91.77</v>
      </c>
      <c r="K199" t="s">
        <v>166</v>
      </c>
      <c r="L199">
        <v>0.75208333333333333</v>
      </c>
      <c r="M199" t="s">
        <v>29</v>
      </c>
      <c r="N199">
        <v>87.4</v>
      </c>
      <c r="O199">
        <v>4.7619047620000003</v>
      </c>
      <c r="P199">
        <v>4.37</v>
      </c>
      <c r="Q199">
        <v>4.9000000000000004</v>
      </c>
      <c r="R199">
        <f t="shared" si="35"/>
        <v>91.77</v>
      </c>
      <c r="S199" t="str">
        <f t="shared" si="27"/>
        <v>correct</v>
      </c>
      <c r="T199" t="str">
        <f t="shared" si="28"/>
        <v>Health And Beauty</v>
      </c>
      <c r="U199" t="str">
        <f t="shared" si="29"/>
        <v>Cash</v>
      </c>
      <c r="V199">
        <f>SUM(J199:J199:J1198)</f>
        <v>248485.68149999989</v>
      </c>
      <c r="W199">
        <f t="shared" si="30"/>
        <v>4314</v>
      </c>
      <c r="X199">
        <f t="shared" si="31"/>
        <v>309.06179291044765</v>
      </c>
      <c r="Y199">
        <f t="shared" si="32"/>
        <v>1042.6500000000001</v>
      </c>
      <c r="Z199">
        <f t="shared" si="33"/>
        <v>10.6785</v>
      </c>
      <c r="AA199">
        <f t="shared" si="34"/>
        <v>804</v>
      </c>
    </row>
    <row r="200" spans="1:27" x14ac:dyDescent="0.3">
      <c r="A200" t="s">
        <v>277</v>
      </c>
      <c r="B200" t="s">
        <v>18</v>
      </c>
      <c r="C200" t="s">
        <v>19</v>
      </c>
      <c r="D200" t="s">
        <v>27</v>
      </c>
      <c r="E200" t="s">
        <v>21</v>
      </c>
      <c r="F200" t="s">
        <v>31</v>
      </c>
      <c r="G200">
        <v>25.29</v>
      </c>
      <c r="H200">
        <v>1</v>
      </c>
      <c r="I200">
        <v>1.2645</v>
      </c>
      <c r="J200">
        <v>26.554500000000001</v>
      </c>
      <c r="K200" t="s">
        <v>87</v>
      </c>
      <c r="L200">
        <v>0.42569444444444443</v>
      </c>
      <c r="M200" t="s">
        <v>23</v>
      </c>
      <c r="N200">
        <v>25.29</v>
      </c>
      <c r="O200">
        <v>4.7619047620000003</v>
      </c>
      <c r="P200">
        <v>1.2645</v>
      </c>
      <c r="Q200">
        <v>6.1</v>
      </c>
      <c r="R200">
        <f t="shared" si="35"/>
        <v>26.55</v>
      </c>
      <c r="S200" t="str">
        <f t="shared" si="27"/>
        <v>check</v>
      </c>
      <c r="T200" t="str">
        <f t="shared" si="28"/>
        <v>Home And Lifestyle</v>
      </c>
      <c r="U200" t="str">
        <f t="shared" si="29"/>
        <v>Ewallet</v>
      </c>
      <c r="V200">
        <f>SUM(J200:J200:J1199)</f>
        <v>248393.9114999999</v>
      </c>
      <c r="W200">
        <f t="shared" si="30"/>
        <v>4312</v>
      </c>
      <c r="X200">
        <f t="shared" si="31"/>
        <v>309.33239290161879</v>
      </c>
      <c r="Y200">
        <f t="shared" si="32"/>
        <v>1042.6500000000001</v>
      </c>
      <c r="Z200">
        <f t="shared" si="33"/>
        <v>10.6785</v>
      </c>
      <c r="AA200">
        <f t="shared" si="34"/>
        <v>803</v>
      </c>
    </row>
    <row r="201" spans="1:27" x14ac:dyDescent="0.3">
      <c r="A201" t="s">
        <v>278</v>
      </c>
      <c r="B201" t="s">
        <v>25</v>
      </c>
      <c r="C201" t="s">
        <v>26</v>
      </c>
      <c r="D201" t="s">
        <v>27</v>
      </c>
      <c r="E201" t="s">
        <v>215</v>
      </c>
      <c r="F201" t="s">
        <v>22</v>
      </c>
      <c r="G201">
        <v>41.5</v>
      </c>
      <c r="H201">
        <v>4</v>
      </c>
      <c r="I201">
        <v>8.3000000000000007</v>
      </c>
      <c r="J201">
        <v>174.3</v>
      </c>
      <c r="K201">
        <v>43802</v>
      </c>
      <c r="L201">
        <v>0.83194444444444438</v>
      </c>
      <c r="M201" t="s">
        <v>32</v>
      </c>
      <c r="N201">
        <v>166</v>
      </c>
      <c r="O201">
        <v>4.7619047620000003</v>
      </c>
      <c r="P201">
        <v>8.3000000000000007</v>
      </c>
      <c r="Q201">
        <v>8.1999999999999993</v>
      </c>
      <c r="R201">
        <f t="shared" si="35"/>
        <v>174.3</v>
      </c>
      <c r="S201" t="str">
        <f t="shared" si="27"/>
        <v>correct</v>
      </c>
      <c r="T201" t="str">
        <f t="shared" si="28"/>
        <v>Health And Beauty</v>
      </c>
      <c r="U201" t="str">
        <f t="shared" si="29"/>
        <v>Credit card</v>
      </c>
      <c r="V201">
        <f>SUM(J201:J201:J1200)</f>
        <v>248367.3569999999</v>
      </c>
      <c r="W201">
        <f t="shared" si="30"/>
        <v>4311</v>
      </c>
      <c r="X201">
        <f t="shared" si="31"/>
        <v>309.68498379052357</v>
      </c>
      <c r="Y201">
        <f t="shared" si="32"/>
        <v>1042.6500000000001</v>
      </c>
      <c r="Z201">
        <f t="shared" si="33"/>
        <v>10.6785</v>
      </c>
      <c r="AA201">
        <f t="shared" si="34"/>
        <v>802</v>
      </c>
    </row>
    <row r="202" spans="1:27" x14ac:dyDescent="0.3">
      <c r="A202" t="s">
        <v>279</v>
      </c>
      <c r="B202" t="s">
        <v>25</v>
      </c>
      <c r="C202" t="s">
        <v>26</v>
      </c>
      <c r="D202" t="s">
        <v>20</v>
      </c>
      <c r="E202" t="s">
        <v>21</v>
      </c>
      <c r="F202" t="s">
        <v>47</v>
      </c>
      <c r="G202">
        <v>71.39</v>
      </c>
      <c r="H202">
        <v>5</v>
      </c>
      <c r="I202">
        <v>17.8475</v>
      </c>
      <c r="J202">
        <v>374.79750000000001</v>
      </c>
      <c r="K202" t="s">
        <v>68</v>
      </c>
      <c r="L202">
        <v>0.83124999999999993</v>
      </c>
      <c r="M202" t="s">
        <v>32</v>
      </c>
      <c r="N202">
        <v>356.95</v>
      </c>
      <c r="O202">
        <v>4.7619047620000003</v>
      </c>
      <c r="P202">
        <v>17.8475</v>
      </c>
      <c r="Q202">
        <v>5.5</v>
      </c>
      <c r="R202">
        <f t="shared" si="35"/>
        <v>374.8</v>
      </c>
      <c r="S202" t="str">
        <f t="shared" si="27"/>
        <v>check</v>
      </c>
      <c r="T202" t="str">
        <f t="shared" si="28"/>
        <v>Food And Beverages</v>
      </c>
      <c r="U202" t="str">
        <f t="shared" si="29"/>
        <v>Credit card</v>
      </c>
      <c r="V202">
        <f>SUM(J202:J202:J1201)</f>
        <v>248193.05699999991</v>
      </c>
      <c r="W202">
        <f t="shared" si="30"/>
        <v>4307</v>
      </c>
      <c r="X202">
        <f t="shared" si="31"/>
        <v>309.85400374531827</v>
      </c>
      <c r="Y202">
        <f t="shared" si="32"/>
        <v>1042.6500000000001</v>
      </c>
      <c r="Z202">
        <f t="shared" si="33"/>
        <v>10.6785</v>
      </c>
      <c r="AA202">
        <f t="shared" si="34"/>
        <v>801</v>
      </c>
    </row>
    <row r="203" spans="1:27" x14ac:dyDescent="0.3">
      <c r="A203" t="s">
        <v>280</v>
      </c>
      <c r="B203" t="s">
        <v>25</v>
      </c>
      <c r="C203" t="s">
        <v>26</v>
      </c>
      <c r="D203" t="s">
        <v>20</v>
      </c>
      <c r="E203" t="s">
        <v>21</v>
      </c>
      <c r="F203" t="s">
        <v>36</v>
      </c>
      <c r="G203">
        <v>19.149999999999999</v>
      </c>
      <c r="H203">
        <v>6</v>
      </c>
      <c r="I203">
        <v>5.7450000000000001</v>
      </c>
      <c r="J203">
        <v>120.645</v>
      </c>
      <c r="K203" t="s">
        <v>228</v>
      </c>
      <c r="L203">
        <v>0.41736111111111113</v>
      </c>
      <c r="M203" t="s">
        <v>32</v>
      </c>
      <c r="N203">
        <v>114.9</v>
      </c>
      <c r="O203">
        <v>4.7619047620000003</v>
      </c>
      <c r="P203">
        <v>5.7450000000000001</v>
      </c>
      <c r="Q203">
        <v>6.8</v>
      </c>
      <c r="R203">
        <f t="shared" si="35"/>
        <v>120.65</v>
      </c>
      <c r="S203" t="str">
        <f t="shared" si="27"/>
        <v>check</v>
      </c>
      <c r="T203" t="str">
        <f t="shared" si="28"/>
        <v>Sports And Travel</v>
      </c>
      <c r="U203" t="str">
        <f t="shared" si="29"/>
        <v>Credit card</v>
      </c>
      <c r="V203">
        <f>SUM(J203:J203:J1202)</f>
        <v>247818.2594999999</v>
      </c>
      <c r="W203">
        <f t="shared" si="30"/>
        <v>4302</v>
      </c>
      <c r="X203">
        <f t="shared" si="31"/>
        <v>309.77282437499986</v>
      </c>
      <c r="Y203">
        <f t="shared" si="32"/>
        <v>1042.6500000000001</v>
      </c>
      <c r="Z203">
        <f t="shared" si="33"/>
        <v>10.6785</v>
      </c>
      <c r="AA203">
        <f t="shared" si="34"/>
        <v>800</v>
      </c>
    </row>
    <row r="204" spans="1:27" x14ac:dyDescent="0.3">
      <c r="A204" t="s">
        <v>281</v>
      </c>
      <c r="B204" t="s">
        <v>45</v>
      </c>
      <c r="C204" t="s">
        <v>46</v>
      </c>
      <c r="D204" t="s">
        <v>20</v>
      </c>
      <c r="E204" t="s">
        <v>21</v>
      </c>
      <c r="F204" t="s">
        <v>28</v>
      </c>
      <c r="G204">
        <v>57.49</v>
      </c>
      <c r="H204">
        <v>4</v>
      </c>
      <c r="I204">
        <v>11.497999999999999</v>
      </c>
      <c r="J204">
        <v>241.458</v>
      </c>
      <c r="K204" t="s">
        <v>66</v>
      </c>
      <c r="L204">
        <v>0.49791666666666662</v>
      </c>
      <c r="M204" t="s">
        <v>29</v>
      </c>
      <c r="N204">
        <v>229.96</v>
      </c>
      <c r="O204">
        <v>4.7619047620000003</v>
      </c>
      <c r="P204">
        <v>11.497999999999999</v>
      </c>
      <c r="Q204">
        <v>6.6</v>
      </c>
      <c r="R204">
        <f t="shared" si="35"/>
        <v>241.46</v>
      </c>
      <c r="S204" t="str">
        <f t="shared" si="27"/>
        <v>check</v>
      </c>
      <c r="T204" t="str">
        <f t="shared" si="28"/>
        <v>Electronic Accessories</v>
      </c>
      <c r="U204" t="str">
        <f t="shared" si="29"/>
        <v>Cash</v>
      </c>
      <c r="V204">
        <f>SUM(J204:J204:J1203)</f>
        <v>247697.61449999991</v>
      </c>
      <c r="W204">
        <f t="shared" si="30"/>
        <v>4296</v>
      </c>
      <c r="X204">
        <f t="shared" si="31"/>
        <v>310.00953003754682</v>
      </c>
      <c r="Y204">
        <f t="shared" si="32"/>
        <v>1042.6500000000001</v>
      </c>
      <c r="Z204">
        <f t="shared" si="33"/>
        <v>10.6785</v>
      </c>
      <c r="AA204">
        <f t="shared" si="34"/>
        <v>799</v>
      </c>
    </row>
    <row r="205" spans="1:27" x14ac:dyDescent="0.3">
      <c r="A205" t="s">
        <v>282</v>
      </c>
      <c r="B205" t="s">
        <v>25</v>
      </c>
      <c r="C205" t="s">
        <v>26</v>
      </c>
      <c r="D205" t="s">
        <v>27</v>
      </c>
      <c r="E205" t="s">
        <v>215</v>
      </c>
      <c r="F205" t="s">
        <v>28</v>
      </c>
      <c r="G205">
        <v>61.41</v>
      </c>
      <c r="H205">
        <v>7</v>
      </c>
      <c r="I205">
        <v>21.493500000000001</v>
      </c>
      <c r="J205">
        <v>451.36349999999999</v>
      </c>
      <c r="K205" t="s">
        <v>283</v>
      </c>
      <c r="L205">
        <v>0.41805555555555557</v>
      </c>
      <c r="M205" t="s">
        <v>29</v>
      </c>
      <c r="N205">
        <v>429.87</v>
      </c>
      <c r="O205">
        <v>4.7619047620000003</v>
      </c>
      <c r="P205">
        <v>21.493500000000001</v>
      </c>
      <c r="Q205">
        <v>9.8000000000000007</v>
      </c>
      <c r="R205">
        <f t="shared" si="35"/>
        <v>451.36</v>
      </c>
      <c r="S205" t="str">
        <f t="shared" si="27"/>
        <v>check</v>
      </c>
      <c r="T205" t="str">
        <f t="shared" si="28"/>
        <v>Electronic Accessories</v>
      </c>
      <c r="U205" t="str">
        <f t="shared" si="29"/>
        <v>Cash</v>
      </c>
      <c r="V205">
        <f>SUM(J205:J205:J1204)</f>
        <v>247456.1564999999</v>
      </c>
      <c r="W205">
        <f t="shared" si="30"/>
        <v>4292</v>
      </c>
      <c r="X205">
        <f t="shared" si="31"/>
        <v>310.09543421052621</v>
      </c>
      <c r="Y205">
        <f t="shared" si="32"/>
        <v>1042.6500000000001</v>
      </c>
      <c r="Z205">
        <f t="shared" si="33"/>
        <v>10.6785</v>
      </c>
      <c r="AA205">
        <f t="shared" si="34"/>
        <v>798</v>
      </c>
    </row>
    <row r="206" spans="1:27" x14ac:dyDescent="0.3">
      <c r="A206" t="s">
        <v>284</v>
      </c>
      <c r="B206" t="s">
        <v>45</v>
      </c>
      <c r="C206" t="s">
        <v>46</v>
      </c>
      <c r="D206" t="s">
        <v>20</v>
      </c>
      <c r="E206" t="s">
        <v>215</v>
      </c>
      <c r="F206" t="s">
        <v>22</v>
      </c>
      <c r="G206">
        <v>25.9</v>
      </c>
      <c r="H206">
        <v>10</v>
      </c>
      <c r="I206">
        <v>12.95</v>
      </c>
      <c r="J206">
        <v>271.95</v>
      </c>
      <c r="K206">
        <v>43618</v>
      </c>
      <c r="L206">
        <v>0.61875000000000002</v>
      </c>
      <c r="M206" t="s">
        <v>23</v>
      </c>
      <c r="N206">
        <v>259</v>
      </c>
      <c r="O206">
        <v>4.7619047620000003</v>
      </c>
      <c r="P206">
        <v>12.95</v>
      </c>
      <c r="Q206">
        <v>8.6999999999999993</v>
      </c>
      <c r="R206">
        <f t="shared" si="35"/>
        <v>271.95</v>
      </c>
      <c r="S206" t="str">
        <f t="shared" si="27"/>
        <v>correct</v>
      </c>
      <c r="T206" t="str">
        <f t="shared" si="28"/>
        <v>Health And Beauty</v>
      </c>
      <c r="U206" t="str">
        <f t="shared" si="29"/>
        <v>Ewallet</v>
      </c>
      <c r="V206">
        <f>SUM(J206:J206:J1205)</f>
        <v>247004.79299999989</v>
      </c>
      <c r="W206">
        <f t="shared" si="30"/>
        <v>4285</v>
      </c>
      <c r="X206">
        <f t="shared" si="31"/>
        <v>309.91818444165608</v>
      </c>
      <c r="Y206">
        <f t="shared" si="32"/>
        <v>1042.6500000000001</v>
      </c>
      <c r="Z206">
        <f t="shared" si="33"/>
        <v>10.6785</v>
      </c>
      <c r="AA206">
        <f t="shared" si="34"/>
        <v>797</v>
      </c>
    </row>
    <row r="207" spans="1:27" x14ac:dyDescent="0.3">
      <c r="A207" t="s">
        <v>285</v>
      </c>
      <c r="B207" t="s">
        <v>45</v>
      </c>
      <c r="C207" t="s">
        <v>46</v>
      </c>
      <c r="D207" t="s">
        <v>20</v>
      </c>
      <c r="E207" t="s">
        <v>215</v>
      </c>
      <c r="F207" t="s">
        <v>31</v>
      </c>
      <c r="G207">
        <v>17.77</v>
      </c>
      <c r="H207">
        <v>5</v>
      </c>
      <c r="I207">
        <v>4.4424999999999999</v>
      </c>
      <c r="J207">
        <v>93.292500000000004</v>
      </c>
      <c r="K207" t="s">
        <v>117</v>
      </c>
      <c r="L207">
        <v>0.52916666666666667</v>
      </c>
      <c r="M207" t="s">
        <v>32</v>
      </c>
      <c r="N207">
        <v>88.85</v>
      </c>
      <c r="O207">
        <v>4.7619047620000003</v>
      </c>
      <c r="P207">
        <v>4.4424999999999999</v>
      </c>
      <c r="Q207">
        <v>5.4</v>
      </c>
      <c r="R207">
        <f t="shared" si="35"/>
        <v>93.29</v>
      </c>
      <c r="S207" t="str">
        <f t="shared" si="27"/>
        <v>check</v>
      </c>
      <c r="T207" t="str">
        <f t="shared" si="28"/>
        <v>Home And Lifestyle</v>
      </c>
      <c r="U207" t="str">
        <f t="shared" si="29"/>
        <v>Credit card</v>
      </c>
      <c r="V207">
        <f>SUM(J207:J207:J1206)</f>
        <v>246732.84299999988</v>
      </c>
      <c r="W207">
        <f t="shared" si="30"/>
        <v>4275</v>
      </c>
      <c r="X207">
        <f t="shared" si="31"/>
        <v>309.96588316582898</v>
      </c>
      <c r="Y207">
        <f t="shared" si="32"/>
        <v>1042.6500000000001</v>
      </c>
      <c r="Z207">
        <f t="shared" si="33"/>
        <v>10.6785</v>
      </c>
      <c r="AA207">
        <f t="shared" si="34"/>
        <v>796</v>
      </c>
    </row>
    <row r="208" spans="1:27" x14ac:dyDescent="0.3">
      <c r="A208" t="s">
        <v>286</v>
      </c>
      <c r="B208" t="s">
        <v>18</v>
      </c>
      <c r="C208" t="s">
        <v>19</v>
      </c>
      <c r="D208" t="s">
        <v>27</v>
      </c>
      <c r="E208" t="s">
        <v>21</v>
      </c>
      <c r="F208" t="s">
        <v>22</v>
      </c>
      <c r="G208">
        <v>23.03</v>
      </c>
      <c r="H208">
        <v>9</v>
      </c>
      <c r="I208">
        <v>10.3635</v>
      </c>
      <c r="J208">
        <v>217.6335</v>
      </c>
      <c r="K208">
        <v>43525</v>
      </c>
      <c r="L208">
        <v>0.50138888888888888</v>
      </c>
      <c r="M208" t="s">
        <v>23</v>
      </c>
      <c r="N208">
        <v>207.27</v>
      </c>
      <c r="O208">
        <v>4.7619047620000003</v>
      </c>
      <c r="P208">
        <v>10.3635</v>
      </c>
      <c r="Q208">
        <v>7.9</v>
      </c>
      <c r="R208">
        <f t="shared" si="35"/>
        <v>217.63</v>
      </c>
      <c r="S208" t="str">
        <f t="shared" si="27"/>
        <v>check</v>
      </c>
      <c r="T208" t="str">
        <f t="shared" si="28"/>
        <v>Health And Beauty</v>
      </c>
      <c r="U208" t="str">
        <f t="shared" si="29"/>
        <v>Ewallet</v>
      </c>
      <c r="V208">
        <f>SUM(J208:J208:J1207)</f>
        <v>246639.55049999987</v>
      </c>
      <c r="W208">
        <f t="shared" si="30"/>
        <v>4270</v>
      </c>
      <c r="X208">
        <f t="shared" si="31"/>
        <v>310.23842830188664</v>
      </c>
      <c r="Y208">
        <f t="shared" si="32"/>
        <v>1042.6500000000001</v>
      </c>
      <c r="Z208">
        <f t="shared" si="33"/>
        <v>10.6785</v>
      </c>
      <c r="AA208">
        <f t="shared" si="34"/>
        <v>795</v>
      </c>
    </row>
    <row r="209" spans="1:27" x14ac:dyDescent="0.3">
      <c r="A209" t="s">
        <v>287</v>
      </c>
      <c r="B209" t="s">
        <v>25</v>
      </c>
      <c r="C209" t="s">
        <v>26</v>
      </c>
      <c r="D209" t="s">
        <v>20</v>
      </c>
      <c r="E209" t="s">
        <v>21</v>
      </c>
      <c r="F209" t="s">
        <v>28</v>
      </c>
      <c r="G209">
        <v>66.650000000000006</v>
      </c>
      <c r="H209">
        <v>9</v>
      </c>
      <c r="I209">
        <v>29.9925</v>
      </c>
      <c r="J209">
        <v>629.84249999999997</v>
      </c>
      <c r="K209">
        <v>43556</v>
      </c>
      <c r="L209">
        <v>0.7631944444444444</v>
      </c>
      <c r="M209" t="s">
        <v>32</v>
      </c>
      <c r="N209">
        <v>599.85</v>
      </c>
      <c r="O209">
        <v>4.7619047620000003</v>
      </c>
      <c r="P209">
        <v>29.9925</v>
      </c>
      <c r="Q209">
        <v>9.6999999999999993</v>
      </c>
      <c r="R209">
        <f t="shared" si="35"/>
        <v>629.84</v>
      </c>
      <c r="S209" t="str">
        <f t="shared" si="27"/>
        <v>check</v>
      </c>
      <c r="T209" t="str">
        <f t="shared" si="28"/>
        <v>Electronic Accessories</v>
      </c>
      <c r="U209" t="str">
        <f t="shared" si="29"/>
        <v>Credit card</v>
      </c>
      <c r="V209">
        <f>SUM(J209:J209:J1208)</f>
        <v>246421.9169999999</v>
      </c>
      <c r="W209">
        <f t="shared" si="30"/>
        <v>4261</v>
      </c>
      <c r="X209">
        <f t="shared" si="31"/>
        <v>310.35505919395456</v>
      </c>
      <c r="Y209">
        <f t="shared" si="32"/>
        <v>1042.6500000000001</v>
      </c>
      <c r="Z209">
        <f t="shared" si="33"/>
        <v>10.6785</v>
      </c>
      <c r="AA209">
        <f t="shared" si="34"/>
        <v>794</v>
      </c>
    </row>
    <row r="210" spans="1:27" x14ac:dyDescent="0.3">
      <c r="A210" t="s">
        <v>288</v>
      </c>
      <c r="B210" t="s">
        <v>25</v>
      </c>
      <c r="C210" t="s">
        <v>26</v>
      </c>
      <c r="D210" t="s">
        <v>20</v>
      </c>
      <c r="E210" t="s">
        <v>21</v>
      </c>
      <c r="F210" t="s">
        <v>31</v>
      </c>
      <c r="G210">
        <v>28.53</v>
      </c>
      <c r="H210">
        <v>10</v>
      </c>
      <c r="I210">
        <v>14.265000000000001</v>
      </c>
      <c r="J210">
        <v>299.565</v>
      </c>
      <c r="K210" t="s">
        <v>289</v>
      </c>
      <c r="L210">
        <v>0.73472222222222217</v>
      </c>
      <c r="M210" t="s">
        <v>23</v>
      </c>
      <c r="N210">
        <v>285.3</v>
      </c>
      <c r="O210">
        <v>4.7619047620000003</v>
      </c>
      <c r="P210">
        <v>14.265000000000001</v>
      </c>
      <c r="Q210">
        <v>7.8</v>
      </c>
      <c r="R210">
        <f t="shared" si="35"/>
        <v>299.57</v>
      </c>
      <c r="S210" t="str">
        <f t="shared" si="27"/>
        <v>check</v>
      </c>
      <c r="T210" t="str">
        <f t="shared" si="28"/>
        <v>Home And Lifestyle</v>
      </c>
      <c r="U210" t="str">
        <f t="shared" si="29"/>
        <v>Ewallet</v>
      </c>
      <c r="V210">
        <f>SUM(J210:J210:J1209)</f>
        <v>245792.0744999999</v>
      </c>
      <c r="W210">
        <f t="shared" si="30"/>
        <v>4252</v>
      </c>
      <c r="X210">
        <f t="shared" si="31"/>
        <v>309.95217465321554</v>
      </c>
      <c r="Y210">
        <f t="shared" si="32"/>
        <v>1042.6500000000001</v>
      </c>
      <c r="Z210">
        <f t="shared" si="33"/>
        <v>10.6785</v>
      </c>
      <c r="AA210">
        <f t="shared" si="34"/>
        <v>793</v>
      </c>
    </row>
    <row r="211" spans="1:27" x14ac:dyDescent="0.3">
      <c r="A211" t="s">
        <v>290</v>
      </c>
      <c r="B211" t="s">
        <v>45</v>
      </c>
      <c r="C211" t="s">
        <v>46</v>
      </c>
      <c r="D211" t="s">
        <v>27</v>
      </c>
      <c r="E211" t="s">
        <v>21</v>
      </c>
      <c r="F211" t="s">
        <v>50</v>
      </c>
      <c r="G211">
        <v>30.37</v>
      </c>
      <c r="H211">
        <v>3</v>
      </c>
      <c r="I211">
        <v>4.5555000000000003</v>
      </c>
      <c r="J211">
        <v>95.665499999999994</v>
      </c>
      <c r="K211" t="s">
        <v>170</v>
      </c>
      <c r="L211">
        <v>0.57013888888888886</v>
      </c>
      <c r="M211" t="s">
        <v>23</v>
      </c>
      <c r="N211">
        <v>91.11</v>
      </c>
      <c r="O211">
        <v>4.7619047620000003</v>
      </c>
      <c r="P211">
        <v>4.5555000000000003</v>
      </c>
      <c r="Q211">
        <v>5.0999999999999996</v>
      </c>
      <c r="R211">
        <f t="shared" si="35"/>
        <v>95.67</v>
      </c>
      <c r="S211" t="str">
        <f t="shared" si="27"/>
        <v>check</v>
      </c>
      <c r="T211" t="str">
        <f t="shared" si="28"/>
        <v>Fashion Accessories</v>
      </c>
      <c r="U211" t="str">
        <f t="shared" si="29"/>
        <v>Ewallet</v>
      </c>
      <c r="V211">
        <f>SUM(J211:J211:J1210)</f>
        <v>245492.5094999999</v>
      </c>
      <c r="W211">
        <f t="shared" si="30"/>
        <v>4242</v>
      </c>
      <c r="X211">
        <f t="shared" si="31"/>
        <v>309.96528977272715</v>
      </c>
      <c r="Y211">
        <f t="shared" si="32"/>
        <v>1042.6500000000001</v>
      </c>
      <c r="Z211">
        <f t="shared" si="33"/>
        <v>10.6785</v>
      </c>
      <c r="AA211">
        <f t="shared" si="34"/>
        <v>792</v>
      </c>
    </row>
    <row r="212" spans="1:27" x14ac:dyDescent="0.3">
      <c r="A212" t="s">
        <v>291</v>
      </c>
      <c r="B212" t="s">
        <v>45</v>
      </c>
      <c r="C212" t="s">
        <v>46</v>
      </c>
      <c r="D212" t="s">
        <v>27</v>
      </c>
      <c r="E212" t="s">
        <v>21</v>
      </c>
      <c r="F212" t="s">
        <v>28</v>
      </c>
      <c r="G212">
        <v>99.73</v>
      </c>
      <c r="H212">
        <v>9</v>
      </c>
      <c r="I212">
        <v>44.878500000000003</v>
      </c>
      <c r="J212">
        <v>942.44849999999997</v>
      </c>
      <c r="K212">
        <v>43499</v>
      </c>
      <c r="L212">
        <v>0.8208333333333333</v>
      </c>
      <c r="M212" t="s">
        <v>32</v>
      </c>
      <c r="N212">
        <v>897.57</v>
      </c>
      <c r="O212">
        <v>4.7619047620000003</v>
      </c>
      <c r="P212">
        <v>44.878500000000003</v>
      </c>
      <c r="Q212">
        <v>6.5</v>
      </c>
      <c r="R212">
        <f t="shared" si="35"/>
        <v>942.45</v>
      </c>
      <c r="S212" t="str">
        <f t="shared" si="27"/>
        <v>check</v>
      </c>
      <c r="T212" t="str">
        <f t="shared" si="28"/>
        <v>Electronic Accessories</v>
      </c>
      <c r="U212" t="str">
        <f t="shared" si="29"/>
        <v>Credit card</v>
      </c>
      <c r="V212">
        <f>SUM(J212:J212:J1211)</f>
        <v>245396.8439999999</v>
      </c>
      <c r="W212">
        <f t="shared" si="30"/>
        <v>4239</v>
      </c>
      <c r="X212">
        <f t="shared" si="31"/>
        <v>310.2362123893804</v>
      </c>
      <c r="Y212">
        <f t="shared" si="32"/>
        <v>1042.6500000000001</v>
      </c>
      <c r="Z212">
        <f t="shared" si="33"/>
        <v>10.6785</v>
      </c>
      <c r="AA212">
        <f t="shared" si="34"/>
        <v>791</v>
      </c>
    </row>
    <row r="213" spans="1:27" x14ac:dyDescent="0.3">
      <c r="A213" t="s">
        <v>292</v>
      </c>
      <c r="B213" t="s">
        <v>18</v>
      </c>
      <c r="C213" t="s">
        <v>19</v>
      </c>
      <c r="D213" t="s">
        <v>27</v>
      </c>
      <c r="E213" t="s">
        <v>215</v>
      </c>
      <c r="F213" t="s">
        <v>28</v>
      </c>
      <c r="G213">
        <v>26.23</v>
      </c>
      <c r="H213">
        <v>9</v>
      </c>
      <c r="I213">
        <v>11.8035</v>
      </c>
      <c r="J213">
        <v>247.87350000000001</v>
      </c>
      <c r="K213" t="s">
        <v>75</v>
      </c>
      <c r="L213">
        <v>0.85</v>
      </c>
      <c r="M213" t="s">
        <v>23</v>
      </c>
      <c r="N213">
        <v>236.07</v>
      </c>
      <c r="O213">
        <v>4.7619047620000003</v>
      </c>
      <c r="P213">
        <v>11.8035</v>
      </c>
      <c r="Q213">
        <v>5.9</v>
      </c>
      <c r="R213">
        <f t="shared" si="35"/>
        <v>247.87</v>
      </c>
      <c r="S213" t="str">
        <f t="shared" si="27"/>
        <v>check</v>
      </c>
      <c r="T213" t="str">
        <f t="shared" si="28"/>
        <v>Electronic Accessories</v>
      </c>
      <c r="U213" t="str">
        <f t="shared" si="29"/>
        <v>Ewallet</v>
      </c>
      <c r="V213">
        <f>SUM(J213:J213:J1212)</f>
        <v>244454.3954999999</v>
      </c>
      <c r="W213">
        <f t="shared" si="30"/>
        <v>4230</v>
      </c>
      <c r="X213">
        <f t="shared" si="31"/>
        <v>309.43594367088593</v>
      </c>
      <c r="Y213">
        <f t="shared" si="32"/>
        <v>1042.6500000000001</v>
      </c>
      <c r="Z213">
        <f t="shared" si="33"/>
        <v>10.6785</v>
      </c>
      <c r="AA213">
        <f t="shared" si="34"/>
        <v>790</v>
      </c>
    </row>
    <row r="214" spans="1:27" x14ac:dyDescent="0.3">
      <c r="A214" t="s">
        <v>293</v>
      </c>
      <c r="B214" t="s">
        <v>25</v>
      </c>
      <c r="C214" t="s">
        <v>26</v>
      </c>
      <c r="D214" t="s">
        <v>27</v>
      </c>
      <c r="E214" t="s">
        <v>21</v>
      </c>
      <c r="F214" t="s">
        <v>47</v>
      </c>
      <c r="G214">
        <v>93.26</v>
      </c>
      <c r="H214">
        <v>9</v>
      </c>
      <c r="I214">
        <v>41.966999999999999</v>
      </c>
      <c r="J214">
        <v>881.30700000000002</v>
      </c>
      <c r="K214" t="s">
        <v>187</v>
      </c>
      <c r="L214">
        <v>0.75555555555555554</v>
      </c>
      <c r="M214" t="s">
        <v>29</v>
      </c>
      <c r="N214">
        <v>839.34</v>
      </c>
      <c r="O214">
        <v>4.7619047620000003</v>
      </c>
      <c r="P214">
        <v>41.966999999999999</v>
      </c>
      <c r="Q214">
        <v>8.8000000000000007</v>
      </c>
      <c r="R214">
        <f t="shared" si="35"/>
        <v>881.31</v>
      </c>
      <c r="S214" t="str">
        <f t="shared" si="27"/>
        <v>check</v>
      </c>
      <c r="T214" t="str">
        <f t="shared" si="28"/>
        <v>Food And Beverages</v>
      </c>
      <c r="U214" t="str">
        <f t="shared" si="29"/>
        <v>Cash</v>
      </c>
      <c r="V214">
        <f>SUM(J214:J214:J1213)</f>
        <v>244206.52199999991</v>
      </c>
      <c r="W214">
        <f t="shared" si="30"/>
        <v>4221</v>
      </c>
      <c r="X214">
        <f t="shared" si="31"/>
        <v>309.51396958174894</v>
      </c>
      <c r="Y214">
        <f t="shared" si="32"/>
        <v>1042.6500000000001</v>
      </c>
      <c r="Z214">
        <f t="shared" si="33"/>
        <v>10.6785</v>
      </c>
      <c r="AA214">
        <f t="shared" si="34"/>
        <v>789</v>
      </c>
    </row>
    <row r="215" spans="1:27" x14ac:dyDescent="0.3">
      <c r="A215" t="s">
        <v>294</v>
      </c>
      <c r="B215" t="s">
        <v>45</v>
      </c>
      <c r="C215" t="s">
        <v>46</v>
      </c>
      <c r="D215" t="s">
        <v>27</v>
      </c>
      <c r="E215" t="s">
        <v>215</v>
      </c>
      <c r="F215" t="s">
        <v>31</v>
      </c>
      <c r="G215">
        <v>92.36</v>
      </c>
      <c r="H215">
        <v>5</v>
      </c>
      <c r="I215">
        <v>23.09</v>
      </c>
      <c r="J215">
        <v>484.89</v>
      </c>
      <c r="K215" t="s">
        <v>295</v>
      </c>
      <c r="L215">
        <v>0.80347222222222225</v>
      </c>
      <c r="M215" t="s">
        <v>23</v>
      </c>
      <c r="N215">
        <v>461.8</v>
      </c>
      <c r="O215">
        <v>4.7619047620000003</v>
      </c>
      <c r="P215">
        <v>23.09</v>
      </c>
      <c r="Q215">
        <v>4.9000000000000004</v>
      </c>
      <c r="R215">
        <f t="shared" si="35"/>
        <v>484.89</v>
      </c>
      <c r="S215" t="str">
        <f t="shared" si="27"/>
        <v>correct</v>
      </c>
      <c r="T215" t="str">
        <f t="shared" si="28"/>
        <v>Home And Lifestyle</v>
      </c>
      <c r="U215" t="str">
        <f t="shared" si="29"/>
        <v>Ewallet</v>
      </c>
      <c r="V215">
        <f>SUM(J215:J215:J1214)</f>
        <v>243325.21499999991</v>
      </c>
      <c r="W215">
        <f t="shared" si="30"/>
        <v>4212</v>
      </c>
      <c r="X215">
        <f t="shared" si="31"/>
        <v>308.78834390862932</v>
      </c>
      <c r="Y215">
        <f t="shared" si="32"/>
        <v>1042.6500000000001</v>
      </c>
      <c r="Z215">
        <f t="shared" si="33"/>
        <v>10.6785</v>
      </c>
      <c r="AA215">
        <f t="shared" si="34"/>
        <v>788</v>
      </c>
    </row>
    <row r="216" spans="1:27" x14ac:dyDescent="0.3">
      <c r="A216" t="s">
        <v>296</v>
      </c>
      <c r="B216" t="s">
        <v>45</v>
      </c>
      <c r="C216" t="s">
        <v>46</v>
      </c>
      <c r="D216" t="s">
        <v>27</v>
      </c>
      <c r="E216" t="s">
        <v>215</v>
      </c>
      <c r="F216" t="s">
        <v>36</v>
      </c>
      <c r="G216">
        <v>46.42</v>
      </c>
      <c r="H216">
        <v>3</v>
      </c>
      <c r="I216">
        <v>6.9630000000000001</v>
      </c>
      <c r="J216">
        <v>146.22300000000001</v>
      </c>
      <c r="K216">
        <v>43556</v>
      </c>
      <c r="L216">
        <v>0.55833333333333335</v>
      </c>
      <c r="M216" t="s">
        <v>32</v>
      </c>
      <c r="N216">
        <v>139.26</v>
      </c>
      <c r="O216">
        <v>4.7619047620000003</v>
      </c>
      <c r="P216">
        <v>6.9630000000000001</v>
      </c>
      <c r="Q216">
        <v>4.4000000000000004</v>
      </c>
      <c r="R216">
        <f t="shared" si="35"/>
        <v>146.22</v>
      </c>
      <c r="S216" t="str">
        <f t="shared" si="27"/>
        <v>check</v>
      </c>
      <c r="T216" t="str">
        <f t="shared" si="28"/>
        <v>Sports And Travel</v>
      </c>
      <c r="U216" t="str">
        <f t="shared" si="29"/>
        <v>Credit card</v>
      </c>
      <c r="V216">
        <f>SUM(J216:J216:J1215)</f>
        <v>242840.3249999999</v>
      </c>
      <c r="W216">
        <f t="shared" si="30"/>
        <v>4207</v>
      </c>
      <c r="X216">
        <f t="shared" si="31"/>
        <v>308.56458068614978</v>
      </c>
      <c r="Y216">
        <f t="shared" si="32"/>
        <v>1042.6500000000001</v>
      </c>
      <c r="Z216">
        <f t="shared" si="33"/>
        <v>10.6785</v>
      </c>
      <c r="AA216">
        <f t="shared" si="34"/>
        <v>787</v>
      </c>
    </row>
    <row r="217" spans="1:27" x14ac:dyDescent="0.3">
      <c r="A217" t="s">
        <v>297</v>
      </c>
      <c r="B217" t="s">
        <v>45</v>
      </c>
      <c r="C217" t="s">
        <v>46</v>
      </c>
      <c r="D217" t="s">
        <v>20</v>
      </c>
      <c r="E217" t="s">
        <v>21</v>
      </c>
      <c r="F217" t="s">
        <v>36</v>
      </c>
      <c r="G217">
        <v>29.61</v>
      </c>
      <c r="H217">
        <v>7</v>
      </c>
      <c r="I217">
        <v>10.3635</v>
      </c>
      <c r="J217">
        <v>217.6335</v>
      </c>
      <c r="K217">
        <v>43772</v>
      </c>
      <c r="L217">
        <v>0.66180555555555554</v>
      </c>
      <c r="M217" t="s">
        <v>29</v>
      </c>
      <c r="N217">
        <v>207.27</v>
      </c>
      <c r="O217">
        <v>4.7619047620000003</v>
      </c>
      <c r="P217">
        <v>10.3635</v>
      </c>
      <c r="Q217">
        <v>6.5</v>
      </c>
      <c r="R217">
        <f t="shared" si="35"/>
        <v>217.63</v>
      </c>
      <c r="S217" t="str">
        <f t="shared" si="27"/>
        <v>check</v>
      </c>
      <c r="T217" t="str">
        <f t="shared" si="28"/>
        <v>Sports And Travel</v>
      </c>
      <c r="U217" t="str">
        <f t="shared" si="29"/>
        <v>Cash</v>
      </c>
      <c r="V217">
        <f>SUM(J217:J217:J1216)</f>
        <v>242694.1019999999</v>
      </c>
      <c r="W217">
        <f t="shared" si="30"/>
        <v>4204</v>
      </c>
      <c r="X217">
        <f t="shared" si="31"/>
        <v>308.77112213740446</v>
      </c>
      <c r="Y217">
        <f t="shared" si="32"/>
        <v>1042.6500000000001</v>
      </c>
      <c r="Z217">
        <f t="shared" si="33"/>
        <v>10.6785</v>
      </c>
      <c r="AA217">
        <f t="shared" si="34"/>
        <v>786</v>
      </c>
    </row>
    <row r="218" spans="1:27" x14ac:dyDescent="0.3">
      <c r="A218" t="s">
        <v>298</v>
      </c>
      <c r="B218" t="s">
        <v>18</v>
      </c>
      <c r="C218" t="s">
        <v>19</v>
      </c>
      <c r="D218" t="s">
        <v>27</v>
      </c>
      <c r="E218" t="s">
        <v>215</v>
      </c>
      <c r="F218" t="s">
        <v>31</v>
      </c>
      <c r="G218">
        <v>18.28</v>
      </c>
      <c r="H218">
        <v>1</v>
      </c>
      <c r="I218">
        <v>0.91400000000000003</v>
      </c>
      <c r="J218">
        <v>19.193999999999999</v>
      </c>
      <c r="K218" t="s">
        <v>71</v>
      </c>
      <c r="L218">
        <v>0.62847222222222221</v>
      </c>
      <c r="M218" t="s">
        <v>32</v>
      </c>
      <c r="N218">
        <v>18.28</v>
      </c>
      <c r="O218">
        <v>4.7619047620000003</v>
      </c>
      <c r="P218">
        <v>0.91400000000000003</v>
      </c>
      <c r="Q218">
        <v>8.3000000000000007</v>
      </c>
      <c r="R218">
        <f t="shared" si="35"/>
        <v>19.190000000000001</v>
      </c>
      <c r="S218" t="str">
        <f t="shared" si="27"/>
        <v>check</v>
      </c>
      <c r="T218" t="str">
        <f t="shared" si="28"/>
        <v>Home And Lifestyle</v>
      </c>
      <c r="U218" t="str">
        <f t="shared" si="29"/>
        <v>Credit card</v>
      </c>
      <c r="V218">
        <f>SUM(J218:J218:J1217)</f>
        <v>242476.46849999987</v>
      </c>
      <c r="W218">
        <f t="shared" si="30"/>
        <v>4197</v>
      </c>
      <c r="X218">
        <f t="shared" si="31"/>
        <v>308.8872210191081</v>
      </c>
      <c r="Y218">
        <f t="shared" si="32"/>
        <v>1042.6500000000001</v>
      </c>
      <c r="Z218">
        <f t="shared" si="33"/>
        <v>10.6785</v>
      </c>
      <c r="AA218">
        <f t="shared" si="34"/>
        <v>785</v>
      </c>
    </row>
    <row r="219" spans="1:27" x14ac:dyDescent="0.3">
      <c r="A219" t="s">
        <v>299</v>
      </c>
      <c r="B219" t="s">
        <v>45</v>
      </c>
      <c r="C219" t="s">
        <v>46</v>
      </c>
      <c r="D219" t="s">
        <v>27</v>
      </c>
      <c r="E219" t="s">
        <v>21</v>
      </c>
      <c r="F219" t="s">
        <v>36</v>
      </c>
      <c r="G219">
        <v>24.77</v>
      </c>
      <c r="H219">
        <v>5</v>
      </c>
      <c r="I219">
        <v>6.1924999999999999</v>
      </c>
      <c r="J219">
        <v>130.04249999999999</v>
      </c>
      <c r="K219" t="s">
        <v>176</v>
      </c>
      <c r="L219">
        <v>0.76874999999999993</v>
      </c>
      <c r="M219" t="s">
        <v>29</v>
      </c>
      <c r="N219">
        <v>123.85</v>
      </c>
      <c r="O219">
        <v>4.7619047620000003</v>
      </c>
      <c r="P219">
        <v>6.1924999999999999</v>
      </c>
      <c r="Q219">
        <v>8.5</v>
      </c>
      <c r="R219">
        <f t="shared" si="35"/>
        <v>130.04</v>
      </c>
      <c r="S219" t="str">
        <f t="shared" si="27"/>
        <v>check</v>
      </c>
      <c r="T219" t="str">
        <f t="shared" si="28"/>
        <v>Sports And Travel</v>
      </c>
      <c r="U219" t="str">
        <f t="shared" si="29"/>
        <v>Cash</v>
      </c>
      <c r="V219">
        <f>SUM(J219:J219:J1218)</f>
        <v>242457.27449999988</v>
      </c>
      <c r="W219">
        <f t="shared" si="30"/>
        <v>4196</v>
      </c>
      <c r="X219">
        <f t="shared" si="31"/>
        <v>309.25672767857128</v>
      </c>
      <c r="Y219">
        <f t="shared" si="32"/>
        <v>1042.6500000000001</v>
      </c>
      <c r="Z219">
        <f t="shared" si="33"/>
        <v>10.6785</v>
      </c>
      <c r="AA219">
        <f t="shared" si="34"/>
        <v>784</v>
      </c>
    </row>
    <row r="220" spans="1:27" x14ac:dyDescent="0.3">
      <c r="A220" t="s">
        <v>300</v>
      </c>
      <c r="B220" t="s">
        <v>18</v>
      </c>
      <c r="C220" t="s">
        <v>19</v>
      </c>
      <c r="D220" t="s">
        <v>20</v>
      </c>
      <c r="E220" t="s">
        <v>21</v>
      </c>
      <c r="F220" t="s">
        <v>28</v>
      </c>
      <c r="G220">
        <v>94.64</v>
      </c>
      <c r="H220">
        <v>3</v>
      </c>
      <c r="I220">
        <v>14.196</v>
      </c>
      <c r="J220">
        <v>298.11599999999999</v>
      </c>
      <c r="K220" t="s">
        <v>301</v>
      </c>
      <c r="L220">
        <v>0.70486111111111116</v>
      </c>
      <c r="M220" t="s">
        <v>29</v>
      </c>
      <c r="N220">
        <v>283.92</v>
      </c>
      <c r="O220">
        <v>4.7619047620000003</v>
      </c>
      <c r="P220">
        <v>14.196</v>
      </c>
      <c r="Q220">
        <v>5.5</v>
      </c>
      <c r="R220">
        <f t="shared" si="35"/>
        <v>298.12</v>
      </c>
      <c r="S220" t="str">
        <f t="shared" si="27"/>
        <v>check</v>
      </c>
      <c r="T220" t="str">
        <f t="shared" si="28"/>
        <v>Electronic Accessories</v>
      </c>
      <c r="U220" t="str">
        <f t="shared" si="29"/>
        <v>Cash</v>
      </c>
      <c r="V220">
        <f>SUM(J220:J220:J1219)</f>
        <v>242327.23199999987</v>
      </c>
      <c r="W220">
        <f t="shared" si="30"/>
        <v>4191</v>
      </c>
      <c r="X220">
        <f t="shared" si="31"/>
        <v>309.48560919540216</v>
      </c>
      <c r="Y220">
        <f t="shared" si="32"/>
        <v>1042.6500000000001</v>
      </c>
      <c r="Z220">
        <f t="shared" si="33"/>
        <v>10.6785</v>
      </c>
      <c r="AA220">
        <f t="shared" si="34"/>
        <v>783</v>
      </c>
    </row>
    <row r="221" spans="1:27" x14ac:dyDescent="0.3">
      <c r="A221" t="s">
        <v>302</v>
      </c>
      <c r="B221" t="s">
        <v>45</v>
      </c>
      <c r="C221" t="s">
        <v>46</v>
      </c>
      <c r="D221" t="s">
        <v>27</v>
      </c>
      <c r="E221" t="s">
        <v>215</v>
      </c>
      <c r="F221" t="s">
        <v>50</v>
      </c>
      <c r="G221">
        <v>94.87</v>
      </c>
      <c r="H221">
        <v>8</v>
      </c>
      <c r="I221">
        <v>37.948</v>
      </c>
      <c r="J221">
        <v>796.90800000000002</v>
      </c>
      <c r="K221">
        <v>43801</v>
      </c>
      <c r="L221">
        <v>0.54027777777777775</v>
      </c>
      <c r="M221" t="s">
        <v>23</v>
      </c>
      <c r="N221">
        <v>758.96</v>
      </c>
      <c r="O221">
        <v>4.7619047620000003</v>
      </c>
      <c r="P221">
        <v>37.948</v>
      </c>
      <c r="Q221">
        <v>8.6999999999999993</v>
      </c>
      <c r="R221">
        <f t="shared" si="35"/>
        <v>796.91</v>
      </c>
      <c r="S221" t="str">
        <f t="shared" si="27"/>
        <v>check</v>
      </c>
      <c r="T221" t="str">
        <f t="shared" si="28"/>
        <v>Fashion Accessories</v>
      </c>
      <c r="U221" t="str">
        <f t="shared" si="29"/>
        <v>Ewallet</v>
      </c>
      <c r="V221">
        <f>SUM(J221:J221:J1220)</f>
        <v>242029.11599999989</v>
      </c>
      <c r="W221">
        <f t="shared" si="30"/>
        <v>4188</v>
      </c>
      <c r="X221">
        <f t="shared" si="31"/>
        <v>309.50014833759576</v>
      </c>
      <c r="Y221">
        <f t="shared" si="32"/>
        <v>1042.6500000000001</v>
      </c>
      <c r="Z221">
        <f t="shared" si="33"/>
        <v>10.6785</v>
      </c>
      <c r="AA221">
        <f t="shared" si="34"/>
        <v>782</v>
      </c>
    </row>
    <row r="222" spans="1:27" x14ac:dyDescent="0.3">
      <c r="A222" t="s">
        <v>303</v>
      </c>
      <c r="B222" t="s">
        <v>45</v>
      </c>
      <c r="C222" t="s">
        <v>46</v>
      </c>
      <c r="D222" t="s">
        <v>27</v>
      </c>
      <c r="E222" t="s">
        <v>21</v>
      </c>
      <c r="F222" t="s">
        <v>47</v>
      </c>
      <c r="G222">
        <v>57.34</v>
      </c>
      <c r="H222">
        <v>3</v>
      </c>
      <c r="I222">
        <v>8.6010000000000009</v>
      </c>
      <c r="J222">
        <v>180.62100000000001</v>
      </c>
      <c r="K222">
        <v>43741</v>
      </c>
      <c r="L222">
        <v>0.7909722222222223</v>
      </c>
      <c r="M222" t="s">
        <v>32</v>
      </c>
      <c r="N222">
        <v>172.02</v>
      </c>
      <c r="O222">
        <v>4.7619047620000003</v>
      </c>
      <c r="P222">
        <v>8.6010000000000009</v>
      </c>
      <c r="Q222">
        <v>7.9</v>
      </c>
      <c r="R222">
        <f t="shared" si="35"/>
        <v>180.62</v>
      </c>
      <c r="S222" t="str">
        <f t="shared" si="27"/>
        <v>check</v>
      </c>
      <c r="T222" t="str">
        <f t="shared" si="28"/>
        <v>Food And Beverages</v>
      </c>
      <c r="U222" t="str">
        <f t="shared" si="29"/>
        <v>Credit card</v>
      </c>
      <c r="V222">
        <f>SUM(J222:J222:J1221)</f>
        <v>241232.2079999999</v>
      </c>
      <c r="W222">
        <f t="shared" si="30"/>
        <v>4180</v>
      </c>
      <c r="X222">
        <f t="shared" si="31"/>
        <v>308.87606658130591</v>
      </c>
      <c r="Y222">
        <f t="shared" si="32"/>
        <v>1042.6500000000001</v>
      </c>
      <c r="Z222">
        <f t="shared" si="33"/>
        <v>10.6785</v>
      </c>
      <c r="AA222">
        <f t="shared" si="34"/>
        <v>781</v>
      </c>
    </row>
    <row r="223" spans="1:27" x14ac:dyDescent="0.3">
      <c r="A223" t="s">
        <v>304</v>
      </c>
      <c r="B223" t="s">
        <v>45</v>
      </c>
      <c r="C223" t="s">
        <v>46</v>
      </c>
      <c r="D223" t="s">
        <v>27</v>
      </c>
      <c r="E223" t="s">
        <v>215</v>
      </c>
      <c r="F223" t="s">
        <v>28</v>
      </c>
      <c r="G223">
        <v>45.35</v>
      </c>
      <c r="H223">
        <v>6</v>
      </c>
      <c r="I223">
        <v>13.605</v>
      </c>
      <c r="J223">
        <v>285.70499999999998</v>
      </c>
      <c r="K223" t="s">
        <v>305</v>
      </c>
      <c r="L223">
        <v>0.57222222222222219</v>
      </c>
      <c r="M223" t="s">
        <v>23</v>
      </c>
      <c r="N223">
        <v>272.10000000000002</v>
      </c>
      <c r="O223">
        <v>4.7619047620000003</v>
      </c>
      <c r="P223">
        <v>13.605</v>
      </c>
      <c r="Q223">
        <v>6.1</v>
      </c>
      <c r="R223">
        <f t="shared" si="35"/>
        <v>285.70999999999998</v>
      </c>
      <c r="S223" t="str">
        <f t="shared" si="27"/>
        <v>check</v>
      </c>
      <c r="T223" t="str">
        <f t="shared" si="28"/>
        <v>Electronic Accessories</v>
      </c>
      <c r="U223" t="str">
        <f t="shared" si="29"/>
        <v>Ewallet</v>
      </c>
      <c r="V223">
        <f>SUM(J223:J223:J1222)</f>
        <v>241051.58699999988</v>
      </c>
      <c r="W223">
        <f t="shared" si="30"/>
        <v>4177</v>
      </c>
      <c r="X223">
        <f t="shared" si="31"/>
        <v>309.04049615384599</v>
      </c>
      <c r="Y223">
        <f t="shared" si="32"/>
        <v>1042.6500000000001</v>
      </c>
      <c r="Z223">
        <f t="shared" si="33"/>
        <v>10.6785</v>
      </c>
      <c r="AA223">
        <f t="shared" si="34"/>
        <v>780</v>
      </c>
    </row>
    <row r="224" spans="1:27" x14ac:dyDescent="0.3">
      <c r="A224" t="s">
        <v>306</v>
      </c>
      <c r="B224" t="s">
        <v>45</v>
      </c>
      <c r="C224" t="s">
        <v>46</v>
      </c>
      <c r="D224" t="s">
        <v>27</v>
      </c>
      <c r="E224" t="s">
        <v>215</v>
      </c>
      <c r="F224" t="s">
        <v>47</v>
      </c>
      <c r="G224">
        <v>62.08</v>
      </c>
      <c r="H224">
        <v>7</v>
      </c>
      <c r="I224">
        <v>21.728000000000002</v>
      </c>
      <c r="J224">
        <v>456.28800000000001</v>
      </c>
      <c r="K224">
        <v>43619</v>
      </c>
      <c r="L224">
        <v>0.57361111111111118</v>
      </c>
      <c r="M224" t="s">
        <v>23</v>
      </c>
      <c r="N224">
        <v>434.56</v>
      </c>
      <c r="O224">
        <v>4.7619047620000003</v>
      </c>
      <c r="P224">
        <v>21.728000000000002</v>
      </c>
      <c r="Q224">
        <v>5.4</v>
      </c>
      <c r="R224">
        <f t="shared" si="35"/>
        <v>456.29</v>
      </c>
      <c r="S224" t="str">
        <f t="shared" si="27"/>
        <v>check</v>
      </c>
      <c r="T224" t="str">
        <f t="shared" si="28"/>
        <v>Food And Beverages</v>
      </c>
      <c r="U224" t="str">
        <f t="shared" si="29"/>
        <v>Ewallet</v>
      </c>
      <c r="V224">
        <f>SUM(J224:J224:J1223)</f>
        <v>240765.8819999999</v>
      </c>
      <c r="W224">
        <f t="shared" si="30"/>
        <v>4171</v>
      </c>
      <c r="X224">
        <f t="shared" si="31"/>
        <v>309.0704518613606</v>
      </c>
      <c r="Y224">
        <f t="shared" si="32"/>
        <v>1042.6500000000001</v>
      </c>
      <c r="Z224">
        <f t="shared" si="33"/>
        <v>10.6785</v>
      </c>
      <c r="AA224">
        <f t="shared" si="34"/>
        <v>779</v>
      </c>
    </row>
    <row r="225" spans="1:27" x14ac:dyDescent="0.3">
      <c r="A225" t="s">
        <v>307</v>
      </c>
      <c r="B225" t="s">
        <v>25</v>
      </c>
      <c r="C225" t="s">
        <v>26</v>
      </c>
      <c r="D225" t="s">
        <v>27</v>
      </c>
      <c r="E225" t="s">
        <v>215</v>
      </c>
      <c r="F225" t="s">
        <v>28</v>
      </c>
      <c r="G225">
        <v>11.81</v>
      </c>
      <c r="H225">
        <v>5</v>
      </c>
      <c r="I225">
        <v>2.9525000000000001</v>
      </c>
      <c r="J225">
        <v>62.002499999999998</v>
      </c>
      <c r="K225" t="s">
        <v>68</v>
      </c>
      <c r="L225">
        <v>0.75416666666666676</v>
      </c>
      <c r="M225" t="s">
        <v>29</v>
      </c>
      <c r="N225">
        <v>59.05</v>
      </c>
      <c r="O225">
        <v>4.7619047620000003</v>
      </c>
      <c r="P225">
        <v>2.9525000000000001</v>
      </c>
      <c r="Q225">
        <v>9.4</v>
      </c>
      <c r="R225">
        <f t="shared" si="35"/>
        <v>62</v>
      </c>
      <c r="S225" t="str">
        <f t="shared" si="27"/>
        <v>check</v>
      </c>
      <c r="T225" t="str">
        <f t="shared" si="28"/>
        <v>Electronic Accessories</v>
      </c>
      <c r="U225" t="str">
        <f t="shared" si="29"/>
        <v>Cash</v>
      </c>
      <c r="V225">
        <f>SUM(J225:J225:J1224)</f>
        <v>240309.5939999999</v>
      </c>
      <c r="W225">
        <f t="shared" si="30"/>
        <v>4164</v>
      </c>
      <c r="X225">
        <f t="shared" si="31"/>
        <v>308.88122622107954</v>
      </c>
      <c r="Y225">
        <f t="shared" si="32"/>
        <v>1042.6500000000001</v>
      </c>
      <c r="Z225">
        <f t="shared" si="33"/>
        <v>10.6785</v>
      </c>
      <c r="AA225">
        <f t="shared" si="34"/>
        <v>778</v>
      </c>
    </row>
    <row r="226" spans="1:27" x14ac:dyDescent="0.3">
      <c r="A226" t="s">
        <v>308</v>
      </c>
      <c r="B226" t="s">
        <v>25</v>
      </c>
      <c r="C226" t="s">
        <v>26</v>
      </c>
      <c r="D226" t="s">
        <v>20</v>
      </c>
      <c r="E226" t="s">
        <v>21</v>
      </c>
      <c r="F226" t="s">
        <v>50</v>
      </c>
      <c r="G226">
        <v>12.54</v>
      </c>
      <c r="H226">
        <v>1</v>
      </c>
      <c r="I226">
        <v>0.627</v>
      </c>
      <c r="J226">
        <v>13.167</v>
      </c>
      <c r="K226" t="s">
        <v>301</v>
      </c>
      <c r="L226">
        <v>0.52638888888888891</v>
      </c>
      <c r="M226" t="s">
        <v>29</v>
      </c>
      <c r="N226">
        <v>12.54</v>
      </c>
      <c r="O226">
        <v>4.7619047620000003</v>
      </c>
      <c r="P226">
        <v>0.627</v>
      </c>
      <c r="Q226">
        <v>8.1999999999999993</v>
      </c>
      <c r="R226">
        <f t="shared" si="35"/>
        <v>13.17</v>
      </c>
      <c r="S226" t="str">
        <f t="shared" si="27"/>
        <v>check</v>
      </c>
      <c r="T226" t="str">
        <f t="shared" si="28"/>
        <v>Fashion Accessories</v>
      </c>
      <c r="U226" t="str">
        <f t="shared" si="29"/>
        <v>Cash</v>
      </c>
      <c r="V226">
        <f>SUM(J226:J226:J1225)</f>
        <v>240247.59149999992</v>
      </c>
      <c r="W226">
        <f t="shared" si="30"/>
        <v>4159</v>
      </c>
      <c r="X226">
        <f t="shared" si="31"/>
        <v>309.19895945945933</v>
      </c>
      <c r="Y226">
        <f t="shared" si="32"/>
        <v>1042.6500000000001</v>
      </c>
      <c r="Z226">
        <f t="shared" si="33"/>
        <v>10.6785</v>
      </c>
      <c r="AA226">
        <f t="shared" si="34"/>
        <v>777</v>
      </c>
    </row>
    <row r="227" spans="1:27" x14ac:dyDescent="0.3">
      <c r="A227" t="s">
        <v>309</v>
      </c>
      <c r="B227" t="s">
        <v>18</v>
      </c>
      <c r="C227" t="s">
        <v>19</v>
      </c>
      <c r="D227" t="s">
        <v>27</v>
      </c>
      <c r="E227" t="s">
        <v>215</v>
      </c>
      <c r="F227" t="s">
        <v>47</v>
      </c>
      <c r="G227">
        <v>43.25</v>
      </c>
      <c r="H227">
        <v>2</v>
      </c>
      <c r="I227">
        <v>4.3250000000000002</v>
      </c>
      <c r="J227">
        <v>90.825000000000003</v>
      </c>
      <c r="K227" t="s">
        <v>295</v>
      </c>
      <c r="L227">
        <v>0.66388888888888886</v>
      </c>
      <c r="M227" t="s">
        <v>29</v>
      </c>
      <c r="N227">
        <v>86.5</v>
      </c>
      <c r="O227">
        <v>4.7619047620000003</v>
      </c>
      <c r="P227">
        <v>4.3250000000000002</v>
      </c>
      <c r="Q227">
        <v>6.2</v>
      </c>
      <c r="R227">
        <f t="shared" si="35"/>
        <v>90.83</v>
      </c>
      <c r="S227" t="str">
        <f t="shared" si="27"/>
        <v>check</v>
      </c>
      <c r="T227" t="str">
        <f t="shared" si="28"/>
        <v>Food And Beverages</v>
      </c>
      <c r="U227" t="str">
        <f t="shared" si="29"/>
        <v>Cash</v>
      </c>
      <c r="V227">
        <f>SUM(J227:J227:J1226)</f>
        <v>240234.42449999991</v>
      </c>
      <c r="W227">
        <f t="shared" si="30"/>
        <v>4158</v>
      </c>
      <c r="X227">
        <f t="shared" si="31"/>
        <v>309.58044394329886</v>
      </c>
      <c r="Y227">
        <f t="shared" si="32"/>
        <v>1042.6500000000001</v>
      </c>
      <c r="Z227">
        <f t="shared" si="33"/>
        <v>10.6785</v>
      </c>
      <c r="AA227">
        <f t="shared" si="34"/>
        <v>776</v>
      </c>
    </row>
    <row r="228" spans="1:27" x14ac:dyDescent="0.3">
      <c r="A228" t="s">
        <v>310</v>
      </c>
      <c r="B228" t="s">
        <v>25</v>
      </c>
      <c r="C228" t="s">
        <v>26</v>
      </c>
      <c r="D228" t="s">
        <v>20</v>
      </c>
      <c r="E228" t="s">
        <v>21</v>
      </c>
      <c r="F228" t="s">
        <v>36</v>
      </c>
      <c r="G228">
        <v>87.16</v>
      </c>
      <c r="H228">
        <v>2</v>
      </c>
      <c r="I228">
        <v>8.7159999999999993</v>
      </c>
      <c r="J228">
        <v>183.036</v>
      </c>
      <c r="K228">
        <v>43770</v>
      </c>
      <c r="L228">
        <v>0.60347222222222219</v>
      </c>
      <c r="M228" t="s">
        <v>32</v>
      </c>
      <c r="N228">
        <v>174.32</v>
      </c>
      <c r="O228">
        <v>4.7619047620000003</v>
      </c>
      <c r="P228">
        <v>8.7159999999999993</v>
      </c>
      <c r="Q228">
        <v>9.6999999999999993</v>
      </c>
      <c r="R228">
        <f t="shared" si="35"/>
        <v>183.04</v>
      </c>
      <c r="S228" t="str">
        <f t="shared" si="27"/>
        <v>check</v>
      </c>
      <c r="T228" t="str">
        <f t="shared" si="28"/>
        <v>Sports And Travel</v>
      </c>
      <c r="U228" t="str">
        <f t="shared" si="29"/>
        <v>Credit card</v>
      </c>
      <c r="V228">
        <f>SUM(J228:J228:J1227)</f>
        <v>240143.59949999992</v>
      </c>
      <c r="W228">
        <f t="shared" si="30"/>
        <v>4156</v>
      </c>
      <c r="X228">
        <f t="shared" si="31"/>
        <v>309.86270903225795</v>
      </c>
      <c r="Y228">
        <f t="shared" si="32"/>
        <v>1042.6500000000001</v>
      </c>
      <c r="Z228">
        <f t="shared" si="33"/>
        <v>10.6785</v>
      </c>
      <c r="AA228">
        <f t="shared" si="34"/>
        <v>775</v>
      </c>
    </row>
    <row r="229" spans="1:27" x14ac:dyDescent="0.3">
      <c r="A229" t="s">
        <v>311</v>
      </c>
      <c r="B229" t="s">
        <v>45</v>
      </c>
      <c r="C229" t="s">
        <v>46</v>
      </c>
      <c r="D229" t="s">
        <v>20</v>
      </c>
      <c r="E229" t="s">
        <v>215</v>
      </c>
      <c r="F229" t="s">
        <v>22</v>
      </c>
      <c r="G229">
        <v>69.37</v>
      </c>
      <c r="H229">
        <v>9</v>
      </c>
      <c r="I229">
        <v>31.2165</v>
      </c>
      <c r="J229">
        <v>655.54650000000004</v>
      </c>
      <c r="K229" t="s">
        <v>144</v>
      </c>
      <c r="L229">
        <v>0.80138888888888893</v>
      </c>
      <c r="M229" t="s">
        <v>23</v>
      </c>
      <c r="N229">
        <v>624.33000000000004</v>
      </c>
      <c r="O229">
        <v>4.7619047620000003</v>
      </c>
      <c r="P229">
        <v>31.2165</v>
      </c>
      <c r="Q229">
        <v>4</v>
      </c>
      <c r="R229">
        <f t="shared" si="35"/>
        <v>655.55</v>
      </c>
      <c r="S229" t="str">
        <f t="shared" si="27"/>
        <v>check</v>
      </c>
      <c r="T229" t="str">
        <f t="shared" si="28"/>
        <v>Health And Beauty</v>
      </c>
      <c r="U229" t="str">
        <f t="shared" si="29"/>
        <v>Ewallet</v>
      </c>
      <c r="V229">
        <f>SUM(J229:J229:J1228)</f>
        <v>239960.5634999999</v>
      </c>
      <c r="W229">
        <f t="shared" si="30"/>
        <v>4154</v>
      </c>
      <c r="X229">
        <f t="shared" si="31"/>
        <v>310.02656782945724</v>
      </c>
      <c r="Y229">
        <f t="shared" si="32"/>
        <v>1042.6500000000001</v>
      </c>
      <c r="Z229">
        <f t="shared" si="33"/>
        <v>10.6785</v>
      </c>
      <c r="AA229">
        <f t="shared" si="34"/>
        <v>774</v>
      </c>
    </row>
    <row r="230" spans="1:27" x14ac:dyDescent="0.3">
      <c r="A230" t="s">
        <v>312</v>
      </c>
      <c r="B230" t="s">
        <v>25</v>
      </c>
      <c r="C230" t="s">
        <v>26</v>
      </c>
      <c r="D230" t="s">
        <v>20</v>
      </c>
      <c r="E230" t="s">
        <v>215</v>
      </c>
      <c r="F230" t="s">
        <v>28</v>
      </c>
      <c r="G230">
        <v>37.06</v>
      </c>
      <c r="H230">
        <v>4</v>
      </c>
      <c r="I230">
        <v>7.4119999999999999</v>
      </c>
      <c r="J230">
        <v>155.65199999999999</v>
      </c>
      <c r="K230" t="s">
        <v>305</v>
      </c>
      <c r="L230">
        <v>0.68333333333333324</v>
      </c>
      <c r="M230" t="s">
        <v>23</v>
      </c>
      <c r="N230">
        <v>148.24</v>
      </c>
      <c r="O230">
        <v>4.7619047620000003</v>
      </c>
      <c r="P230">
        <v>7.4119999999999999</v>
      </c>
      <c r="Q230">
        <v>9.6999999999999993</v>
      </c>
      <c r="R230">
        <f t="shared" si="35"/>
        <v>155.65</v>
      </c>
      <c r="S230" t="str">
        <f t="shared" si="27"/>
        <v>check</v>
      </c>
      <c r="T230" t="str">
        <f t="shared" si="28"/>
        <v>Electronic Accessories</v>
      </c>
      <c r="U230" t="str">
        <f t="shared" si="29"/>
        <v>Ewallet</v>
      </c>
      <c r="V230">
        <f>SUM(J230:J230:J1229)</f>
        <v>239305.01699999993</v>
      </c>
      <c r="W230">
        <f t="shared" si="30"/>
        <v>4145</v>
      </c>
      <c r="X230">
        <f t="shared" si="31"/>
        <v>309.57958214747725</v>
      </c>
      <c r="Y230">
        <f t="shared" si="32"/>
        <v>1042.6500000000001</v>
      </c>
      <c r="Z230">
        <f t="shared" si="33"/>
        <v>10.6785</v>
      </c>
      <c r="AA230">
        <f t="shared" si="34"/>
        <v>773</v>
      </c>
    </row>
    <row r="231" spans="1:27" x14ac:dyDescent="0.3">
      <c r="A231" t="s">
        <v>313</v>
      </c>
      <c r="B231" t="s">
        <v>45</v>
      </c>
      <c r="C231" t="s">
        <v>46</v>
      </c>
      <c r="D231" t="s">
        <v>20</v>
      </c>
      <c r="E231" t="s">
        <v>21</v>
      </c>
      <c r="F231" t="s">
        <v>28</v>
      </c>
      <c r="G231">
        <v>90.7</v>
      </c>
      <c r="H231">
        <v>6</v>
      </c>
      <c r="I231">
        <v>27.21</v>
      </c>
      <c r="J231">
        <v>571.41</v>
      </c>
      <c r="K231" t="s">
        <v>314</v>
      </c>
      <c r="L231">
        <v>0.45277777777777778</v>
      </c>
      <c r="M231" t="s">
        <v>29</v>
      </c>
      <c r="N231">
        <v>544.20000000000005</v>
      </c>
      <c r="O231">
        <v>4.7619047620000003</v>
      </c>
      <c r="P231">
        <v>27.21</v>
      </c>
      <c r="Q231">
        <v>5.3</v>
      </c>
      <c r="R231">
        <f t="shared" si="35"/>
        <v>571.41</v>
      </c>
      <c r="S231" t="str">
        <f t="shared" si="27"/>
        <v>correct</v>
      </c>
      <c r="T231" t="str">
        <f t="shared" si="28"/>
        <v>Electronic Accessories</v>
      </c>
      <c r="U231" t="str">
        <f t="shared" si="29"/>
        <v>Cash</v>
      </c>
      <c r="V231">
        <f>SUM(J231:J231:J1230)</f>
        <v>239149.3649999999</v>
      </c>
      <c r="W231">
        <f t="shared" si="30"/>
        <v>4141</v>
      </c>
      <c r="X231">
        <f t="shared" si="31"/>
        <v>309.77897020725374</v>
      </c>
      <c r="Y231">
        <f t="shared" si="32"/>
        <v>1042.6500000000001</v>
      </c>
      <c r="Z231">
        <f t="shared" si="33"/>
        <v>10.6785</v>
      </c>
      <c r="AA231">
        <f t="shared" si="34"/>
        <v>772</v>
      </c>
    </row>
    <row r="232" spans="1:27" x14ac:dyDescent="0.3">
      <c r="A232" t="s">
        <v>315</v>
      </c>
      <c r="B232" t="s">
        <v>18</v>
      </c>
      <c r="C232" t="s">
        <v>19</v>
      </c>
      <c r="D232" t="s">
        <v>27</v>
      </c>
      <c r="E232" t="s">
        <v>21</v>
      </c>
      <c r="F232" t="s">
        <v>31</v>
      </c>
      <c r="G232">
        <v>63.42</v>
      </c>
      <c r="H232">
        <v>8</v>
      </c>
      <c r="I232">
        <v>25.367999999999999</v>
      </c>
      <c r="J232">
        <v>532.72799999999995</v>
      </c>
      <c r="K232">
        <v>43772</v>
      </c>
      <c r="L232">
        <v>0.53819444444444442</v>
      </c>
      <c r="M232" t="s">
        <v>23</v>
      </c>
      <c r="N232">
        <v>507.36</v>
      </c>
      <c r="O232">
        <v>4.7619047620000003</v>
      </c>
      <c r="P232">
        <v>25.367999999999999</v>
      </c>
      <c r="Q232">
        <v>7.4</v>
      </c>
      <c r="R232">
        <f t="shared" si="35"/>
        <v>532.73</v>
      </c>
      <c r="S232" t="str">
        <f t="shared" si="27"/>
        <v>check</v>
      </c>
      <c r="T232" t="str">
        <f t="shared" si="28"/>
        <v>Home And Lifestyle</v>
      </c>
      <c r="U232" t="str">
        <f t="shared" si="29"/>
        <v>Ewallet</v>
      </c>
      <c r="V232">
        <f>SUM(J232:J232:J1231)</f>
        <v>238577.95499999993</v>
      </c>
      <c r="W232">
        <f t="shared" si="30"/>
        <v>4135</v>
      </c>
      <c r="X232">
        <f t="shared" si="31"/>
        <v>309.43963035019448</v>
      </c>
      <c r="Y232">
        <f t="shared" si="32"/>
        <v>1042.6500000000001</v>
      </c>
      <c r="Z232">
        <f t="shared" si="33"/>
        <v>10.6785</v>
      </c>
      <c r="AA232">
        <f t="shared" si="34"/>
        <v>771</v>
      </c>
    </row>
    <row r="233" spans="1:27" x14ac:dyDescent="0.3">
      <c r="A233" t="s">
        <v>316</v>
      </c>
      <c r="B233" t="s">
        <v>45</v>
      </c>
      <c r="C233" t="s">
        <v>46</v>
      </c>
      <c r="D233" t="s">
        <v>27</v>
      </c>
      <c r="E233" t="s">
        <v>21</v>
      </c>
      <c r="F233" t="s">
        <v>50</v>
      </c>
      <c r="G233">
        <v>81.37</v>
      </c>
      <c r="H233">
        <v>2</v>
      </c>
      <c r="I233">
        <v>8.1370000000000005</v>
      </c>
      <c r="J233">
        <v>170.87700000000001</v>
      </c>
      <c r="K233" t="s">
        <v>144</v>
      </c>
      <c r="L233">
        <v>0.81111111111111101</v>
      </c>
      <c r="M233" t="s">
        <v>29</v>
      </c>
      <c r="N233">
        <v>162.74</v>
      </c>
      <c r="O233">
        <v>4.7619047620000003</v>
      </c>
      <c r="P233">
        <v>8.1370000000000005</v>
      </c>
      <c r="Q233">
        <v>6.5</v>
      </c>
      <c r="R233">
        <f t="shared" si="35"/>
        <v>170.88</v>
      </c>
      <c r="S233" t="str">
        <f t="shared" si="27"/>
        <v>check</v>
      </c>
      <c r="T233" t="str">
        <f t="shared" si="28"/>
        <v>Fashion Accessories</v>
      </c>
      <c r="U233" t="str">
        <f t="shared" si="29"/>
        <v>Cash</v>
      </c>
      <c r="V233">
        <f>SUM(J233:J233:J1232)</f>
        <v>238045.22699999993</v>
      </c>
      <c r="W233">
        <f t="shared" si="30"/>
        <v>4127</v>
      </c>
      <c r="X233">
        <f t="shared" si="31"/>
        <v>309.14964545454535</v>
      </c>
      <c r="Y233">
        <f t="shared" si="32"/>
        <v>1042.6500000000001</v>
      </c>
      <c r="Z233">
        <f t="shared" si="33"/>
        <v>10.6785</v>
      </c>
      <c r="AA233">
        <f t="shared" si="34"/>
        <v>770</v>
      </c>
    </row>
    <row r="234" spans="1:27" x14ac:dyDescent="0.3">
      <c r="A234" t="s">
        <v>317</v>
      </c>
      <c r="B234" t="s">
        <v>45</v>
      </c>
      <c r="C234" t="s">
        <v>46</v>
      </c>
      <c r="D234" t="s">
        <v>20</v>
      </c>
      <c r="E234" t="s">
        <v>21</v>
      </c>
      <c r="F234" t="s">
        <v>28</v>
      </c>
      <c r="G234">
        <v>10.59</v>
      </c>
      <c r="H234">
        <v>3</v>
      </c>
      <c r="I234">
        <v>1.5885</v>
      </c>
      <c r="J234">
        <v>33.358499999999999</v>
      </c>
      <c r="K234">
        <v>43802</v>
      </c>
      <c r="L234">
        <v>0.57777777777777783</v>
      </c>
      <c r="M234" t="s">
        <v>32</v>
      </c>
      <c r="N234">
        <v>31.77</v>
      </c>
      <c r="O234">
        <v>4.7619047620000003</v>
      </c>
      <c r="P234">
        <v>1.5885</v>
      </c>
      <c r="Q234">
        <v>8.6999999999999993</v>
      </c>
      <c r="R234">
        <f t="shared" si="35"/>
        <v>33.36</v>
      </c>
      <c r="S234" t="str">
        <f t="shared" si="27"/>
        <v>check</v>
      </c>
      <c r="T234" t="str">
        <f t="shared" si="28"/>
        <v>Electronic Accessories</v>
      </c>
      <c r="U234" t="str">
        <f t="shared" si="29"/>
        <v>Credit card</v>
      </c>
      <c r="V234">
        <f>SUM(J234:J234:J1233)</f>
        <v>237874.34999999992</v>
      </c>
      <c r="W234">
        <f t="shared" si="30"/>
        <v>4125</v>
      </c>
      <c r="X234">
        <f t="shared" si="31"/>
        <v>309.32945383615072</v>
      </c>
      <c r="Y234">
        <f t="shared" si="32"/>
        <v>1042.6500000000001</v>
      </c>
      <c r="Z234">
        <f t="shared" si="33"/>
        <v>10.6785</v>
      </c>
      <c r="AA234">
        <f t="shared" si="34"/>
        <v>769</v>
      </c>
    </row>
    <row r="235" spans="1:27" x14ac:dyDescent="0.3">
      <c r="A235" t="s">
        <v>318</v>
      </c>
      <c r="B235" t="s">
        <v>45</v>
      </c>
      <c r="C235" t="s">
        <v>46</v>
      </c>
      <c r="D235" t="s">
        <v>27</v>
      </c>
      <c r="E235" t="s">
        <v>21</v>
      </c>
      <c r="F235" t="s">
        <v>22</v>
      </c>
      <c r="G235">
        <v>84.09</v>
      </c>
      <c r="H235">
        <v>9</v>
      </c>
      <c r="I235">
        <v>37.840499999999999</v>
      </c>
      <c r="J235">
        <v>794.65049999999997</v>
      </c>
      <c r="K235">
        <v>43771</v>
      </c>
      <c r="L235">
        <v>0.45416666666666666</v>
      </c>
      <c r="M235" t="s">
        <v>29</v>
      </c>
      <c r="N235">
        <v>756.81</v>
      </c>
      <c r="O235">
        <v>4.7619047620000003</v>
      </c>
      <c r="P235">
        <v>37.840499999999999</v>
      </c>
      <c r="Q235">
        <v>8</v>
      </c>
      <c r="R235">
        <f t="shared" si="35"/>
        <v>794.65</v>
      </c>
      <c r="S235" t="str">
        <f t="shared" si="27"/>
        <v>check</v>
      </c>
      <c r="T235" t="str">
        <f t="shared" si="28"/>
        <v>Health And Beauty</v>
      </c>
      <c r="U235" t="str">
        <f t="shared" si="29"/>
        <v>Cash</v>
      </c>
      <c r="V235">
        <f>SUM(J235:J235:J1234)</f>
        <v>237840.99149999992</v>
      </c>
      <c r="W235">
        <f t="shared" si="30"/>
        <v>4122</v>
      </c>
      <c r="X235">
        <f t="shared" si="31"/>
        <v>309.68879101562487</v>
      </c>
      <c r="Y235">
        <f t="shared" si="32"/>
        <v>1042.6500000000001</v>
      </c>
      <c r="Z235">
        <f t="shared" si="33"/>
        <v>10.6785</v>
      </c>
      <c r="AA235">
        <f t="shared" si="34"/>
        <v>768</v>
      </c>
    </row>
    <row r="236" spans="1:27" x14ac:dyDescent="0.3">
      <c r="A236" t="s">
        <v>319</v>
      </c>
      <c r="B236" t="s">
        <v>45</v>
      </c>
      <c r="C236" t="s">
        <v>46</v>
      </c>
      <c r="D236" t="s">
        <v>20</v>
      </c>
      <c r="E236" t="s">
        <v>215</v>
      </c>
      <c r="F236" t="s">
        <v>50</v>
      </c>
      <c r="G236">
        <v>73.819999999999993</v>
      </c>
      <c r="H236">
        <v>4</v>
      </c>
      <c r="I236">
        <v>14.763999999999999</v>
      </c>
      <c r="J236">
        <v>310.04399999999998</v>
      </c>
      <c r="K236" t="s">
        <v>301</v>
      </c>
      <c r="L236">
        <v>0.7715277777777777</v>
      </c>
      <c r="M236" t="s">
        <v>29</v>
      </c>
      <c r="N236">
        <v>295.27999999999997</v>
      </c>
      <c r="O236">
        <v>4.7619047620000003</v>
      </c>
      <c r="P236">
        <v>14.763999999999999</v>
      </c>
      <c r="Q236">
        <v>6.7</v>
      </c>
      <c r="R236">
        <f t="shared" si="35"/>
        <v>310.04000000000002</v>
      </c>
      <c r="S236" t="str">
        <f t="shared" si="27"/>
        <v>check</v>
      </c>
      <c r="T236" t="str">
        <f t="shared" si="28"/>
        <v>Fashion Accessories</v>
      </c>
      <c r="U236" t="str">
        <f t="shared" si="29"/>
        <v>Cash</v>
      </c>
      <c r="V236">
        <f>SUM(J236:J236:J1235)</f>
        <v>237046.3409999999</v>
      </c>
      <c r="W236">
        <f t="shared" si="30"/>
        <v>4113</v>
      </c>
      <c r="X236">
        <f t="shared" si="31"/>
        <v>309.05650717079516</v>
      </c>
      <c r="Y236">
        <f t="shared" si="32"/>
        <v>1042.6500000000001</v>
      </c>
      <c r="Z236">
        <f t="shared" si="33"/>
        <v>10.6785</v>
      </c>
      <c r="AA236">
        <f t="shared" si="34"/>
        <v>767</v>
      </c>
    </row>
    <row r="237" spans="1:27" x14ac:dyDescent="0.3">
      <c r="A237" t="s">
        <v>320</v>
      </c>
      <c r="B237" t="s">
        <v>18</v>
      </c>
      <c r="C237" t="s">
        <v>19</v>
      </c>
      <c r="D237" t="s">
        <v>20</v>
      </c>
      <c r="E237" t="s">
        <v>215</v>
      </c>
      <c r="F237" t="s">
        <v>22</v>
      </c>
      <c r="G237">
        <v>51.94</v>
      </c>
      <c r="H237">
        <v>10</v>
      </c>
      <c r="I237">
        <v>25.97</v>
      </c>
      <c r="J237">
        <v>545.37</v>
      </c>
      <c r="K237">
        <v>43711</v>
      </c>
      <c r="L237">
        <v>0.76666666666666661</v>
      </c>
      <c r="M237" t="s">
        <v>23</v>
      </c>
      <c r="N237">
        <v>519.4</v>
      </c>
      <c r="O237">
        <v>4.7619047620000003</v>
      </c>
      <c r="P237">
        <v>25.97</v>
      </c>
      <c r="Q237">
        <v>6.5</v>
      </c>
      <c r="R237">
        <f t="shared" si="35"/>
        <v>545.37</v>
      </c>
      <c r="S237" t="str">
        <f t="shared" si="27"/>
        <v>correct</v>
      </c>
      <c r="T237" t="str">
        <f t="shared" si="28"/>
        <v>Health And Beauty</v>
      </c>
      <c r="U237" t="str">
        <f t="shared" si="29"/>
        <v>Ewallet</v>
      </c>
      <c r="V237">
        <f>SUM(J237:J237:J1236)</f>
        <v>236736.2969999999</v>
      </c>
      <c r="W237">
        <f t="shared" si="30"/>
        <v>4109</v>
      </c>
      <c r="X237">
        <f t="shared" si="31"/>
        <v>309.05521801566567</v>
      </c>
      <c r="Y237">
        <f t="shared" si="32"/>
        <v>1042.6500000000001</v>
      </c>
      <c r="Z237">
        <f t="shared" si="33"/>
        <v>10.6785</v>
      </c>
      <c r="AA237">
        <f t="shared" si="34"/>
        <v>766</v>
      </c>
    </row>
    <row r="238" spans="1:27" x14ac:dyDescent="0.3">
      <c r="A238" t="s">
        <v>321</v>
      </c>
      <c r="B238" t="s">
        <v>18</v>
      </c>
      <c r="C238" t="s">
        <v>19</v>
      </c>
      <c r="D238" t="s">
        <v>27</v>
      </c>
      <c r="E238" t="s">
        <v>21</v>
      </c>
      <c r="F238" t="s">
        <v>36</v>
      </c>
      <c r="G238">
        <v>93.14</v>
      </c>
      <c r="H238">
        <v>2</v>
      </c>
      <c r="I238">
        <v>9.3140000000000001</v>
      </c>
      <c r="J238">
        <v>195.59399999999999</v>
      </c>
      <c r="K238" t="s">
        <v>114</v>
      </c>
      <c r="L238">
        <v>0.75624999999999998</v>
      </c>
      <c r="M238" t="s">
        <v>23</v>
      </c>
      <c r="N238">
        <v>186.28</v>
      </c>
      <c r="O238">
        <v>4.7619047620000003</v>
      </c>
      <c r="P238">
        <v>9.3140000000000001</v>
      </c>
      <c r="Q238">
        <v>4.0999999999999996</v>
      </c>
      <c r="R238">
        <f t="shared" si="35"/>
        <v>195.59</v>
      </c>
      <c r="S238" t="str">
        <f t="shared" si="27"/>
        <v>check</v>
      </c>
      <c r="T238" t="str">
        <f t="shared" si="28"/>
        <v>Sports And Travel</v>
      </c>
      <c r="U238" t="str">
        <f t="shared" si="29"/>
        <v>Ewallet</v>
      </c>
      <c r="V238">
        <f>SUM(J238:J238:J1237)</f>
        <v>236190.92699999988</v>
      </c>
      <c r="W238">
        <f t="shared" si="30"/>
        <v>4099</v>
      </c>
      <c r="X238">
        <f t="shared" si="31"/>
        <v>308.74630980392141</v>
      </c>
      <c r="Y238">
        <f t="shared" si="32"/>
        <v>1042.6500000000001</v>
      </c>
      <c r="Z238">
        <f t="shared" si="33"/>
        <v>10.6785</v>
      </c>
      <c r="AA238">
        <f t="shared" si="34"/>
        <v>765</v>
      </c>
    </row>
    <row r="239" spans="1:27" x14ac:dyDescent="0.3">
      <c r="A239" t="s">
        <v>322</v>
      </c>
      <c r="B239" t="s">
        <v>25</v>
      </c>
      <c r="C239" t="s">
        <v>26</v>
      </c>
      <c r="D239" t="s">
        <v>27</v>
      </c>
      <c r="E239" t="s">
        <v>215</v>
      </c>
      <c r="F239" t="s">
        <v>22</v>
      </c>
      <c r="G239">
        <v>17.41</v>
      </c>
      <c r="H239">
        <v>5</v>
      </c>
      <c r="I239">
        <v>4.3525</v>
      </c>
      <c r="J239">
        <v>91.402500000000003</v>
      </c>
      <c r="K239" t="s">
        <v>79</v>
      </c>
      <c r="L239">
        <v>0.63611111111111118</v>
      </c>
      <c r="M239" t="s">
        <v>32</v>
      </c>
      <c r="N239">
        <v>87.05</v>
      </c>
      <c r="O239">
        <v>4.7619047620000003</v>
      </c>
      <c r="P239">
        <v>4.3525</v>
      </c>
      <c r="Q239">
        <v>4.9000000000000004</v>
      </c>
      <c r="R239">
        <f t="shared" si="35"/>
        <v>91.4</v>
      </c>
      <c r="S239" t="str">
        <f t="shared" si="27"/>
        <v>check</v>
      </c>
      <c r="T239" t="str">
        <f t="shared" si="28"/>
        <v>Health And Beauty</v>
      </c>
      <c r="U239" t="str">
        <f t="shared" si="29"/>
        <v>Credit card</v>
      </c>
      <c r="V239">
        <f>SUM(J239:J239:J1238)</f>
        <v>235995.3329999999</v>
      </c>
      <c r="W239">
        <f t="shared" si="30"/>
        <v>4097</v>
      </c>
      <c r="X239">
        <f t="shared" si="31"/>
        <v>308.89441492146585</v>
      </c>
      <c r="Y239">
        <f t="shared" si="32"/>
        <v>1042.6500000000001</v>
      </c>
      <c r="Z239">
        <f t="shared" si="33"/>
        <v>10.6785</v>
      </c>
      <c r="AA239">
        <f t="shared" si="34"/>
        <v>764</v>
      </c>
    </row>
    <row r="240" spans="1:27" x14ac:dyDescent="0.3">
      <c r="A240" t="s">
        <v>323</v>
      </c>
      <c r="B240" t="s">
        <v>25</v>
      </c>
      <c r="C240" t="s">
        <v>26</v>
      </c>
      <c r="D240" t="s">
        <v>20</v>
      </c>
      <c r="E240" t="s">
        <v>21</v>
      </c>
      <c r="F240" t="s">
        <v>50</v>
      </c>
      <c r="G240">
        <v>44.22</v>
      </c>
      <c r="H240">
        <v>5</v>
      </c>
      <c r="I240">
        <v>11.055</v>
      </c>
      <c r="J240">
        <v>232.155</v>
      </c>
      <c r="K240">
        <v>43588</v>
      </c>
      <c r="L240">
        <v>0.71319444444444446</v>
      </c>
      <c r="M240" t="s">
        <v>32</v>
      </c>
      <c r="N240">
        <v>221.1</v>
      </c>
      <c r="O240">
        <v>4.7619047620000003</v>
      </c>
      <c r="P240">
        <v>11.055</v>
      </c>
      <c r="Q240">
        <v>8.6</v>
      </c>
      <c r="R240">
        <f t="shared" si="35"/>
        <v>232.16</v>
      </c>
      <c r="S240" t="str">
        <f t="shared" si="27"/>
        <v>check</v>
      </c>
      <c r="T240" t="str">
        <f t="shared" si="28"/>
        <v>Fashion Accessories</v>
      </c>
      <c r="U240" t="str">
        <f t="shared" si="29"/>
        <v>Credit card</v>
      </c>
      <c r="V240">
        <f>SUM(J240:J240:J1239)</f>
        <v>235903.9304999999</v>
      </c>
      <c r="W240">
        <f t="shared" si="30"/>
        <v>4092</v>
      </c>
      <c r="X240">
        <f t="shared" si="31"/>
        <v>309.17946330275214</v>
      </c>
      <c r="Y240">
        <f t="shared" si="32"/>
        <v>1042.6500000000001</v>
      </c>
      <c r="Z240">
        <f t="shared" si="33"/>
        <v>10.6785</v>
      </c>
      <c r="AA240">
        <f t="shared" si="34"/>
        <v>763</v>
      </c>
    </row>
    <row r="241" spans="1:27" x14ac:dyDescent="0.3">
      <c r="A241" t="s">
        <v>324</v>
      </c>
      <c r="B241" t="s">
        <v>45</v>
      </c>
      <c r="C241" t="s">
        <v>46</v>
      </c>
      <c r="D241" t="s">
        <v>20</v>
      </c>
      <c r="E241" t="s">
        <v>21</v>
      </c>
      <c r="F241" t="s">
        <v>28</v>
      </c>
      <c r="G241">
        <v>13.22</v>
      </c>
      <c r="H241">
        <v>5</v>
      </c>
      <c r="I241">
        <v>3.3050000000000002</v>
      </c>
      <c r="J241">
        <v>69.405000000000001</v>
      </c>
      <c r="K241">
        <v>43499</v>
      </c>
      <c r="L241">
        <v>0.80972222222222223</v>
      </c>
      <c r="M241" t="s">
        <v>29</v>
      </c>
      <c r="N241">
        <v>66.099999999999994</v>
      </c>
      <c r="O241">
        <v>4.7619047620000003</v>
      </c>
      <c r="P241">
        <v>3.3050000000000002</v>
      </c>
      <c r="Q241">
        <v>4.3</v>
      </c>
      <c r="R241">
        <f t="shared" si="35"/>
        <v>69.41</v>
      </c>
      <c r="S241" t="str">
        <f t="shared" si="27"/>
        <v>check</v>
      </c>
      <c r="T241" t="str">
        <f t="shared" si="28"/>
        <v>Electronic Accessories</v>
      </c>
      <c r="U241" t="str">
        <f t="shared" si="29"/>
        <v>Cash</v>
      </c>
      <c r="V241">
        <f>SUM(J241:J241:J1240)</f>
        <v>235671.7754999999</v>
      </c>
      <c r="W241">
        <f t="shared" si="30"/>
        <v>4087</v>
      </c>
      <c r="X241">
        <f t="shared" si="31"/>
        <v>309.28054527559044</v>
      </c>
      <c r="Y241">
        <f t="shared" si="32"/>
        <v>1042.6500000000001</v>
      </c>
      <c r="Z241">
        <f t="shared" si="33"/>
        <v>10.6785</v>
      </c>
      <c r="AA241">
        <f t="shared" si="34"/>
        <v>762</v>
      </c>
    </row>
    <row r="242" spans="1:27" x14ac:dyDescent="0.3">
      <c r="A242" t="s">
        <v>325</v>
      </c>
      <c r="B242" t="s">
        <v>18</v>
      </c>
      <c r="C242" t="s">
        <v>19</v>
      </c>
      <c r="D242" t="s">
        <v>27</v>
      </c>
      <c r="E242" t="s">
        <v>215</v>
      </c>
      <c r="F242" t="s">
        <v>50</v>
      </c>
      <c r="G242">
        <v>89.69</v>
      </c>
      <c r="H242">
        <v>1</v>
      </c>
      <c r="I242">
        <v>4.4844999999999997</v>
      </c>
      <c r="J242">
        <v>94.174499999999995</v>
      </c>
      <c r="K242">
        <v>43770</v>
      </c>
      <c r="L242">
        <v>0.47222222222222227</v>
      </c>
      <c r="M242" t="s">
        <v>23</v>
      </c>
      <c r="N242">
        <v>89.69</v>
      </c>
      <c r="O242">
        <v>4.7619047620000003</v>
      </c>
      <c r="P242">
        <v>4.4844999999999997</v>
      </c>
      <c r="Q242">
        <v>4.9000000000000004</v>
      </c>
      <c r="R242">
        <f t="shared" si="35"/>
        <v>94.17</v>
      </c>
      <c r="S242" t="str">
        <f t="shared" si="27"/>
        <v>check</v>
      </c>
      <c r="T242" t="str">
        <f t="shared" si="28"/>
        <v>Fashion Accessories</v>
      </c>
      <c r="U242" t="str">
        <f t="shared" si="29"/>
        <v>Ewallet</v>
      </c>
      <c r="V242">
        <f>SUM(J242:J242:J1241)</f>
        <v>235602.3704999999</v>
      </c>
      <c r="W242">
        <f t="shared" si="30"/>
        <v>4082</v>
      </c>
      <c r="X242">
        <f t="shared" si="31"/>
        <v>309.595756241787</v>
      </c>
      <c r="Y242">
        <f t="shared" si="32"/>
        <v>1042.6500000000001</v>
      </c>
      <c r="Z242">
        <f t="shared" si="33"/>
        <v>10.6785</v>
      </c>
      <c r="AA242">
        <f t="shared" si="34"/>
        <v>761</v>
      </c>
    </row>
    <row r="243" spans="1:27" x14ac:dyDescent="0.3">
      <c r="A243" t="s">
        <v>326</v>
      </c>
      <c r="B243" t="s">
        <v>18</v>
      </c>
      <c r="C243" t="s">
        <v>19</v>
      </c>
      <c r="D243" t="s">
        <v>27</v>
      </c>
      <c r="E243" t="s">
        <v>215</v>
      </c>
      <c r="F243" t="s">
        <v>47</v>
      </c>
      <c r="G243">
        <v>24.94</v>
      </c>
      <c r="H243">
        <v>9</v>
      </c>
      <c r="I243">
        <v>11.223000000000001</v>
      </c>
      <c r="J243">
        <v>235.68299999999999</v>
      </c>
      <c r="K243">
        <v>43770</v>
      </c>
      <c r="L243">
        <v>0.7006944444444444</v>
      </c>
      <c r="M243" t="s">
        <v>32</v>
      </c>
      <c r="N243">
        <v>224.46</v>
      </c>
      <c r="O243">
        <v>4.7619047620000003</v>
      </c>
      <c r="P243">
        <v>11.223000000000001</v>
      </c>
      <c r="Q243">
        <v>5.6</v>
      </c>
      <c r="R243">
        <f t="shared" si="35"/>
        <v>235.68</v>
      </c>
      <c r="S243" t="str">
        <f t="shared" si="27"/>
        <v>check</v>
      </c>
      <c r="T243" t="str">
        <f t="shared" si="28"/>
        <v>Food And Beverages</v>
      </c>
      <c r="U243" t="str">
        <f t="shared" si="29"/>
        <v>Credit card</v>
      </c>
      <c r="V243">
        <f>SUM(J243:J243:J1242)</f>
        <v>235508.19599999988</v>
      </c>
      <c r="W243">
        <f t="shared" si="30"/>
        <v>4081</v>
      </c>
      <c r="X243">
        <f t="shared" si="31"/>
        <v>309.87920526315776</v>
      </c>
      <c r="Y243">
        <f t="shared" si="32"/>
        <v>1042.6500000000001</v>
      </c>
      <c r="Z243">
        <f t="shared" si="33"/>
        <v>10.6785</v>
      </c>
      <c r="AA243">
        <f t="shared" si="34"/>
        <v>760</v>
      </c>
    </row>
    <row r="244" spans="1:27" x14ac:dyDescent="0.3">
      <c r="A244" t="s">
        <v>327</v>
      </c>
      <c r="B244" t="s">
        <v>18</v>
      </c>
      <c r="C244" t="s">
        <v>19</v>
      </c>
      <c r="D244" t="s">
        <v>27</v>
      </c>
      <c r="E244" t="s">
        <v>215</v>
      </c>
      <c r="F244" t="s">
        <v>22</v>
      </c>
      <c r="G244">
        <v>59.77</v>
      </c>
      <c r="H244">
        <v>2</v>
      </c>
      <c r="I244">
        <v>5.9770000000000003</v>
      </c>
      <c r="J244">
        <v>125.517</v>
      </c>
      <c r="K244">
        <v>43772</v>
      </c>
      <c r="L244">
        <v>0.50069444444444444</v>
      </c>
      <c r="M244" t="s">
        <v>32</v>
      </c>
      <c r="N244">
        <v>119.54</v>
      </c>
      <c r="O244">
        <v>4.7619047620000003</v>
      </c>
      <c r="P244">
        <v>5.9770000000000003</v>
      </c>
      <c r="Q244">
        <v>5.8</v>
      </c>
      <c r="R244">
        <f t="shared" si="35"/>
        <v>125.52</v>
      </c>
      <c r="S244" t="str">
        <f t="shared" si="27"/>
        <v>check</v>
      </c>
      <c r="T244" t="str">
        <f t="shared" si="28"/>
        <v>Health And Beauty</v>
      </c>
      <c r="U244" t="str">
        <f t="shared" si="29"/>
        <v>Credit card</v>
      </c>
      <c r="V244">
        <f>SUM(J244:J244:J1243)</f>
        <v>235272.51299999989</v>
      </c>
      <c r="W244">
        <f t="shared" si="30"/>
        <v>4072</v>
      </c>
      <c r="X244">
        <f t="shared" si="31"/>
        <v>309.97696047430816</v>
      </c>
      <c r="Y244">
        <f t="shared" si="32"/>
        <v>1042.6500000000001</v>
      </c>
      <c r="Z244">
        <f t="shared" si="33"/>
        <v>10.6785</v>
      </c>
      <c r="AA244">
        <f t="shared" si="34"/>
        <v>759</v>
      </c>
    </row>
    <row r="245" spans="1:27" x14ac:dyDescent="0.3">
      <c r="A245" t="s">
        <v>328</v>
      </c>
      <c r="B245" t="s">
        <v>25</v>
      </c>
      <c r="C245" t="s">
        <v>26</v>
      </c>
      <c r="D245" t="s">
        <v>20</v>
      </c>
      <c r="E245" t="s">
        <v>215</v>
      </c>
      <c r="F245" t="s">
        <v>50</v>
      </c>
      <c r="G245">
        <v>93.2</v>
      </c>
      <c r="H245">
        <v>2</v>
      </c>
      <c r="I245">
        <v>9.32</v>
      </c>
      <c r="J245">
        <v>195.72</v>
      </c>
      <c r="K245" t="s">
        <v>109</v>
      </c>
      <c r="L245">
        <v>0.77569444444444446</v>
      </c>
      <c r="M245" t="s">
        <v>32</v>
      </c>
      <c r="N245">
        <v>186.4</v>
      </c>
      <c r="O245">
        <v>4.7619047620000003</v>
      </c>
      <c r="P245">
        <v>9.32</v>
      </c>
      <c r="Q245">
        <v>6</v>
      </c>
      <c r="R245">
        <f t="shared" si="35"/>
        <v>195.72</v>
      </c>
      <c r="S245" t="str">
        <f t="shared" si="27"/>
        <v>correct</v>
      </c>
      <c r="T245" t="str">
        <f t="shared" si="28"/>
        <v>Fashion Accessories</v>
      </c>
      <c r="U245" t="str">
        <f t="shared" si="29"/>
        <v>Credit card</v>
      </c>
      <c r="V245">
        <f>SUM(J245:J245:J1244)</f>
        <v>235146.9959999999</v>
      </c>
      <c r="W245">
        <f t="shared" si="30"/>
        <v>4070</v>
      </c>
      <c r="X245">
        <f t="shared" si="31"/>
        <v>310.22031134564628</v>
      </c>
      <c r="Y245">
        <f t="shared" si="32"/>
        <v>1042.6500000000001</v>
      </c>
      <c r="Z245">
        <f t="shared" si="33"/>
        <v>10.6785</v>
      </c>
      <c r="AA245">
        <f t="shared" si="34"/>
        <v>758</v>
      </c>
    </row>
    <row r="246" spans="1:27" x14ac:dyDescent="0.3">
      <c r="A246" t="s">
        <v>329</v>
      </c>
      <c r="B246" t="s">
        <v>18</v>
      </c>
      <c r="C246" t="s">
        <v>19</v>
      </c>
      <c r="D246" t="s">
        <v>20</v>
      </c>
      <c r="E246" t="s">
        <v>215</v>
      </c>
      <c r="F246" t="s">
        <v>31</v>
      </c>
      <c r="G246">
        <v>62.65</v>
      </c>
      <c r="H246">
        <v>4</v>
      </c>
      <c r="I246">
        <v>12.53</v>
      </c>
      <c r="J246">
        <v>263.13</v>
      </c>
      <c r="K246">
        <v>43586</v>
      </c>
      <c r="L246">
        <v>0.47569444444444442</v>
      </c>
      <c r="M246" t="s">
        <v>29</v>
      </c>
      <c r="N246">
        <v>250.6</v>
      </c>
      <c r="O246">
        <v>4.7619047620000003</v>
      </c>
      <c r="P246">
        <v>12.53</v>
      </c>
      <c r="Q246">
        <v>4.2</v>
      </c>
      <c r="R246">
        <f t="shared" si="35"/>
        <v>263.13</v>
      </c>
      <c r="S246" t="str">
        <f t="shared" si="27"/>
        <v>correct</v>
      </c>
      <c r="T246" t="str">
        <f t="shared" si="28"/>
        <v>Home And Lifestyle</v>
      </c>
      <c r="U246" t="str">
        <f t="shared" si="29"/>
        <v>Cash</v>
      </c>
      <c r="V246">
        <f>SUM(J246:J246:J1245)</f>
        <v>234951.2759999999</v>
      </c>
      <c r="W246">
        <f t="shared" si="30"/>
        <v>4068</v>
      </c>
      <c r="X246">
        <f t="shared" si="31"/>
        <v>310.37156671069999</v>
      </c>
      <c r="Y246">
        <f t="shared" si="32"/>
        <v>1042.6500000000001</v>
      </c>
      <c r="Z246">
        <f t="shared" si="33"/>
        <v>10.6785</v>
      </c>
      <c r="AA246">
        <f t="shared" si="34"/>
        <v>757</v>
      </c>
    </row>
    <row r="247" spans="1:27" x14ac:dyDescent="0.3">
      <c r="A247" t="s">
        <v>330</v>
      </c>
      <c r="B247" t="s">
        <v>45</v>
      </c>
      <c r="C247" t="s">
        <v>46</v>
      </c>
      <c r="D247" t="s">
        <v>27</v>
      </c>
      <c r="E247" t="s">
        <v>215</v>
      </c>
      <c r="F247" t="s">
        <v>31</v>
      </c>
      <c r="G247">
        <v>93.87</v>
      </c>
      <c r="H247">
        <v>8</v>
      </c>
      <c r="I247">
        <v>37.548000000000002</v>
      </c>
      <c r="J247">
        <v>788.50800000000004</v>
      </c>
      <c r="K247">
        <v>43498</v>
      </c>
      <c r="L247">
        <v>0.77916666666666667</v>
      </c>
      <c r="M247" t="s">
        <v>32</v>
      </c>
      <c r="N247">
        <v>750.96</v>
      </c>
      <c r="O247">
        <v>4.7619047620000003</v>
      </c>
      <c r="P247">
        <v>37.548000000000002</v>
      </c>
      <c r="Q247">
        <v>8.3000000000000007</v>
      </c>
      <c r="R247">
        <f t="shared" si="35"/>
        <v>788.51</v>
      </c>
      <c r="S247" t="str">
        <f t="shared" si="27"/>
        <v>check</v>
      </c>
      <c r="T247" t="str">
        <f t="shared" si="28"/>
        <v>Home And Lifestyle</v>
      </c>
      <c r="U247" t="str">
        <f t="shared" si="29"/>
        <v>Credit card</v>
      </c>
      <c r="V247">
        <f>SUM(J247:J247:J1246)</f>
        <v>234688.14599999992</v>
      </c>
      <c r="W247">
        <f t="shared" si="30"/>
        <v>4064</v>
      </c>
      <c r="X247">
        <f t="shared" si="31"/>
        <v>310.43405555555546</v>
      </c>
      <c r="Y247">
        <f t="shared" si="32"/>
        <v>1042.6500000000001</v>
      </c>
      <c r="Z247">
        <f t="shared" si="33"/>
        <v>10.6785</v>
      </c>
      <c r="AA247">
        <f t="shared" si="34"/>
        <v>756</v>
      </c>
    </row>
    <row r="248" spans="1:27" x14ac:dyDescent="0.3">
      <c r="A248" t="s">
        <v>331</v>
      </c>
      <c r="B248" t="s">
        <v>18</v>
      </c>
      <c r="C248" t="s">
        <v>19</v>
      </c>
      <c r="D248" t="s">
        <v>20</v>
      </c>
      <c r="E248" t="s">
        <v>215</v>
      </c>
      <c r="F248" t="s">
        <v>31</v>
      </c>
      <c r="G248">
        <v>47.59</v>
      </c>
      <c r="H248">
        <v>8</v>
      </c>
      <c r="I248">
        <v>19.036000000000001</v>
      </c>
      <c r="J248">
        <v>399.75599999999997</v>
      </c>
      <c r="K248">
        <v>43466</v>
      </c>
      <c r="L248">
        <v>0.61597222222222225</v>
      </c>
      <c r="M248" t="s">
        <v>29</v>
      </c>
      <c r="N248">
        <v>380.72</v>
      </c>
      <c r="O248">
        <v>4.7619047620000003</v>
      </c>
      <c r="P248">
        <v>19.036000000000001</v>
      </c>
      <c r="Q248">
        <v>5.7</v>
      </c>
      <c r="R248">
        <f t="shared" si="35"/>
        <v>399.76</v>
      </c>
      <c r="S248" t="str">
        <f t="shared" si="27"/>
        <v>check</v>
      </c>
      <c r="T248" t="str">
        <f t="shared" si="28"/>
        <v>Home And Lifestyle</v>
      </c>
      <c r="U248" t="str">
        <f t="shared" si="29"/>
        <v>Cash</v>
      </c>
      <c r="V248">
        <f>SUM(J248:J248:J1247)</f>
        <v>233899.63799999989</v>
      </c>
      <c r="W248">
        <f t="shared" si="30"/>
        <v>4056</v>
      </c>
      <c r="X248">
        <f t="shared" si="31"/>
        <v>309.80084503311241</v>
      </c>
      <c r="Y248">
        <f t="shared" si="32"/>
        <v>1042.6500000000001</v>
      </c>
      <c r="Z248">
        <f t="shared" si="33"/>
        <v>10.6785</v>
      </c>
      <c r="AA248">
        <f t="shared" si="34"/>
        <v>755</v>
      </c>
    </row>
    <row r="249" spans="1:27" x14ac:dyDescent="0.3">
      <c r="A249" t="s">
        <v>332</v>
      </c>
      <c r="B249" t="s">
        <v>45</v>
      </c>
      <c r="C249" t="s">
        <v>46</v>
      </c>
      <c r="D249" t="s">
        <v>20</v>
      </c>
      <c r="E249" t="s">
        <v>21</v>
      </c>
      <c r="F249" t="s">
        <v>28</v>
      </c>
      <c r="G249">
        <v>81.400000000000006</v>
      </c>
      <c r="H249">
        <v>3</v>
      </c>
      <c r="I249">
        <v>12.21</v>
      </c>
      <c r="J249">
        <v>256.41000000000003</v>
      </c>
      <c r="K249">
        <v>43710</v>
      </c>
      <c r="L249">
        <v>0.82152777777777775</v>
      </c>
      <c r="M249" t="s">
        <v>29</v>
      </c>
      <c r="N249">
        <v>244.2</v>
      </c>
      <c r="O249">
        <v>4.7619047620000003</v>
      </c>
      <c r="P249">
        <v>12.21</v>
      </c>
      <c r="Q249">
        <v>4.8</v>
      </c>
      <c r="R249">
        <f t="shared" si="35"/>
        <v>256.41000000000003</v>
      </c>
      <c r="S249" t="str">
        <f t="shared" si="27"/>
        <v>correct</v>
      </c>
      <c r="T249" t="str">
        <f t="shared" si="28"/>
        <v>Electronic Accessories</v>
      </c>
      <c r="U249" t="str">
        <f t="shared" si="29"/>
        <v>Cash</v>
      </c>
      <c r="V249">
        <f>SUM(J249:J249:J1248)</f>
        <v>233499.88199999987</v>
      </c>
      <c r="W249">
        <f t="shared" si="30"/>
        <v>4048</v>
      </c>
      <c r="X249">
        <f t="shared" si="31"/>
        <v>309.68154111405818</v>
      </c>
      <c r="Y249">
        <f t="shared" si="32"/>
        <v>1042.6500000000001</v>
      </c>
      <c r="Z249">
        <f t="shared" si="33"/>
        <v>10.6785</v>
      </c>
      <c r="AA249">
        <f t="shared" si="34"/>
        <v>754</v>
      </c>
    </row>
    <row r="250" spans="1:27" x14ac:dyDescent="0.3">
      <c r="A250" t="s">
        <v>333</v>
      </c>
      <c r="B250" t="s">
        <v>18</v>
      </c>
      <c r="C250" t="s">
        <v>19</v>
      </c>
      <c r="D250" t="s">
        <v>20</v>
      </c>
      <c r="E250" t="s">
        <v>215</v>
      </c>
      <c r="F250" t="s">
        <v>50</v>
      </c>
      <c r="G250">
        <v>17.940000000000001</v>
      </c>
      <c r="H250">
        <v>5</v>
      </c>
      <c r="I250">
        <v>4.4850000000000003</v>
      </c>
      <c r="J250">
        <v>94.185000000000002</v>
      </c>
      <c r="K250" t="s">
        <v>146</v>
      </c>
      <c r="L250">
        <v>0.58611111111111114</v>
      </c>
      <c r="M250" t="s">
        <v>23</v>
      </c>
      <c r="N250">
        <v>89.7</v>
      </c>
      <c r="O250">
        <v>4.7619047620000003</v>
      </c>
      <c r="P250">
        <v>4.4850000000000003</v>
      </c>
      <c r="Q250">
        <v>6.8</v>
      </c>
      <c r="R250">
        <f t="shared" si="35"/>
        <v>94.19</v>
      </c>
      <c r="S250" t="str">
        <f t="shared" si="27"/>
        <v>check</v>
      </c>
      <c r="T250" t="str">
        <f t="shared" si="28"/>
        <v>Fashion Accessories</v>
      </c>
      <c r="U250" t="str">
        <f t="shared" si="29"/>
        <v>Ewallet</v>
      </c>
      <c r="V250">
        <f>SUM(J250:J250:J1249)</f>
        <v>233243.47199999986</v>
      </c>
      <c r="W250">
        <f t="shared" si="30"/>
        <v>4045</v>
      </c>
      <c r="X250">
        <f t="shared" si="31"/>
        <v>309.75228685258946</v>
      </c>
      <c r="Y250">
        <f t="shared" si="32"/>
        <v>1042.6500000000001</v>
      </c>
      <c r="Z250">
        <f t="shared" si="33"/>
        <v>10.6785</v>
      </c>
      <c r="AA250">
        <f t="shared" si="34"/>
        <v>753</v>
      </c>
    </row>
    <row r="251" spans="1:27" x14ac:dyDescent="0.3">
      <c r="A251" t="s">
        <v>334</v>
      </c>
      <c r="B251" t="s">
        <v>18</v>
      </c>
      <c r="C251" t="s">
        <v>19</v>
      </c>
      <c r="D251" t="s">
        <v>20</v>
      </c>
      <c r="E251" t="s">
        <v>215</v>
      </c>
      <c r="F251" t="s">
        <v>28</v>
      </c>
      <c r="G251">
        <v>77.72</v>
      </c>
      <c r="H251">
        <v>4</v>
      </c>
      <c r="I251">
        <v>15.544</v>
      </c>
      <c r="J251">
        <v>326.42399999999998</v>
      </c>
      <c r="K251">
        <v>43647</v>
      </c>
      <c r="L251">
        <v>0.6743055555555556</v>
      </c>
      <c r="M251" t="s">
        <v>32</v>
      </c>
      <c r="N251">
        <v>310.88</v>
      </c>
      <c r="O251">
        <v>4.7619047620000003</v>
      </c>
      <c r="P251">
        <v>15.544</v>
      </c>
      <c r="Q251">
        <v>8.8000000000000007</v>
      </c>
      <c r="R251">
        <f t="shared" si="35"/>
        <v>326.42</v>
      </c>
      <c r="S251" t="str">
        <f t="shared" si="27"/>
        <v>check</v>
      </c>
      <c r="T251" t="str">
        <f t="shared" si="28"/>
        <v>Electronic Accessories</v>
      </c>
      <c r="U251" t="str">
        <f t="shared" si="29"/>
        <v>Credit card</v>
      </c>
      <c r="V251">
        <f>SUM(J251:J251:J1250)</f>
        <v>233149.28699999987</v>
      </c>
      <c r="W251">
        <f t="shared" si="30"/>
        <v>4040</v>
      </c>
      <c r="X251">
        <f t="shared" si="31"/>
        <v>310.03894547872324</v>
      </c>
      <c r="Y251">
        <f t="shared" si="32"/>
        <v>1042.6500000000001</v>
      </c>
      <c r="Z251">
        <f t="shared" si="33"/>
        <v>10.6785</v>
      </c>
      <c r="AA251">
        <f t="shared" si="34"/>
        <v>752</v>
      </c>
    </row>
    <row r="252" spans="1:27" x14ac:dyDescent="0.3">
      <c r="A252" t="s">
        <v>335</v>
      </c>
      <c r="B252" t="s">
        <v>45</v>
      </c>
      <c r="C252" t="s">
        <v>46</v>
      </c>
      <c r="D252" t="s">
        <v>27</v>
      </c>
      <c r="E252" t="s">
        <v>215</v>
      </c>
      <c r="F252" t="s">
        <v>47</v>
      </c>
      <c r="G252">
        <v>73.06</v>
      </c>
      <c r="H252">
        <v>7</v>
      </c>
      <c r="I252">
        <v>25.571000000000002</v>
      </c>
      <c r="J252">
        <v>536.99099999999999</v>
      </c>
      <c r="K252" t="s">
        <v>283</v>
      </c>
      <c r="L252">
        <v>0.79583333333333339</v>
      </c>
      <c r="M252" t="s">
        <v>32</v>
      </c>
      <c r="N252">
        <v>511.42</v>
      </c>
      <c r="O252">
        <v>4.7619047620000003</v>
      </c>
      <c r="P252">
        <v>25.571000000000002</v>
      </c>
      <c r="Q252">
        <v>4.2</v>
      </c>
      <c r="R252">
        <f t="shared" si="35"/>
        <v>536.99</v>
      </c>
      <c r="S252" t="str">
        <f t="shared" si="27"/>
        <v>check</v>
      </c>
      <c r="T252" t="str">
        <f t="shared" si="28"/>
        <v>Food And Beverages</v>
      </c>
      <c r="U252" t="str">
        <f t="shared" si="29"/>
        <v>Credit card</v>
      </c>
      <c r="V252">
        <f>SUM(J252:J252:J1251)</f>
        <v>232822.86299999987</v>
      </c>
      <c r="W252">
        <f t="shared" si="30"/>
        <v>4036</v>
      </c>
      <c r="X252">
        <f t="shared" si="31"/>
        <v>310.01712782956042</v>
      </c>
      <c r="Y252">
        <f t="shared" si="32"/>
        <v>1042.6500000000001</v>
      </c>
      <c r="Z252">
        <f t="shared" si="33"/>
        <v>10.6785</v>
      </c>
      <c r="AA252">
        <f t="shared" si="34"/>
        <v>751</v>
      </c>
    </row>
    <row r="253" spans="1:27" x14ac:dyDescent="0.3">
      <c r="A253" t="s">
        <v>336</v>
      </c>
      <c r="B253" t="s">
        <v>45</v>
      </c>
      <c r="C253" t="s">
        <v>46</v>
      </c>
      <c r="D253" t="s">
        <v>20</v>
      </c>
      <c r="E253" t="s">
        <v>215</v>
      </c>
      <c r="F253" t="s">
        <v>47</v>
      </c>
      <c r="G253">
        <v>46.55</v>
      </c>
      <c r="H253">
        <v>9</v>
      </c>
      <c r="I253">
        <v>20.947500000000002</v>
      </c>
      <c r="J253">
        <v>439.89749999999998</v>
      </c>
      <c r="K253">
        <v>43498</v>
      </c>
      <c r="L253">
        <v>0.64861111111111114</v>
      </c>
      <c r="M253" t="s">
        <v>23</v>
      </c>
      <c r="N253">
        <v>418.95</v>
      </c>
      <c r="O253">
        <v>4.7619047620000003</v>
      </c>
      <c r="P253">
        <v>20.947500000000002</v>
      </c>
      <c r="Q253">
        <v>6.4</v>
      </c>
      <c r="R253">
        <f t="shared" si="35"/>
        <v>439.9</v>
      </c>
      <c r="S253" t="str">
        <f t="shared" si="27"/>
        <v>check</v>
      </c>
      <c r="T253" t="str">
        <f t="shared" si="28"/>
        <v>Food And Beverages</v>
      </c>
      <c r="U253" t="str">
        <f t="shared" si="29"/>
        <v>Ewallet</v>
      </c>
      <c r="V253">
        <f>SUM(J253:J253:J1252)</f>
        <v>232285.87199999986</v>
      </c>
      <c r="W253">
        <f t="shared" si="30"/>
        <v>4029</v>
      </c>
      <c r="X253">
        <f t="shared" si="31"/>
        <v>309.71449599999983</v>
      </c>
      <c r="Y253">
        <f t="shared" si="32"/>
        <v>1042.6500000000001</v>
      </c>
      <c r="Z253">
        <f t="shared" si="33"/>
        <v>10.6785</v>
      </c>
      <c r="AA253">
        <f t="shared" si="34"/>
        <v>750</v>
      </c>
    </row>
    <row r="254" spans="1:27" x14ac:dyDescent="0.3">
      <c r="A254" t="s">
        <v>337</v>
      </c>
      <c r="B254" t="s">
        <v>25</v>
      </c>
      <c r="C254" t="s">
        <v>26</v>
      </c>
      <c r="D254" t="s">
        <v>20</v>
      </c>
      <c r="E254" t="s">
        <v>215</v>
      </c>
      <c r="F254" t="s">
        <v>50</v>
      </c>
      <c r="G254">
        <v>35.19</v>
      </c>
      <c r="H254">
        <v>10</v>
      </c>
      <c r="I254">
        <v>17.594999999999999</v>
      </c>
      <c r="J254">
        <v>369.495</v>
      </c>
      <c r="K254" t="s">
        <v>338</v>
      </c>
      <c r="L254">
        <v>0.79583333333333339</v>
      </c>
      <c r="M254" t="s">
        <v>32</v>
      </c>
      <c r="N254">
        <v>351.9</v>
      </c>
      <c r="O254">
        <v>4.7619047620000003</v>
      </c>
      <c r="P254">
        <v>17.594999999999999</v>
      </c>
      <c r="Q254">
        <v>8.4</v>
      </c>
      <c r="R254">
        <f t="shared" si="35"/>
        <v>369.5</v>
      </c>
      <c r="S254" t="str">
        <f t="shared" si="27"/>
        <v>check</v>
      </c>
      <c r="T254" t="str">
        <f t="shared" si="28"/>
        <v>Fashion Accessories</v>
      </c>
      <c r="U254" t="str">
        <f t="shared" si="29"/>
        <v>Credit card</v>
      </c>
      <c r="V254">
        <f>SUM(J254:J254:J1253)</f>
        <v>231845.97449999984</v>
      </c>
      <c r="W254">
        <f t="shared" si="30"/>
        <v>4020</v>
      </c>
      <c r="X254">
        <f t="shared" si="31"/>
        <v>309.54068691588765</v>
      </c>
      <c r="Y254">
        <f t="shared" si="32"/>
        <v>1042.6500000000001</v>
      </c>
      <c r="Z254">
        <f t="shared" si="33"/>
        <v>10.6785</v>
      </c>
      <c r="AA254">
        <f t="shared" si="34"/>
        <v>749</v>
      </c>
    </row>
    <row r="255" spans="1:27" x14ac:dyDescent="0.3">
      <c r="A255" t="s">
        <v>339</v>
      </c>
      <c r="B255" t="s">
        <v>25</v>
      </c>
      <c r="C255" t="s">
        <v>26</v>
      </c>
      <c r="D255" t="s">
        <v>27</v>
      </c>
      <c r="E255" t="s">
        <v>21</v>
      </c>
      <c r="F255" t="s">
        <v>36</v>
      </c>
      <c r="G255">
        <v>14.39</v>
      </c>
      <c r="H255">
        <v>2</v>
      </c>
      <c r="I255">
        <v>1.4390000000000001</v>
      </c>
      <c r="J255">
        <v>30.219000000000001</v>
      </c>
      <c r="K255">
        <v>43499</v>
      </c>
      <c r="L255">
        <v>0.8222222222222223</v>
      </c>
      <c r="M255" t="s">
        <v>32</v>
      </c>
      <c r="N255">
        <v>28.78</v>
      </c>
      <c r="O255">
        <v>4.7619047620000003</v>
      </c>
      <c r="P255">
        <v>1.4390000000000001</v>
      </c>
      <c r="Q255">
        <v>7.2</v>
      </c>
      <c r="R255">
        <f t="shared" si="35"/>
        <v>30.22</v>
      </c>
      <c r="S255" t="str">
        <f t="shared" si="27"/>
        <v>check</v>
      </c>
      <c r="T255" t="str">
        <f t="shared" si="28"/>
        <v>Sports And Travel</v>
      </c>
      <c r="U255" t="str">
        <f t="shared" si="29"/>
        <v>Credit card</v>
      </c>
      <c r="V255">
        <f>SUM(J255:J255:J1254)</f>
        <v>231476.47949999984</v>
      </c>
      <c r="W255">
        <f t="shared" si="30"/>
        <v>4010</v>
      </c>
      <c r="X255">
        <f t="shared" si="31"/>
        <v>309.46053409090888</v>
      </c>
      <c r="Y255">
        <f t="shared" si="32"/>
        <v>1042.6500000000001</v>
      </c>
      <c r="Z255">
        <f t="shared" si="33"/>
        <v>10.6785</v>
      </c>
      <c r="AA255">
        <f t="shared" si="34"/>
        <v>748</v>
      </c>
    </row>
    <row r="256" spans="1:27" x14ac:dyDescent="0.3">
      <c r="A256" t="s">
        <v>340</v>
      </c>
      <c r="B256" t="s">
        <v>18</v>
      </c>
      <c r="C256" t="s">
        <v>19</v>
      </c>
      <c r="D256" t="s">
        <v>27</v>
      </c>
      <c r="E256" t="s">
        <v>215</v>
      </c>
      <c r="F256" t="s">
        <v>31</v>
      </c>
      <c r="G256">
        <v>23.75</v>
      </c>
      <c r="H256">
        <v>4</v>
      </c>
      <c r="I256">
        <v>4.75</v>
      </c>
      <c r="J256">
        <v>99.75</v>
      </c>
      <c r="K256" t="s">
        <v>95</v>
      </c>
      <c r="L256">
        <v>0.47361111111111115</v>
      </c>
      <c r="M256" t="s">
        <v>29</v>
      </c>
      <c r="N256">
        <v>95</v>
      </c>
      <c r="O256">
        <v>4.7619047620000003</v>
      </c>
      <c r="P256">
        <v>4.75</v>
      </c>
      <c r="Q256">
        <v>5.2</v>
      </c>
      <c r="R256">
        <f t="shared" si="35"/>
        <v>99.75</v>
      </c>
      <c r="S256" t="str">
        <f t="shared" si="27"/>
        <v>correct</v>
      </c>
      <c r="T256" t="str">
        <f t="shared" si="28"/>
        <v>Home And Lifestyle</v>
      </c>
      <c r="U256" t="str">
        <f t="shared" si="29"/>
        <v>Cash</v>
      </c>
      <c r="V256">
        <f>SUM(J256:J256:J1255)</f>
        <v>231446.26049999983</v>
      </c>
      <c r="W256">
        <f t="shared" si="30"/>
        <v>4008</v>
      </c>
      <c r="X256">
        <f t="shared" si="31"/>
        <v>309.83435140562227</v>
      </c>
      <c r="Y256">
        <f t="shared" si="32"/>
        <v>1042.6500000000001</v>
      </c>
      <c r="Z256">
        <f t="shared" si="33"/>
        <v>10.6785</v>
      </c>
      <c r="AA256">
        <f t="shared" si="34"/>
        <v>747</v>
      </c>
    </row>
    <row r="257" spans="1:27" x14ac:dyDescent="0.3">
      <c r="A257" t="s">
        <v>341</v>
      </c>
      <c r="B257" t="s">
        <v>18</v>
      </c>
      <c r="C257" t="s">
        <v>19</v>
      </c>
      <c r="D257" t="s">
        <v>20</v>
      </c>
      <c r="E257" t="s">
        <v>215</v>
      </c>
      <c r="F257" t="s">
        <v>31</v>
      </c>
      <c r="G257">
        <v>58.9</v>
      </c>
      <c r="H257">
        <v>8</v>
      </c>
      <c r="I257">
        <v>23.56</v>
      </c>
      <c r="J257">
        <v>494.76</v>
      </c>
      <c r="K257">
        <v>43617</v>
      </c>
      <c r="L257">
        <v>0.47430555555555554</v>
      </c>
      <c r="M257" t="s">
        <v>29</v>
      </c>
      <c r="N257">
        <v>471.2</v>
      </c>
      <c r="O257">
        <v>4.7619047620000003</v>
      </c>
      <c r="P257">
        <v>23.56</v>
      </c>
      <c r="Q257">
        <v>8.9</v>
      </c>
      <c r="R257">
        <f t="shared" si="35"/>
        <v>494.76</v>
      </c>
      <c r="S257" t="str">
        <f t="shared" si="27"/>
        <v>correct</v>
      </c>
      <c r="T257" t="str">
        <f t="shared" si="28"/>
        <v>Home And Lifestyle</v>
      </c>
      <c r="U257" t="str">
        <f t="shared" si="29"/>
        <v>Cash</v>
      </c>
      <c r="V257">
        <f>SUM(J257:J257:J1256)</f>
        <v>231346.51049999986</v>
      </c>
      <c r="W257">
        <f t="shared" si="30"/>
        <v>4004</v>
      </c>
      <c r="X257">
        <f t="shared" si="31"/>
        <v>310.11596581769419</v>
      </c>
      <c r="Y257">
        <f t="shared" si="32"/>
        <v>1042.6500000000001</v>
      </c>
      <c r="Z257">
        <f t="shared" si="33"/>
        <v>10.6785</v>
      </c>
      <c r="AA257">
        <f t="shared" si="34"/>
        <v>746</v>
      </c>
    </row>
    <row r="258" spans="1:27" x14ac:dyDescent="0.3">
      <c r="A258" t="s">
        <v>342</v>
      </c>
      <c r="B258" t="s">
        <v>45</v>
      </c>
      <c r="C258" t="s">
        <v>46</v>
      </c>
      <c r="D258" t="s">
        <v>20</v>
      </c>
      <c r="E258" t="s">
        <v>215</v>
      </c>
      <c r="F258" t="s">
        <v>50</v>
      </c>
      <c r="G258">
        <v>32.619999999999997</v>
      </c>
      <c r="H258">
        <v>4</v>
      </c>
      <c r="I258">
        <v>6.524</v>
      </c>
      <c r="J258">
        <v>137.00399999999999</v>
      </c>
      <c r="K258" t="s">
        <v>228</v>
      </c>
      <c r="L258">
        <v>0.59166666666666667</v>
      </c>
      <c r="M258" t="s">
        <v>29</v>
      </c>
      <c r="N258">
        <v>130.47999999999999</v>
      </c>
      <c r="O258">
        <v>4.7619047620000003</v>
      </c>
      <c r="P258">
        <v>6.524</v>
      </c>
      <c r="Q258">
        <v>9</v>
      </c>
      <c r="R258">
        <f t="shared" si="35"/>
        <v>137</v>
      </c>
      <c r="S258" t="str">
        <f t="shared" si="27"/>
        <v>check</v>
      </c>
      <c r="T258" t="str">
        <f t="shared" si="28"/>
        <v>Fashion Accessories</v>
      </c>
      <c r="U258" t="str">
        <f t="shared" si="29"/>
        <v>Cash</v>
      </c>
      <c r="V258">
        <f>SUM(J258:J258:J1257)</f>
        <v>230851.75049999985</v>
      </c>
      <c r="W258">
        <f t="shared" si="30"/>
        <v>3996</v>
      </c>
      <c r="X258">
        <f t="shared" si="31"/>
        <v>309.86812147650988</v>
      </c>
      <c r="Y258">
        <f t="shared" si="32"/>
        <v>1042.6500000000001</v>
      </c>
      <c r="Z258">
        <f t="shared" si="33"/>
        <v>10.6785</v>
      </c>
      <c r="AA258">
        <f t="shared" si="34"/>
        <v>745</v>
      </c>
    </row>
    <row r="259" spans="1:27" x14ac:dyDescent="0.3">
      <c r="A259" t="s">
        <v>343</v>
      </c>
      <c r="B259" t="s">
        <v>18</v>
      </c>
      <c r="C259" t="s">
        <v>19</v>
      </c>
      <c r="D259" t="s">
        <v>20</v>
      </c>
      <c r="E259" t="s">
        <v>215</v>
      </c>
      <c r="F259" t="s">
        <v>28</v>
      </c>
      <c r="G259">
        <v>66.349999999999994</v>
      </c>
      <c r="H259">
        <v>1</v>
      </c>
      <c r="I259">
        <v>3.3174999999999999</v>
      </c>
      <c r="J259">
        <v>69.667500000000004</v>
      </c>
      <c r="K259" t="s">
        <v>305</v>
      </c>
      <c r="L259">
        <v>0.44861111111111113</v>
      </c>
      <c r="M259" t="s">
        <v>32</v>
      </c>
      <c r="N259">
        <v>66.349999999999994</v>
      </c>
      <c r="O259">
        <v>4.7619047620000003</v>
      </c>
      <c r="P259">
        <v>3.3174999999999999</v>
      </c>
      <c r="Q259">
        <v>9.6999999999999993</v>
      </c>
      <c r="R259">
        <f t="shared" si="35"/>
        <v>69.67</v>
      </c>
      <c r="S259" t="str">
        <f t="shared" ref="S259:S322" si="36">IF(J259=ROUND((G259*H259)+I259,2),"correct","check")</f>
        <v>check</v>
      </c>
      <c r="T259" t="str">
        <f t="shared" ref="T259:T322" si="37">PROPER(F259)</f>
        <v>Electronic Accessories</v>
      </c>
      <c r="U259" t="str">
        <f t="shared" ref="U259:U322" si="38">TRIM(M259)</f>
        <v>Credit card</v>
      </c>
      <c r="V259">
        <f>SUM(J259:J259:J1258)</f>
        <v>230714.74649999986</v>
      </c>
      <c r="W259">
        <f t="shared" ref="W259:W322" si="39">SUM(H259:H1258)</f>
        <v>3992</v>
      </c>
      <c r="X259">
        <f t="shared" ref="X259:X322" si="40">AVERAGE(J259:J1258)</f>
        <v>310.10046572580626</v>
      </c>
      <c r="Y259">
        <f t="shared" ref="Y259:Y322" si="41">MAX(J259:J1258)</f>
        <v>1042.6500000000001</v>
      </c>
      <c r="Z259">
        <f t="shared" ref="Z259:Z322" si="42">MIN(J259:J1258)</f>
        <v>10.6785</v>
      </c>
      <c r="AA259">
        <f t="shared" ref="AA259:AA322" si="43">COUNTA(A259:A1258)</f>
        <v>744</v>
      </c>
    </row>
    <row r="260" spans="1:27" x14ac:dyDescent="0.3">
      <c r="A260" t="s">
        <v>344</v>
      </c>
      <c r="B260" t="s">
        <v>18</v>
      </c>
      <c r="C260" t="s">
        <v>19</v>
      </c>
      <c r="D260" t="s">
        <v>20</v>
      </c>
      <c r="E260" t="s">
        <v>215</v>
      </c>
      <c r="F260" t="s">
        <v>31</v>
      </c>
      <c r="G260">
        <v>25.91</v>
      </c>
      <c r="H260">
        <v>6</v>
      </c>
      <c r="I260">
        <v>7.7729999999999997</v>
      </c>
      <c r="J260">
        <v>163.233</v>
      </c>
      <c r="K260">
        <v>43587</v>
      </c>
      <c r="L260">
        <v>0.42777777777777781</v>
      </c>
      <c r="M260" t="s">
        <v>23</v>
      </c>
      <c r="N260">
        <v>155.46</v>
      </c>
      <c r="O260">
        <v>4.7619047620000003</v>
      </c>
      <c r="P260">
        <v>7.7729999999999997</v>
      </c>
      <c r="Q260">
        <v>8.6999999999999993</v>
      </c>
      <c r="R260">
        <f t="shared" ref="R260:R323" si="44">ROUND((G260*H260)+I260,2)</f>
        <v>163.22999999999999</v>
      </c>
      <c r="S260" t="str">
        <f t="shared" si="36"/>
        <v>check</v>
      </c>
      <c r="T260" t="str">
        <f t="shared" si="37"/>
        <v>Home And Lifestyle</v>
      </c>
      <c r="U260" t="str">
        <f t="shared" si="38"/>
        <v>Ewallet</v>
      </c>
      <c r="V260">
        <f>SUM(J260:J260:J1259)</f>
        <v>230645.07899999985</v>
      </c>
      <c r="W260">
        <f t="shared" si="39"/>
        <v>3991</v>
      </c>
      <c r="X260">
        <f t="shared" si="40"/>
        <v>310.42406325706577</v>
      </c>
      <c r="Y260">
        <f t="shared" si="41"/>
        <v>1042.6500000000001</v>
      </c>
      <c r="Z260">
        <f t="shared" si="42"/>
        <v>10.6785</v>
      </c>
      <c r="AA260">
        <f t="shared" si="43"/>
        <v>743</v>
      </c>
    </row>
    <row r="261" spans="1:27" x14ac:dyDescent="0.3">
      <c r="A261" t="s">
        <v>345</v>
      </c>
      <c r="B261" t="s">
        <v>18</v>
      </c>
      <c r="C261" t="s">
        <v>19</v>
      </c>
      <c r="D261" t="s">
        <v>20</v>
      </c>
      <c r="E261" t="s">
        <v>215</v>
      </c>
      <c r="F261" t="s">
        <v>28</v>
      </c>
      <c r="G261">
        <v>32.25</v>
      </c>
      <c r="H261">
        <v>4</v>
      </c>
      <c r="I261">
        <v>6.45</v>
      </c>
      <c r="J261">
        <v>135.44999999999999</v>
      </c>
      <c r="K261" t="s">
        <v>257</v>
      </c>
      <c r="L261">
        <v>0.52638888888888891</v>
      </c>
      <c r="M261" t="s">
        <v>23</v>
      </c>
      <c r="N261">
        <v>129</v>
      </c>
      <c r="O261">
        <v>4.7619047620000003</v>
      </c>
      <c r="P261">
        <v>6.45</v>
      </c>
      <c r="Q261">
        <v>6.5</v>
      </c>
      <c r="R261">
        <f t="shared" si="44"/>
        <v>135.44999999999999</v>
      </c>
      <c r="S261" t="str">
        <f t="shared" si="36"/>
        <v>correct</v>
      </c>
      <c r="T261" t="str">
        <f t="shared" si="37"/>
        <v>Electronic Accessories</v>
      </c>
      <c r="U261" t="str">
        <f t="shared" si="38"/>
        <v>Ewallet</v>
      </c>
      <c r="V261">
        <f>SUM(J261:J261:J1260)</f>
        <v>230481.84599999984</v>
      </c>
      <c r="W261">
        <f t="shared" si="39"/>
        <v>3985</v>
      </c>
      <c r="X261">
        <f t="shared" si="40"/>
        <v>310.62243396226393</v>
      </c>
      <c r="Y261">
        <f t="shared" si="41"/>
        <v>1042.6500000000001</v>
      </c>
      <c r="Z261">
        <f t="shared" si="42"/>
        <v>10.6785</v>
      </c>
      <c r="AA261">
        <f t="shared" si="43"/>
        <v>742</v>
      </c>
    </row>
    <row r="262" spans="1:27" x14ac:dyDescent="0.3">
      <c r="A262" t="s">
        <v>346</v>
      </c>
      <c r="B262" t="s">
        <v>25</v>
      </c>
      <c r="C262" t="s">
        <v>26</v>
      </c>
      <c r="D262" t="s">
        <v>20</v>
      </c>
      <c r="E262" t="s">
        <v>215</v>
      </c>
      <c r="F262" t="s">
        <v>28</v>
      </c>
      <c r="G262">
        <v>65.94</v>
      </c>
      <c r="H262">
        <v>4</v>
      </c>
      <c r="I262">
        <v>13.188000000000001</v>
      </c>
      <c r="J262">
        <v>276.94799999999998</v>
      </c>
      <c r="K262">
        <v>43648</v>
      </c>
      <c r="L262">
        <v>0.54513888888888895</v>
      </c>
      <c r="M262" t="s">
        <v>32</v>
      </c>
      <c r="N262">
        <v>263.76</v>
      </c>
      <c r="O262">
        <v>4.7619047620000003</v>
      </c>
      <c r="P262">
        <v>13.188000000000001</v>
      </c>
      <c r="Q262">
        <v>6.9</v>
      </c>
      <c r="R262">
        <f t="shared" si="44"/>
        <v>276.95</v>
      </c>
      <c r="S262" t="str">
        <f t="shared" si="36"/>
        <v>check</v>
      </c>
      <c r="T262" t="str">
        <f t="shared" si="37"/>
        <v>Electronic Accessories</v>
      </c>
      <c r="U262" t="str">
        <f t="shared" si="38"/>
        <v>Credit card</v>
      </c>
      <c r="V262">
        <f>SUM(J262:J262:J1261)</f>
        <v>230346.39599999983</v>
      </c>
      <c r="W262">
        <f t="shared" si="39"/>
        <v>3981</v>
      </c>
      <c r="X262">
        <f t="shared" si="40"/>
        <v>310.85883400809695</v>
      </c>
      <c r="Y262">
        <f t="shared" si="41"/>
        <v>1042.6500000000001</v>
      </c>
      <c r="Z262">
        <f t="shared" si="42"/>
        <v>10.6785</v>
      </c>
      <c r="AA262">
        <f t="shared" si="43"/>
        <v>741</v>
      </c>
    </row>
    <row r="263" spans="1:27" x14ac:dyDescent="0.3">
      <c r="A263" t="s">
        <v>347</v>
      </c>
      <c r="B263" t="s">
        <v>18</v>
      </c>
      <c r="C263" t="s">
        <v>19</v>
      </c>
      <c r="D263" t="s">
        <v>27</v>
      </c>
      <c r="E263" t="s">
        <v>21</v>
      </c>
      <c r="F263" t="s">
        <v>28</v>
      </c>
      <c r="G263">
        <v>75.06</v>
      </c>
      <c r="H263">
        <v>9</v>
      </c>
      <c r="I263">
        <v>33.777000000000001</v>
      </c>
      <c r="J263">
        <v>709.31700000000001</v>
      </c>
      <c r="K263" t="s">
        <v>102</v>
      </c>
      <c r="L263">
        <v>0.55902777777777779</v>
      </c>
      <c r="M263" t="s">
        <v>23</v>
      </c>
      <c r="N263">
        <v>675.54</v>
      </c>
      <c r="O263">
        <v>4.7619047620000003</v>
      </c>
      <c r="P263">
        <v>33.777000000000001</v>
      </c>
      <c r="Q263">
        <v>6.2</v>
      </c>
      <c r="R263">
        <f t="shared" si="44"/>
        <v>709.32</v>
      </c>
      <c r="S263" t="str">
        <f t="shared" si="36"/>
        <v>check</v>
      </c>
      <c r="T263" t="str">
        <f t="shared" si="37"/>
        <v>Electronic Accessories</v>
      </c>
      <c r="U263" t="str">
        <f t="shared" si="38"/>
        <v>Ewallet</v>
      </c>
      <c r="V263">
        <f>SUM(J263:J263:J1262)</f>
        <v>230069.44799999986</v>
      </c>
      <c r="W263">
        <f t="shared" si="39"/>
        <v>3977</v>
      </c>
      <c r="X263">
        <f t="shared" si="40"/>
        <v>310.90465945945925</v>
      </c>
      <c r="Y263">
        <f t="shared" si="41"/>
        <v>1042.6500000000001</v>
      </c>
      <c r="Z263">
        <f t="shared" si="42"/>
        <v>10.6785</v>
      </c>
      <c r="AA263">
        <f t="shared" si="43"/>
        <v>740</v>
      </c>
    </row>
    <row r="264" spans="1:27" x14ac:dyDescent="0.3">
      <c r="A264" t="s">
        <v>348</v>
      </c>
      <c r="B264" t="s">
        <v>25</v>
      </c>
      <c r="C264" t="s">
        <v>26</v>
      </c>
      <c r="D264" t="s">
        <v>27</v>
      </c>
      <c r="E264" t="s">
        <v>21</v>
      </c>
      <c r="F264" t="s">
        <v>50</v>
      </c>
      <c r="G264">
        <v>16.45</v>
      </c>
      <c r="H264">
        <v>4</v>
      </c>
      <c r="I264">
        <v>3.29</v>
      </c>
      <c r="J264">
        <v>69.09</v>
      </c>
      <c r="K264">
        <v>43649</v>
      </c>
      <c r="L264">
        <v>0.62013888888888891</v>
      </c>
      <c r="M264" t="s">
        <v>23</v>
      </c>
      <c r="N264">
        <v>65.8</v>
      </c>
      <c r="O264">
        <v>4.7619047620000003</v>
      </c>
      <c r="P264">
        <v>3.29</v>
      </c>
      <c r="Q264">
        <v>5.6</v>
      </c>
      <c r="R264">
        <f t="shared" si="44"/>
        <v>69.09</v>
      </c>
      <c r="S264" t="str">
        <f t="shared" si="36"/>
        <v>correct</v>
      </c>
      <c r="T264" t="str">
        <f t="shared" si="37"/>
        <v>Fashion Accessories</v>
      </c>
      <c r="U264" t="str">
        <f t="shared" si="38"/>
        <v>Ewallet</v>
      </c>
      <c r="V264">
        <f>SUM(J264:J264:J1263)</f>
        <v>229360.13099999985</v>
      </c>
      <c r="W264">
        <f t="shared" si="39"/>
        <v>3968</v>
      </c>
      <c r="X264">
        <f t="shared" si="40"/>
        <v>310.36553585926907</v>
      </c>
      <c r="Y264">
        <f t="shared" si="41"/>
        <v>1042.6500000000001</v>
      </c>
      <c r="Z264">
        <f t="shared" si="42"/>
        <v>10.6785</v>
      </c>
      <c r="AA264">
        <f t="shared" si="43"/>
        <v>739</v>
      </c>
    </row>
    <row r="265" spans="1:27" x14ac:dyDescent="0.3">
      <c r="A265" t="s">
        <v>349</v>
      </c>
      <c r="B265" t="s">
        <v>45</v>
      </c>
      <c r="C265" t="s">
        <v>46</v>
      </c>
      <c r="D265" t="s">
        <v>20</v>
      </c>
      <c r="E265" t="s">
        <v>21</v>
      </c>
      <c r="F265" t="s">
        <v>50</v>
      </c>
      <c r="G265">
        <v>38.299999999999997</v>
      </c>
      <c r="H265">
        <v>4</v>
      </c>
      <c r="I265">
        <v>7.66</v>
      </c>
      <c r="J265">
        <v>160.86000000000001</v>
      </c>
      <c r="K265" t="s">
        <v>124</v>
      </c>
      <c r="L265">
        <v>0.80694444444444446</v>
      </c>
      <c r="M265" t="s">
        <v>29</v>
      </c>
      <c r="N265">
        <v>153.19999999999999</v>
      </c>
      <c r="O265">
        <v>4.7619047620000003</v>
      </c>
      <c r="P265">
        <v>7.66</v>
      </c>
      <c r="Q265">
        <v>5.7</v>
      </c>
      <c r="R265">
        <f t="shared" si="44"/>
        <v>160.86000000000001</v>
      </c>
      <c r="S265" t="str">
        <f t="shared" si="36"/>
        <v>correct</v>
      </c>
      <c r="T265" t="str">
        <f t="shared" si="37"/>
        <v>Fashion Accessories</v>
      </c>
      <c r="U265" t="str">
        <f t="shared" si="38"/>
        <v>Cash</v>
      </c>
      <c r="V265">
        <f>SUM(J265:J265:J1264)</f>
        <v>229291.04099999988</v>
      </c>
      <c r="W265">
        <f t="shared" si="39"/>
        <v>3964</v>
      </c>
      <c r="X265">
        <f t="shared" si="40"/>
        <v>310.69246747967463</v>
      </c>
      <c r="Y265">
        <f t="shared" si="41"/>
        <v>1042.6500000000001</v>
      </c>
      <c r="Z265">
        <f t="shared" si="42"/>
        <v>10.6785</v>
      </c>
      <c r="AA265">
        <f t="shared" si="43"/>
        <v>738</v>
      </c>
    </row>
    <row r="266" spans="1:27" x14ac:dyDescent="0.3">
      <c r="A266" t="s">
        <v>350</v>
      </c>
      <c r="B266" t="s">
        <v>18</v>
      </c>
      <c r="C266" t="s">
        <v>19</v>
      </c>
      <c r="D266" t="s">
        <v>20</v>
      </c>
      <c r="E266" t="s">
        <v>21</v>
      </c>
      <c r="F266" t="s">
        <v>36</v>
      </c>
      <c r="G266">
        <v>22.24</v>
      </c>
      <c r="H266">
        <v>10</v>
      </c>
      <c r="I266">
        <v>11.12</v>
      </c>
      <c r="J266">
        <v>233.52</v>
      </c>
      <c r="K266">
        <v>43710</v>
      </c>
      <c r="L266">
        <v>0.45833333333333331</v>
      </c>
      <c r="M266" t="s">
        <v>29</v>
      </c>
      <c r="N266">
        <v>222.4</v>
      </c>
      <c r="O266">
        <v>4.7619047620000003</v>
      </c>
      <c r="P266">
        <v>11.12</v>
      </c>
      <c r="Q266">
        <v>4.2</v>
      </c>
      <c r="R266">
        <f t="shared" si="44"/>
        <v>233.52</v>
      </c>
      <c r="S266" t="str">
        <f t="shared" si="36"/>
        <v>correct</v>
      </c>
      <c r="T266" t="str">
        <f t="shared" si="37"/>
        <v>Sports And Travel</v>
      </c>
      <c r="U266" t="str">
        <f t="shared" si="38"/>
        <v>Cash</v>
      </c>
      <c r="V266">
        <f>SUM(J266:J266:J1265)</f>
        <v>229130.18099999987</v>
      </c>
      <c r="W266">
        <f t="shared" si="39"/>
        <v>3960</v>
      </c>
      <c r="X266">
        <f t="shared" si="40"/>
        <v>310.89576797829017</v>
      </c>
      <c r="Y266">
        <f t="shared" si="41"/>
        <v>1042.6500000000001</v>
      </c>
      <c r="Z266">
        <f t="shared" si="42"/>
        <v>10.6785</v>
      </c>
      <c r="AA266">
        <f t="shared" si="43"/>
        <v>737</v>
      </c>
    </row>
    <row r="267" spans="1:27" x14ac:dyDescent="0.3">
      <c r="A267" t="s">
        <v>351</v>
      </c>
      <c r="B267" t="s">
        <v>45</v>
      </c>
      <c r="C267" t="s">
        <v>46</v>
      </c>
      <c r="D267" t="s">
        <v>27</v>
      </c>
      <c r="E267" t="s">
        <v>215</v>
      </c>
      <c r="F267" t="s">
        <v>36</v>
      </c>
      <c r="G267">
        <v>54.45</v>
      </c>
      <c r="H267">
        <v>1</v>
      </c>
      <c r="I267">
        <v>2.7225000000000001</v>
      </c>
      <c r="J267">
        <v>57.172499999999999</v>
      </c>
      <c r="K267" t="s">
        <v>314</v>
      </c>
      <c r="L267">
        <v>0.80833333333333324</v>
      </c>
      <c r="M267" t="s">
        <v>23</v>
      </c>
      <c r="N267">
        <v>54.45</v>
      </c>
      <c r="O267">
        <v>4.7619047620000003</v>
      </c>
      <c r="P267">
        <v>2.7225000000000001</v>
      </c>
      <c r="Q267">
        <v>7.9</v>
      </c>
      <c r="R267">
        <f t="shared" si="44"/>
        <v>57.17</v>
      </c>
      <c r="S267" t="str">
        <f t="shared" si="36"/>
        <v>check</v>
      </c>
      <c r="T267" t="str">
        <f t="shared" si="37"/>
        <v>Sports And Travel</v>
      </c>
      <c r="U267" t="str">
        <f t="shared" si="38"/>
        <v>Ewallet</v>
      </c>
      <c r="V267">
        <f>SUM(J267:J267:J1266)</f>
        <v>228896.66099999988</v>
      </c>
      <c r="W267">
        <f t="shared" si="39"/>
        <v>3950</v>
      </c>
      <c r="X267">
        <f t="shared" si="40"/>
        <v>311.00089809782594</v>
      </c>
      <c r="Y267">
        <f t="shared" si="41"/>
        <v>1042.6500000000001</v>
      </c>
      <c r="Z267">
        <f t="shared" si="42"/>
        <v>10.6785</v>
      </c>
      <c r="AA267">
        <f t="shared" si="43"/>
        <v>736</v>
      </c>
    </row>
    <row r="268" spans="1:27" x14ac:dyDescent="0.3">
      <c r="A268" t="s">
        <v>352</v>
      </c>
      <c r="B268" t="s">
        <v>18</v>
      </c>
      <c r="C268" t="s">
        <v>19</v>
      </c>
      <c r="D268" t="s">
        <v>20</v>
      </c>
      <c r="E268" t="s">
        <v>21</v>
      </c>
      <c r="F268" t="s">
        <v>36</v>
      </c>
      <c r="G268">
        <v>98.4</v>
      </c>
      <c r="H268">
        <v>7</v>
      </c>
      <c r="I268">
        <v>34.44</v>
      </c>
      <c r="J268">
        <v>723.24</v>
      </c>
      <c r="K268">
        <v>43802</v>
      </c>
      <c r="L268">
        <v>0.52986111111111112</v>
      </c>
      <c r="M268" t="s">
        <v>32</v>
      </c>
      <c r="N268">
        <v>688.8</v>
      </c>
      <c r="O268">
        <v>4.7619047620000003</v>
      </c>
      <c r="P268">
        <v>34.44</v>
      </c>
      <c r="Q268">
        <v>8.6999999999999993</v>
      </c>
      <c r="R268">
        <f t="shared" si="44"/>
        <v>723.24</v>
      </c>
      <c r="S268" t="str">
        <f t="shared" si="36"/>
        <v>correct</v>
      </c>
      <c r="T268" t="str">
        <f t="shared" si="37"/>
        <v>Sports And Travel</v>
      </c>
      <c r="U268" t="str">
        <f t="shared" si="38"/>
        <v>Credit card</v>
      </c>
      <c r="V268">
        <f>SUM(J268:J268:J1267)</f>
        <v>228839.48849999986</v>
      </c>
      <c r="W268">
        <f t="shared" si="39"/>
        <v>3949</v>
      </c>
      <c r="X268">
        <f t="shared" si="40"/>
        <v>311.34624285714267</v>
      </c>
      <c r="Y268">
        <f t="shared" si="41"/>
        <v>1042.6500000000001</v>
      </c>
      <c r="Z268">
        <f t="shared" si="42"/>
        <v>10.6785</v>
      </c>
      <c r="AA268">
        <f t="shared" si="43"/>
        <v>735</v>
      </c>
    </row>
    <row r="269" spans="1:27" x14ac:dyDescent="0.3">
      <c r="A269" t="s">
        <v>353</v>
      </c>
      <c r="B269" t="s">
        <v>25</v>
      </c>
      <c r="C269" t="s">
        <v>26</v>
      </c>
      <c r="D269" t="s">
        <v>27</v>
      </c>
      <c r="E269" t="s">
        <v>215</v>
      </c>
      <c r="F269" t="s">
        <v>31</v>
      </c>
      <c r="G269">
        <v>35.47</v>
      </c>
      <c r="H269">
        <v>4</v>
      </c>
      <c r="I269">
        <v>7.0940000000000003</v>
      </c>
      <c r="J269">
        <v>148.97399999999999</v>
      </c>
      <c r="K269" t="s">
        <v>354</v>
      </c>
      <c r="L269">
        <v>0.72361111111111109</v>
      </c>
      <c r="M269" t="s">
        <v>32</v>
      </c>
      <c r="N269">
        <v>141.88</v>
      </c>
      <c r="O269">
        <v>4.7619047620000003</v>
      </c>
      <c r="P269">
        <v>7.0940000000000003</v>
      </c>
      <c r="Q269">
        <v>6.9</v>
      </c>
      <c r="R269">
        <f t="shared" si="44"/>
        <v>148.97</v>
      </c>
      <c r="S269" t="str">
        <f t="shared" si="36"/>
        <v>check</v>
      </c>
      <c r="T269" t="str">
        <f t="shared" si="37"/>
        <v>Home And Lifestyle</v>
      </c>
      <c r="U269" t="str">
        <f t="shared" si="38"/>
        <v>Credit card</v>
      </c>
      <c r="V269">
        <f>SUM(J269:J269:J1268)</f>
        <v>228116.24849999987</v>
      </c>
      <c r="W269">
        <f t="shared" si="39"/>
        <v>3942</v>
      </c>
      <c r="X269">
        <f t="shared" si="40"/>
        <v>310.78507970027232</v>
      </c>
      <c r="Y269">
        <f t="shared" si="41"/>
        <v>1042.6500000000001</v>
      </c>
      <c r="Z269">
        <f t="shared" si="42"/>
        <v>10.6785</v>
      </c>
      <c r="AA269">
        <f t="shared" si="43"/>
        <v>734</v>
      </c>
    </row>
    <row r="270" spans="1:27" x14ac:dyDescent="0.3">
      <c r="A270" t="s">
        <v>355</v>
      </c>
      <c r="B270" t="s">
        <v>45</v>
      </c>
      <c r="C270" t="s">
        <v>46</v>
      </c>
      <c r="D270" t="s">
        <v>20</v>
      </c>
      <c r="E270" t="s">
        <v>21</v>
      </c>
      <c r="F270" t="s">
        <v>47</v>
      </c>
      <c r="G270">
        <v>74.599999999999994</v>
      </c>
      <c r="H270">
        <v>10</v>
      </c>
      <c r="I270">
        <v>37.299999999999997</v>
      </c>
      <c r="J270">
        <v>783.3</v>
      </c>
      <c r="K270">
        <v>43678</v>
      </c>
      <c r="L270">
        <v>0.87152777777777779</v>
      </c>
      <c r="M270" t="s">
        <v>29</v>
      </c>
      <c r="N270">
        <v>746</v>
      </c>
      <c r="O270">
        <v>4.7619047620000003</v>
      </c>
      <c r="P270">
        <v>37.299999999999997</v>
      </c>
      <c r="Q270">
        <v>9.5</v>
      </c>
      <c r="R270">
        <f t="shared" si="44"/>
        <v>783.3</v>
      </c>
      <c r="S270" t="str">
        <f t="shared" si="36"/>
        <v>correct</v>
      </c>
      <c r="T270" t="str">
        <f t="shared" si="37"/>
        <v>Food And Beverages</v>
      </c>
      <c r="U270" t="str">
        <f t="shared" si="38"/>
        <v>Cash</v>
      </c>
      <c r="V270">
        <f>SUM(J270:J270:J1269)</f>
        <v>227967.27449999985</v>
      </c>
      <c r="W270">
        <f t="shared" si="39"/>
        <v>3938</v>
      </c>
      <c r="X270">
        <f t="shared" si="40"/>
        <v>311.00583151432448</v>
      </c>
      <c r="Y270">
        <f t="shared" si="41"/>
        <v>1042.6500000000001</v>
      </c>
      <c r="Z270">
        <f t="shared" si="42"/>
        <v>10.6785</v>
      </c>
      <c r="AA270">
        <f t="shared" si="43"/>
        <v>733</v>
      </c>
    </row>
    <row r="271" spans="1:27" x14ac:dyDescent="0.3">
      <c r="A271" t="s">
        <v>356</v>
      </c>
      <c r="B271" t="s">
        <v>18</v>
      </c>
      <c r="C271" t="s">
        <v>19</v>
      </c>
      <c r="D271" t="s">
        <v>20</v>
      </c>
      <c r="E271" t="s">
        <v>215</v>
      </c>
      <c r="F271" t="s">
        <v>31</v>
      </c>
      <c r="G271">
        <v>70.739999999999995</v>
      </c>
      <c r="H271">
        <v>4</v>
      </c>
      <c r="I271">
        <v>14.148</v>
      </c>
      <c r="J271">
        <v>297.108</v>
      </c>
      <c r="K271">
        <v>43586</v>
      </c>
      <c r="L271">
        <v>0.67013888888888884</v>
      </c>
      <c r="M271" t="s">
        <v>32</v>
      </c>
      <c r="N271">
        <v>282.95999999999998</v>
      </c>
      <c r="O271">
        <v>4.7619047620000003</v>
      </c>
      <c r="P271">
        <v>14.148</v>
      </c>
      <c r="Q271">
        <v>4.4000000000000004</v>
      </c>
      <c r="R271">
        <f t="shared" si="44"/>
        <v>297.11</v>
      </c>
      <c r="S271" t="str">
        <f t="shared" si="36"/>
        <v>check</v>
      </c>
      <c r="T271" t="str">
        <f t="shared" si="37"/>
        <v>Home And Lifestyle</v>
      </c>
      <c r="U271" t="str">
        <f t="shared" si="38"/>
        <v>Credit card</v>
      </c>
      <c r="V271">
        <f>SUM(J271:J271:J1270)</f>
        <v>227183.97449999987</v>
      </c>
      <c r="W271">
        <f t="shared" si="39"/>
        <v>3928</v>
      </c>
      <c r="X271">
        <f t="shared" si="40"/>
        <v>310.36062090163915</v>
      </c>
      <c r="Y271">
        <f t="shared" si="41"/>
        <v>1042.6500000000001</v>
      </c>
      <c r="Z271">
        <f t="shared" si="42"/>
        <v>10.6785</v>
      </c>
      <c r="AA271">
        <f t="shared" si="43"/>
        <v>732</v>
      </c>
    </row>
    <row r="272" spans="1:27" x14ac:dyDescent="0.3">
      <c r="A272" t="s">
        <v>357</v>
      </c>
      <c r="B272" t="s">
        <v>18</v>
      </c>
      <c r="C272" t="s">
        <v>19</v>
      </c>
      <c r="D272" t="s">
        <v>20</v>
      </c>
      <c r="E272" t="s">
        <v>21</v>
      </c>
      <c r="F272" t="s">
        <v>31</v>
      </c>
      <c r="G272">
        <v>35.54</v>
      </c>
      <c r="H272">
        <v>10</v>
      </c>
      <c r="I272">
        <v>17.77</v>
      </c>
      <c r="J272">
        <v>373.17</v>
      </c>
      <c r="K272">
        <v>43556</v>
      </c>
      <c r="L272">
        <v>0.56527777777777777</v>
      </c>
      <c r="M272" t="s">
        <v>23</v>
      </c>
      <c r="N272">
        <v>355.4</v>
      </c>
      <c r="O272">
        <v>4.7619047620000003</v>
      </c>
      <c r="P272">
        <v>17.77</v>
      </c>
      <c r="Q272">
        <v>7</v>
      </c>
      <c r="R272">
        <f t="shared" si="44"/>
        <v>373.17</v>
      </c>
      <c r="S272" t="str">
        <f t="shared" si="36"/>
        <v>correct</v>
      </c>
      <c r="T272" t="str">
        <f t="shared" si="37"/>
        <v>Home And Lifestyle</v>
      </c>
      <c r="U272" t="str">
        <f t="shared" si="38"/>
        <v>Ewallet</v>
      </c>
      <c r="V272">
        <f>SUM(J272:J272:J1271)</f>
        <v>226886.86649999992</v>
      </c>
      <c r="W272">
        <f t="shared" si="39"/>
        <v>3924</v>
      </c>
      <c r="X272">
        <f t="shared" si="40"/>
        <v>310.37875034199715</v>
      </c>
      <c r="Y272">
        <f t="shared" si="41"/>
        <v>1042.6500000000001</v>
      </c>
      <c r="Z272">
        <f t="shared" si="42"/>
        <v>10.6785</v>
      </c>
      <c r="AA272">
        <f t="shared" si="43"/>
        <v>731</v>
      </c>
    </row>
    <row r="273" spans="1:27" x14ac:dyDescent="0.3">
      <c r="A273" t="s">
        <v>358</v>
      </c>
      <c r="B273" t="s">
        <v>45</v>
      </c>
      <c r="C273" t="s">
        <v>46</v>
      </c>
      <c r="D273" t="s">
        <v>27</v>
      </c>
      <c r="E273" t="s">
        <v>21</v>
      </c>
      <c r="F273" t="s">
        <v>36</v>
      </c>
      <c r="G273">
        <v>67.430000000000007</v>
      </c>
      <c r="H273">
        <v>5</v>
      </c>
      <c r="I273">
        <v>16.857500000000002</v>
      </c>
      <c r="J273">
        <v>354.00749999999999</v>
      </c>
      <c r="K273">
        <v>43619</v>
      </c>
      <c r="L273">
        <v>0.75902777777777775</v>
      </c>
      <c r="M273" t="s">
        <v>23</v>
      </c>
      <c r="N273">
        <v>337.15</v>
      </c>
      <c r="O273">
        <v>4.7619047620000003</v>
      </c>
      <c r="P273">
        <v>16.857500000000002</v>
      </c>
      <c r="Q273">
        <v>6.3</v>
      </c>
      <c r="R273">
        <f t="shared" si="44"/>
        <v>354.01</v>
      </c>
      <c r="S273" t="str">
        <f t="shared" si="36"/>
        <v>check</v>
      </c>
      <c r="T273" t="str">
        <f t="shared" si="37"/>
        <v>Sports And Travel</v>
      </c>
      <c r="U273" t="str">
        <f t="shared" si="38"/>
        <v>Ewallet</v>
      </c>
      <c r="V273">
        <f>SUM(J273:J273:J1272)</f>
        <v>226513.6964999999</v>
      </c>
      <c r="W273">
        <f t="shared" si="39"/>
        <v>3914</v>
      </c>
      <c r="X273">
        <f t="shared" si="40"/>
        <v>310.29273493150674</v>
      </c>
      <c r="Y273">
        <f t="shared" si="41"/>
        <v>1042.6500000000001</v>
      </c>
      <c r="Z273">
        <f t="shared" si="42"/>
        <v>10.6785</v>
      </c>
      <c r="AA273">
        <f t="shared" si="43"/>
        <v>730</v>
      </c>
    </row>
    <row r="274" spans="1:27" x14ac:dyDescent="0.3">
      <c r="A274" t="s">
        <v>359</v>
      </c>
      <c r="B274" t="s">
        <v>25</v>
      </c>
      <c r="C274" t="s">
        <v>26</v>
      </c>
      <c r="D274" t="s">
        <v>20</v>
      </c>
      <c r="E274" t="s">
        <v>21</v>
      </c>
      <c r="F274" t="s">
        <v>22</v>
      </c>
      <c r="G274">
        <v>21.12</v>
      </c>
      <c r="H274">
        <v>2</v>
      </c>
      <c r="I274">
        <v>2.1120000000000001</v>
      </c>
      <c r="J274">
        <v>44.351999999999997</v>
      </c>
      <c r="K274">
        <v>43525</v>
      </c>
      <c r="L274">
        <v>0.80347222222222225</v>
      </c>
      <c r="M274" t="s">
        <v>29</v>
      </c>
      <c r="N274">
        <v>42.24</v>
      </c>
      <c r="O274">
        <v>4.7619047620000003</v>
      </c>
      <c r="P274">
        <v>2.1120000000000001</v>
      </c>
      <c r="Q274">
        <v>9.6999999999999993</v>
      </c>
      <c r="R274">
        <f t="shared" si="44"/>
        <v>44.35</v>
      </c>
      <c r="S274" t="str">
        <f t="shared" si="36"/>
        <v>check</v>
      </c>
      <c r="T274" t="str">
        <f t="shared" si="37"/>
        <v>Health And Beauty</v>
      </c>
      <c r="U274" t="str">
        <f t="shared" si="38"/>
        <v>Cash</v>
      </c>
      <c r="V274">
        <f>SUM(J274:J274:J1273)</f>
        <v>226159.68899999993</v>
      </c>
      <c r="W274">
        <f t="shared" si="39"/>
        <v>3909</v>
      </c>
      <c r="X274">
        <f t="shared" si="40"/>
        <v>310.23276954732501</v>
      </c>
      <c r="Y274">
        <f t="shared" si="41"/>
        <v>1042.6500000000001</v>
      </c>
      <c r="Z274">
        <f t="shared" si="42"/>
        <v>10.6785</v>
      </c>
      <c r="AA274">
        <f t="shared" si="43"/>
        <v>729</v>
      </c>
    </row>
    <row r="275" spans="1:27" x14ac:dyDescent="0.3">
      <c r="A275" t="s">
        <v>360</v>
      </c>
      <c r="B275" t="s">
        <v>18</v>
      </c>
      <c r="C275" t="s">
        <v>19</v>
      </c>
      <c r="D275" t="s">
        <v>20</v>
      </c>
      <c r="E275" t="s">
        <v>21</v>
      </c>
      <c r="F275" t="s">
        <v>31</v>
      </c>
      <c r="G275">
        <v>21.54</v>
      </c>
      <c r="H275">
        <v>9</v>
      </c>
      <c r="I275">
        <v>9.6929999999999996</v>
      </c>
      <c r="J275">
        <v>203.553</v>
      </c>
      <c r="K275">
        <v>43647</v>
      </c>
      <c r="L275">
        <v>0.48888888888888887</v>
      </c>
      <c r="M275" t="s">
        <v>32</v>
      </c>
      <c r="N275">
        <v>193.86</v>
      </c>
      <c r="O275">
        <v>4.7619047620000003</v>
      </c>
      <c r="P275">
        <v>9.6929999999999996</v>
      </c>
      <c r="Q275">
        <v>8.8000000000000007</v>
      </c>
      <c r="R275">
        <f t="shared" si="44"/>
        <v>203.55</v>
      </c>
      <c r="S275" t="str">
        <f t="shared" si="36"/>
        <v>check</v>
      </c>
      <c r="T275" t="str">
        <f t="shared" si="37"/>
        <v>Home And Lifestyle</v>
      </c>
      <c r="U275" t="str">
        <f t="shared" si="38"/>
        <v>Credit card</v>
      </c>
      <c r="V275">
        <f>SUM(J275:J275:J1274)</f>
        <v>226115.33699999994</v>
      </c>
      <c r="W275">
        <f t="shared" si="39"/>
        <v>3907</v>
      </c>
      <c r="X275">
        <f t="shared" si="40"/>
        <v>310.59799038461529</v>
      </c>
      <c r="Y275">
        <f t="shared" si="41"/>
        <v>1042.6500000000001</v>
      </c>
      <c r="Z275">
        <f t="shared" si="42"/>
        <v>10.6785</v>
      </c>
      <c r="AA275">
        <f t="shared" si="43"/>
        <v>728</v>
      </c>
    </row>
    <row r="276" spans="1:27" x14ac:dyDescent="0.3">
      <c r="A276" t="s">
        <v>361</v>
      </c>
      <c r="B276" t="s">
        <v>18</v>
      </c>
      <c r="C276" t="s">
        <v>19</v>
      </c>
      <c r="D276" t="s">
        <v>27</v>
      </c>
      <c r="E276" t="s">
        <v>21</v>
      </c>
      <c r="F276" t="s">
        <v>31</v>
      </c>
      <c r="G276">
        <v>12.03</v>
      </c>
      <c r="H276">
        <v>2</v>
      </c>
      <c r="I276">
        <v>1.2030000000000001</v>
      </c>
      <c r="J276">
        <v>25.263000000000002</v>
      </c>
      <c r="K276" t="s">
        <v>34</v>
      </c>
      <c r="L276">
        <v>0.66041666666666665</v>
      </c>
      <c r="M276" t="s">
        <v>29</v>
      </c>
      <c r="N276">
        <v>24.06</v>
      </c>
      <c r="O276">
        <v>4.7619047620000003</v>
      </c>
      <c r="P276">
        <v>1.2030000000000001</v>
      </c>
      <c r="Q276">
        <v>5.0999999999999996</v>
      </c>
      <c r="R276">
        <f t="shared" si="44"/>
        <v>25.26</v>
      </c>
      <c r="S276" t="str">
        <f t="shared" si="36"/>
        <v>check</v>
      </c>
      <c r="T276" t="str">
        <f t="shared" si="37"/>
        <v>Home And Lifestyle</v>
      </c>
      <c r="U276" t="str">
        <f t="shared" si="38"/>
        <v>Cash</v>
      </c>
      <c r="V276">
        <f>SUM(J276:J276:J1275)</f>
        <v>225911.78399999996</v>
      </c>
      <c r="W276">
        <f t="shared" si="39"/>
        <v>3898</v>
      </c>
      <c r="X276">
        <f t="shared" si="40"/>
        <v>310.74523246217325</v>
      </c>
      <c r="Y276">
        <f t="shared" si="41"/>
        <v>1042.6500000000001</v>
      </c>
      <c r="Z276">
        <f t="shared" si="42"/>
        <v>10.6785</v>
      </c>
      <c r="AA276">
        <f t="shared" si="43"/>
        <v>727</v>
      </c>
    </row>
    <row r="277" spans="1:27" x14ac:dyDescent="0.3">
      <c r="A277" t="s">
        <v>362</v>
      </c>
      <c r="B277" t="s">
        <v>45</v>
      </c>
      <c r="C277" t="s">
        <v>46</v>
      </c>
      <c r="D277" t="s">
        <v>27</v>
      </c>
      <c r="E277" t="s">
        <v>21</v>
      </c>
      <c r="F277" t="s">
        <v>22</v>
      </c>
      <c r="G277">
        <v>99.71</v>
      </c>
      <c r="H277">
        <v>6</v>
      </c>
      <c r="I277">
        <v>29.913</v>
      </c>
      <c r="J277">
        <v>628.173</v>
      </c>
      <c r="K277" t="s">
        <v>314</v>
      </c>
      <c r="L277">
        <v>0.70277777777777783</v>
      </c>
      <c r="M277" t="s">
        <v>23</v>
      </c>
      <c r="N277">
        <v>598.26</v>
      </c>
      <c r="O277">
        <v>4.7619047620000003</v>
      </c>
      <c r="P277">
        <v>29.913</v>
      </c>
      <c r="Q277">
        <v>7.9</v>
      </c>
      <c r="R277">
        <f t="shared" si="44"/>
        <v>628.16999999999996</v>
      </c>
      <c r="S277" t="str">
        <f t="shared" si="36"/>
        <v>check</v>
      </c>
      <c r="T277" t="str">
        <f t="shared" si="37"/>
        <v>Health And Beauty</v>
      </c>
      <c r="U277" t="str">
        <f t="shared" si="38"/>
        <v>Ewallet</v>
      </c>
      <c r="V277">
        <f>SUM(J277:J277:J1276)</f>
        <v>225886.52099999995</v>
      </c>
      <c r="W277">
        <f t="shared" si="39"/>
        <v>3896</v>
      </c>
      <c r="X277">
        <f t="shared" si="40"/>
        <v>311.13845867768589</v>
      </c>
      <c r="Y277">
        <f t="shared" si="41"/>
        <v>1042.6500000000001</v>
      </c>
      <c r="Z277">
        <f t="shared" si="42"/>
        <v>10.6785</v>
      </c>
      <c r="AA277">
        <f t="shared" si="43"/>
        <v>726</v>
      </c>
    </row>
    <row r="278" spans="1:27" x14ac:dyDescent="0.3">
      <c r="A278" t="s">
        <v>363</v>
      </c>
      <c r="B278" t="s">
        <v>45</v>
      </c>
      <c r="C278" t="s">
        <v>46</v>
      </c>
      <c r="D278" t="s">
        <v>27</v>
      </c>
      <c r="E278" t="s">
        <v>215</v>
      </c>
      <c r="F278" t="s">
        <v>50</v>
      </c>
      <c r="G278">
        <v>47.97</v>
      </c>
      <c r="H278">
        <v>7</v>
      </c>
      <c r="I278">
        <v>16.7895</v>
      </c>
      <c r="J278">
        <v>352.5795</v>
      </c>
      <c r="K278">
        <v>43647</v>
      </c>
      <c r="L278">
        <v>0.86944444444444446</v>
      </c>
      <c r="M278" t="s">
        <v>29</v>
      </c>
      <c r="N278">
        <v>335.79</v>
      </c>
      <c r="O278">
        <v>4.7619047620000003</v>
      </c>
      <c r="P278">
        <v>16.7895</v>
      </c>
      <c r="Q278">
        <v>6.2</v>
      </c>
      <c r="R278">
        <f t="shared" si="44"/>
        <v>352.58</v>
      </c>
      <c r="S278" t="str">
        <f t="shared" si="36"/>
        <v>check</v>
      </c>
      <c r="T278" t="str">
        <f t="shared" si="37"/>
        <v>Fashion Accessories</v>
      </c>
      <c r="U278" t="str">
        <f t="shared" si="38"/>
        <v>Cash</v>
      </c>
      <c r="V278">
        <f>SUM(J278:J278:J1277)</f>
        <v>225258.34799999997</v>
      </c>
      <c r="W278">
        <f t="shared" si="39"/>
        <v>3890</v>
      </c>
      <c r="X278">
        <f t="shared" si="40"/>
        <v>310.70116965517235</v>
      </c>
      <c r="Y278">
        <f t="shared" si="41"/>
        <v>1042.6500000000001</v>
      </c>
      <c r="Z278">
        <f t="shared" si="42"/>
        <v>10.6785</v>
      </c>
      <c r="AA278">
        <f t="shared" si="43"/>
        <v>725</v>
      </c>
    </row>
    <row r="279" spans="1:27" x14ac:dyDescent="0.3">
      <c r="A279" t="s">
        <v>364</v>
      </c>
      <c r="B279" t="s">
        <v>25</v>
      </c>
      <c r="C279" t="s">
        <v>26</v>
      </c>
      <c r="D279" t="s">
        <v>20</v>
      </c>
      <c r="E279" t="s">
        <v>21</v>
      </c>
      <c r="F279" t="s">
        <v>31</v>
      </c>
      <c r="G279">
        <v>21.82</v>
      </c>
      <c r="H279">
        <v>10</v>
      </c>
      <c r="I279">
        <v>10.91</v>
      </c>
      <c r="J279">
        <v>229.11</v>
      </c>
      <c r="K279">
        <v>43647</v>
      </c>
      <c r="L279">
        <v>0.73333333333333339</v>
      </c>
      <c r="M279" t="s">
        <v>29</v>
      </c>
      <c r="N279">
        <v>218.2</v>
      </c>
      <c r="O279">
        <v>4.7619047620000003</v>
      </c>
      <c r="P279">
        <v>10.91</v>
      </c>
      <c r="Q279">
        <v>7.1</v>
      </c>
      <c r="R279">
        <f t="shared" si="44"/>
        <v>229.11</v>
      </c>
      <c r="S279" t="str">
        <f t="shared" si="36"/>
        <v>correct</v>
      </c>
      <c r="T279" t="str">
        <f t="shared" si="37"/>
        <v>Home And Lifestyle</v>
      </c>
      <c r="U279" t="str">
        <f t="shared" si="38"/>
        <v>Cash</v>
      </c>
      <c r="V279">
        <f>SUM(J279:J279:J1278)</f>
        <v>224905.76849999998</v>
      </c>
      <c r="W279">
        <f t="shared" si="39"/>
        <v>3883</v>
      </c>
      <c r="X279">
        <f t="shared" si="40"/>
        <v>310.64332665745854</v>
      </c>
      <c r="Y279">
        <f t="shared" si="41"/>
        <v>1042.6500000000001</v>
      </c>
      <c r="Z279">
        <f t="shared" si="42"/>
        <v>10.6785</v>
      </c>
      <c r="AA279">
        <f t="shared" si="43"/>
        <v>724</v>
      </c>
    </row>
    <row r="280" spans="1:27" x14ac:dyDescent="0.3">
      <c r="A280" t="s">
        <v>365</v>
      </c>
      <c r="B280" t="s">
        <v>25</v>
      </c>
      <c r="C280" t="s">
        <v>26</v>
      </c>
      <c r="D280" t="s">
        <v>27</v>
      </c>
      <c r="E280" t="s">
        <v>21</v>
      </c>
      <c r="F280" t="s">
        <v>50</v>
      </c>
      <c r="G280">
        <v>95.42</v>
      </c>
      <c r="H280">
        <v>4</v>
      </c>
      <c r="I280">
        <v>19.084</v>
      </c>
      <c r="J280">
        <v>400.76400000000001</v>
      </c>
      <c r="K280">
        <v>43498</v>
      </c>
      <c r="L280">
        <v>0.55763888888888891</v>
      </c>
      <c r="M280" t="s">
        <v>23</v>
      </c>
      <c r="N280">
        <v>381.68</v>
      </c>
      <c r="O280">
        <v>4.7619047620000003</v>
      </c>
      <c r="P280">
        <v>19.084</v>
      </c>
      <c r="Q280">
        <v>6.4</v>
      </c>
      <c r="R280">
        <f t="shared" si="44"/>
        <v>400.76</v>
      </c>
      <c r="S280" t="str">
        <f t="shared" si="36"/>
        <v>check</v>
      </c>
      <c r="T280" t="str">
        <f t="shared" si="37"/>
        <v>Fashion Accessories</v>
      </c>
      <c r="U280" t="str">
        <f t="shared" si="38"/>
        <v>Ewallet</v>
      </c>
      <c r="V280">
        <f>SUM(J280:J280:J1279)</f>
        <v>224676.65849999996</v>
      </c>
      <c r="W280">
        <f t="shared" si="39"/>
        <v>3873</v>
      </c>
      <c r="X280">
        <f t="shared" si="40"/>
        <v>310.75609751037337</v>
      </c>
      <c r="Y280">
        <f t="shared" si="41"/>
        <v>1042.6500000000001</v>
      </c>
      <c r="Z280">
        <f t="shared" si="42"/>
        <v>10.6785</v>
      </c>
      <c r="AA280">
        <f t="shared" si="43"/>
        <v>723</v>
      </c>
    </row>
    <row r="281" spans="1:27" x14ac:dyDescent="0.3">
      <c r="A281" t="s">
        <v>366</v>
      </c>
      <c r="B281" t="s">
        <v>25</v>
      </c>
      <c r="C281" t="s">
        <v>26</v>
      </c>
      <c r="D281" t="s">
        <v>20</v>
      </c>
      <c r="E281" t="s">
        <v>215</v>
      </c>
      <c r="F281" t="s">
        <v>50</v>
      </c>
      <c r="G281">
        <v>70.989999999999995</v>
      </c>
      <c r="H281">
        <v>10</v>
      </c>
      <c r="I281">
        <v>35.494999999999997</v>
      </c>
      <c r="J281">
        <v>745.39499999999998</v>
      </c>
      <c r="K281" t="s">
        <v>295</v>
      </c>
      <c r="L281">
        <v>0.68611111111111101</v>
      </c>
      <c r="M281" t="s">
        <v>29</v>
      </c>
      <c r="N281">
        <v>709.9</v>
      </c>
      <c r="O281">
        <v>4.7619047620000003</v>
      </c>
      <c r="P281">
        <v>35.494999999999997</v>
      </c>
      <c r="Q281">
        <v>5.7</v>
      </c>
      <c r="R281">
        <f t="shared" si="44"/>
        <v>745.4</v>
      </c>
      <c r="S281" t="str">
        <f t="shared" si="36"/>
        <v>check</v>
      </c>
      <c r="T281" t="str">
        <f t="shared" si="37"/>
        <v>Fashion Accessories</v>
      </c>
      <c r="U281" t="str">
        <f t="shared" si="38"/>
        <v>Cash</v>
      </c>
      <c r="V281">
        <f>SUM(J281:J281:J1280)</f>
        <v>224275.89449999997</v>
      </c>
      <c r="W281">
        <f t="shared" si="39"/>
        <v>3869</v>
      </c>
      <c r="X281">
        <f t="shared" si="40"/>
        <v>310.63143282548469</v>
      </c>
      <c r="Y281">
        <f t="shared" si="41"/>
        <v>1042.6500000000001</v>
      </c>
      <c r="Z281">
        <f t="shared" si="42"/>
        <v>10.6785</v>
      </c>
      <c r="AA281">
        <f t="shared" si="43"/>
        <v>722</v>
      </c>
    </row>
    <row r="282" spans="1:27" x14ac:dyDescent="0.3">
      <c r="A282" t="s">
        <v>367</v>
      </c>
      <c r="B282" t="s">
        <v>18</v>
      </c>
      <c r="C282" t="s">
        <v>19</v>
      </c>
      <c r="D282" t="s">
        <v>20</v>
      </c>
      <c r="E282" t="s">
        <v>215</v>
      </c>
      <c r="F282" t="s">
        <v>36</v>
      </c>
      <c r="G282">
        <v>44.02</v>
      </c>
      <c r="H282">
        <v>10</v>
      </c>
      <c r="I282">
        <v>22.01</v>
      </c>
      <c r="J282">
        <v>462.21</v>
      </c>
      <c r="K282" t="s">
        <v>295</v>
      </c>
      <c r="L282">
        <v>0.83124999999999993</v>
      </c>
      <c r="M282" t="s">
        <v>32</v>
      </c>
      <c r="N282">
        <v>440.2</v>
      </c>
      <c r="O282">
        <v>4.7619047620000003</v>
      </c>
      <c r="P282">
        <v>22.01</v>
      </c>
      <c r="Q282">
        <v>9.6</v>
      </c>
      <c r="R282">
        <f t="shared" si="44"/>
        <v>462.21</v>
      </c>
      <c r="S282" t="str">
        <f t="shared" si="36"/>
        <v>correct</v>
      </c>
      <c r="T282" t="str">
        <f t="shared" si="37"/>
        <v>Sports And Travel</v>
      </c>
      <c r="U282" t="str">
        <f t="shared" si="38"/>
        <v>Credit card</v>
      </c>
      <c r="V282">
        <f>SUM(J282:J282:J1281)</f>
        <v>223530.49950000003</v>
      </c>
      <c r="W282">
        <f t="shared" si="39"/>
        <v>3859</v>
      </c>
      <c r="X282">
        <f t="shared" si="40"/>
        <v>310.02843203883498</v>
      </c>
      <c r="Y282">
        <f t="shared" si="41"/>
        <v>1042.6500000000001</v>
      </c>
      <c r="Z282">
        <f t="shared" si="42"/>
        <v>10.6785</v>
      </c>
      <c r="AA282">
        <f t="shared" si="43"/>
        <v>721</v>
      </c>
    </row>
    <row r="283" spans="1:27" x14ac:dyDescent="0.3">
      <c r="A283" t="s">
        <v>368</v>
      </c>
      <c r="B283" t="s">
        <v>18</v>
      </c>
      <c r="C283" t="s">
        <v>19</v>
      </c>
      <c r="D283" t="s">
        <v>27</v>
      </c>
      <c r="E283" t="s">
        <v>21</v>
      </c>
      <c r="F283" t="s">
        <v>31</v>
      </c>
      <c r="G283">
        <v>69.959999999999994</v>
      </c>
      <c r="H283">
        <v>8</v>
      </c>
      <c r="I283">
        <v>27.984000000000002</v>
      </c>
      <c r="J283">
        <v>587.66399999999999</v>
      </c>
      <c r="K283" t="s">
        <v>117</v>
      </c>
      <c r="L283">
        <v>0.7090277777777777</v>
      </c>
      <c r="M283" t="s">
        <v>32</v>
      </c>
      <c r="N283">
        <v>559.67999999999995</v>
      </c>
      <c r="O283">
        <v>4.7619047620000003</v>
      </c>
      <c r="P283">
        <v>27.984000000000002</v>
      </c>
      <c r="Q283">
        <v>6.4</v>
      </c>
      <c r="R283">
        <f t="shared" si="44"/>
        <v>587.66</v>
      </c>
      <c r="S283" t="str">
        <f t="shared" si="36"/>
        <v>check</v>
      </c>
      <c r="T283" t="str">
        <f t="shared" si="37"/>
        <v>Home And Lifestyle</v>
      </c>
      <c r="U283" t="str">
        <f t="shared" si="38"/>
        <v>Credit card</v>
      </c>
      <c r="V283">
        <f>SUM(J283:J283:J1282)</f>
        <v>223068.28950000001</v>
      </c>
      <c r="W283">
        <f t="shared" si="39"/>
        <v>3849</v>
      </c>
      <c r="X283">
        <f t="shared" si="40"/>
        <v>309.81706875000003</v>
      </c>
      <c r="Y283">
        <f t="shared" si="41"/>
        <v>1042.6500000000001</v>
      </c>
      <c r="Z283">
        <f t="shared" si="42"/>
        <v>10.6785</v>
      </c>
      <c r="AA283">
        <f t="shared" si="43"/>
        <v>720</v>
      </c>
    </row>
    <row r="284" spans="1:27" x14ac:dyDescent="0.3">
      <c r="A284" t="s">
        <v>369</v>
      </c>
      <c r="B284" t="s">
        <v>25</v>
      </c>
      <c r="C284" t="s">
        <v>26</v>
      </c>
      <c r="D284" t="s">
        <v>27</v>
      </c>
      <c r="E284" t="s">
        <v>215</v>
      </c>
      <c r="F284" t="s">
        <v>31</v>
      </c>
      <c r="G284">
        <v>37</v>
      </c>
      <c r="H284">
        <v>1</v>
      </c>
      <c r="I284">
        <v>1.85</v>
      </c>
      <c r="J284">
        <v>38.85</v>
      </c>
      <c r="K284">
        <v>43619</v>
      </c>
      <c r="L284">
        <v>0.56180555555555556</v>
      </c>
      <c r="M284" t="s">
        <v>32</v>
      </c>
      <c r="N284">
        <v>37</v>
      </c>
      <c r="O284">
        <v>4.7619047620000003</v>
      </c>
      <c r="P284">
        <v>1.85</v>
      </c>
      <c r="Q284">
        <v>7.9</v>
      </c>
      <c r="R284">
        <f t="shared" si="44"/>
        <v>38.85</v>
      </c>
      <c r="S284" t="str">
        <f t="shared" si="36"/>
        <v>correct</v>
      </c>
      <c r="T284" t="str">
        <f t="shared" si="37"/>
        <v>Home And Lifestyle</v>
      </c>
      <c r="U284" t="str">
        <f t="shared" si="38"/>
        <v>Credit card</v>
      </c>
      <c r="V284">
        <f>SUM(J284:J284:J1283)</f>
        <v>222480.62550000005</v>
      </c>
      <c r="W284">
        <f t="shared" si="39"/>
        <v>3841</v>
      </c>
      <c r="X284">
        <f t="shared" si="40"/>
        <v>309.43063351877618</v>
      </c>
      <c r="Y284">
        <f t="shared" si="41"/>
        <v>1042.6500000000001</v>
      </c>
      <c r="Z284">
        <f t="shared" si="42"/>
        <v>10.6785</v>
      </c>
      <c r="AA284">
        <f t="shared" si="43"/>
        <v>719</v>
      </c>
    </row>
    <row r="285" spans="1:27" x14ac:dyDescent="0.3">
      <c r="A285" t="s">
        <v>370</v>
      </c>
      <c r="B285" t="s">
        <v>18</v>
      </c>
      <c r="C285" t="s">
        <v>19</v>
      </c>
      <c r="D285" t="s">
        <v>27</v>
      </c>
      <c r="E285" t="s">
        <v>21</v>
      </c>
      <c r="F285" t="s">
        <v>36</v>
      </c>
      <c r="G285">
        <v>15.34</v>
      </c>
      <c r="H285">
        <v>1</v>
      </c>
      <c r="I285">
        <v>0.76700000000000002</v>
      </c>
      <c r="J285">
        <v>16.106999999999999</v>
      </c>
      <c r="K285">
        <v>43617</v>
      </c>
      <c r="L285">
        <v>0.46458333333333335</v>
      </c>
      <c r="M285" t="s">
        <v>29</v>
      </c>
      <c r="N285">
        <v>15.34</v>
      </c>
      <c r="O285">
        <v>4.7619047620000003</v>
      </c>
      <c r="P285">
        <v>0.76700000000000002</v>
      </c>
      <c r="Q285">
        <v>6.5</v>
      </c>
      <c r="R285">
        <f t="shared" si="44"/>
        <v>16.11</v>
      </c>
      <c r="S285" t="str">
        <f t="shared" si="36"/>
        <v>check</v>
      </c>
      <c r="T285" t="str">
        <f t="shared" si="37"/>
        <v>Sports And Travel</v>
      </c>
      <c r="U285" t="str">
        <f t="shared" si="38"/>
        <v>Cash</v>
      </c>
      <c r="V285">
        <f>SUM(J285:J285:J1284)</f>
        <v>222441.77550000005</v>
      </c>
      <c r="W285">
        <f t="shared" si="39"/>
        <v>3840</v>
      </c>
      <c r="X285">
        <f t="shared" si="40"/>
        <v>309.80748676880228</v>
      </c>
      <c r="Y285">
        <f t="shared" si="41"/>
        <v>1042.6500000000001</v>
      </c>
      <c r="Z285">
        <f t="shared" si="42"/>
        <v>10.6785</v>
      </c>
      <c r="AA285">
        <f t="shared" si="43"/>
        <v>718</v>
      </c>
    </row>
    <row r="286" spans="1:27" x14ac:dyDescent="0.3">
      <c r="A286" t="s">
        <v>371</v>
      </c>
      <c r="B286" t="s">
        <v>18</v>
      </c>
      <c r="C286" t="s">
        <v>19</v>
      </c>
      <c r="D286" t="s">
        <v>20</v>
      </c>
      <c r="E286" t="s">
        <v>215</v>
      </c>
      <c r="F286" t="s">
        <v>22</v>
      </c>
      <c r="G286">
        <v>99.83</v>
      </c>
      <c r="H286">
        <v>6</v>
      </c>
      <c r="I286">
        <v>29.949000000000002</v>
      </c>
      <c r="J286">
        <v>628.92899999999997</v>
      </c>
      <c r="K286">
        <v>43558</v>
      </c>
      <c r="L286">
        <v>0.62638888888888888</v>
      </c>
      <c r="M286" t="s">
        <v>23</v>
      </c>
      <c r="N286">
        <v>598.98</v>
      </c>
      <c r="O286">
        <v>4.7619047620000003</v>
      </c>
      <c r="P286">
        <v>29.949000000000002</v>
      </c>
      <c r="Q286">
        <v>8.5</v>
      </c>
      <c r="R286">
        <f t="shared" si="44"/>
        <v>628.92999999999995</v>
      </c>
      <c r="S286" t="str">
        <f t="shared" si="36"/>
        <v>check</v>
      </c>
      <c r="T286" t="str">
        <f t="shared" si="37"/>
        <v>Health And Beauty</v>
      </c>
      <c r="U286" t="str">
        <f t="shared" si="38"/>
        <v>Ewallet</v>
      </c>
      <c r="V286">
        <f>SUM(J286:J286:J1285)</f>
        <v>222425.66850000003</v>
      </c>
      <c r="W286">
        <f t="shared" si="39"/>
        <v>3839</v>
      </c>
      <c r="X286">
        <f t="shared" si="40"/>
        <v>310.21711087866112</v>
      </c>
      <c r="Y286">
        <f t="shared" si="41"/>
        <v>1042.6500000000001</v>
      </c>
      <c r="Z286">
        <f t="shared" si="42"/>
        <v>10.6785</v>
      </c>
      <c r="AA286">
        <f t="shared" si="43"/>
        <v>717</v>
      </c>
    </row>
    <row r="287" spans="1:27" x14ac:dyDescent="0.3">
      <c r="A287" t="s">
        <v>372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>
        <v>47.67</v>
      </c>
      <c r="H287">
        <v>4</v>
      </c>
      <c r="I287">
        <v>9.5340000000000007</v>
      </c>
      <c r="J287">
        <v>200.214</v>
      </c>
      <c r="K287">
        <v>43802</v>
      </c>
      <c r="L287">
        <v>0.59791666666666665</v>
      </c>
      <c r="M287" t="s">
        <v>29</v>
      </c>
      <c r="N287">
        <v>190.68</v>
      </c>
      <c r="O287">
        <v>4.7619047620000003</v>
      </c>
      <c r="P287">
        <v>9.5340000000000007</v>
      </c>
      <c r="Q287">
        <v>9.1</v>
      </c>
      <c r="R287">
        <f t="shared" si="44"/>
        <v>200.21</v>
      </c>
      <c r="S287" t="str">
        <f t="shared" si="36"/>
        <v>check</v>
      </c>
      <c r="T287" t="str">
        <f t="shared" si="37"/>
        <v>Health And Beauty</v>
      </c>
      <c r="U287" t="str">
        <f t="shared" si="38"/>
        <v>Cash</v>
      </c>
      <c r="V287">
        <f>SUM(J287:J287:J1286)</f>
        <v>221796.73950000003</v>
      </c>
      <c r="W287">
        <f t="shared" si="39"/>
        <v>3833</v>
      </c>
      <c r="X287">
        <f t="shared" si="40"/>
        <v>309.77198254189949</v>
      </c>
      <c r="Y287">
        <f t="shared" si="41"/>
        <v>1042.6500000000001</v>
      </c>
      <c r="Z287">
        <f t="shared" si="42"/>
        <v>10.6785</v>
      </c>
      <c r="AA287">
        <f t="shared" si="43"/>
        <v>716</v>
      </c>
    </row>
    <row r="288" spans="1:27" x14ac:dyDescent="0.3">
      <c r="A288" t="s">
        <v>373</v>
      </c>
      <c r="B288" t="s">
        <v>45</v>
      </c>
      <c r="C288" t="s">
        <v>46</v>
      </c>
      <c r="D288" t="s">
        <v>27</v>
      </c>
      <c r="E288" t="s">
        <v>215</v>
      </c>
      <c r="F288" t="s">
        <v>22</v>
      </c>
      <c r="G288">
        <v>66.680000000000007</v>
      </c>
      <c r="H288">
        <v>5</v>
      </c>
      <c r="I288">
        <v>16.670000000000002</v>
      </c>
      <c r="J288">
        <v>350.07</v>
      </c>
      <c r="K288" t="s">
        <v>48</v>
      </c>
      <c r="L288">
        <v>0.75069444444444444</v>
      </c>
      <c r="M288" t="s">
        <v>29</v>
      </c>
      <c r="N288">
        <v>333.4</v>
      </c>
      <c r="O288">
        <v>4.7619047620000003</v>
      </c>
      <c r="P288">
        <v>16.670000000000002</v>
      </c>
      <c r="Q288">
        <v>7.6</v>
      </c>
      <c r="R288">
        <f t="shared" si="44"/>
        <v>350.07</v>
      </c>
      <c r="S288" t="str">
        <f t="shared" si="36"/>
        <v>correct</v>
      </c>
      <c r="T288" t="str">
        <f t="shared" si="37"/>
        <v>Health And Beauty</v>
      </c>
      <c r="U288" t="str">
        <f t="shared" si="38"/>
        <v>Cash</v>
      </c>
      <c r="V288">
        <f>SUM(J288:J288:J1287)</f>
        <v>221596.52550000002</v>
      </c>
      <c r="W288">
        <f t="shared" si="39"/>
        <v>3829</v>
      </c>
      <c r="X288">
        <f t="shared" si="40"/>
        <v>309.9252104895105</v>
      </c>
      <c r="Y288">
        <f t="shared" si="41"/>
        <v>1042.6500000000001</v>
      </c>
      <c r="Z288">
        <f t="shared" si="42"/>
        <v>10.6785</v>
      </c>
      <c r="AA288">
        <f t="shared" si="43"/>
        <v>715</v>
      </c>
    </row>
    <row r="289" spans="1:27" x14ac:dyDescent="0.3">
      <c r="A289" t="s">
        <v>374</v>
      </c>
      <c r="B289" t="s">
        <v>25</v>
      </c>
      <c r="C289" t="s">
        <v>26</v>
      </c>
      <c r="D289" t="s">
        <v>20</v>
      </c>
      <c r="E289" t="s">
        <v>215</v>
      </c>
      <c r="F289" t="s">
        <v>31</v>
      </c>
      <c r="G289">
        <v>74.86</v>
      </c>
      <c r="H289">
        <v>1</v>
      </c>
      <c r="I289">
        <v>3.7429999999999999</v>
      </c>
      <c r="J289">
        <v>78.602999999999994</v>
      </c>
      <c r="K289" t="s">
        <v>176</v>
      </c>
      <c r="L289">
        <v>0.61736111111111114</v>
      </c>
      <c r="M289" t="s">
        <v>29</v>
      </c>
      <c r="N289">
        <v>74.86</v>
      </c>
      <c r="O289">
        <v>4.7619047620000003</v>
      </c>
      <c r="P289">
        <v>3.7429999999999999</v>
      </c>
      <c r="Q289">
        <v>6.9</v>
      </c>
      <c r="R289">
        <f t="shared" si="44"/>
        <v>78.599999999999994</v>
      </c>
      <c r="S289" t="str">
        <f t="shared" si="36"/>
        <v>check</v>
      </c>
      <c r="T289" t="str">
        <f t="shared" si="37"/>
        <v>Home And Lifestyle</v>
      </c>
      <c r="U289" t="str">
        <f t="shared" si="38"/>
        <v>Cash</v>
      </c>
      <c r="V289">
        <f>SUM(J289:J289:J1288)</f>
        <v>221246.45550000004</v>
      </c>
      <c r="W289">
        <f t="shared" si="39"/>
        <v>3824</v>
      </c>
      <c r="X289">
        <f t="shared" si="40"/>
        <v>309.86898529411769</v>
      </c>
      <c r="Y289">
        <f t="shared" si="41"/>
        <v>1042.6500000000001</v>
      </c>
      <c r="Z289">
        <f t="shared" si="42"/>
        <v>10.6785</v>
      </c>
      <c r="AA289">
        <f t="shared" si="43"/>
        <v>714</v>
      </c>
    </row>
    <row r="290" spans="1:27" x14ac:dyDescent="0.3">
      <c r="A290" t="s">
        <v>375</v>
      </c>
      <c r="B290" t="s">
        <v>25</v>
      </c>
      <c r="C290" t="s">
        <v>26</v>
      </c>
      <c r="D290" t="s">
        <v>27</v>
      </c>
      <c r="E290" t="s">
        <v>21</v>
      </c>
      <c r="F290" t="s">
        <v>36</v>
      </c>
      <c r="G290">
        <v>23.75</v>
      </c>
      <c r="H290">
        <v>9</v>
      </c>
      <c r="I290">
        <v>10.6875</v>
      </c>
      <c r="J290">
        <v>224.4375</v>
      </c>
      <c r="K290" t="s">
        <v>305</v>
      </c>
      <c r="L290">
        <v>0.50138888888888888</v>
      </c>
      <c r="M290" t="s">
        <v>29</v>
      </c>
      <c r="N290">
        <v>213.75</v>
      </c>
      <c r="O290">
        <v>4.7619047620000003</v>
      </c>
      <c r="P290">
        <v>10.6875</v>
      </c>
      <c r="Q290">
        <v>9.5</v>
      </c>
      <c r="R290">
        <f t="shared" si="44"/>
        <v>224.44</v>
      </c>
      <c r="S290" t="str">
        <f t="shared" si="36"/>
        <v>check</v>
      </c>
      <c r="T290" t="str">
        <f t="shared" si="37"/>
        <v>Sports And Travel</v>
      </c>
      <c r="U290" t="str">
        <f t="shared" si="38"/>
        <v>Cash</v>
      </c>
      <c r="V290">
        <f>SUM(J290:J290:J1289)</f>
        <v>221167.85250000004</v>
      </c>
      <c r="W290">
        <f t="shared" si="39"/>
        <v>3823</v>
      </c>
      <c r="X290">
        <f t="shared" si="40"/>
        <v>310.19334151472657</v>
      </c>
      <c r="Y290">
        <f t="shared" si="41"/>
        <v>1042.6500000000001</v>
      </c>
      <c r="Z290">
        <f t="shared" si="42"/>
        <v>10.6785</v>
      </c>
      <c r="AA290">
        <f t="shared" si="43"/>
        <v>713</v>
      </c>
    </row>
    <row r="291" spans="1:27" x14ac:dyDescent="0.3">
      <c r="A291" t="s">
        <v>376</v>
      </c>
      <c r="B291" t="s">
        <v>45</v>
      </c>
      <c r="C291" t="s">
        <v>46</v>
      </c>
      <c r="D291" t="s">
        <v>27</v>
      </c>
      <c r="E291" t="s">
        <v>21</v>
      </c>
      <c r="F291" t="s">
        <v>47</v>
      </c>
      <c r="G291">
        <v>48.51</v>
      </c>
      <c r="H291">
        <v>7</v>
      </c>
      <c r="I291">
        <v>16.9785</v>
      </c>
      <c r="J291">
        <v>356.54849999999999</v>
      </c>
      <c r="K291" t="s">
        <v>75</v>
      </c>
      <c r="L291">
        <v>0.5625</v>
      </c>
      <c r="M291" t="s">
        <v>32</v>
      </c>
      <c r="N291">
        <v>339.57</v>
      </c>
      <c r="O291">
        <v>4.7619047620000003</v>
      </c>
      <c r="P291">
        <v>16.9785</v>
      </c>
      <c r="Q291">
        <v>5.2</v>
      </c>
      <c r="R291">
        <f t="shared" si="44"/>
        <v>356.55</v>
      </c>
      <c r="S291" t="str">
        <f t="shared" si="36"/>
        <v>check</v>
      </c>
      <c r="T291" t="str">
        <f t="shared" si="37"/>
        <v>Food And Beverages</v>
      </c>
      <c r="U291" t="str">
        <f t="shared" si="38"/>
        <v>Credit card</v>
      </c>
      <c r="V291">
        <f>SUM(J291:J291:J1290)</f>
        <v>220943.41500000004</v>
      </c>
      <c r="W291">
        <f t="shared" si="39"/>
        <v>3814</v>
      </c>
      <c r="X291">
        <f t="shared" si="40"/>
        <v>310.3137851123596</v>
      </c>
      <c r="Y291">
        <f t="shared" si="41"/>
        <v>1042.6500000000001</v>
      </c>
      <c r="Z291">
        <f t="shared" si="42"/>
        <v>10.6785</v>
      </c>
      <c r="AA291">
        <f t="shared" si="43"/>
        <v>712</v>
      </c>
    </row>
    <row r="292" spans="1:27" x14ac:dyDescent="0.3">
      <c r="A292" t="s">
        <v>377</v>
      </c>
      <c r="B292" t="s">
        <v>18</v>
      </c>
      <c r="C292" t="s">
        <v>19</v>
      </c>
      <c r="D292" t="s">
        <v>20</v>
      </c>
      <c r="E292" t="s">
        <v>21</v>
      </c>
      <c r="F292" t="s">
        <v>31</v>
      </c>
      <c r="G292">
        <v>94.88</v>
      </c>
      <c r="H292">
        <v>7</v>
      </c>
      <c r="I292">
        <v>33.207999999999998</v>
      </c>
      <c r="J292">
        <v>697.36800000000005</v>
      </c>
      <c r="K292">
        <v>43526</v>
      </c>
      <c r="L292">
        <v>0.60972222222222217</v>
      </c>
      <c r="M292" t="s">
        <v>29</v>
      </c>
      <c r="N292">
        <v>664.16</v>
      </c>
      <c r="O292">
        <v>4.7619047620000003</v>
      </c>
      <c r="P292">
        <v>33.207999999999998</v>
      </c>
      <c r="Q292">
        <v>4.2</v>
      </c>
      <c r="R292">
        <f t="shared" si="44"/>
        <v>697.37</v>
      </c>
      <c r="S292" t="str">
        <f t="shared" si="36"/>
        <v>check</v>
      </c>
      <c r="T292" t="str">
        <f t="shared" si="37"/>
        <v>Home And Lifestyle</v>
      </c>
      <c r="U292" t="str">
        <f t="shared" si="38"/>
        <v>Cash</v>
      </c>
      <c r="V292">
        <f>SUM(J292:J292:J1291)</f>
        <v>220586.86650000003</v>
      </c>
      <c r="W292">
        <f t="shared" si="39"/>
        <v>3807</v>
      </c>
      <c r="X292">
        <f t="shared" si="40"/>
        <v>310.24875738396628</v>
      </c>
      <c r="Y292">
        <f t="shared" si="41"/>
        <v>1042.6500000000001</v>
      </c>
      <c r="Z292">
        <f t="shared" si="42"/>
        <v>10.6785</v>
      </c>
      <c r="AA292">
        <f t="shared" si="43"/>
        <v>711</v>
      </c>
    </row>
    <row r="293" spans="1:27" x14ac:dyDescent="0.3">
      <c r="A293" t="s">
        <v>378</v>
      </c>
      <c r="B293" t="s">
        <v>45</v>
      </c>
      <c r="C293" t="s">
        <v>46</v>
      </c>
      <c r="D293" t="s">
        <v>20</v>
      </c>
      <c r="E293" t="s">
        <v>215</v>
      </c>
      <c r="F293" t="s">
        <v>28</v>
      </c>
      <c r="G293">
        <v>40.299999999999997</v>
      </c>
      <c r="H293">
        <v>10</v>
      </c>
      <c r="I293">
        <v>20.149999999999999</v>
      </c>
      <c r="J293">
        <v>423.15</v>
      </c>
      <c r="K293" t="s">
        <v>128</v>
      </c>
      <c r="L293">
        <v>0.73402777777777783</v>
      </c>
      <c r="M293" t="s">
        <v>32</v>
      </c>
      <c r="N293">
        <v>403</v>
      </c>
      <c r="O293">
        <v>4.7619047620000003</v>
      </c>
      <c r="P293">
        <v>20.149999999999999</v>
      </c>
      <c r="Q293">
        <v>7</v>
      </c>
      <c r="R293">
        <f t="shared" si="44"/>
        <v>423.15</v>
      </c>
      <c r="S293" t="str">
        <f t="shared" si="36"/>
        <v>correct</v>
      </c>
      <c r="T293" t="str">
        <f t="shared" si="37"/>
        <v>Electronic Accessories</v>
      </c>
      <c r="U293" t="str">
        <f t="shared" si="38"/>
        <v>Credit card</v>
      </c>
      <c r="V293">
        <f>SUM(J293:J293:J1292)</f>
        <v>219889.49850000002</v>
      </c>
      <c r="W293">
        <f t="shared" si="39"/>
        <v>3800</v>
      </c>
      <c r="X293">
        <f t="shared" si="40"/>
        <v>309.70351901408452</v>
      </c>
      <c r="Y293">
        <f t="shared" si="41"/>
        <v>1042.6500000000001</v>
      </c>
      <c r="Z293">
        <f t="shared" si="42"/>
        <v>10.6785</v>
      </c>
      <c r="AA293">
        <f t="shared" si="43"/>
        <v>710</v>
      </c>
    </row>
    <row r="294" spans="1:27" x14ac:dyDescent="0.3">
      <c r="A294" t="s">
        <v>379</v>
      </c>
      <c r="B294" t="s">
        <v>25</v>
      </c>
      <c r="C294" t="s">
        <v>26</v>
      </c>
      <c r="D294" t="s">
        <v>27</v>
      </c>
      <c r="E294" t="s">
        <v>215</v>
      </c>
      <c r="F294" t="s">
        <v>28</v>
      </c>
      <c r="G294">
        <v>27.85</v>
      </c>
      <c r="H294">
        <v>7</v>
      </c>
      <c r="I294">
        <v>9.7475000000000005</v>
      </c>
      <c r="J294">
        <v>204.69749999999999</v>
      </c>
      <c r="K294" t="s">
        <v>354</v>
      </c>
      <c r="L294">
        <v>0.72222222222222221</v>
      </c>
      <c r="M294" t="s">
        <v>23</v>
      </c>
      <c r="N294">
        <v>194.95</v>
      </c>
      <c r="O294">
        <v>4.7619047620000003</v>
      </c>
      <c r="P294">
        <v>9.7475000000000005</v>
      </c>
      <c r="Q294">
        <v>6</v>
      </c>
      <c r="R294">
        <f t="shared" si="44"/>
        <v>204.7</v>
      </c>
      <c r="S294" t="str">
        <f t="shared" si="36"/>
        <v>check</v>
      </c>
      <c r="T294" t="str">
        <f t="shared" si="37"/>
        <v>Electronic Accessories</v>
      </c>
      <c r="U294" t="str">
        <f t="shared" si="38"/>
        <v>Ewallet</v>
      </c>
      <c r="V294">
        <f>SUM(J294:J294:J1293)</f>
        <v>219466.34850000002</v>
      </c>
      <c r="W294">
        <f t="shared" si="39"/>
        <v>3790</v>
      </c>
      <c r="X294">
        <f t="shared" si="40"/>
        <v>309.54350987306066</v>
      </c>
      <c r="Y294">
        <f t="shared" si="41"/>
        <v>1042.6500000000001</v>
      </c>
      <c r="Z294">
        <f t="shared" si="42"/>
        <v>10.6785</v>
      </c>
      <c r="AA294">
        <f t="shared" si="43"/>
        <v>709</v>
      </c>
    </row>
    <row r="295" spans="1:27" x14ac:dyDescent="0.3">
      <c r="A295" t="s">
        <v>380</v>
      </c>
      <c r="B295" t="s">
        <v>18</v>
      </c>
      <c r="C295" t="s">
        <v>19</v>
      </c>
      <c r="D295" t="s">
        <v>20</v>
      </c>
      <c r="E295" t="s">
        <v>21</v>
      </c>
      <c r="F295" t="s">
        <v>28</v>
      </c>
      <c r="G295">
        <v>62.48</v>
      </c>
      <c r="H295">
        <v>1</v>
      </c>
      <c r="I295">
        <v>3.1240000000000001</v>
      </c>
      <c r="J295">
        <v>65.603999999999999</v>
      </c>
      <c r="K295" t="s">
        <v>206</v>
      </c>
      <c r="L295">
        <v>0.8534722222222223</v>
      </c>
      <c r="M295" t="s">
        <v>29</v>
      </c>
      <c r="N295">
        <v>62.48</v>
      </c>
      <c r="O295">
        <v>4.7619047620000003</v>
      </c>
      <c r="P295">
        <v>3.1240000000000001</v>
      </c>
      <c r="Q295">
        <v>4.7</v>
      </c>
      <c r="R295">
        <f t="shared" si="44"/>
        <v>65.599999999999994</v>
      </c>
      <c r="S295" t="str">
        <f t="shared" si="36"/>
        <v>check</v>
      </c>
      <c r="T295" t="str">
        <f t="shared" si="37"/>
        <v>Electronic Accessories</v>
      </c>
      <c r="U295" t="str">
        <f t="shared" si="38"/>
        <v>Cash</v>
      </c>
      <c r="V295">
        <f>SUM(J295:J295:J1294)</f>
        <v>219261.65100000001</v>
      </c>
      <c r="W295">
        <f t="shared" si="39"/>
        <v>3783</v>
      </c>
      <c r="X295">
        <f t="shared" si="40"/>
        <v>309.69159745762715</v>
      </c>
      <c r="Y295">
        <f t="shared" si="41"/>
        <v>1042.6500000000001</v>
      </c>
      <c r="Z295">
        <f t="shared" si="42"/>
        <v>10.6785</v>
      </c>
      <c r="AA295">
        <f t="shared" si="43"/>
        <v>708</v>
      </c>
    </row>
    <row r="296" spans="1:27" x14ac:dyDescent="0.3">
      <c r="A296" t="s">
        <v>381</v>
      </c>
      <c r="B296" t="s">
        <v>18</v>
      </c>
      <c r="C296" t="s">
        <v>19</v>
      </c>
      <c r="D296" t="s">
        <v>20</v>
      </c>
      <c r="E296" t="s">
        <v>21</v>
      </c>
      <c r="F296" t="s">
        <v>47</v>
      </c>
      <c r="G296">
        <v>36.36</v>
      </c>
      <c r="H296">
        <v>2</v>
      </c>
      <c r="I296">
        <v>3.6360000000000001</v>
      </c>
      <c r="J296">
        <v>76.355999999999995</v>
      </c>
      <c r="K296" t="s">
        <v>61</v>
      </c>
      <c r="L296">
        <v>0.41666666666666669</v>
      </c>
      <c r="M296" t="s">
        <v>29</v>
      </c>
      <c r="N296">
        <v>72.72</v>
      </c>
      <c r="O296">
        <v>4.7619047620000003</v>
      </c>
      <c r="P296">
        <v>3.6360000000000001</v>
      </c>
      <c r="Q296">
        <v>7.1</v>
      </c>
      <c r="R296">
        <f t="shared" si="44"/>
        <v>76.36</v>
      </c>
      <c r="S296" t="str">
        <f t="shared" si="36"/>
        <v>check</v>
      </c>
      <c r="T296" t="str">
        <f t="shared" si="37"/>
        <v>Food And Beverages</v>
      </c>
      <c r="U296" t="str">
        <f t="shared" si="38"/>
        <v>Cash</v>
      </c>
      <c r="V296">
        <f>SUM(J296:J296:J1295)</f>
        <v>219196.04700000002</v>
      </c>
      <c r="W296">
        <f t="shared" si="39"/>
        <v>3782</v>
      </c>
      <c r="X296">
        <f t="shared" si="40"/>
        <v>310.03684158415842</v>
      </c>
      <c r="Y296">
        <f t="shared" si="41"/>
        <v>1042.6500000000001</v>
      </c>
      <c r="Z296">
        <f t="shared" si="42"/>
        <v>10.6785</v>
      </c>
      <c r="AA296">
        <f t="shared" si="43"/>
        <v>707</v>
      </c>
    </row>
    <row r="297" spans="1:27" x14ac:dyDescent="0.3">
      <c r="A297" t="s">
        <v>382</v>
      </c>
      <c r="B297" t="s">
        <v>45</v>
      </c>
      <c r="C297" t="s">
        <v>46</v>
      </c>
      <c r="D297" t="s">
        <v>27</v>
      </c>
      <c r="E297" t="s">
        <v>215</v>
      </c>
      <c r="F297" t="s">
        <v>22</v>
      </c>
      <c r="G297">
        <v>18.11</v>
      </c>
      <c r="H297">
        <v>10</v>
      </c>
      <c r="I297">
        <v>9.0549999999999997</v>
      </c>
      <c r="J297">
        <v>190.155</v>
      </c>
      <c r="K297" t="s">
        <v>124</v>
      </c>
      <c r="L297">
        <v>0.49027777777777781</v>
      </c>
      <c r="M297" t="s">
        <v>23</v>
      </c>
      <c r="N297">
        <v>181.1</v>
      </c>
      <c r="O297">
        <v>4.7619047620000003</v>
      </c>
      <c r="P297">
        <v>9.0549999999999997</v>
      </c>
      <c r="Q297">
        <v>5.9</v>
      </c>
      <c r="R297">
        <f t="shared" si="44"/>
        <v>190.16</v>
      </c>
      <c r="S297" t="str">
        <f t="shared" si="36"/>
        <v>check</v>
      </c>
      <c r="T297" t="str">
        <f t="shared" si="37"/>
        <v>Health And Beauty</v>
      </c>
      <c r="U297" t="str">
        <f t="shared" si="38"/>
        <v>Ewallet</v>
      </c>
      <c r="V297">
        <f>SUM(J297:J297:J1296)</f>
        <v>219119.69100000005</v>
      </c>
      <c r="W297">
        <f t="shared" si="39"/>
        <v>3780</v>
      </c>
      <c r="X297">
        <f t="shared" si="40"/>
        <v>310.36783427762049</v>
      </c>
      <c r="Y297">
        <f t="shared" si="41"/>
        <v>1042.6500000000001</v>
      </c>
      <c r="Z297">
        <f t="shared" si="42"/>
        <v>10.6785</v>
      </c>
      <c r="AA297">
        <f t="shared" si="43"/>
        <v>706</v>
      </c>
    </row>
    <row r="298" spans="1:27" x14ac:dyDescent="0.3">
      <c r="A298" t="s">
        <v>383</v>
      </c>
      <c r="B298" t="s">
        <v>25</v>
      </c>
      <c r="C298" t="s">
        <v>26</v>
      </c>
      <c r="D298" t="s">
        <v>20</v>
      </c>
      <c r="E298" t="s">
        <v>21</v>
      </c>
      <c r="F298" t="s">
        <v>28</v>
      </c>
      <c r="G298">
        <v>51.92</v>
      </c>
      <c r="H298">
        <v>5</v>
      </c>
      <c r="I298">
        <v>12.98</v>
      </c>
      <c r="J298">
        <v>272.58</v>
      </c>
      <c r="K298">
        <v>43527</v>
      </c>
      <c r="L298">
        <v>0.5708333333333333</v>
      </c>
      <c r="M298" t="s">
        <v>29</v>
      </c>
      <c r="N298">
        <v>259.60000000000002</v>
      </c>
      <c r="O298">
        <v>4.7619047620000003</v>
      </c>
      <c r="P298">
        <v>12.98</v>
      </c>
      <c r="Q298">
        <v>7.5</v>
      </c>
      <c r="R298">
        <f t="shared" si="44"/>
        <v>272.58</v>
      </c>
      <c r="S298" t="str">
        <f t="shared" si="36"/>
        <v>correct</v>
      </c>
      <c r="T298" t="str">
        <f t="shared" si="37"/>
        <v>Electronic Accessories</v>
      </c>
      <c r="U298" t="str">
        <f t="shared" si="38"/>
        <v>Cash</v>
      </c>
      <c r="V298">
        <f>SUM(J298:J298:J1297)</f>
        <v>218929.53600000002</v>
      </c>
      <c r="W298">
        <f t="shared" si="39"/>
        <v>3770</v>
      </c>
      <c r="X298">
        <f t="shared" si="40"/>
        <v>310.53834893617022</v>
      </c>
      <c r="Y298">
        <f t="shared" si="41"/>
        <v>1042.6500000000001</v>
      </c>
      <c r="Z298">
        <f t="shared" si="42"/>
        <v>10.6785</v>
      </c>
      <c r="AA298">
        <f t="shared" si="43"/>
        <v>705</v>
      </c>
    </row>
    <row r="299" spans="1:27" x14ac:dyDescent="0.3">
      <c r="A299" t="s">
        <v>384</v>
      </c>
      <c r="B299" t="s">
        <v>25</v>
      </c>
      <c r="C299" t="s">
        <v>26</v>
      </c>
      <c r="D299" t="s">
        <v>27</v>
      </c>
      <c r="E299" t="s">
        <v>215</v>
      </c>
      <c r="F299" t="s">
        <v>28</v>
      </c>
      <c r="G299">
        <v>28.84</v>
      </c>
      <c r="H299">
        <v>4</v>
      </c>
      <c r="I299">
        <v>5.7679999999999998</v>
      </c>
      <c r="J299">
        <v>121.128</v>
      </c>
      <c r="K299" t="s">
        <v>55</v>
      </c>
      <c r="L299">
        <v>0.61388888888888882</v>
      </c>
      <c r="M299" t="s">
        <v>29</v>
      </c>
      <c r="N299">
        <v>115.36</v>
      </c>
      <c r="O299">
        <v>4.7619047620000003</v>
      </c>
      <c r="P299">
        <v>5.7679999999999998</v>
      </c>
      <c r="Q299">
        <v>6.4</v>
      </c>
      <c r="R299">
        <f t="shared" si="44"/>
        <v>121.13</v>
      </c>
      <c r="S299" t="str">
        <f t="shared" si="36"/>
        <v>check</v>
      </c>
      <c r="T299" t="str">
        <f t="shared" si="37"/>
        <v>Electronic Accessories</v>
      </c>
      <c r="U299" t="str">
        <f t="shared" si="38"/>
        <v>Cash</v>
      </c>
      <c r="V299">
        <f>SUM(J299:J299:J1298)</f>
        <v>218656.95600000001</v>
      </c>
      <c r="W299">
        <f t="shared" si="39"/>
        <v>3765</v>
      </c>
      <c r="X299">
        <f t="shared" si="40"/>
        <v>310.59226704545455</v>
      </c>
      <c r="Y299">
        <f t="shared" si="41"/>
        <v>1042.6500000000001</v>
      </c>
      <c r="Z299">
        <f t="shared" si="42"/>
        <v>10.6785</v>
      </c>
      <c r="AA299">
        <f t="shared" si="43"/>
        <v>704</v>
      </c>
    </row>
    <row r="300" spans="1:27" x14ac:dyDescent="0.3">
      <c r="A300" t="s">
        <v>385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78.38</v>
      </c>
      <c r="H300">
        <v>6</v>
      </c>
      <c r="I300">
        <v>23.513999999999999</v>
      </c>
      <c r="J300">
        <v>493.79399999999998</v>
      </c>
      <c r="K300">
        <v>43739</v>
      </c>
      <c r="L300">
        <v>0.59444444444444444</v>
      </c>
      <c r="M300" t="s">
        <v>23</v>
      </c>
      <c r="N300">
        <v>470.28</v>
      </c>
      <c r="O300">
        <v>4.7619047620000003</v>
      </c>
      <c r="P300">
        <v>23.513999999999999</v>
      </c>
      <c r="Q300">
        <v>5.8</v>
      </c>
      <c r="R300">
        <f t="shared" si="44"/>
        <v>493.79</v>
      </c>
      <c r="S300" t="str">
        <f t="shared" si="36"/>
        <v>check</v>
      </c>
      <c r="T300" t="str">
        <f t="shared" si="37"/>
        <v>Home And Lifestyle</v>
      </c>
      <c r="U300" t="str">
        <f t="shared" si="38"/>
        <v>Ewallet</v>
      </c>
      <c r="V300">
        <f>SUM(J300:J300:J1299)</f>
        <v>218535.82800000001</v>
      </c>
      <c r="W300">
        <f t="shared" si="39"/>
        <v>3761</v>
      </c>
      <c r="X300">
        <f t="shared" si="40"/>
        <v>310.86177524893316</v>
      </c>
      <c r="Y300">
        <f t="shared" si="41"/>
        <v>1042.6500000000001</v>
      </c>
      <c r="Z300">
        <f t="shared" si="42"/>
        <v>10.6785</v>
      </c>
      <c r="AA300">
        <f t="shared" si="43"/>
        <v>703</v>
      </c>
    </row>
    <row r="301" spans="1:27" x14ac:dyDescent="0.3">
      <c r="A301" t="s">
        <v>386</v>
      </c>
      <c r="B301" t="s">
        <v>18</v>
      </c>
      <c r="C301" t="s">
        <v>19</v>
      </c>
      <c r="D301" t="s">
        <v>20</v>
      </c>
      <c r="E301" t="s">
        <v>215</v>
      </c>
      <c r="F301" t="s">
        <v>31</v>
      </c>
      <c r="G301">
        <v>60.01</v>
      </c>
      <c r="H301">
        <v>4</v>
      </c>
      <c r="I301">
        <v>12.002000000000001</v>
      </c>
      <c r="J301">
        <v>252.042</v>
      </c>
      <c r="K301" t="s">
        <v>75</v>
      </c>
      <c r="L301">
        <v>0.66249999999999998</v>
      </c>
      <c r="M301" t="s">
        <v>29</v>
      </c>
      <c r="N301">
        <v>240.04</v>
      </c>
      <c r="O301">
        <v>4.7619047620000003</v>
      </c>
      <c r="P301">
        <v>12.002000000000001</v>
      </c>
      <c r="Q301">
        <v>4.5</v>
      </c>
      <c r="R301">
        <f t="shared" si="44"/>
        <v>252.04</v>
      </c>
      <c r="S301" t="str">
        <f t="shared" si="36"/>
        <v>check</v>
      </c>
      <c r="T301" t="str">
        <f t="shared" si="37"/>
        <v>Home And Lifestyle</v>
      </c>
      <c r="U301" t="str">
        <f t="shared" si="38"/>
        <v>Cash</v>
      </c>
      <c r="V301">
        <f>SUM(J301:J301:J1300)</f>
        <v>218042.03400000001</v>
      </c>
      <c r="W301">
        <f t="shared" si="39"/>
        <v>3755</v>
      </c>
      <c r="X301">
        <f t="shared" si="40"/>
        <v>310.60118803418806</v>
      </c>
      <c r="Y301">
        <f t="shared" si="41"/>
        <v>1042.6500000000001</v>
      </c>
      <c r="Z301">
        <f t="shared" si="42"/>
        <v>10.6785</v>
      </c>
      <c r="AA301">
        <f t="shared" si="43"/>
        <v>702</v>
      </c>
    </row>
    <row r="302" spans="1:27" x14ac:dyDescent="0.3">
      <c r="A302" t="s">
        <v>387</v>
      </c>
      <c r="B302" t="s">
        <v>25</v>
      </c>
      <c r="C302" t="s">
        <v>26</v>
      </c>
      <c r="D302" t="s">
        <v>20</v>
      </c>
      <c r="E302" t="s">
        <v>21</v>
      </c>
      <c r="F302" t="s">
        <v>31</v>
      </c>
      <c r="G302">
        <v>88.61</v>
      </c>
      <c r="H302">
        <v>1</v>
      </c>
      <c r="I302">
        <v>4.4305000000000003</v>
      </c>
      <c r="J302">
        <v>93.040499999999994</v>
      </c>
      <c r="K302" t="s">
        <v>182</v>
      </c>
      <c r="L302">
        <v>0.43124999999999997</v>
      </c>
      <c r="M302" t="s">
        <v>29</v>
      </c>
      <c r="N302">
        <v>88.61</v>
      </c>
      <c r="O302">
        <v>4.7619047620000003</v>
      </c>
      <c r="P302">
        <v>4.4305000000000003</v>
      </c>
      <c r="Q302">
        <v>7.7</v>
      </c>
      <c r="R302">
        <f t="shared" si="44"/>
        <v>93.04</v>
      </c>
      <c r="S302" t="str">
        <f t="shared" si="36"/>
        <v>check</v>
      </c>
      <c r="T302" t="str">
        <f t="shared" si="37"/>
        <v>Home And Lifestyle</v>
      </c>
      <c r="U302" t="str">
        <f t="shared" si="38"/>
        <v>Cash</v>
      </c>
      <c r="V302">
        <f>SUM(J302:J302:J1301)</f>
        <v>217789.99200000003</v>
      </c>
      <c r="W302">
        <f t="shared" si="39"/>
        <v>3751</v>
      </c>
      <c r="X302">
        <f t="shared" si="40"/>
        <v>310.68472467903001</v>
      </c>
      <c r="Y302">
        <f t="shared" si="41"/>
        <v>1042.6500000000001</v>
      </c>
      <c r="Z302">
        <f t="shared" si="42"/>
        <v>10.6785</v>
      </c>
      <c r="AA302">
        <f t="shared" si="43"/>
        <v>701</v>
      </c>
    </row>
    <row r="303" spans="1:27" x14ac:dyDescent="0.3">
      <c r="A303" t="s">
        <v>388</v>
      </c>
      <c r="B303" t="s">
        <v>25</v>
      </c>
      <c r="C303" t="s">
        <v>26</v>
      </c>
      <c r="D303" t="s">
        <v>27</v>
      </c>
      <c r="E303" t="s">
        <v>215</v>
      </c>
      <c r="F303" t="s">
        <v>50</v>
      </c>
      <c r="G303">
        <v>99.82</v>
      </c>
      <c r="H303">
        <v>2</v>
      </c>
      <c r="I303">
        <v>9.9819999999999993</v>
      </c>
      <c r="J303">
        <v>209.62200000000001</v>
      </c>
      <c r="K303">
        <v>43497</v>
      </c>
      <c r="L303">
        <v>0.75624999999999998</v>
      </c>
      <c r="M303" t="s">
        <v>32</v>
      </c>
      <c r="N303">
        <v>199.64</v>
      </c>
      <c r="O303">
        <v>4.7619047620000003</v>
      </c>
      <c r="P303">
        <v>9.9819999999999993</v>
      </c>
      <c r="Q303">
        <v>6.7</v>
      </c>
      <c r="R303">
        <f t="shared" si="44"/>
        <v>209.62</v>
      </c>
      <c r="S303" t="str">
        <f t="shared" si="36"/>
        <v>check</v>
      </c>
      <c r="T303" t="str">
        <f t="shared" si="37"/>
        <v>Fashion Accessories</v>
      </c>
      <c r="U303" t="str">
        <f t="shared" si="38"/>
        <v>Credit card</v>
      </c>
      <c r="V303">
        <f>SUM(J303:J303:J1302)</f>
        <v>217696.95150000002</v>
      </c>
      <c r="W303">
        <f t="shared" si="39"/>
        <v>3750</v>
      </c>
      <c r="X303">
        <f t="shared" si="40"/>
        <v>310.99564500000002</v>
      </c>
      <c r="Y303">
        <f t="shared" si="41"/>
        <v>1042.6500000000001</v>
      </c>
      <c r="Z303">
        <f t="shared" si="42"/>
        <v>10.6785</v>
      </c>
      <c r="AA303">
        <f t="shared" si="43"/>
        <v>700</v>
      </c>
    </row>
    <row r="304" spans="1:27" x14ac:dyDescent="0.3">
      <c r="A304" t="s">
        <v>389</v>
      </c>
      <c r="B304" t="s">
        <v>45</v>
      </c>
      <c r="C304" t="s">
        <v>46</v>
      </c>
      <c r="D304" t="s">
        <v>20</v>
      </c>
      <c r="E304" t="s">
        <v>215</v>
      </c>
      <c r="F304" t="s">
        <v>22</v>
      </c>
      <c r="G304">
        <v>39.01</v>
      </c>
      <c r="H304">
        <v>1</v>
      </c>
      <c r="I304">
        <v>1.9504999999999999</v>
      </c>
      <c r="J304">
        <v>40.960500000000003</v>
      </c>
      <c r="K304">
        <v>43802</v>
      </c>
      <c r="L304">
        <v>0.69861111111111107</v>
      </c>
      <c r="M304" t="s">
        <v>32</v>
      </c>
      <c r="N304">
        <v>39.01</v>
      </c>
      <c r="O304">
        <v>4.7619047620000003</v>
      </c>
      <c r="P304">
        <v>1.9504999999999999</v>
      </c>
      <c r="Q304">
        <v>4.7</v>
      </c>
      <c r="R304">
        <f t="shared" si="44"/>
        <v>40.96</v>
      </c>
      <c r="S304" t="str">
        <f t="shared" si="36"/>
        <v>check</v>
      </c>
      <c r="T304" t="str">
        <f t="shared" si="37"/>
        <v>Health And Beauty</v>
      </c>
      <c r="U304" t="str">
        <f t="shared" si="38"/>
        <v>Credit card</v>
      </c>
      <c r="V304">
        <f>SUM(J304:J304:J1303)</f>
        <v>217487.32950000002</v>
      </c>
      <c r="W304">
        <f t="shared" si="39"/>
        <v>3748</v>
      </c>
      <c r="X304">
        <f t="shared" si="40"/>
        <v>311.14067167381978</v>
      </c>
      <c r="Y304">
        <f t="shared" si="41"/>
        <v>1042.6500000000001</v>
      </c>
      <c r="Z304">
        <f t="shared" si="42"/>
        <v>10.6785</v>
      </c>
      <c r="AA304">
        <f t="shared" si="43"/>
        <v>699</v>
      </c>
    </row>
    <row r="305" spans="1:27" x14ac:dyDescent="0.3">
      <c r="A305" t="s">
        <v>390</v>
      </c>
      <c r="B305" t="s">
        <v>25</v>
      </c>
      <c r="C305" t="s">
        <v>26</v>
      </c>
      <c r="D305" t="s">
        <v>27</v>
      </c>
      <c r="E305" t="s">
        <v>215</v>
      </c>
      <c r="F305" t="s">
        <v>47</v>
      </c>
      <c r="G305">
        <v>48.61</v>
      </c>
      <c r="H305">
        <v>1</v>
      </c>
      <c r="I305">
        <v>2.4304999999999999</v>
      </c>
      <c r="J305">
        <v>51.040500000000002</v>
      </c>
      <c r="K305" t="s">
        <v>40</v>
      </c>
      <c r="L305">
        <v>0.64652777777777781</v>
      </c>
      <c r="M305" t="s">
        <v>29</v>
      </c>
      <c r="N305">
        <v>48.61</v>
      </c>
      <c r="O305">
        <v>4.7619047620000003</v>
      </c>
      <c r="P305">
        <v>2.4304999999999999</v>
      </c>
      <c r="Q305">
        <v>4.4000000000000004</v>
      </c>
      <c r="R305">
        <f t="shared" si="44"/>
        <v>51.04</v>
      </c>
      <c r="S305" t="str">
        <f t="shared" si="36"/>
        <v>check</v>
      </c>
      <c r="T305" t="str">
        <f t="shared" si="37"/>
        <v>Food And Beverages</v>
      </c>
      <c r="U305" t="str">
        <f t="shared" si="38"/>
        <v>Cash</v>
      </c>
      <c r="V305">
        <f>SUM(J305:J305:J1304)</f>
        <v>217446.36900000001</v>
      </c>
      <c r="W305">
        <f t="shared" si="39"/>
        <v>3747</v>
      </c>
      <c r="X305">
        <f t="shared" si="40"/>
        <v>311.52774928366762</v>
      </c>
      <c r="Y305">
        <f t="shared" si="41"/>
        <v>1042.6500000000001</v>
      </c>
      <c r="Z305">
        <f t="shared" si="42"/>
        <v>10.6785</v>
      </c>
      <c r="AA305">
        <f t="shared" si="43"/>
        <v>698</v>
      </c>
    </row>
    <row r="306" spans="1:27" x14ac:dyDescent="0.3">
      <c r="A306" t="s">
        <v>391</v>
      </c>
      <c r="B306" t="s">
        <v>18</v>
      </c>
      <c r="C306" t="s">
        <v>19</v>
      </c>
      <c r="D306" t="s">
        <v>27</v>
      </c>
      <c r="E306" t="s">
        <v>21</v>
      </c>
      <c r="F306" t="s">
        <v>28</v>
      </c>
      <c r="G306">
        <v>51.19</v>
      </c>
      <c r="H306">
        <v>4</v>
      </c>
      <c r="I306">
        <v>10.238</v>
      </c>
      <c r="J306">
        <v>214.99799999999999</v>
      </c>
      <c r="K306" t="s">
        <v>289</v>
      </c>
      <c r="L306">
        <v>0.71875</v>
      </c>
      <c r="M306" t="s">
        <v>32</v>
      </c>
      <c r="N306">
        <v>204.76</v>
      </c>
      <c r="O306">
        <v>4.7619047620000003</v>
      </c>
      <c r="P306">
        <v>10.238</v>
      </c>
      <c r="Q306">
        <v>4.7</v>
      </c>
      <c r="R306">
        <f t="shared" si="44"/>
        <v>215</v>
      </c>
      <c r="S306" t="str">
        <f t="shared" si="36"/>
        <v>check</v>
      </c>
      <c r="T306" t="str">
        <f t="shared" si="37"/>
        <v>Electronic Accessories</v>
      </c>
      <c r="U306" t="str">
        <f t="shared" si="38"/>
        <v>Credit card</v>
      </c>
      <c r="V306">
        <f>SUM(J306:J306:J1305)</f>
        <v>217395.3285</v>
      </c>
      <c r="W306">
        <f t="shared" si="39"/>
        <v>3746</v>
      </c>
      <c r="X306">
        <f t="shared" si="40"/>
        <v>311.90147560975612</v>
      </c>
      <c r="Y306">
        <f t="shared" si="41"/>
        <v>1042.6500000000001</v>
      </c>
      <c r="Z306">
        <f t="shared" si="42"/>
        <v>10.6785</v>
      </c>
      <c r="AA306">
        <f t="shared" si="43"/>
        <v>697</v>
      </c>
    </row>
    <row r="307" spans="1:27" x14ac:dyDescent="0.3">
      <c r="A307" t="s">
        <v>392</v>
      </c>
      <c r="B307" t="s">
        <v>45</v>
      </c>
      <c r="C307" t="s">
        <v>46</v>
      </c>
      <c r="D307" t="s">
        <v>27</v>
      </c>
      <c r="E307" t="s">
        <v>21</v>
      </c>
      <c r="F307" t="s">
        <v>28</v>
      </c>
      <c r="G307">
        <v>14.96</v>
      </c>
      <c r="H307">
        <v>8</v>
      </c>
      <c r="I307">
        <v>5.984</v>
      </c>
      <c r="J307">
        <v>125.664</v>
      </c>
      <c r="K307" t="s">
        <v>148</v>
      </c>
      <c r="L307">
        <v>0.52013888888888882</v>
      </c>
      <c r="M307" t="s">
        <v>29</v>
      </c>
      <c r="N307">
        <v>119.68</v>
      </c>
      <c r="O307">
        <v>4.7619047620000003</v>
      </c>
      <c r="P307">
        <v>5.984</v>
      </c>
      <c r="Q307">
        <v>8.6</v>
      </c>
      <c r="R307">
        <f t="shared" si="44"/>
        <v>125.66</v>
      </c>
      <c r="S307" t="str">
        <f t="shared" si="36"/>
        <v>check</v>
      </c>
      <c r="T307" t="str">
        <f t="shared" si="37"/>
        <v>Electronic Accessories</v>
      </c>
      <c r="U307" t="str">
        <f t="shared" si="38"/>
        <v>Cash</v>
      </c>
      <c r="V307">
        <f>SUM(J307:J307:J1306)</f>
        <v>217180.33050000001</v>
      </c>
      <c r="W307">
        <f t="shared" si="39"/>
        <v>3742</v>
      </c>
      <c r="X307">
        <f t="shared" si="40"/>
        <v>312.04070474137933</v>
      </c>
      <c r="Y307">
        <f t="shared" si="41"/>
        <v>1042.6500000000001</v>
      </c>
      <c r="Z307">
        <f t="shared" si="42"/>
        <v>10.6785</v>
      </c>
      <c r="AA307">
        <f t="shared" si="43"/>
        <v>696</v>
      </c>
    </row>
    <row r="308" spans="1:27" x14ac:dyDescent="0.3">
      <c r="A308" t="s">
        <v>393</v>
      </c>
      <c r="B308" t="s">
        <v>18</v>
      </c>
      <c r="C308" t="s">
        <v>19</v>
      </c>
      <c r="D308" t="s">
        <v>20</v>
      </c>
      <c r="E308" t="s">
        <v>215</v>
      </c>
      <c r="F308" t="s">
        <v>28</v>
      </c>
      <c r="G308">
        <v>72.2</v>
      </c>
      <c r="H308">
        <v>7</v>
      </c>
      <c r="I308">
        <v>25.27</v>
      </c>
      <c r="J308">
        <v>530.66999999999996</v>
      </c>
      <c r="K308" t="s">
        <v>166</v>
      </c>
      <c r="L308">
        <v>0.84305555555555556</v>
      </c>
      <c r="M308" t="s">
        <v>23</v>
      </c>
      <c r="N308">
        <v>505.4</v>
      </c>
      <c r="O308">
        <v>4.7619047620000003</v>
      </c>
      <c r="P308">
        <v>25.27</v>
      </c>
      <c r="Q308">
        <v>4.3</v>
      </c>
      <c r="R308">
        <f t="shared" si="44"/>
        <v>530.66999999999996</v>
      </c>
      <c r="S308" t="str">
        <f t="shared" si="36"/>
        <v>correct</v>
      </c>
      <c r="T308" t="str">
        <f t="shared" si="37"/>
        <v>Electronic Accessories</v>
      </c>
      <c r="U308" t="str">
        <f t="shared" si="38"/>
        <v>Ewallet</v>
      </c>
      <c r="V308">
        <f>SUM(J308:J308:J1307)</f>
        <v>217054.66650000002</v>
      </c>
      <c r="W308">
        <f t="shared" si="39"/>
        <v>3734</v>
      </c>
      <c r="X308">
        <f t="shared" si="40"/>
        <v>312.30887266187051</v>
      </c>
      <c r="Y308">
        <f t="shared" si="41"/>
        <v>1042.6500000000001</v>
      </c>
      <c r="Z308">
        <f t="shared" si="42"/>
        <v>10.6785</v>
      </c>
      <c r="AA308">
        <f t="shared" si="43"/>
        <v>695</v>
      </c>
    </row>
    <row r="309" spans="1:27" x14ac:dyDescent="0.3">
      <c r="A309" t="s">
        <v>394</v>
      </c>
      <c r="B309" t="s">
        <v>18</v>
      </c>
      <c r="C309" t="s">
        <v>19</v>
      </c>
      <c r="D309" t="s">
        <v>27</v>
      </c>
      <c r="E309" t="s">
        <v>21</v>
      </c>
      <c r="F309" t="s">
        <v>36</v>
      </c>
      <c r="G309">
        <v>40.229999999999997</v>
      </c>
      <c r="H309">
        <v>7</v>
      </c>
      <c r="I309">
        <v>14.080500000000001</v>
      </c>
      <c r="J309">
        <v>295.69049999999999</v>
      </c>
      <c r="K309" t="s">
        <v>235</v>
      </c>
      <c r="L309">
        <v>0.55694444444444446</v>
      </c>
      <c r="M309" t="s">
        <v>29</v>
      </c>
      <c r="N309">
        <v>281.61</v>
      </c>
      <c r="O309">
        <v>4.7619047620000003</v>
      </c>
      <c r="P309">
        <v>14.080500000000001</v>
      </c>
      <c r="Q309">
        <v>9.6</v>
      </c>
      <c r="R309">
        <f t="shared" si="44"/>
        <v>295.69</v>
      </c>
      <c r="S309" t="str">
        <f t="shared" si="36"/>
        <v>check</v>
      </c>
      <c r="T309" t="str">
        <f t="shared" si="37"/>
        <v>Sports And Travel</v>
      </c>
      <c r="U309" t="str">
        <f t="shared" si="38"/>
        <v>Cash</v>
      </c>
      <c r="V309">
        <f>SUM(J309:J309:J1308)</f>
        <v>216523.99650000004</v>
      </c>
      <c r="W309">
        <f t="shared" si="39"/>
        <v>3727</v>
      </c>
      <c r="X309">
        <f t="shared" si="40"/>
        <v>311.99423126801156</v>
      </c>
      <c r="Y309">
        <f t="shared" si="41"/>
        <v>1042.6500000000001</v>
      </c>
      <c r="Z309">
        <f t="shared" si="42"/>
        <v>10.6785</v>
      </c>
      <c r="AA309">
        <f t="shared" si="43"/>
        <v>694</v>
      </c>
    </row>
    <row r="310" spans="1:27" x14ac:dyDescent="0.3">
      <c r="A310" t="s">
        <v>395</v>
      </c>
      <c r="B310" t="s">
        <v>18</v>
      </c>
      <c r="C310" t="s">
        <v>19</v>
      </c>
      <c r="D310" t="s">
        <v>20</v>
      </c>
      <c r="E310" t="s">
        <v>21</v>
      </c>
      <c r="F310" t="s">
        <v>31</v>
      </c>
      <c r="G310">
        <v>88.79</v>
      </c>
      <c r="H310">
        <v>8</v>
      </c>
      <c r="I310">
        <v>35.515999999999998</v>
      </c>
      <c r="J310">
        <v>745.83600000000001</v>
      </c>
      <c r="K310" t="s">
        <v>68</v>
      </c>
      <c r="L310">
        <v>0.71458333333333324</v>
      </c>
      <c r="M310" t="s">
        <v>29</v>
      </c>
      <c r="N310">
        <v>710.32</v>
      </c>
      <c r="O310">
        <v>4.7619047620000003</v>
      </c>
      <c r="P310">
        <v>35.515999999999998</v>
      </c>
      <c r="Q310">
        <v>4.0999999999999996</v>
      </c>
      <c r="R310">
        <f t="shared" si="44"/>
        <v>745.84</v>
      </c>
      <c r="S310" t="str">
        <f t="shared" si="36"/>
        <v>check</v>
      </c>
      <c r="T310" t="str">
        <f t="shared" si="37"/>
        <v>Home And Lifestyle</v>
      </c>
      <c r="U310" t="str">
        <f t="shared" si="38"/>
        <v>Cash</v>
      </c>
      <c r="V310">
        <f>SUM(J310:J310:J1309)</f>
        <v>216228.30600000004</v>
      </c>
      <c r="W310">
        <f t="shared" si="39"/>
        <v>3720</v>
      </c>
      <c r="X310">
        <f t="shared" si="40"/>
        <v>312.01775757575763</v>
      </c>
      <c r="Y310">
        <f t="shared" si="41"/>
        <v>1042.6500000000001</v>
      </c>
      <c r="Z310">
        <f t="shared" si="42"/>
        <v>10.6785</v>
      </c>
      <c r="AA310">
        <f t="shared" si="43"/>
        <v>693</v>
      </c>
    </row>
    <row r="311" spans="1:27" x14ac:dyDescent="0.3">
      <c r="A311" t="s">
        <v>396</v>
      </c>
      <c r="B311" t="s">
        <v>18</v>
      </c>
      <c r="C311" t="s">
        <v>19</v>
      </c>
      <c r="D311" t="s">
        <v>20</v>
      </c>
      <c r="E311" t="s">
        <v>21</v>
      </c>
      <c r="F311" t="s">
        <v>28</v>
      </c>
      <c r="G311">
        <v>26.48</v>
      </c>
      <c r="H311">
        <v>3</v>
      </c>
      <c r="I311">
        <v>3.972</v>
      </c>
      <c r="J311">
        <v>83.412000000000006</v>
      </c>
      <c r="K311" t="s">
        <v>254</v>
      </c>
      <c r="L311">
        <v>0.44444444444444442</v>
      </c>
      <c r="M311" t="s">
        <v>23</v>
      </c>
      <c r="N311">
        <v>79.44</v>
      </c>
      <c r="O311">
        <v>4.7619047620000003</v>
      </c>
      <c r="P311">
        <v>3.972</v>
      </c>
      <c r="Q311">
        <v>4.7</v>
      </c>
      <c r="R311">
        <f t="shared" si="44"/>
        <v>83.41</v>
      </c>
      <c r="S311" t="str">
        <f t="shared" si="36"/>
        <v>check</v>
      </c>
      <c r="T311" t="str">
        <f t="shared" si="37"/>
        <v>Electronic Accessories</v>
      </c>
      <c r="U311" t="str">
        <f t="shared" si="38"/>
        <v>Ewallet</v>
      </c>
      <c r="V311">
        <f>SUM(J311:J311:J1310)</f>
        <v>215482.47000000003</v>
      </c>
      <c r="W311">
        <f t="shared" si="39"/>
        <v>3712</v>
      </c>
      <c r="X311">
        <f t="shared" si="40"/>
        <v>311.3908526011561</v>
      </c>
      <c r="Y311">
        <f t="shared" si="41"/>
        <v>1042.6500000000001</v>
      </c>
      <c r="Z311">
        <f t="shared" si="42"/>
        <v>10.6785</v>
      </c>
      <c r="AA311">
        <f t="shared" si="43"/>
        <v>692</v>
      </c>
    </row>
    <row r="312" spans="1:27" x14ac:dyDescent="0.3">
      <c r="A312" t="s">
        <v>397</v>
      </c>
      <c r="B312" t="s">
        <v>18</v>
      </c>
      <c r="C312" t="s">
        <v>19</v>
      </c>
      <c r="D312" t="s">
        <v>27</v>
      </c>
      <c r="E312" t="s">
        <v>21</v>
      </c>
      <c r="F312" t="s">
        <v>50</v>
      </c>
      <c r="G312">
        <v>81.91</v>
      </c>
      <c r="H312">
        <v>2</v>
      </c>
      <c r="I312">
        <v>8.1910000000000007</v>
      </c>
      <c r="J312">
        <v>172.011</v>
      </c>
      <c r="K312">
        <v>43588</v>
      </c>
      <c r="L312">
        <v>0.73819444444444438</v>
      </c>
      <c r="M312" t="s">
        <v>29</v>
      </c>
      <c r="N312">
        <v>163.82</v>
      </c>
      <c r="O312">
        <v>4.7619047620000003</v>
      </c>
      <c r="P312">
        <v>8.1910000000000007</v>
      </c>
      <c r="Q312">
        <v>7.8</v>
      </c>
      <c r="R312">
        <f t="shared" si="44"/>
        <v>172.01</v>
      </c>
      <c r="S312" t="str">
        <f t="shared" si="36"/>
        <v>check</v>
      </c>
      <c r="T312" t="str">
        <f t="shared" si="37"/>
        <v>Fashion Accessories</v>
      </c>
      <c r="U312" t="str">
        <f t="shared" si="38"/>
        <v>Cash</v>
      </c>
      <c r="V312">
        <f>SUM(J312:J312:J1311)</f>
        <v>215399.05800000005</v>
      </c>
      <c r="W312">
        <f t="shared" si="39"/>
        <v>3709</v>
      </c>
      <c r="X312">
        <f t="shared" si="40"/>
        <v>311.72077858176561</v>
      </c>
      <c r="Y312">
        <f t="shared" si="41"/>
        <v>1042.6500000000001</v>
      </c>
      <c r="Z312">
        <f t="shared" si="42"/>
        <v>10.6785</v>
      </c>
      <c r="AA312">
        <f t="shared" si="43"/>
        <v>691</v>
      </c>
    </row>
    <row r="313" spans="1:27" x14ac:dyDescent="0.3">
      <c r="A313" t="s">
        <v>398</v>
      </c>
      <c r="B313" t="s">
        <v>45</v>
      </c>
      <c r="C313" t="s">
        <v>46</v>
      </c>
      <c r="D313" t="s">
        <v>20</v>
      </c>
      <c r="E313" t="s">
        <v>215</v>
      </c>
      <c r="F313" t="s">
        <v>36</v>
      </c>
      <c r="G313">
        <v>79.930000000000007</v>
      </c>
      <c r="H313">
        <v>6</v>
      </c>
      <c r="I313">
        <v>23.978999999999999</v>
      </c>
      <c r="J313">
        <v>503.55900000000003</v>
      </c>
      <c r="K313" t="s">
        <v>305</v>
      </c>
      <c r="L313">
        <v>0.58611111111111114</v>
      </c>
      <c r="M313" t="s">
        <v>29</v>
      </c>
      <c r="N313">
        <v>479.58</v>
      </c>
      <c r="O313">
        <v>4.7619047620000003</v>
      </c>
      <c r="P313">
        <v>23.978999999999999</v>
      </c>
      <c r="Q313">
        <v>5.5</v>
      </c>
      <c r="R313">
        <f t="shared" si="44"/>
        <v>503.56</v>
      </c>
      <c r="S313" t="str">
        <f t="shared" si="36"/>
        <v>check</v>
      </c>
      <c r="T313" t="str">
        <f t="shared" si="37"/>
        <v>Sports And Travel</v>
      </c>
      <c r="U313" t="str">
        <f t="shared" si="38"/>
        <v>Cash</v>
      </c>
      <c r="V313">
        <f>SUM(J313:J313:J1312)</f>
        <v>215227.04700000002</v>
      </c>
      <c r="W313">
        <f t="shared" si="39"/>
        <v>3707</v>
      </c>
      <c r="X313">
        <f t="shared" si="40"/>
        <v>311.92325652173918</v>
      </c>
      <c r="Y313">
        <f t="shared" si="41"/>
        <v>1042.6500000000001</v>
      </c>
      <c r="Z313">
        <f t="shared" si="42"/>
        <v>10.6785</v>
      </c>
      <c r="AA313">
        <f t="shared" si="43"/>
        <v>690</v>
      </c>
    </row>
    <row r="314" spans="1:27" x14ac:dyDescent="0.3">
      <c r="A314" t="s">
        <v>399</v>
      </c>
      <c r="B314" t="s">
        <v>25</v>
      </c>
      <c r="C314" t="s">
        <v>26</v>
      </c>
      <c r="D314" t="s">
        <v>20</v>
      </c>
      <c r="E314" t="s">
        <v>215</v>
      </c>
      <c r="F314" t="s">
        <v>50</v>
      </c>
      <c r="G314">
        <v>69.33</v>
      </c>
      <c r="H314">
        <v>2</v>
      </c>
      <c r="I314">
        <v>6.9329999999999998</v>
      </c>
      <c r="J314">
        <v>145.59299999999999</v>
      </c>
      <c r="K314">
        <v>43587</v>
      </c>
      <c r="L314">
        <v>0.79513888888888884</v>
      </c>
      <c r="M314" t="s">
        <v>23</v>
      </c>
      <c r="N314">
        <v>138.66</v>
      </c>
      <c r="O314">
        <v>4.7619047620000003</v>
      </c>
      <c r="P314">
        <v>6.9329999999999998</v>
      </c>
      <c r="Q314">
        <v>9.6999999999999993</v>
      </c>
      <c r="R314">
        <f t="shared" si="44"/>
        <v>145.59</v>
      </c>
      <c r="S314" t="str">
        <f t="shared" si="36"/>
        <v>check</v>
      </c>
      <c r="T314" t="str">
        <f t="shared" si="37"/>
        <v>Fashion Accessories</v>
      </c>
      <c r="U314" t="str">
        <f t="shared" si="38"/>
        <v>Ewallet</v>
      </c>
      <c r="V314">
        <f>SUM(J314:J314:J1313)</f>
        <v>214723.48800000004</v>
      </c>
      <c r="W314">
        <f t="shared" si="39"/>
        <v>3701</v>
      </c>
      <c r="X314">
        <f t="shared" si="40"/>
        <v>311.64512046444128</v>
      </c>
      <c r="Y314">
        <f t="shared" si="41"/>
        <v>1042.6500000000001</v>
      </c>
      <c r="Z314">
        <f t="shared" si="42"/>
        <v>10.6785</v>
      </c>
      <c r="AA314">
        <f t="shared" si="43"/>
        <v>689</v>
      </c>
    </row>
    <row r="315" spans="1:27" x14ac:dyDescent="0.3">
      <c r="A315" t="s">
        <v>400</v>
      </c>
      <c r="B315" t="s">
        <v>18</v>
      </c>
      <c r="C315" t="s">
        <v>19</v>
      </c>
      <c r="D315" t="s">
        <v>20</v>
      </c>
      <c r="E315" t="s">
        <v>21</v>
      </c>
      <c r="F315" t="s">
        <v>47</v>
      </c>
      <c r="G315">
        <v>14.23</v>
      </c>
      <c r="H315">
        <v>5</v>
      </c>
      <c r="I315">
        <v>3.5575000000000001</v>
      </c>
      <c r="J315">
        <v>74.707499999999996</v>
      </c>
      <c r="K315">
        <v>43467</v>
      </c>
      <c r="L315">
        <v>0.42222222222222222</v>
      </c>
      <c r="M315" t="s">
        <v>32</v>
      </c>
      <c r="N315">
        <v>71.150000000000006</v>
      </c>
      <c r="O315">
        <v>4.7619047620000003</v>
      </c>
      <c r="P315">
        <v>3.5575000000000001</v>
      </c>
      <c r="Q315">
        <v>4.4000000000000004</v>
      </c>
      <c r="R315">
        <f t="shared" si="44"/>
        <v>74.709999999999994</v>
      </c>
      <c r="S315" t="str">
        <f t="shared" si="36"/>
        <v>check</v>
      </c>
      <c r="T315" t="str">
        <f t="shared" si="37"/>
        <v>Food And Beverages</v>
      </c>
      <c r="U315" t="str">
        <f t="shared" si="38"/>
        <v>Credit card</v>
      </c>
      <c r="V315">
        <f>SUM(J315:J315:J1314)</f>
        <v>214577.89500000002</v>
      </c>
      <c r="W315">
        <f t="shared" si="39"/>
        <v>3699</v>
      </c>
      <c r="X315">
        <f t="shared" si="40"/>
        <v>311.88647529069772</v>
      </c>
      <c r="Y315">
        <f t="shared" si="41"/>
        <v>1042.6500000000001</v>
      </c>
      <c r="Z315">
        <f t="shared" si="42"/>
        <v>10.6785</v>
      </c>
      <c r="AA315">
        <f t="shared" si="43"/>
        <v>688</v>
      </c>
    </row>
    <row r="316" spans="1:27" x14ac:dyDescent="0.3">
      <c r="A316" t="s">
        <v>401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>
        <v>15.55</v>
      </c>
      <c r="H316">
        <v>9</v>
      </c>
      <c r="I316">
        <v>6.9974999999999996</v>
      </c>
      <c r="J316">
        <v>146.94749999999999</v>
      </c>
      <c r="K316">
        <v>43649</v>
      </c>
      <c r="L316">
        <v>0.54999999999999993</v>
      </c>
      <c r="M316" t="s">
        <v>29</v>
      </c>
      <c r="N316">
        <v>139.94999999999999</v>
      </c>
      <c r="O316">
        <v>4.7619047620000003</v>
      </c>
      <c r="P316">
        <v>6.9974999999999996</v>
      </c>
      <c r="Q316">
        <v>5</v>
      </c>
      <c r="R316">
        <f t="shared" si="44"/>
        <v>146.94999999999999</v>
      </c>
      <c r="S316" t="str">
        <f t="shared" si="36"/>
        <v>check</v>
      </c>
      <c r="T316" t="str">
        <f t="shared" si="37"/>
        <v>Health And Beauty</v>
      </c>
      <c r="U316" t="str">
        <f t="shared" si="38"/>
        <v>Cash</v>
      </c>
      <c r="V316">
        <f>SUM(J316:J316:J1315)</f>
        <v>214503.18750000003</v>
      </c>
      <c r="W316">
        <f t="shared" si="39"/>
        <v>3694</v>
      </c>
      <c r="X316">
        <f t="shared" si="40"/>
        <v>312.23171397379917</v>
      </c>
      <c r="Y316">
        <f t="shared" si="41"/>
        <v>1042.6500000000001</v>
      </c>
      <c r="Z316">
        <f t="shared" si="42"/>
        <v>10.6785</v>
      </c>
      <c r="AA316">
        <f t="shared" si="43"/>
        <v>687</v>
      </c>
    </row>
    <row r="317" spans="1:27" x14ac:dyDescent="0.3">
      <c r="A317" t="s">
        <v>402</v>
      </c>
      <c r="B317" t="s">
        <v>25</v>
      </c>
      <c r="C317" t="s">
        <v>26</v>
      </c>
      <c r="D317" t="s">
        <v>20</v>
      </c>
      <c r="E317" t="s">
        <v>21</v>
      </c>
      <c r="F317" t="s">
        <v>28</v>
      </c>
      <c r="G317">
        <v>78.13</v>
      </c>
      <c r="H317">
        <v>10</v>
      </c>
      <c r="I317">
        <v>39.064999999999998</v>
      </c>
      <c r="J317">
        <v>820.36500000000001</v>
      </c>
      <c r="K317">
        <v>43740</v>
      </c>
      <c r="L317">
        <v>0.86875000000000002</v>
      </c>
      <c r="M317" t="s">
        <v>29</v>
      </c>
      <c r="N317">
        <v>781.3</v>
      </c>
      <c r="O317">
        <v>4.7619047620000003</v>
      </c>
      <c r="P317">
        <v>39.064999999999998</v>
      </c>
      <c r="Q317">
        <v>4.4000000000000004</v>
      </c>
      <c r="R317">
        <f t="shared" si="44"/>
        <v>820.37</v>
      </c>
      <c r="S317" t="str">
        <f t="shared" si="36"/>
        <v>check</v>
      </c>
      <c r="T317" t="str">
        <f t="shared" si="37"/>
        <v>Electronic Accessories</v>
      </c>
      <c r="U317" t="str">
        <f t="shared" si="38"/>
        <v>Cash</v>
      </c>
      <c r="V317">
        <f>SUM(J317:J317:J1316)</f>
        <v>214356.24000000002</v>
      </c>
      <c r="W317">
        <f t="shared" si="39"/>
        <v>3685</v>
      </c>
      <c r="X317">
        <f t="shared" si="40"/>
        <v>312.47265306122449</v>
      </c>
      <c r="Y317">
        <f t="shared" si="41"/>
        <v>1042.6500000000001</v>
      </c>
      <c r="Z317">
        <f t="shared" si="42"/>
        <v>10.6785</v>
      </c>
      <c r="AA317">
        <f t="shared" si="43"/>
        <v>686</v>
      </c>
    </row>
    <row r="318" spans="1:27" x14ac:dyDescent="0.3">
      <c r="A318" t="s">
        <v>403</v>
      </c>
      <c r="B318" t="s">
        <v>25</v>
      </c>
      <c r="C318" t="s">
        <v>26</v>
      </c>
      <c r="D318" t="s">
        <v>20</v>
      </c>
      <c r="E318" t="s">
        <v>215</v>
      </c>
      <c r="F318" t="s">
        <v>47</v>
      </c>
      <c r="G318">
        <v>99.37</v>
      </c>
      <c r="H318">
        <v>2</v>
      </c>
      <c r="I318">
        <v>9.9369999999999994</v>
      </c>
      <c r="J318">
        <v>208.67699999999999</v>
      </c>
      <c r="K318" t="s">
        <v>122</v>
      </c>
      <c r="L318">
        <v>0.7284722222222223</v>
      </c>
      <c r="M318" t="s">
        <v>29</v>
      </c>
      <c r="N318">
        <v>198.74</v>
      </c>
      <c r="O318">
        <v>4.7619047620000003</v>
      </c>
      <c r="P318">
        <v>9.9369999999999994</v>
      </c>
      <c r="Q318">
        <v>5.2</v>
      </c>
      <c r="R318">
        <f t="shared" si="44"/>
        <v>208.68</v>
      </c>
      <c r="S318" t="str">
        <f t="shared" si="36"/>
        <v>check</v>
      </c>
      <c r="T318" t="str">
        <f t="shared" si="37"/>
        <v>Food And Beverages</v>
      </c>
      <c r="U318" t="str">
        <f t="shared" si="38"/>
        <v>Cash</v>
      </c>
      <c r="V318">
        <f>SUM(J318:J318:J1317)</f>
        <v>213535.87500000003</v>
      </c>
      <c r="W318">
        <f t="shared" si="39"/>
        <v>3675</v>
      </c>
      <c r="X318">
        <f t="shared" si="40"/>
        <v>311.73120437956209</v>
      </c>
      <c r="Y318">
        <f t="shared" si="41"/>
        <v>1042.6500000000001</v>
      </c>
      <c r="Z318">
        <f t="shared" si="42"/>
        <v>10.6785</v>
      </c>
      <c r="AA318">
        <f t="shared" si="43"/>
        <v>685</v>
      </c>
    </row>
    <row r="319" spans="1:27" x14ac:dyDescent="0.3">
      <c r="A319" t="s">
        <v>404</v>
      </c>
      <c r="B319" t="s">
        <v>25</v>
      </c>
      <c r="C319" t="s">
        <v>26</v>
      </c>
      <c r="D319" t="s">
        <v>20</v>
      </c>
      <c r="E319" t="s">
        <v>21</v>
      </c>
      <c r="F319" t="s">
        <v>47</v>
      </c>
      <c r="G319">
        <v>21.08</v>
      </c>
      <c r="H319">
        <v>3</v>
      </c>
      <c r="I319">
        <v>3.1619999999999999</v>
      </c>
      <c r="J319">
        <v>66.402000000000001</v>
      </c>
      <c r="K319">
        <v>43710</v>
      </c>
      <c r="L319">
        <v>0.43402777777777773</v>
      </c>
      <c r="M319" t="s">
        <v>29</v>
      </c>
      <c r="N319">
        <v>63.24</v>
      </c>
      <c r="O319">
        <v>4.7619047620000003</v>
      </c>
      <c r="P319">
        <v>3.1619999999999999</v>
      </c>
      <c r="Q319">
        <v>7.3</v>
      </c>
      <c r="R319">
        <f t="shared" si="44"/>
        <v>66.400000000000006</v>
      </c>
      <c r="S319" t="str">
        <f t="shared" si="36"/>
        <v>check</v>
      </c>
      <c r="T319" t="str">
        <f t="shared" si="37"/>
        <v>Food And Beverages</v>
      </c>
      <c r="U319" t="str">
        <f t="shared" si="38"/>
        <v>Cash</v>
      </c>
      <c r="V319">
        <f>SUM(J319:J319:J1318)</f>
        <v>213327.19800000006</v>
      </c>
      <c r="W319">
        <f t="shared" si="39"/>
        <v>3673</v>
      </c>
      <c r="X319">
        <f t="shared" si="40"/>
        <v>311.88186842105273</v>
      </c>
      <c r="Y319">
        <f t="shared" si="41"/>
        <v>1042.6500000000001</v>
      </c>
      <c r="Z319">
        <f t="shared" si="42"/>
        <v>10.6785</v>
      </c>
      <c r="AA319">
        <f t="shared" si="43"/>
        <v>684</v>
      </c>
    </row>
    <row r="320" spans="1:27" x14ac:dyDescent="0.3">
      <c r="A320" t="s">
        <v>405</v>
      </c>
      <c r="B320" t="s">
        <v>25</v>
      </c>
      <c r="C320" t="s">
        <v>26</v>
      </c>
      <c r="D320" t="s">
        <v>20</v>
      </c>
      <c r="E320" t="s">
        <v>215</v>
      </c>
      <c r="F320" t="s">
        <v>28</v>
      </c>
      <c r="G320">
        <v>74.790000000000006</v>
      </c>
      <c r="H320">
        <v>5</v>
      </c>
      <c r="I320">
        <v>18.697500000000002</v>
      </c>
      <c r="J320">
        <v>392.64749999999998</v>
      </c>
      <c r="K320">
        <v>43739</v>
      </c>
      <c r="L320">
        <v>0.48194444444444445</v>
      </c>
      <c r="M320" t="s">
        <v>29</v>
      </c>
      <c r="N320">
        <v>373.95</v>
      </c>
      <c r="O320">
        <v>4.7619047620000003</v>
      </c>
      <c r="P320">
        <v>18.697500000000002</v>
      </c>
      <c r="Q320">
        <v>4.9000000000000004</v>
      </c>
      <c r="R320">
        <f t="shared" si="44"/>
        <v>392.65</v>
      </c>
      <c r="S320" t="str">
        <f t="shared" si="36"/>
        <v>check</v>
      </c>
      <c r="T320" t="str">
        <f t="shared" si="37"/>
        <v>Electronic Accessories</v>
      </c>
      <c r="U320" t="str">
        <f t="shared" si="38"/>
        <v>Cash</v>
      </c>
      <c r="V320">
        <f>SUM(J320:J320:J1319)</f>
        <v>213260.79600000006</v>
      </c>
      <c r="W320">
        <f t="shared" si="39"/>
        <v>3670</v>
      </c>
      <c r="X320">
        <f t="shared" si="40"/>
        <v>312.24128257686687</v>
      </c>
      <c r="Y320">
        <f t="shared" si="41"/>
        <v>1042.6500000000001</v>
      </c>
      <c r="Z320">
        <f t="shared" si="42"/>
        <v>10.6785</v>
      </c>
      <c r="AA320">
        <f t="shared" si="43"/>
        <v>683</v>
      </c>
    </row>
    <row r="321" spans="1:27" x14ac:dyDescent="0.3">
      <c r="A321" t="s">
        <v>406</v>
      </c>
      <c r="B321" t="s">
        <v>25</v>
      </c>
      <c r="C321" t="s">
        <v>26</v>
      </c>
      <c r="D321" t="s">
        <v>20</v>
      </c>
      <c r="E321" t="s">
        <v>21</v>
      </c>
      <c r="F321" t="s">
        <v>22</v>
      </c>
      <c r="G321">
        <v>29.67</v>
      </c>
      <c r="H321">
        <v>7</v>
      </c>
      <c r="I321">
        <v>10.384499999999999</v>
      </c>
      <c r="J321">
        <v>218.0745</v>
      </c>
      <c r="K321">
        <v>43772</v>
      </c>
      <c r="L321">
        <v>0.79027777777777775</v>
      </c>
      <c r="M321" t="s">
        <v>32</v>
      </c>
      <c r="N321">
        <v>207.69</v>
      </c>
      <c r="O321">
        <v>4.7619047620000003</v>
      </c>
      <c r="P321">
        <v>10.384499999999999</v>
      </c>
      <c r="Q321">
        <v>8.1</v>
      </c>
      <c r="R321">
        <f t="shared" si="44"/>
        <v>218.07</v>
      </c>
      <c r="S321" t="str">
        <f t="shared" si="36"/>
        <v>check</v>
      </c>
      <c r="T321" t="str">
        <f t="shared" si="37"/>
        <v>Health And Beauty</v>
      </c>
      <c r="U321" t="str">
        <f t="shared" si="38"/>
        <v>Credit card</v>
      </c>
      <c r="V321">
        <f>SUM(J321:J321:J1320)</f>
        <v>212868.14850000007</v>
      </c>
      <c r="W321">
        <f t="shared" si="39"/>
        <v>3665</v>
      </c>
      <c r="X321">
        <f t="shared" si="40"/>
        <v>312.12338489736078</v>
      </c>
      <c r="Y321">
        <f t="shared" si="41"/>
        <v>1042.6500000000001</v>
      </c>
      <c r="Z321">
        <f t="shared" si="42"/>
        <v>10.6785</v>
      </c>
      <c r="AA321">
        <f t="shared" si="43"/>
        <v>682</v>
      </c>
    </row>
    <row r="322" spans="1:27" x14ac:dyDescent="0.3">
      <c r="A322" t="s">
        <v>407</v>
      </c>
      <c r="B322" t="s">
        <v>25</v>
      </c>
      <c r="C322" t="s">
        <v>26</v>
      </c>
      <c r="D322" t="s">
        <v>20</v>
      </c>
      <c r="E322" t="s">
        <v>215</v>
      </c>
      <c r="F322" t="s">
        <v>22</v>
      </c>
      <c r="G322">
        <v>44.07</v>
      </c>
      <c r="H322">
        <v>4</v>
      </c>
      <c r="I322">
        <v>8.8140000000000001</v>
      </c>
      <c r="J322">
        <v>185.09399999999999</v>
      </c>
      <c r="K322" t="s">
        <v>206</v>
      </c>
      <c r="L322">
        <v>0.68611111111111101</v>
      </c>
      <c r="M322" t="s">
        <v>23</v>
      </c>
      <c r="N322">
        <v>176.28</v>
      </c>
      <c r="O322">
        <v>4.7619047620000003</v>
      </c>
      <c r="P322">
        <v>8.8140000000000001</v>
      </c>
      <c r="Q322">
        <v>8.4</v>
      </c>
      <c r="R322">
        <f t="shared" si="44"/>
        <v>185.09</v>
      </c>
      <c r="S322" t="str">
        <f t="shared" si="36"/>
        <v>check</v>
      </c>
      <c r="T322" t="str">
        <f t="shared" si="37"/>
        <v>Health And Beauty</v>
      </c>
      <c r="U322" t="str">
        <f t="shared" si="38"/>
        <v>Ewallet</v>
      </c>
      <c r="V322">
        <f>SUM(J322:J322:J1321)</f>
        <v>212650.07400000008</v>
      </c>
      <c r="W322">
        <f t="shared" si="39"/>
        <v>3658</v>
      </c>
      <c r="X322">
        <f t="shared" si="40"/>
        <v>312.26148898678429</v>
      </c>
      <c r="Y322">
        <f t="shared" si="41"/>
        <v>1042.6500000000001</v>
      </c>
      <c r="Z322">
        <f t="shared" si="42"/>
        <v>10.6785</v>
      </c>
      <c r="AA322">
        <f t="shared" si="43"/>
        <v>681</v>
      </c>
    </row>
    <row r="323" spans="1:27" x14ac:dyDescent="0.3">
      <c r="A323" t="s">
        <v>408</v>
      </c>
      <c r="B323" t="s">
        <v>25</v>
      </c>
      <c r="C323" t="s">
        <v>26</v>
      </c>
      <c r="D323" t="s">
        <v>27</v>
      </c>
      <c r="E323" t="s">
        <v>21</v>
      </c>
      <c r="F323" t="s">
        <v>47</v>
      </c>
      <c r="G323">
        <v>22.93</v>
      </c>
      <c r="H323">
        <v>9</v>
      </c>
      <c r="I323">
        <v>10.3185</v>
      </c>
      <c r="J323">
        <v>216.6885</v>
      </c>
      <c r="K323" t="s">
        <v>314</v>
      </c>
      <c r="L323">
        <v>0.85138888888888886</v>
      </c>
      <c r="M323" t="s">
        <v>29</v>
      </c>
      <c r="N323">
        <v>206.37</v>
      </c>
      <c r="O323">
        <v>4.7619047620000003</v>
      </c>
      <c r="P323">
        <v>10.3185</v>
      </c>
      <c r="Q323">
        <v>5.5</v>
      </c>
      <c r="R323">
        <f t="shared" si="44"/>
        <v>216.69</v>
      </c>
      <c r="S323" t="str">
        <f t="shared" ref="S323:S386" si="45">IF(J323=ROUND((G323*H323)+I323,2),"correct","check")</f>
        <v>check</v>
      </c>
      <c r="T323" t="str">
        <f t="shared" ref="T323:T386" si="46">PROPER(F323)</f>
        <v>Food And Beverages</v>
      </c>
      <c r="U323" t="str">
        <f t="shared" ref="U323:U386" si="47">TRIM(M323)</f>
        <v>Cash</v>
      </c>
      <c r="V323">
        <f>SUM(J323:J323:J1322)</f>
        <v>212464.98000000007</v>
      </c>
      <c r="W323">
        <f t="shared" ref="W323:W386" si="48">SUM(H323:H1322)</f>
        <v>3654</v>
      </c>
      <c r="X323">
        <f t="shared" ref="X323:X386" si="49">AVERAGE(J323:J1322)</f>
        <v>312.44850000000008</v>
      </c>
      <c r="Y323">
        <f t="shared" ref="Y323:Y386" si="50">MAX(J323:J1322)</f>
        <v>1042.6500000000001</v>
      </c>
      <c r="Z323">
        <f t="shared" ref="Z323:Z386" si="51">MIN(J323:J1322)</f>
        <v>10.6785</v>
      </c>
      <c r="AA323">
        <f t="shared" ref="AA323:AA386" si="52">COUNTA(A323:A1322)</f>
        <v>680</v>
      </c>
    </row>
    <row r="324" spans="1:27" x14ac:dyDescent="0.3">
      <c r="A324" t="s">
        <v>409</v>
      </c>
      <c r="B324" t="s">
        <v>25</v>
      </c>
      <c r="C324" t="s">
        <v>26</v>
      </c>
      <c r="D324" t="s">
        <v>27</v>
      </c>
      <c r="E324" t="s">
        <v>21</v>
      </c>
      <c r="F324" t="s">
        <v>22</v>
      </c>
      <c r="G324">
        <v>39.42</v>
      </c>
      <c r="H324">
        <v>1</v>
      </c>
      <c r="I324">
        <v>1.9710000000000001</v>
      </c>
      <c r="J324">
        <v>41.390999999999998</v>
      </c>
      <c r="K324" t="s">
        <v>208</v>
      </c>
      <c r="L324">
        <v>0.63055555555555554</v>
      </c>
      <c r="M324" t="s">
        <v>29</v>
      </c>
      <c r="N324">
        <v>39.42</v>
      </c>
      <c r="O324">
        <v>4.7619047620000003</v>
      </c>
      <c r="P324">
        <v>1.9710000000000001</v>
      </c>
      <c r="Q324">
        <v>8.4</v>
      </c>
      <c r="R324">
        <f t="shared" ref="R324:R387" si="53">ROUND((G324*H324)+I324,2)</f>
        <v>41.39</v>
      </c>
      <c r="S324" t="str">
        <f t="shared" si="45"/>
        <v>check</v>
      </c>
      <c r="T324" t="str">
        <f t="shared" si="46"/>
        <v>Health And Beauty</v>
      </c>
      <c r="U324" t="str">
        <f t="shared" si="47"/>
        <v>Cash</v>
      </c>
      <c r="V324">
        <f>SUM(J324:J324:J1323)</f>
        <v>212248.29150000008</v>
      </c>
      <c r="W324">
        <f t="shared" si="48"/>
        <v>3645</v>
      </c>
      <c r="X324">
        <f t="shared" si="49"/>
        <v>312.58953092783514</v>
      </c>
      <c r="Y324">
        <f t="shared" si="50"/>
        <v>1042.6500000000001</v>
      </c>
      <c r="Z324">
        <f t="shared" si="51"/>
        <v>10.6785</v>
      </c>
      <c r="AA324">
        <f t="shared" si="52"/>
        <v>679</v>
      </c>
    </row>
    <row r="325" spans="1:27" x14ac:dyDescent="0.3">
      <c r="A325" t="s">
        <v>410</v>
      </c>
      <c r="B325" t="s">
        <v>18</v>
      </c>
      <c r="C325" t="s">
        <v>19</v>
      </c>
      <c r="D325" t="s">
        <v>27</v>
      </c>
      <c r="E325" t="s">
        <v>215</v>
      </c>
      <c r="F325" t="s">
        <v>22</v>
      </c>
      <c r="G325">
        <v>15.26</v>
      </c>
      <c r="H325">
        <v>6</v>
      </c>
      <c r="I325">
        <v>4.5780000000000003</v>
      </c>
      <c r="J325">
        <v>96.138000000000005</v>
      </c>
      <c r="K325" t="s">
        <v>117</v>
      </c>
      <c r="L325">
        <v>0.75208333333333333</v>
      </c>
      <c r="M325" t="s">
        <v>23</v>
      </c>
      <c r="N325">
        <v>91.56</v>
      </c>
      <c r="O325">
        <v>4.7619047620000003</v>
      </c>
      <c r="P325">
        <v>4.5780000000000003</v>
      </c>
      <c r="Q325">
        <v>9.8000000000000007</v>
      </c>
      <c r="R325">
        <f t="shared" si="53"/>
        <v>96.14</v>
      </c>
      <c r="S325" t="str">
        <f t="shared" si="45"/>
        <v>check</v>
      </c>
      <c r="T325" t="str">
        <f t="shared" si="46"/>
        <v>Health And Beauty</v>
      </c>
      <c r="U325" t="str">
        <f t="shared" si="47"/>
        <v>Ewallet</v>
      </c>
      <c r="V325">
        <f>SUM(J325:J325:J1324)</f>
        <v>212206.90050000008</v>
      </c>
      <c r="W325">
        <f t="shared" si="48"/>
        <v>3644</v>
      </c>
      <c r="X325">
        <f t="shared" si="49"/>
        <v>312.98952876106205</v>
      </c>
      <c r="Y325">
        <f t="shared" si="50"/>
        <v>1042.6500000000001</v>
      </c>
      <c r="Z325">
        <f t="shared" si="51"/>
        <v>10.6785</v>
      </c>
      <c r="AA325">
        <f t="shared" si="52"/>
        <v>678</v>
      </c>
    </row>
    <row r="326" spans="1:27" x14ac:dyDescent="0.3">
      <c r="A326" t="s">
        <v>411</v>
      </c>
      <c r="B326" t="s">
        <v>18</v>
      </c>
      <c r="C326" t="s">
        <v>19</v>
      </c>
      <c r="D326" t="s">
        <v>27</v>
      </c>
      <c r="E326" t="s">
        <v>21</v>
      </c>
      <c r="F326" t="s">
        <v>50</v>
      </c>
      <c r="G326">
        <v>61.77</v>
      </c>
      <c r="H326">
        <v>5</v>
      </c>
      <c r="I326">
        <v>15.442500000000001</v>
      </c>
      <c r="J326">
        <v>324.29250000000002</v>
      </c>
      <c r="K326">
        <v>43680</v>
      </c>
      <c r="L326">
        <v>0.55625000000000002</v>
      </c>
      <c r="M326" t="s">
        <v>29</v>
      </c>
      <c r="N326">
        <v>308.85000000000002</v>
      </c>
      <c r="O326">
        <v>4.7619047620000003</v>
      </c>
      <c r="P326">
        <v>15.442500000000001</v>
      </c>
      <c r="Q326">
        <v>6.7</v>
      </c>
      <c r="R326">
        <f t="shared" si="53"/>
        <v>324.29000000000002</v>
      </c>
      <c r="S326" t="str">
        <f t="shared" si="45"/>
        <v>check</v>
      </c>
      <c r="T326" t="str">
        <f t="shared" si="46"/>
        <v>Fashion Accessories</v>
      </c>
      <c r="U326" t="str">
        <f t="shared" si="47"/>
        <v>Cash</v>
      </c>
      <c r="V326">
        <f>SUM(J326:J326:J1325)</f>
        <v>212110.7625000001</v>
      </c>
      <c r="W326">
        <f t="shared" si="48"/>
        <v>3638</v>
      </c>
      <c r="X326">
        <f t="shared" si="49"/>
        <v>313.30984121122617</v>
      </c>
      <c r="Y326">
        <f t="shared" si="50"/>
        <v>1042.6500000000001</v>
      </c>
      <c r="Z326">
        <f t="shared" si="51"/>
        <v>10.6785</v>
      </c>
      <c r="AA326">
        <f t="shared" si="52"/>
        <v>677</v>
      </c>
    </row>
    <row r="327" spans="1:27" x14ac:dyDescent="0.3">
      <c r="A327" t="s">
        <v>412</v>
      </c>
      <c r="B327" t="s">
        <v>18</v>
      </c>
      <c r="C327" t="s">
        <v>19</v>
      </c>
      <c r="D327" t="s">
        <v>27</v>
      </c>
      <c r="E327" t="s">
        <v>215</v>
      </c>
      <c r="F327" t="s">
        <v>31</v>
      </c>
      <c r="G327">
        <v>21.52</v>
      </c>
      <c r="H327">
        <v>6</v>
      </c>
      <c r="I327">
        <v>6.4560000000000004</v>
      </c>
      <c r="J327">
        <v>135.57599999999999</v>
      </c>
      <c r="K327" t="s">
        <v>90</v>
      </c>
      <c r="L327">
        <v>0.53333333333333333</v>
      </c>
      <c r="M327" t="s">
        <v>32</v>
      </c>
      <c r="N327">
        <v>129.12</v>
      </c>
      <c r="O327">
        <v>4.7619047620000003</v>
      </c>
      <c r="P327">
        <v>6.4560000000000004</v>
      </c>
      <c r="Q327">
        <v>9.4</v>
      </c>
      <c r="R327">
        <f t="shared" si="53"/>
        <v>135.58000000000001</v>
      </c>
      <c r="S327" t="str">
        <f t="shared" si="45"/>
        <v>check</v>
      </c>
      <c r="T327" t="str">
        <f t="shared" si="46"/>
        <v>Home And Lifestyle</v>
      </c>
      <c r="U327" t="str">
        <f t="shared" si="47"/>
        <v>Credit card</v>
      </c>
      <c r="V327">
        <f>SUM(J327:J327:J1326)</f>
        <v>211786.47000000009</v>
      </c>
      <c r="W327">
        <f t="shared" si="48"/>
        <v>3633</v>
      </c>
      <c r="X327">
        <f t="shared" si="49"/>
        <v>313.29359467455635</v>
      </c>
      <c r="Y327">
        <f t="shared" si="50"/>
        <v>1042.6500000000001</v>
      </c>
      <c r="Z327">
        <f t="shared" si="51"/>
        <v>10.6785</v>
      </c>
      <c r="AA327">
        <f t="shared" si="52"/>
        <v>676</v>
      </c>
    </row>
    <row r="328" spans="1:27" x14ac:dyDescent="0.3">
      <c r="A328" t="s">
        <v>413</v>
      </c>
      <c r="B328" t="s">
        <v>45</v>
      </c>
      <c r="C328" t="s">
        <v>46</v>
      </c>
      <c r="D328" t="s">
        <v>27</v>
      </c>
      <c r="E328" t="s">
        <v>215</v>
      </c>
      <c r="F328" t="s">
        <v>36</v>
      </c>
      <c r="G328">
        <v>97.74</v>
      </c>
      <c r="H328">
        <v>4</v>
      </c>
      <c r="I328">
        <v>19.547999999999998</v>
      </c>
      <c r="J328">
        <v>410.50799999999998</v>
      </c>
      <c r="K328">
        <v>43802</v>
      </c>
      <c r="L328">
        <v>0.82847222222222217</v>
      </c>
      <c r="M328" t="s">
        <v>23</v>
      </c>
      <c r="N328">
        <v>390.96</v>
      </c>
      <c r="O328">
        <v>4.7619047620000003</v>
      </c>
      <c r="P328">
        <v>19.547999999999998</v>
      </c>
      <c r="Q328">
        <v>6.4</v>
      </c>
      <c r="R328">
        <f t="shared" si="53"/>
        <v>410.51</v>
      </c>
      <c r="S328" t="str">
        <f t="shared" si="45"/>
        <v>check</v>
      </c>
      <c r="T328" t="str">
        <f t="shared" si="46"/>
        <v>Sports And Travel</v>
      </c>
      <c r="U328" t="str">
        <f t="shared" si="47"/>
        <v>Ewallet</v>
      </c>
      <c r="V328">
        <f>SUM(J328:J328:J1327)</f>
        <v>211650.89400000009</v>
      </c>
      <c r="W328">
        <f t="shared" si="48"/>
        <v>3627</v>
      </c>
      <c r="X328">
        <f t="shared" si="49"/>
        <v>313.55688000000015</v>
      </c>
      <c r="Y328">
        <f t="shared" si="50"/>
        <v>1042.6500000000001</v>
      </c>
      <c r="Z328">
        <f t="shared" si="51"/>
        <v>10.6785</v>
      </c>
      <c r="AA328">
        <f t="shared" si="52"/>
        <v>675</v>
      </c>
    </row>
    <row r="329" spans="1:27" x14ac:dyDescent="0.3">
      <c r="A329" t="s">
        <v>414</v>
      </c>
      <c r="B329" t="s">
        <v>18</v>
      </c>
      <c r="C329" t="s">
        <v>19</v>
      </c>
      <c r="D329" t="s">
        <v>20</v>
      </c>
      <c r="E329" t="s">
        <v>215</v>
      </c>
      <c r="F329" t="s">
        <v>47</v>
      </c>
      <c r="G329">
        <v>99.78</v>
      </c>
      <c r="H329">
        <v>5</v>
      </c>
      <c r="I329">
        <v>24.945</v>
      </c>
      <c r="J329">
        <v>523.84500000000003</v>
      </c>
      <c r="K329">
        <v>43711</v>
      </c>
      <c r="L329">
        <v>0.79791666666666661</v>
      </c>
      <c r="M329" t="s">
        <v>29</v>
      </c>
      <c r="N329">
        <v>498.9</v>
      </c>
      <c r="O329">
        <v>4.7619047620000003</v>
      </c>
      <c r="P329">
        <v>24.945</v>
      </c>
      <c r="Q329">
        <v>5.4</v>
      </c>
      <c r="R329">
        <f t="shared" si="53"/>
        <v>523.85</v>
      </c>
      <c r="S329" t="str">
        <f t="shared" si="45"/>
        <v>check</v>
      </c>
      <c r="T329" t="str">
        <f t="shared" si="46"/>
        <v>Food And Beverages</v>
      </c>
      <c r="U329" t="str">
        <f t="shared" si="47"/>
        <v>Cash</v>
      </c>
      <c r="V329">
        <f>SUM(J329:J329:J1328)</f>
        <v>211240.38600000012</v>
      </c>
      <c r="W329">
        <f t="shared" si="48"/>
        <v>3623</v>
      </c>
      <c r="X329">
        <f t="shared" si="49"/>
        <v>313.4130356083088</v>
      </c>
      <c r="Y329">
        <f t="shared" si="50"/>
        <v>1042.6500000000001</v>
      </c>
      <c r="Z329">
        <f t="shared" si="51"/>
        <v>10.6785</v>
      </c>
      <c r="AA329">
        <f t="shared" si="52"/>
        <v>674</v>
      </c>
    </row>
    <row r="330" spans="1:27" x14ac:dyDescent="0.3">
      <c r="A330" t="s">
        <v>415</v>
      </c>
      <c r="B330" t="s">
        <v>25</v>
      </c>
      <c r="C330" t="s">
        <v>26</v>
      </c>
      <c r="D330" t="s">
        <v>20</v>
      </c>
      <c r="E330" t="s">
        <v>215</v>
      </c>
      <c r="F330" t="s">
        <v>47</v>
      </c>
      <c r="G330">
        <v>94.26</v>
      </c>
      <c r="H330">
        <v>4</v>
      </c>
      <c r="I330">
        <v>18.852</v>
      </c>
      <c r="J330">
        <v>395.892</v>
      </c>
      <c r="K330">
        <v>43802</v>
      </c>
      <c r="L330">
        <v>0.6875</v>
      </c>
      <c r="M330" t="s">
        <v>29</v>
      </c>
      <c r="N330">
        <v>377.04</v>
      </c>
      <c r="O330">
        <v>4.7619047620000003</v>
      </c>
      <c r="P330">
        <v>18.852</v>
      </c>
      <c r="Q330">
        <v>8.6</v>
      </c>
      <c r="R330">
        <f t="shared" si="53"/>
        <v>395.89</v>
      </c>
      <c r="S330" t="str">
        <f t="shared" si="45"/>
        <v>check</v>
      </c>
      <c r="T330" t="str">
        <f t="shared" si="46"/>
        <v>Food And Beverages</v>
      </c>
      <c r="U330" t="str">
        <f t="shared" si="47"/>
        <v>Cash</v>
      </c>
      <c r="V330">
        <f>SUM(J330:J330:J1329)</f>
        <v>210716.54100000011</v>
      </c>
      <c r="W330">
        <f t="shared" si="48"/>
        <v>3618</v>
      </c>
      <c r="X330">
        <f t="shared" si="49"/>
        <v>313.10035809806851</v>
      </c>
      <c r="Y330">
        <f t="shared" si="50"/>
        <v>1042.6500000000001</v>
      </c>
      <c r="Z330">
        <f t="shared" si="51"/>
        <v>10.6785</v>
      </c>
      <c r="AA330">
        <f t="shared" si="52"/>
        <v>673</v>
      </c>
    </row>
    <row r="331" spans="1:27" x14ac:dyDescent="0.3">
      <c r="A331" t="s">
        <v>416</v>
      </c>
      <c r="B331" t="s">
        <v>45</v>
      </c>
      <c r="C331" t="s">
        <v>46</v>
      </c>
      <c r="D331" t="s">
        <v>20</v>
      </c>
      <c r="E331" t="s">
        <v>215</v>
      </c>
      <c r="F331" t="s">
        <v>22</v>
      </c>
      <c r="G331">
        <v>51.13</v>
      </c>
      <c r="H331">
        <v>4</v>
      </c>
      <c r="I331">
        <v>10.226000000000001</v>
      </c>
      <c r="J331">
        <v>214.74600000000001</v>
      </c>
      <c r="K331" t="s">
        <v>75</v>
      </c>
      <c r="L331">
        <v>0.42430555555555555</v>
      </c>
      <c r="M331" t="s">
        <v>32</v>
      </c>
      <c r="N331">
        <v>204.52</v>
      </c>
      <c r="O331">
        <v>4.7619047620000003</v>
      </c>
      <c r="P331">
        <v>10.226000000000001</v>
      </c>
      <c r="Q331">
        <v>4</v>
      </c>
      <c r="R331">
        <f t="shared" si="53"/>
        <v>214.75</v>
      </c>
      <c r="S331" t="str">
        <f t="shared" si="45"/>
        <v>check</v>
      </c>
      <c r="T331" t="str">
        <f t="shared" si="46"/>
        <v>Health And Beauty</v>
      </c>
      <c r="U331" t="str">
        <f t="shared" si="47"/>
        <v>Credit card</v>
      </c>
      <c r="V331">
        <f>SUM(J331:J331:J1330)</f>
        <v>210320.64900000009</v>
      </c>
      <c r="W331">
        <f t="shared" si="48"/>
        <v>3614</v>
      </c>
      <c r="X331">
        <f t="shared" si="49"/>
        <v>312.97715625000012</v>
      </c>
      <c r="Y331">
        <f t="shared" si="50"/>
        <v>1042.6500000000001</v>
      </c>
      <c r="Z331">
        <f t="shared" si="51"/>
        <v>10.6785</v>
      </c>
      <c r="AA331">
        <f t="shared" si="52"/>
        <v>672</v>
      </c>
    </row>
    <row r="332" spans="1:27" x14ac:dyDescent="0.3">
      <c r="A332" t="s">
        <v>417</v>
      </c>
      <c r="B332" t="s">
        <v>18</v>
      </c>
      <c r="C332" t="s">
        <v>19</v>
      </c>
      <c r="D332" t="s">
        <v>20</v>
      </c>
      <c r="E332" t="s">
        <v>215</v>
      </c>
      <c r="F332" t="s">
        <v>28</v>
      </c>
      <c r="G332">
        <v>36.36</v>
      </c>
      <c r="H332">
        <v>4</v>
      </c>
      <c r="I332">
        <v>7.2720000000000002</v>
      </c>
      <c r="J332">
        <v>152.71199999999999</v>
      </c>
      <c r="K332" t="s">
        <v>38</v>
      </c>
      <c r="L332">
        <v>0.54652777777777783</v>
      </c>
      <c r="M332" t="s">
        <v>29</v>
      </c>
      <c r="N332">
        <v>145.44</v>
      </c>
      <c r="O332">
        <v>4.7619047620000003</v>
      </c>
      <c r="P332">
        <v>7.2720000000000002</v>
      </c>
      <c r="Q332">
        <v>7.6</v>
      </c>
      <c r="R332">
        <f t="shared" si="53"/>
        <v>152.71</v>
      </c>
      <c r="S332" t="str">
        <f t="shared" si="45"/>
        <v>check</v>
      </c>
      <c r="T332" t="str">
        <f t="shared" si="46"/>
        <v>Electronic Accessories</v>
      </c>
      <c r="U332" t="str">
        <f t="shared" si="47"/>
        <v>Cash</v>
      </c>
      <c r="V332">
        <f>SUM(J332:J332:J1331)</f>
        <v>210105.90300000011</v>
      </c>
      <c r="W332">
        <f t="shared" si="48"/>
        <v>3610</v>
      </c>
      <c r="X332">
        <f t="shared" si="49"/>
        <v>313.12355141579746</v>
      </c>
      <c r="Y332">
        <f t="shared" si="50"/>
        <v>1042.6500000000001</v>
      </c>
      <c r="Z332">
        <f t="shared" si="51"/>
        <v>10.6785</v>
      </c>
      <c r="AA332">
        <f t="shared" si="52"/>
        <v>671</v>
      </c>
    </row>
    <row r="333" spans="1:27" x14ac:dyDescent="0.3">
      <c r="A333" t="s">
        <v>418</v>
      </c>
      <c r="B333" t="s">
        <v>45</v>
      </c>
      <c r="C333" t="s">
        <v>46</v>
      </c>
      <c r="D333" t="s">
        <v>27</v>
      </c>
      <c r="E333" t="s">
        <v>215</v>
      </c>
      <c r="F333" t="s">
        <v>31</v>
      </c>
      <c r="G333">
        <v>22.02</v>
      </c>
      <c r="H333">
        <v>9</v>
      </c>
      <c r="I333">
        <v>9.9090000000000007</v>
      </c>
      <c r="J333">
        <v>208.089</v>
      </c>
      <c r="K333">
        <v>43648</v>
      </c>
      <c r="L333">
        <v>0.78333333333333333</v>
      </c>
      <c r="M333" t="s">
        <v>29</v>
      </c>
      <c r="N333">
        <v>198.18</v>
      </c>
      <c r="O333">
        <v>4.7619047620000003</v>
      </c>
      <c r="P333">
        <v>9.9090000000000007</v>
      </c>
      <c r="Q333">
        <v>6.8</v>
      </c>
      <c r="R333">
        <f t="shared" si="53"/>
        <v>208.09</v>
      </c>
      <c r="S333" t="str">
        <f t="shared" si="45"/>
        <v>check</v>
      </c>
      <c r="T333" t="str">
        <f t="shared" si="46"/>
        <v>Home And Lifestyle</v>
      </c>
      <c r="U333" t="str">
        <f t="shared" si="47"/>
        <v>Cash</v>
      </c>
      <c r="V333">
        <f>SUM(J333:J333:J1332)</f>
        <v>209953.19100000011</v>
      </c>
      <c r="W333">
        <f t="shared" si="48"/>
        <v>3606</v>
      </c>
      <c r="X333">
        <f t="shared" si="49"/>
        <v>313.36297164179121</v>
      </c>
      <c r="Y333">
        <f t="shared" si="50"/>
        <v>1042.6500000000001</v>
      </c>
      <c r="Z333">
        <f t="shared" si="51"/>
        <v>10.6785</v>
      </c>
      <c r="AA333">
        <f t="shared" si="52"/>
        <v>670</v>
      </c>
    </row>
    <row r="334" spans="1:27" x14ac:dyDescent="0.3">
      <c r="A334" t="s">
        <v>419</v>
      </c>
      <c r="B334" t="s">
        <v>18</v>
      </c>
      <c r="C334" t="s">
        <v>19</v>
      </c>
      <c r="D334" t="s">
        <v>27</v>
      </c>
      <c r="E334" t="s">
        <v>215</v>
      </c>
      <c r="F334" t="s">
        <v>47</v>
      </c>
      <c r="G334">
        <v>32.9</v>
      </c>
      <c r="H334">
        <v>3</v>
      </c>
      <c r="I334">
        <v>4.9349999999999996</v>
      </c>
      <c r="J334">
        <v>103.63500000000001</v>
      </c>
      <c r="K334" t="s">
        <v>68</v>
      </c>
      <c r="L334">
        <v>0.7270833333333333</v>
      </c>
      <c r="M334" t="s">
        <v>32</v>
      </c>
      <c r="N334">
        <v>98.7</v>
      </c>
      <c r="O334">
        <v>4.7619047620000003</v>
      </c>
      <c r="P334">
        <v>4.9349999999999996</v>
      </c>
      <c r="Q334">
        <v>9.1</v>
      </c>
      <c r="R334">
        <f t="shared" si="53"/>
        <v>103.64</v>
      </c>
      <c r="S334" t="str">
        <f t="shared" si="45"/>
        <v>check</v>
      </c>
      <c r="T334" t="str">
        <f t="shared" si="46"/>
        <v>Food And Beverages</v>
      </c>
      <c r="U334" t="str">
        <f t="shared" si="47"/>
        <v>Credit card</v>
      </c>
      <c r="V334">
        <f>SUM(J334:J334:J1333)</f>
        <v>209745.1020000001</v>
      </c>
      <c r="W334">
        <f t="shared" si="48"/>
        <v>3597</v>
      </c>
      <c r="X334">
        <f t="shared" si="49"/>
        <v>313.5203318385652</v>
      </c>
      <c r="Y334">
        <f t="shared" si="50"/>
        <v>1042.6500000000001</v>
      </c>
      <c r="Z334">
        <f t="shared" si="51"/>
        <v>10.6785</v>
      </c>
      <c r="AA334">
        <f t="shared" si="52"/>
        <v>669</v>
      </c>
    </row>
    <row r="335" spans="1:27" x14ac:dyDescent="0.3">
      <c r="A335" t="s">
        <v>420</v>
      </c>
      <c r="B335" t="s">
        <v>18</v>
      </c>
      <c r="C335" t="s">
        <v>19</v>
      </c>
      <c r="D335" t="s">
        <v>27</v>
      </c>
      <c r="E335" t="s">
        <v>215</v>
      </c>
      <c r="F335" t="s">
        <v>50</v>
      </c>
      <c r="G335">
        <v>77.02</v>
      </c>
      <c r="H335">
        <v>5</v>
      </c>
      <c r="I335">
        <v>19.254999999999999</v>
      </c>
      <c r="J335">
        <v>404.35500000000002</v>
      </c>
      <c r="K335">
        <v>43526</v>
      </c>
      <c r="L335">
        <v>0.66597222222222219</v>
      </c>
      <c r="M335" t="s">
        <v>29</v>
      </c>
      <c r="N335">
        <v>385.1</v>
      </c>
      <c r="O335">
        <v>4.7619047620000003</v>
      </c>
      <c r="P335">
        <v>19.254999999999999</v>
      </c>
      <c r="Q335">
        <v>5.5</v>
      </c>
      <c r="R335">
        <f t="shared" si="53"/>
        <v>404.36</v>
      </c>
      <c r="S335" t="str">
        <f t="shared" si="45"/>
        <v>check</v>
      </c>
      <c r="T335" t="str">
        <f t="shared" si="46"/>
        <v>Fashion Accessories</v>
      </c>
      <c r="U335" t="str">
        <f t="shared" si="47"/>
        <v>Cash</v>
      </c>
      <c r="V335">
        <f>SUM(J335:J335:J1334)</f>
        <v>209641.46700000009</v>
      </c>
      <c r="W335">
        <f t="shared" si="48"/>
        <v>3594</v>
      </c>
      <c r="X335">
        <f t="shared" si="49"/>
        <v>313.83453143712586</v>
      </c>
      <c r="Y335">
        <f t="shared" si="50"/>
        <v>1042.6500000000001</v>
      </c>
      <c r="Z335">
        <f t="shared" si="51"/>
        <v>10.6785</v>
      </c>
      <c r="AA335">
        <f t="shared" si="52"/>
        <v>668</v>
      </c>
    </row>
    <row r="336" spans="1:27" x14ac:dyDescent="0.3">
      <c r="A336" t="s">
        <v>421</v>
      </c>
      <c r="B336" t="s">
        <v>18</v>
      </c>
      <c r="C336" t="s">
        <v>19</v>
      </c>
      <c r="D336" t="s">
        <v>20</v>
      </c>
      <c r="E336" t="s">
        <v>215</v>
      </c>
      <c r="F336" t="s">
        <v>47</v>
      </c>
      <c r="G336">
        <v>23.48</v>
      </c>
      <c r="H336">
        <v>2</v>
      </c>
      <c r="I336">
        <v>2.3479999999999999</v>
      </c>
      <c r="J336">
        <v>49.308</v>
      </c>
      <c r="K336" t="s">
        <v>354</v>
      </c>
      <c r="L336">
        <v>0.47291666666666665</v>
      </c>
      <c r="M336" t="s">
        <v>32</v>
      </c>
      <c r="N336">
        <v>46.96</v>
      </c>
      <c r="O336">
        <v>4.7619047620000003</v>
      </c>
      <c r="P336">
        <v>2.3479999999999999</v>
      </c>
      <c r="Q336">
        <v>7.9</v>
      </c>
      <c r="R336">
        <f t="shared" si="53"/>
        <v>49.31</v>
      </c>
      <c r="S336" t="str">
        <f t="shared" si="45"/>
        <v>check</v>
      </c>
      <c r="T336" t="str">
        <f t="shared" si="46"/>
        <v>Food And Beverages</v>
      </c>
      <c r="U336" t="str">
        <f t="shared" si="47"/>
        <v>Credit card</v>
      </c>
      <c r="V336">
        <f>SUM(J336:J336:J1335)</f>
        <v>209237.11200000011</v>
      </c>
      <c r="W336">
        <f t="shared" si="48"/>
        <v>3589</v>
      </c>
      <c r="X336">
        <f t="shared" si="49"/>
        <v>313.69881859070483</v>
      </c>
      <c r="Y336">
        <f t="shared" si="50"/>
        <v>1042.6500000000001</v>
      </c>
      <c r="Z336">
        <f t="shared" si="51"/>
        <v>10.6785</v>
      </c>
      <c r="AA336">
        <f t="shared" si="52"/>
        <v>667</v>
      </c>
    </row>
    <row r="337" spans="1:27" x14ac:dyDescent="0.3">
      <c r="A337" t="s">
        <v>422</v>
      </c>
      <c r="B337" t="s">
        <v>25</v>
      </c>
      <c r="C337" t="s">
        <v>26</v>
      </c>
      <c r="D337" t="s">
        <v>20</v>
      </c>
      <c r="E337" t="s">
        <v>215</v>
      </c>
      <c r="F337" t="s">
        <v>36</v>
      </c>
      <c r="G337">
        <v>14.7</v>
      </c>
      <c r="H337">
        <v>5</v>
      </c>
      <c r="I337">
        <v>3.6749999999999998</v>
      </c>
      <c r="J337">
        <v>77.174999999999997</v>
      </c>
      <c r="K337" t="s">
        <v>176</v>
      </c>
      <c r="L337">
        <v>0.57500000000000007</v>
      </c>
      <c r="M337" t="s">
        <v>23</v>
      </c>
      <c r="N337">
        <v>73.5</v>
      </c>
      <c r="O337">
        <v>4.7619047620000003</v>
      </c>
      <c r="P337">
        <v>3.6749999999999998</v>
      </c>
      <c r="Q337">
        <v>8.5</v>
      </c>
      <c r="R337">
        <f t="shared" si="53"/>
        <v>77.180000000000007</v>
      </c>
      <c r="S337" t="str">
        <f t="shared" si="45"/>
        <v>check</v>
      </c>
      <c r="T337" t="str">
        <f t="shared" si="46"/>
        <v>Sports And Travel</v>
      </c>
      <c r="U337" t="str">
        <f t="shared" si="47"/>
        <v>Ewallet</v>
      </c>
      <c r="V337">
        <f>SUM(J337:J337:J1336)</f>
        <v>209187.80400000012</v>
      </c>
      <c r="W337">
        <f t="shared" si="48"/>
        <v>3587</v>
      </c>
      <c r="X337">
        <f t="shared" si="49"/>
        <v>314.095801801802</v>
      </c>
      <c r="Y337">
        <f t="shared" si="50"/>
        <v>1042.6500000000001</v>
      </c>
      <c r="Z337">
        <f t="shared" si="51"/>
        <v>10.6785</v>
      </c>
      <c r="AA337">
        <f t="shared" si="52"/>
        <v>666</v>
      </c>
    </row>
    <row r="338" spans="1:27" x14ac:dyDescent="0.3">
      <c r="A338" t="s">
        <v>423</v>
      </c>
      <c r="B338" t="s">
        <v>18</v>
      </c>
      <c r="C338" t="s">
        <v>19</v>
      </c>
      <c r="D338" t="s">
        <v>20</v>
      </c>
      <c r="E338" t="s">
        <v>21</v>
      </c>
      <c r="F338" t="s">
        <v>28</v>
      </c>
      <c r="G338">
        <v>28.45</v>
      </c>
      <c r="H338">
        <v>5</v>
      </c>
      <c r="I338">
        <v>7.1124999999999998</v>
      </c>
      <c r="J338">
        <v>149.36250000000001</v>
      </c>
      <c r="K338" t="s">
        <v>254</v>
      </c>
      <c r="L338">
        <v>0.4284722222222222</v>
      </c>
      <c r="M338" t="s">
        <v>32</v>
      </c>
      <c r="N338">
        <v>142.25</v>
      </c>
      <c r="O338">
        <v>4.7619047620000003</v>
      </c>
      <c r="P338">
        <v>7.1124999999999998</v>
      </c>
      <c r="Q338">
        <v>9.1</v>
      </c>
      <c r="R338">
        <f t="shared" si="53"/>
        <v>149.36000000000001</v>
      </c>
      <c r="S338" t="str">
        <f t="shared" si="45"/>
        <v>check</v>
      </c>
      <c r="T338" t="str">
        <f t="shared" si="46"/>
        <v>Electronic Accessories</v>
      </c>
      <c r="U338" t="str">
        <f t="shared" si="47"/>
        <v>Credit card</v>
      </c>
      <c r="V338">
        <f>SUM(J338:J338:J1337)</f>
        <v>209110.6290000001</v>
      </c>
      <c r="W338">
        <f t="shared" si="48"/>
        <v>3582</v>
      </c>
      <c r="X338">
        <f t="shared" si="49"/>
        <v>314.45207368421069</v>
      </c>
      <c r="Y338">
        <f t="shared" si="50"/>
        <v>1042.6500000000001</v>
      </c>
      <c r="Z338">
        <f t="shared" si="51"/>
        <v>10.6785</v>
      </c>
      <c r="AA338">
        <f t="shared" si="52"/>
        <v>665</v>
      </c>
    </row>
    <row r="339" spans="1:27" x14ac:dyDescent="0.3">
      <c r="A339" t="s">
        <v>424</v>
      </c>
      <c r="B339" t="s">
        <v>18</v>
      </c>
      <c r="C339" t="s">
        <v>19</v>
      </c>
      <c r="D339" t="s">
        <v>27</v>
      </c>
      <c r="E339" t="s">
        <v>215</v>
      </c>
      <c r="F339" t="s">
        <v>50</v>
      </c>
      <c r="G339">
        <v>76.400000000000006</v>
      </c>
      <c r="H339">
        <v>9</v>
      </c>
      <c r="I339">
        <v>34.380000000000003</v>
      </c>
      <c r="J339">
        <v>721.98</v>
      </c>
      <c r="K339" t="s">
        <v>102</v>
      </c>
      <c r="L339">
        <v>0.65902777777777777</v>
      </c>
      <c r="M339" t="s">
        <v>23</v>
      </c>
      <c r="N339">
        <v>687.6</v>
      </c>
      <c r="O339">
        <v>4.7619047620000003</v>
      </c>
      <c r="P339">
        <v>34.380000000000003</v>
      </c>
      <c r="Q339">
        <v>7.5</v>
      </c>
      <c r="R339">
        <f t="shared" si="53"/>
        <v>721.98</v>
      </c>
      <c r="S339" t="str">
        <f t="shared" si="45"/>
        <v>correct</v>
      </c>
      <c r="T339" t="str">
        <f t="shared" si="46"/>
        <v>Fashion Accessories</v>
      </c>
      <c r="U339" t="str">
        <f t="shared" si="47"/>
        <v>Ewallet</v>
      </c>
      <c r="V339">
        <f>SUM(J339:J339:J1338)</f>
        <v>208961.26650000011</v>
      </c>
      <c r="W339">
        <f t="shared" si="48"/>
        <v>3577</v>
      </c>
      <c r="X339">
        <f t="shared" si="49"/>
        <v>314.70070256024115</v>
      </c>
      <c r="Y339">
        <f t="shared" si="50"/>
        <v>1042.6500000000001</v>
      </c>
      <c r="Z339">
        <f t="shared" si="51"/>
        <v>10.6785</v>
      </c>
      <c r="AA339">
        <f t="shared" si="52"/>
        <v>664</v>
      </c>
    </row>
    <row r="340" spans="1:27" x14ac:dyDescent="0.3">
      <c r="A340" t="s">
        <v>425</v>
      </c>
      <c r="B340" t="s">
        <v>45</v>
      </c>
      <c r="C340" t="s">
        <v>46</v>
      </c>
      <c r="D340" t="s">
        <v>27</v>
      </c>
      <c r="E340" t="s">
        <v>21</v>
      </c>
      <c r="F340" t="s">
        <v>36</v>
      </c>
      <c r="G340">
        <v>57.95</v>
      </c>
      <c r="H340">
        <v>6</v>
      </c>
      <c r="I340">
        <v>17.385000000000002</v>
      </c>
      <c r="J340">
        <v>365.08499999999998</v>
      </c>
      <c r="K340" t="s">
        <v>42</v>
      </c>
      <c r="L340">
        <v>0.54305555555555551</v>
      </c>
      <c r="M340" t="s">
        <v>29</v>
      </c>
      <c r="N340">
        <v>347.7</v>
      </c>
      <c r="O340">
        <v>4.7619047620000003</v>
      </c>
      <c r="P340">
        <v>17.385000000000002</v>
      </c>
      <c r="Q340">
        <v>5.2</v>
      </c>
      <c r="R340">
        <f t="shared" si="53"/>
        <v>365.09</v>
      </c>
      <c r="S340" t="str">
        <f t="shared" si="45"/>
        <v>check</v>
      </c>
      <c r="T340" t="str">
        <f t="shared" si="46"/>
        <v>Sports And Travel</v>
      </c>
      <c r="U340" t="str">
        <f t="shared" si="47"/>
        <v>Cash</v>
      </c>
      <c r="V340">
        <f>SUM(J340:J340:J1339)</f>
        <v>208239.2865000001</v>
      </c>
      <c r="W340">
        <f t="shared" si="48"/>
        <v>3568</v>
      </c>
      <c r="X340">
        <f t="shared" si="49"/>
        <v>314.08640497737571</v>
      </c>
      <c r="Y340">
        <f t="shared" si="50"/>
        <v>1042.6500000000001</v>
      </c>
      <c r="Z340">
        <f t="shared" si="51"/>
        <v>10.6785</v>
      </c>
      <c r="AA340">
        <f t="shared" si="52"/>
        <v>663</v>
      </c>
    </row>
    <row r="341" spans="1:27" x14ac:dyDescent="0.3">
      <c r="A341" t="s">
        <v>426</v>
      </c>
      <c r="B341" t="s">
        <v>25</v>
      </c>
      <c r="C341" t="s">
        <v>26</v>
      </c>
      <c r="D341" t="s">
        <v>27</v>
      </c>
      <c r="E341" t="s">
        <v>21</v>
      </c>
      <c r="F341" t="s">
        <v>28</v>
      </c>
      <c r="G341">
        <v>47.65</v>
      </c>
      <c r="H341">
        <v>3</v>
      </c>
      <c r="I341">
        <v>7.1475</v>
      </c>
      <c r="J341">
        <v>150.0975</v>
      </c>
      <c r="K341" t="s">
        <v>170</v>
      </c>
      <c r="L341">
        <v>0.54027777777777775</v>
      </c>
      <c r="M341" t="s">
        <v>32</v>
      </c>
      <c r="N341">
        <v>142.94999999999999</v>
      </c>
      <c r="O341">
        <v>4.7619047620000003</v>
      </c>
      <c r="P341">
        <v>7.1475</v>
      </c>
      <c r="Q341">
        <v>9.5</v>
      </c>
      <c r="R341">
        <f t="shared" si="53"/>
        <v>150.1</v>
      </c>
      <c r="S341" t="str">
        <f t="shared" si="45"/>
        <v>check</v>
      </c>
      <c r="T341" t="str">
        <f t="shared" si="46"/>
        <v>Electronic Accessories</v>
      </c>
      <c r="U341" t="str">
        <f t="shared" si="47"/>
        <v>Credit card</v>
      </c>
      <c r="V341">
        <f>SUM(J341:J341:J1340)</f>
        <v>207874.20150000014</v>
      </c>
      <c r="W341">
        <f t="shared" si="48"/>
        <v>3562</v>
      </c>
      <c r="X341">
        <f t="shared" si="49"/>
        <v>314.00936782477362</v>
      </c>
      <c r="Y341">
        <f t="shared" si="50"/>
        <v>1042.6500000000001</v>
      </c>
      <c r="Z341">
        <f t="shared" si="51"/>
        <v>10.6785</v>
      </c>
      <c r="AA341">
        <f t="shared" si="52"/>
        <v>662</v>
      </c>
    </row>
    <row r="342" spans="1:27" x14ac:dyDescent="0.3">
      <c r="A342" t="s">
        <v>427</v>
      </c>
      <c r="B342" t="s">
        <v>45</v>
      </c>
      <c r="C342" t="s">
        <v>46</v>
      </c>
      <c r="D342" t="s">
        <v>20</v>
      </c>
      <c r="E342" t="s">
        <v>21</v>
      </c>
      <c r="F342" t="s">
        <v>47</v>
      </c>
      <c r="G342">
        <v>42.82</v>
      </c>
      <c r="H342">
        <v>9</v>
      </c>
      <c r="I342">
        <v>19.268999999999998</v>
      </c>
      <c r="J342">
        <v>404.649</v>
      </c>
      <c r="K342">
        <v>43587</v>
      </c>
      <c r="L342">
        <v>0.6430555555555556</v>
      </c>
      <c r="M342" t="s">
        <v>32</v>
      </c>
      <c r="N342">
        <v>385.38</v>
      </c>
      <c r="O342">
        <v>4.7619047620000003</v>
      </c>
      <c r="P342">
        <v>19.268999999999998</v>
      </c>
      <c r="Q342">
        <v>8.9</v>
      </c>
      <c r="R342">
        <f t="shared" si="53"/>
        <v>404.65</v>
      </c>
      <c r="S342" t="str">
        <f t="shared" si="45"/>
        <v>check</v>
      </c>
      <c r="T342" t="str">
        <f t="shared" si="46"/>
        <v>Food And Beverages</v>
      </c>
      <c r="U342" t="str">
        <f t="shared" si="47"/>
        <v>Credit card</v>
      </c>
      <c r="V342">
        <f>SUM(J342:J342:J1341)</f>
        <v>207724.10400000014</v>
      </c>
      <c r="W342">
        <f t="shared" si="48"/>
        <v>3559</v>
      </c>
      <c r="X342">
        <f t="shared" si="49"/>
        <v>314.25734341906224</v>
      </c>
      <c r="Y342">
        <f t="shared" si="50"/>
        <v>1042.6500000000001</v>
      </c>
      <c r="Z342">
        <f t="shared" si="51"/>
        <v>10.6785</v>
      </c>
      <c r="AA342">
        <f t="shared" si="52"/>
        <v>661</v>
      </c>
    </row>
    <row r="343" spans="1:27" x14ac:dyDescent="0.3">
      <c r="A343" t="s">
        <v>428</v>
      </c>
      <c r="B343" t="s">
        <v>45</v>
      </c>
      <c r="C343" t="s">
        <v>46</v>
      </c>
      <c r="D343" t="s">
        <v>20</v>
      </c>
      <c r="E343" t="s">
        <v>215</v>
      </c>
      <c r="F343" t="s">
        <v>28</v>
      </c>
      <c r="G343">
        <v>48.09</v>
      </c>
      <c r="H343">
        <v>3</v>
      </c>
      <c r="I343">
        <v>7.2134999999999998</v>
      </c>
      <c r="J343">
        <v>151.48349999999999</v>
      </c>
      <c r="K343">
        <v>43740</v>
      </c>
      <c r="L343">
        <v>0.76597222222222217</v>
      </c>
      <c r="M343" t="s">
        <v>32</v>
      </c>
      <c r="N343">
        <v>144.27000000000001</v>
      </c>
      <c r="O343">
        <v>4.7619047620000003</v>
      </c>
      <c r="P343">
        <v>7.2134999999999998</v>
      </c>
      <c r="Q343">
        <v>7.8</v>
      </c>
      <c r="R343">
        <f t="shared" si="53"/>
        <v>151.47999999999999</v>
      </c>
      <c r="S343" t="str">
        <f t="shared" si="45"/>
        <v>check</v>
      </c>
      <c r="T343" t="str">
        <f t="shared" si="46"/>
        <v>Electronic Accessories</v>
      </c>
      <c r="U343" t="str">
        <f t="shared" si="47"/>
        <v>Credit card</v>
      </c>
      <c r="V343">
        <f>SUM(J343:J343:J1342)</f>
        <v>207319.45500000013</v>
      </c>
      <c r="W343">
        <f t="shared" si="48"/>
        <v>3550</v>
      </c>
      <c r="X343">
        <f t="shared" si="49"/>
        <v>314.12038636363656</v>
      </c>
      <c r="Y343">
        <f t="shared" si="50"/>
        <v>1042.6500000000001</v>
      </c>
      <c r="Z343">
        <f t="shared" si="51"/>
        <v>10.6785</v>
      </c>
      <c r="AA343">
        <f t="shared" si="52"/>
        <v>660</v>
      </c>
    </row>
    <row r="344" spans="1:27" x14ac:dyDescent="0.3">
      <c r="A344" t="s">
        <v>429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55.97</v>
      </c>
      <c r="H344">
        <v>7</v>
      </c>
      <c r="I344">
        <v>19.589500000000001</v>
      </c>
      <c r="J344">
        <v>411.37950000000001</v>
      </c>
      <c r="K344">
        <v>43588</v>
      </c>
      <c r="L344">
        <v>0.79583333333333339</v>
      </c>
      <c r="M344" t="s">
        <v>23</v>
      </c>
      <c r="N344">
        <v>391.79</v>
      </c>
      <c r="O344">
        <v>4.7619047620000003</v>
      </c>
      <c r="P344">
        <v>19.589500000000001</v>
      </c>
      <c r="Q344">
        <v>8.9</v>
      </c>
      <c r="R344">
        <f t="shared" si="53"/>
        <v>411.38</v>
      </c>
      <c r="S344" t="str">
        <f t="shared" si="45"/>
        <v>check</v>
      </c>
      <c r="T344" t="str">
        <f t="shared" si="46"/>
        <v>Health And Beauty</v>
      </c>
      <c r="U344" t="str">
        <f t="shared" si="47"/>
        <v>Ewallet</v>
      </c>
      <c r="V344">
        <f>SUM(J344:J344:J1343)</f>
        <v>207167.97150000013</v>
      </c>
      <c r="W344">
        <f t="shared" si="48"/>
        <v>3547</v>
      </c>
      <c r="X344">
        <f t="shared" si="49"/>
        <v>314.36717981790611</v>
      </c>
      <c r="Y344">
        <f t="shared" si="50"/>
        <v>1042.6500000000001</v>
      </c>
      <c r="Z344">
        <f t="shared" si="51"/>
        <v>10.6785</v>
      </c>
      <c r="AA344">
        <f t="shared" si="52"/>
        <v>659</v>
      </c>
    </row>
    <row r="345" spans="1:27" x14ac:dyDescent="0.3">
      <c r="A345" t="s">
        <v>430</v>
      </c>
      <c r="B345" t="s">
        <v>45</v>
      </c>
      <c r="C345" t="s">
        <v>46</v>
      </c>
      <c r="D345" t="s">
        <v>20</v>
      </c>
      <c r="E345" t="s">
        <v>21</v>
      </c>
      <c r="F345" t="s">
        <v>22</v>
      </c>
      <c r="G345">
        <v>76.900000000000006</v>
      </c>
      <c r="H345">
        <v>7</v>
      </c>
      <c r="I345">
        <v>26.914999999999999</v>
      </c>
      <c r="J345">
        <v>565.21500000000003</v>
      </c>
      <c r="K345" t="s">
        <v>117</v>
      </c>
      <c r="L345">
        <v>0.84791666666666676</v>
      </c>
      <c r="M345" t="s">
        <v>29</v>
      </c>
      <c r="N345">
        <v>538.29999999999995</v>
      </c>
      <c r="O345">
        <v>4.7619047620000003</v>
      </c>
      <c r="P345">
        <v>26.914999999999999</v>
      </c>
      <c r="Q345">
        <v>7.7</v>
      </c>
      <c r="R345">
        <f t="shared" si="53"/>
        <v>565.22</v>
      </c>
      <c r="S345" t="str">
        <f t="shared" si="45"/>
        <v>check</v>
      </c>
      <c r="T345" t="str">
        <f t="shared" si="46"/>
        <v>Health And Beauty</v>
      </c>
      <c r="U345" t="str">
        <f t="shared" si="47"/>
        <v>Cash</v>
      </c>
      <c r="V345">
        <f>SUM(J345:J345:J1344)</f>
        <v>206756.59200000012</v>
      </c>
      <c r="W345">
        <f t="shared" si="48"/>
        <v>3540</v>
      </c>
      <c r="X345">
        <f t="shared" si="49"/>
        <v>314.21974468085125</v>
      </c>
      <c r="Y345">
        <f t="shared" si="50"/>
        <v>1042.6500000000001</v>
      </c>
      <c r="Z345">
        <f t="shared" si="51"/>
        <v>10.6785</v>
      </c>
      <c r="AA345">
        <f t="shared" si="52"/>
        <v>658</v>
      </c>
    </row>
    <row r="346" spans="1:27" x14ac:dyDescent="0.3">
      <c r="A346" t="s">
        <v>431</v>
      </c>
      <c r="B346" t="s">
        <v>25</v>
      </c>
      <c r="C346" t="s">
        <v>26</v>
      </c>
      <c r="D346" t="s">
        <v>27</v>
      </c>
      <c r="E346" t="s">
        <v>21</v>
      </c>
      <c r="F346" t="s">
        <v>47</v>
      </c>
      <c r="G346">
        <v>97.03</v>
      </c>
      <c r="H346">
        <v>5</v>
      </c>
      <c r="I346">
        <v>24.2575</v>
      </c>
      <c r="J346">
        <v>509.40750000000003</v>
      </c>
      <c r="K346" t="s">
        <v>241</v>
      </c>
      <c r="L346">
        <v>0.68333333333333324</v>
      </c>
      <c r="M346" t="s">
        <v>23</v>
      </c>
      <c r="N346">
        <v>485.15</v>
      </c>
      <c r="O346">
        <v>4.7619047620000003</v>
      </c>
      <c r="P346">
        <v>24.2575</v>
      </c>
      <c r="Q346">
        <v>9.3000000000000007</v>
      </c>
      <c r="R346">
        <f t="shared" si="53"/>
        <v>509.41</v>
      </c>
      <c r="S346" t="str">
        <f t="shared" si="45"/>
        <v>check</v>
      </c>
      <c r="T346" t="str">
        <f t="shared" si="46"/>
        <v>Food And Beverages</v>
      </c>
      <c r="U346" t="str">
        <f t="shared" si="47"/>
        <v>Ewallet</v>
      </c>
      <c r="V346">
        <f>SUM(J346:J346:J1345)</f>
        <v>206191.37700000012</v>
      </c>
      <c r="W346">
        <f t="shared" si="48"/>
        <v>3533</v>
      </c>
      <c r="X346">
        <f t="shared" si="49"/>
        <v>313.83771232876734</v>
      </c>
      <c r="Y346">
        <f t="shared" si="50"/>
        <v>1042.6500000000001</v>
      </c>
      <c r="Z346">
        <f t="shared" si="51"/>
        <v>10.6785</v>
      </c>
      <c r="AA346">
        <f t="shared" si="52"/>
        <v>657</v>
      </c>
    </row>
    <row r="347" spans="1:27" x14ac:dyDescent="0.3">
      <c r="A347" t="s">
        <v>432</v>
      </c>
      <c r="B347" t="s">
        <v>18</v>
      </c>
      <c r="C347" t="s">
        <v>19</v>
      </c>
      <c r="D347" t="s">
        <v>27</v>
      </c>
      <c r="E347" t="s">
        <v>215</v>
      </c>
      <c r="F347" t="s">
        <v>36</v>
      </c>
      <c r="G347">
        <v>44.65</v>
      </c>
      <c r="H347">
        <v>3</v>
      </c>
      <c r="I347">
        <v>6.6974999999999998</v>
      </c>
      <c r="J347">
        <v>140.64750000000001</v>
      </c>
      <c r="K347" t="s">
        <v>122</v>
      </c>
      <c r="L347">
        <v>0.62777777777777777</v>
      </c>
      <c r="M347" t="s">
        <v>29</v>
      </c>
      <c r="N347">
        <v>133.94999999999999</v>
      </c>
      <c r="O347">
        <v>4.7619047620000003</v>
      </c>
      <c r="P347">
        <v>6.6974999999999998</v>
      </c>
      <c r="Q347">
        <v>6.2</v>
      </c>
      <c r="R347">
        <f t="shared" si="53"/>
        <v>140.65</v>
      </c>
      <c r="S347" t="str">
        <f t="shared" si="45"/>
        <v>check</v>
      </c>
      <c r="T347" t="str">
        <f t="shared" si="46"/>
        <v>Sports And Travel</v>
      </c>
      <c r="U347" t="str">
        <f t="shared" si="47"/>
        <v>Cash</v>
      </c>
      <c r="V347">
        <f>SUM(J347:J347:J1346)</f>
        <v>205681.96950000012</v>
      </c>
      <c r="W347">
        <f t="shared" si="48"/>
        <v>3528</v>
      </c>
      <c r="X347">
        <f t="shared" si="49"/>
        <v>313.5395876524392</v>
      </c>
      <c r="Y347">
        <f t="shared" si="50"/>
        <v>1042.6500000000001</v>
      </c>
      <c r="Z347">
        <f t="shared" si="51"/>
        <v>10.6785</v>
      </c>
      <c r="AA347">
        <f t="shared" si="52"/>
        <v>656</v>
      </c>
    </row>
    <row r="348" spans="1:27" x14ac:dyDescent="0.3">
      <c r="A348" t="s">
        <v>433</v>
      </c>
      <c r="B348" t="s">
        <v>18</v>
      </c>
      <c r="C348" t="s">
        <v>19</v>
      </c>
      <c r="D348" t="s">
        <v>27</v>
      </c>
      <c r="E348" t="s">
        <v>21</v>
      </c>
      <c r="F348" t="s">
        <v>50</v>
      </c>
      <c r="G348">
        <v>77.930000000000007</v>
      </c>
      <c r="H348">
        <v>9</v>
      </c>
      <c r="I348">
        <v>35.0685</v>
      </c>
      <c r="J348">
        <v>736.43849999999998</v>
      </c>
      <c r="K348" t="s">
        <v>98</v>
      </c>
      <c r="L348">
        <v>0.67361111111111116</v>
      </c>
      <c r="M348" t="s">
        <v>23</v>
      </c>
      <c r="N348">
        <v>701.37</v>
      </c>
      <c r="O348">
        <v>4.7619047620000003</v>
      </c>
      <c r="P348">
        <v>35.0685</v>
      </c>
      <c r="Q348">
        <v>7.6</v>
      </c>
      <c r="R348">
        <f t="shared" si="53"/>
        <v>736.44</v>
      </c>
      <c r="S348" t="str">
        <f t="shared" si="45"/>
        <v>check</v>
      </c>
      <c r="T348" t="str">
        <f t="shared" si="46"/>
        <v>Fashion Accessories</v>
      </c>
      <c r="U348" t="str">
        <f t="shared" si="47"/>
        <v>Ewallet</v>
      </c>
      <c r="V348">
        <f>SUM(J348:J348:J1347)</f>
        <v>205541.32200000013</v>
      </c>
      <c r="W348">
        <f t="shared" si="48"/>
        <v>3525</v>
      </c>
      <c r="X348">
        <f t="shared" si="49"/>
        <v>313.80354503816812</v>
      </c>
      <c r="Y348">
        <f t="shared" si="50"/>
        <v>1042.6500000000001</v>
      </c>
      <c r="Z348">
        <f t="shared" si="51"/>
        <v>10.6785</v>
      </c>
      <c r="AA348">
        <f t="shared" si="52"/>
        <v>655</v>
      </c>
    </row>
    <row r="349" spans="1:27" x14ac:dyDescent="0.3">
      <c r="A349" t="s">
        <v>434</v>
      </c>
      <c r="B349" t="s">
        <v>18</v>
      </c>
      <c r="C349" t="s">
        <v>19</v>
      </c>
      <c r="D349" t="s">
        <v>20</v>
      </c>
      <c r="E349" t="s">
        <v>215</v>
      </c>
      <c r="F349" t="s">
        <v>28</v>
      </c>
      <c r="G349">
        <v>71.95</v>
      </c>
      <c r="H349">
        <v>1</v>
      </c>
      <c r="I349">
        <v>3.5975000000000001</v>
      </c>
      <c r="J349">
        <v>75.547499999999999</v>
      </c>
      <c r="K349">
        <v>43557</v>
      </c>
      <c r="L349">
        <v>0.50972222222222219</v>
      </c>
      <c r="M349" t="s">
        <v>29</v>
      </c>
      <c r="N349">
        <v>71.95</v>
      </c>
      <c r="O349">
        <v>4.7619047620000003</v>
      </c>
      <c r="P349">
        <v>3.5975000000000001</v>
      </c>
      <c r="Q349">
        <v>7.3</v>
      </c>
      <c r="R349">
        <f t="shared" si="53"/>
        <v>75.55</v>
      </c>
      <c r="S349" t="str">
        <f t="shared" si="45"/>
        <v>check</v>
      </c>
      <c r="T349" t="str">
        <f t="shared" si="46"/>
        <v>Electronic Accessories</v>
      </c>
      <c r="U349" t="str">
        <f t="shared" si="47"/>
        <v>Cash</v>
      </c>
      <c r="V349">
        <f>SUM(J349:J349:J1348)</f>
        <v>204804.88350000014</v>
      </c>
      <c r="W349">
        <f t="shared" si="48"/>
        <v>3516</v>
      </c>
      <c r="X349">
        <f t="shared" si="49"/>
        <v>313.15731422018371</v>
      </c>
      <c r="Y349">
        <f t="shared" si="50"/>
        <v>1042.6500000000001</v>
      </c>
      <c r="Z349">
        <f t="shared" si="51"/>
        <v>10.6785</v>
      </c>
      <c r="AA349">
        <f t="shared" si="52"/>
        <v>654</v>
      </c>
    </row>
    <row r="350" spans="1:27" x14ac:dyDescent="0.3">
      <c r="A350" t="s">
        <v>435</v>
      </c>
      <c r="B350" t="s">
        <v>25</v>
      </c>
      <c r="C350" t="s">
        <v>26</v>
      </c>
      <c r="D350" t="s">
        <v>20</v>
      </c>
      <c r="E350" t="s">
        <v>21</v>
      </c>
      <c r="F350" t="s">
        <v>31</v>
      </c>
      <c r="G350">
        <v>89.25</v>
      </c>
      <c r="H350">
        <v>8</v>
      </c>
      <c r="I350">
        <v>35.700000000000003</v>
      </c>
      <c r="J350">
        <v>749.7</v>
      </c>
      <c r="K350" t="s">
        <v>114</v>
      </c>
      <c r="L350">
        <v>0.42569444444444443</v>
      </c>
      <c r="M350" t="s">
        <v>29</v>
      </c>
      <c r="N350">
        <v>714</v>
      </c>
      <c r="O350">
        <v>4.7619047620000003</v>
      </c>
      <c r="P350">
        <v>35.700000000000003</v>
      </c>
      <c r="Q350">
        <v>4.7</v>
      </c>
      <c r="R350">
        <f t="shared" si="53"/>
        <v>749.7</v>
      </c>
      <c r="S350" t="str">
        <f t="shared" si="45"/>
        <v>correct</v>
      </c>
      <c r="T350" t="str">
        <f t="shared" si="46"/>
        <v>Home And Lifestyle</v>
      </c>
      <c r="U350" t="str">
        <f t="shared" si="47"/>
        <v>Cash</v>
      </c>
      <c r="V350">
        <f>SUM(J350:J350:J1349)</f>
        <v>204729.33600000013</v>
      </c>
      <c r="W350">
        <f t="shared" si="48"/>
        <v>3515</v>
      </c>
      <c r="X350">
        <f t="shared" si="49"/>
        <v>313.52118836140909</v>
      </c>
      <c r="Y350">
        <f t="shared" si="50"/>
        <v>1042.6500000000001</v>
      </c>
      <c r="Z350">
        <f t="shared" si="51"/>
        <v>10.6785</v>
      </c>
      <c r="AA350">
        <f t="shared" si="52"/>
        <v>653</v>
      </c>
    </row>
    <row r="351" spans="1:27" x14ac:dyDescent="0.3">
      <c r="A351" t="s">
        <v>436</v>
      </c>
      <c r="B351" t="s">
        <v>18</v>
      </c>
      <c r="C351" t="s">
        <v>19</v>
      </c>
      <c r="D351" t="s">
        <v>27</v>
      </c>
      <c r="E351" t="s">
        <v>215</v>
      </c>
      <c r="F351" t="s">
        <v>28</v>
      </c>
      <c r="G351">
        <v>26.02</v>
      </c>
      <c r="H351">
        <v>7</v>
      </c>
      <c r="I351">
        <v>9.1069999999999993</v>
      </c>
      <c r="J351">
        <v>191.24700000000001</v>
      </c>
      <c r="K351" t="s">
        <v>170</v>
      </c>
      <c r="L351">
        <v>0.73472222222222217</v>
      </c>
      <c r="M351" t="s">
        <v>29</v>
      </c>
      <c r="N351">
        <v>182.14</v>
      </c>
      <c r="O351">
        <v>4.7619047620000003</v>
      </c>
      <c r="P351">
        <v>9.1069999999999993</v>
      </c>
      <c r="Q351">
        <v>5.0999999999999996</v>
      </c>
      <c r="R351">
        <f t="shared" si="53"/>
        <v>191.25</v>
      </c>
      <c r="S351" t="str">
        <f t="shared" si="45"/>
        <v>check</v>
      </c>
      <c r="T351" t="str">
        <f t="shared" si="46"/>
        <v>Electronic Accessories</v>
      </c>
      <c r="U351" t="str">
        <f t="shared" si="47"/>
        <v>Cash</v>
      </c>
      <c r="V351">
        <f>SUM(J351:J351:J1350)</f>
        <v>203979.63600000014</v>
      </c>
      <c r="W351">
        <f t="shared" si="48"/>
        <v>3507</v>
      </c>
      <c r="X351">
        <f t="shared" si="49"/>
        <v>312.85220245398796</v>
      </c>
      <c r="Y351">
        <f t="shared" si="50"/>
        <v>1042.6500000000001</v>
      </c>
      <c r="Z351">
        <f t="shared" si="51"/>
        <v>10.6785</v>
      </c>
      <c r="AA351">
        <f t="shared" si="52"/>
        <v>652</v>
      </c>
    </row>
    <row r="352" spans="1:27" x14ac:dyDescent="0.3">
      <c r="A352" t="s">
        <v>437</v>
      </c>
      <c r="B352" t="s">
        <v>45</v>
      </c>
      <c r="C352" t="s">
        <v>46</v>
      </c>
      <c r="D352" t="s">
        <v>27</v>
      </c>
      <c r="E352" t="s">
        <v>21</v>
      </c>
      <c r="F352" t="s">
        <v>22</v>
      </c>
      <c r="G352">
        <v>13.5</v>
      </c>
      <c r="H352">
        <v>10</v>
      </c>
      <c r="I352">
        <v>6.75</v>
      </c>
      <c r="J352">
        <v>141.75</v>
      </c>
      <c r="K352" t="s">
        <v>98</v>
      </c>
      <c r="L352">
        <v>0.46249999999999997</v>
      </c>
      <c r="M352" t="s">
        <v>32</v>
      </c>
      <c r="N352">
        <v>135</v>
      </c>
      <c r="O352">
        <v>4.7619047620000003</v>
      </c>
      <c r="P352">
        <v>6.75</v>
      </c>
      <c r="Q352">
        <v>4.8</v>
      </c>
      <c r="R352">
        <f t="shared" si="53"/>
        <v>141.75</v>
      </c>
      <c r="S352" t="str">
        <f t="shared" si="45"/>
        <v>correct</v>
      </c>
      <c r="T352" t="str">
        <f t="shared" si="46"/>
        <v>Health And Beauty</v>
      </c>
      <c r="U352" t="str">
        <f t="shared" si="47"/>
        <v>Credit card</v>
      </c>
      <c r="V352">
        <f>SUM(J352:J352:J1351)</f>
        <v>203788.38900000014</v>
      </c>
      <c r="W352">
        <f t="shared" si="48"/>
        <v>3500</v>
      </c>
      <c r="X352">
        <f t="shared" si="49"/>
        <v>313.03900000000021</v>
      </c>
      <c r="Y352">
        <f t="shared" si="50"/>
        <v>1042.6500000000001</v>
      </c>
      <c r="Z352">
        <f t="shared" si="51"/>
        <v>10.6785</v>
      </c>
      <c r="AA352">
        <f t="shared" si="52"/>
        <v>651</v>
      </c>
    </row>
    <row r="353" spans="1:27" x14ac:dyDescent="0.3">
      <c r="A353" t="s">
        <v>438</v>
      </c>
      <c r="B353" t="s">
        <v>25</v>
      </c>
      <c r="C353" t="s">
        <v>26</v>
      </c>
      <c r="D353" t="s">
        <v>20</v>
      </c>
      <c r="E353" t="s">
        <v>21</v>
      </c>
      <c r="F353" t="s">
        <v>50</v>
      </c>
      <c r="G353">
        <v>99.3</v>
      </c>
      <c r="H353">
        <v>10</v>
      </c>
      <c r="I353">
        <v>49.65</v>
      </c>
      <c r="J353">
        <v>1042.6500000000001</v>
      </c>
      <c r="K353" t="s">
        <v>117</v>
      </c>
      <c r="L353">
        <v>0.62013888888888891</v>
      </c>
      <c r="M353" t="s">
        <v>32</v>
      </c>
      <c r="N353">
        <v>993</v>
      </c>
      <c r="O353">
        <v>4.7619047620000003</v>
      </c>
      <c r="P353">
        <v>49.65</v>
      </c>
      <c r="Q353">
        <v>6.6</v>
      </c>
      <c r="R353">
        <f t="shared" si="53"/>
        <v>1042.6500000000001</v>
      </c>
      <c r="S353" t="str">
        <f t="shared" si="45"/>
        <v>correct</v>
      </c>
      <c r="T353" t="str">
        <f t="shared" si="46"/>
        <v>Fashion Accessories</v>
      </c>
      <c r="U353" t="str">
        <f t="shared" si="47"/>
        <v>Credit card</v>
      </c>
      <c r="V353">
        <f>SUM(J353:J353:J1352)</f>
        <v>203646.63900000014</v>
      </c>
      <c r="W353">
        <f t="shared" si="48"/>
        <v>3490</v>
      </c>
      <c r="X353">
        <f t="shared" si="49"/>
        <v>313.30252153846175</v>
      </c>
      <c r="Y353">
        <f t="shared" si="50"/>
        <v>1042.6500000000001</v>
      </c>
      <c r="Z353">
        <f t="shared" si="51"/>
        <v>10.6785</v>
      </c>
      <c r="AA353">
        <f t="shared" si="52"/>
        <v>650</v>
      </c>
    </row>
    <row r="354" spans="1:27" x14ac:dyDescent="0.3">
      <c r="A354" t="s">
        <v>439</v>
      </c>
      <c r="B354" t="s">
        <v>18</v>
      </c>
      <c r="C354" t="s">
        <v>19</v>
      </c>
      <c r="D354" t="s">
        <v>27</v>
      </c>
      <c r="E354" t="s">
        <v>215</v>
      </c>
      <c r="F354" t="s">
        <v>28</v>
      </c>
      <c r="G354">
        <v>51.69</v>
      </c>
      <c r="H354">
        <v>7</v>
      </c>
      <c r="I354">
        <v>18.0915</v>
      </c>
      <c r="J354">
        <v>379.92149999999998</v>
      </c>
      <c r="K354" t="s">
        <v>144</v>
      </c>
      <c r="L354">
        <v>0.76527777777777783</v>
      </c>
      <c r="M354" t="s">
        <v>29</v>
      </c>
      <c r="N354">
        <v>361.83</v>
      </c>
      <c r="O354">
        <v>4.7619047620000003</v>
      </c>
      <c r="P354">
        <v>18.0915</v>
      </c>
      <c r="Q354">
        <v>5.5</v>
      </c>
      <c r="R354">
        <f t="shared" si="53"/>
        <v>379.92</v>
      </c>
      <c r="S354" t="str">
        <f t="shared" si="45"/>
        <v>check</v>
      </c>
      <c r="T354" t="str">
        <f t="shared" si="46"/>
        <v>Electronic Accessories</v>
      </c>
      <c r="U354" t="str">
        <f t="shared" si="47"/>
        <v>Cash</v>
      </c>
      <c r="V354">
        <f>SUM(J354:J354:J1353)</f>
        <v>202603.98900000015</v>
      </c>
      <c r="W354">
        <f t="shared" si="48"/>
        <v>3480</v>
      </c>
      <c r="X354">
        <f t="shared" si="49"/>
        <v>312.17871956856726</v>
      </c>
      <c r="Y354">
        <f t="shared" si="50"/>
        <v>1034.46</v>
      </c>
      <c r="Z354">
        <f t="shared" si="51"/>
        <v>10.6785</v>
      </c>
      <c r="AA354">
        <f t="shared" si="52"/>
        <v>649</v>
      </c>
    </row>
    <row r="355" spans="1:27" x14ac:dyDescent="0.3">
      <c r="A355" t="s">
        <v>440</v>
      </c>
      <c r="B355" t="s">
        <v>45</v>
      </c>
      <c r="C355" t="s">
        <v>46</v>
      </c>
      <c r="D355" t="s">
        <v>20</v>
      </c>
      <c r="E355" t="s">
        <v>21</v>
      </c>
      <c r="F355" t="s">
        <v>50</v>
      </c>
      <c r="G355">
        <v>54.73</v>
      </c>
      <c r="H355">
        <v>7</v>
      </c>
      <c r="I355">
        <v>19.1555</v>
      </c>
      <c r="J355">
        <v>402.26549999999997</v>
      </c>
      <c r="K355" t="s">
        <v>354</v>
      </c>
      <c r="L355">
        <v>0.79305555555555562</v>
      </c>
      <c r="M355" t="s">
        <v>32</v>
      </c>
      <c r="N355">
        <v>383.11</v>
      </c>
      <c r="O355">
        <v>4.7619047620000003</v>
      </c>
      <c r="P355">
        <v>19.1555</v>
      </c>
      <c r="Q355">
        <v>8.5</v>
      </c>
      <c r="R355">
        <f t="shared" si="53"/>
        <v>402.27</v>
      </c>
      <c r="S355" t="str">
        <f t="shared" si="45"/>
        <v>check</v>
      </c>
      <c r="T355" t="str">
        <f t="shared" si="46"/>
        <v>Fashion Accessories</v>
      </c>
      <c r="U355" t="str">
        <f t="shared" si="47"/>
        <v>Credit card</v>
      </c>
      <c r="V355">
        <f>SUM(J355:J355:J1354)</f>
        <v>202224.06750000015</v>
      </c>
      <c r="W355">
        <f t="shared" si="48"/>
        <v>3473</v>
      </c>
      <c r="X355">
        <f t="shared" si="49"/>
        <v>312.07417824074099</v>
      </c>
      <c r="Y355">
        <f t="shared" si="50"/>
        <v>1034.46</v>
      </c>
      <c r="Z355">
        <f t="shared" si="51"/>
        <v>10.6785</v>
      </c>
      <c r="AA355">
        <f t="shared" si="52"/>
        <v>648</v>
      </c>
    </row>
    <row r="356" spans="1:27" x14ac:dyDescent="0.3">
      <c r="A356" t="s">
        <v>441</v>
      </c>
      <c r="B356" t="s">
        <v>45</v>
      </c>
      <c r="C356" t="s">
        <v>46</v>
      </c>
      <c r="D356" t="s">
        <v>20</v>
      </c>
      <c r="E356" t="s">
        <v>215</v>
      </c>
      <c r="F356" t="s">
        <v>31</v>
      </c>
      <c r="G356">
        <v>27</v>
      </c>
      <c r="H356">
        <v>9</v>
      </c>
      <c r="I356">
        <v>12.15</v>
      </c>
      <c r="J356">
        <v>255.15</v>
      </c>
      <c r="K356">
        <v>43499</v>
      </c>
      <c r="L356">
        <v>0.59444444444444444</v>
      </c>
      <c r="M356" t="s">
        <v>29</v>
      </c>
      <c r="N356">
        <v>243</v>
      </c>
      <c r="O356">
        <v>4.7619047620000003</v>
      </c>
      <c r="P356">
        <v>12.15</v>
      </c>
      <c r="Q356">
        <v>4.8</v>
      </c>
      <c r="R356">
        <f t="shared" si="53"/>
        <v>255.15</v>
      </c>
      <c r="S356" t="str">
        <f t="shared" si="45"/>
        <v>correct</v>
      </c>
      <c r="T356" t="str">
        <f t="shared" si="46"/>
        <v>Home And Lifestyle</v>
      </c>
      <c r="U356" t="str">
        <f t="shared" si="47"/>
        <v>Cash</v>
      </c>
      <c r="V356">
        <f>SUM(J356:J356:J1355)</f>
        <v>201821.80200000014</v>
      </c>
      <c r="W356">
        <f t="shared" si="48"/>
        <v>3466</v>
      </c>
      <c r="X356">
        <f t="shared" si="49"/>
        <v>311.93477897990749</v>
      </c>
      <c r="Y356">
        <f t="shared" si="50"/>
        <v>1034.46</v>
      </c>
      <c r="Z356">
        <f t="shared" si="51"/>
        <v>10.6785</v>
      </c>
      <c r="AA356">
        <f t="shared" si="52"/>
        <v>647</v>
      </c>
    </row>
    <row r="357" spans="1:27" x14ac:dyDescent="0.3">
      <c r="A357" t="s">
        <v>442</v>
      </c>
      <c r="B357" t="s">
        <v>25</v>
      </c>
      <c r="C357" t="s">
        <v>26</v>
      </c>
      <c r="D357" t="s">
        <v>27</v>
      </c>
      <c r="E357" t="s">
        <v>21</v>
      </c>
      <c r="F357" t="s">
        <v>28</v>
      </c>
      <c r="G357">
        <v>30.24</v>
      </c>
      <c r="H357">
        <v>1</v>
      </c>
      <c r="I357">
        <v>1.512</v>
      </c>
      <c r="J357">
        <v>31.751999999999999</v>
      </c>
      <c r="K357">
        <v>43558</v>
      </c>
      <c r="L357">
        <v>0.65555555555555556</v>
      </c>
      <c r="M357" t="s">
        <v>29</v>
      </c>
      <c r="N357">
        <v>30.24</v>
      </c>
      <c r="O357">
        <v>4.7619047620000003</v>
      </c>
      <c r="P357">
        <v>1.512</v>
      </c>
      <c r="Q357">
        <v>8.4</v>
      </c>
      <c r="R357">
        <f t="shared" si="53"/>
        <v>31.75</v>
      </c>
      <c r="S357" t="str">
        <f t="shared" si="45"/>
        <v>check</v>
      </c>
      <c r="T357" t="str">
        <f t="shared" si="46"/>
        <v>Electronic Accessories</v>
      </c>
      <c r="U357" t="str">
        <f t="shared" si="47"/>
        <v>Cash</v>
      </c>
      <c r="V357">
        <f>SUM(J357:J357:J1356)</f>
        <v>201566.65200000015</v>
      </c>
      <c r="W357">
        <f t="shared" si="48"/>
        <v>3457</v>
      </c>
      <c r="X357">
        <f t="shared" si="49"/>
        <v>312.02268111455129</v>
      </c>
      <c r="Y357">
        <f t="shared" si="50"/>
        <v>1034.46</v>
      </c>
      <c r="Z357">
        <f t="shared" si="51"/>
        <v>10.6785</v>
      </c>
      <c r="AA357">
        <f t="shared" si="52"/>
        <v>646</v>
      </c>
    </row>
    <row r="358" spans="1:27" x14ac:dyDescent="0.3">
      <c r="A358" t="s">
        <v>443</v>
      </c>
      <c r="B358" t="s">
        <v>45</v>
      </c>
      <c r="C358" t="s">
        <v>46</v>
      </c>
      <c r="D358" t="s">
        <v>20</v>
      </c>
      <c r="E358" t="s">
        <v>21</v>
      </c>
      <c r="F358" t="s">
        <v>47</v>
      </c>
      <c r="G358">
        <v>89.14</v>
      </c>
      <c r="H358">
        <v>4</v>
      </c>
      <c r="I358">
        <v>17.827999999999999</v>
      </c>
      <c r="J358">
        <v>374.38799999999998</v>
      </c>
      <c r="K358">
        <v>43647</v>
      </c>
      <c r="L358">
        <v>0.51388888888888895</v>
      </c>
      <c r="M358" t="s">
        <v>32</v>
      </c>
      <c r="N358">
        <v>356.56</v>
      </c>
      <c r="O358">
        <v>4.7619047620000003</v>
      </c>
      <c r="P358">
        <v>17.827999999999999</v>
      </c>
      <c r="Q358">
        <v>7.8</v>
      </c>
      <c r="R358">
        <f t="shared" si="53"/>
        <v>374.39</v>
      </c>
      <c r="S358" t="str">
        <f t="shared" si="45"/>
        <v>check</v>
      </c>
      <c r="T358" t="str">
        <f t="shared" si="46"/>
        <v>Food And Beverages</v>
      </c>
      <c r="U358" t="str">
        <f t="shared" si="47"/>
        <v>Credit card</v>
      </c>
      <c r="V358">
        <f>SUM(J358:J358:J1357)</f>
        <v>201534.90000000014</v>
      </c>
      <c r="W358">
        <f t="shared" si="48"/>
        <v>3456</v>
      </c>
      <c r="X358">
        <f t="shared" si="49"/>
        <v>312.45720930232579</v>
      </c>
      <c r="Y358">
        <f t="shared" si="50"/>
        <v>1034.46</v>
      </c>
      <c r="Z358">
        <f t="shared" si="51"/>
        <v>10.6785</v>
      </c>
      <c r="AA358">
        <f t="shared" si="52"/>
        <v>645</v>
      </c>
    </row>
    <row r="359" spans="1:27" x14ac:dyDescent="0.3">
      <c r="A359" t="s">
        <v>444</v>
      </c>
      <c r="B359" t="s">
        <v>25</v>
      </c>
      <c r="C359" t="s">
        <v>26</v>
      </c>
      <c r="D359" t="s">
        <v>27</v>
      </c>
      <c r="E359" t="s">
        <v>21</v>
      </c>
      <c r="F359" t="s">
        <v>50</v>
      </c>
      <c r="G359">
        <v>37.549999999999997</v>
      </c>
      <c r="H359">
        <v>10</v>
      </c>
      <c r="I359">
        <v>18.774999999999999</v>
      </c>
      <c r="J359">
        <v>394.27499999999998</v>
      </c>
      <c r="K359">
        <v>43680</v>
      </c>
      <c r="L359">
        <v>0.8340277777777777</v>
      </c>
      <c r="M359" t="s">
        <v>32</v>
      </c>
      <c r="N359">
        <v>375.5</v>
      </c>
      <c r="O359">
        <v>4.7619047620000003</v>
      </c>
      <c r="P359">
        <v>18.774999999999999</v>
      </c>
      <c r="Q359">
        <v>9.3000000000000007</v>
      </c>
      <c r="R359">
        <f t="shared" si="53"/>
        <v>394.28</v>
      </c>
      <c r="S359" t="str">
        <f t="shared" si="45"/>
        <v>check</v>
      </c>
      <c r="T359" t="str">
        <f t="shared" si="46"/>
        <v>Fashion Accessories</v>
      </c>
      <c r="U359" t="str">
        <f t="shared" si="47"/>
        <v>Credit card</v>
      </c>
      <c r="V359">
        <f>SUM(J359:J359:J1358)</f>
        <v>201160.51200000016</v>
      </c>
      <c r="W359">
        <f t="shared" si="48"/>
        <v>3452</v>
      </c>
      <c r="X359">
        <f t="shared" si="49"/>
        <v>312.36104347826114</v>
      </c>
      <c r="Y359">
        <f t="shared" si="50"/>
        <v>1034.46</v>
      </c>
      <c r="Z359">
        <f t="shared" si="51"/>
        <v>10.6785</v>
      </c>
      <c r="AA359">
        <f t="shared" si="52"/>
        <v>644</v>
      </c>
    </row>
    <row r="360" spans="1:27" x14ac:dyDescent="0.3">
      <c r="A360" t="s">
        <v>445</v>
      </c>
      <c r="B360" t="s">
        <v>25</v>
      </c>
      <c r="C360" t="s">
        <v>26</v>
      </c>
      <c r="D360" t="s">
        <v>27</v>
      </c>
      <c r="E360" t="s">
        <v>21</v>
      </c>
      <c r="F360" t="s">
        <v>36</v>
      </c>
      <c r="G360">
        <v>95.44</v>
      </c>
      <c r="H360">
        <v>10</v>
      </c>
      <c r="I360">
        <v>47.72</v>
      </c>
      <c r="J360">
        <v>1002.12</v>
      </c>
      <c r="K360">
        <v>43709</v>
      </c>
      <c r="L360">
        <v>0.57291666666666663</v>
      </c>
      <c r="M360" t="s">
        <v>29</v>
      </c>
      <c r="N360">
        <v>954.4</v>
      </c>
      <c r="O360">
        <v>4.7619047620000003</v>
      </c>
      <c r="P360">
        <v>47.72</v>
      </c>
      <c r="Q360">
        <v>5.2</v>
      </c>
      <c r="R360">
        <f t="shared" si="53"/>
        <v>1002.12</v>
      </c>
      <c r="S360" t="str">
        <f t="shared" si="45"/>
        <v>correct</v>
      </c>
      <c r="T360" t="str">
        <f t="shared" si="46"/>
        <v>Sports And Travel</v>
      </c>
      <c r="U360" t="str">
        <f t="shared" si="47"/>
        <v>Cash</v>
      </c>
      <c r="V360">
        <f>SUM(J360:J360:J1359)</f>
        <v>200766.23700000017</v>
      </c>
      <c r="W360">
        <f t="shared" si="48"/>
        <v>3442</v>
      </c>
      <c r="X360">
        <f t="shared" si="49"/>
        <v>312.23365007776079</v>
      </c>
      <c r="Y360">
        <f t="shared" si="50"/>
        <v>1034.46</v>
      </c>
      <c r="Z360">
        <f t="shared" si="51"/>
        <v>10.6785</v>
      </c>
      <c r="AA360">
        <f t="shared" si="52"/>
        <v>643</v>
      </c>
    </row>
    <row r="361" spans="1:27" x14ac:dyDescent="0.3">
      <c r="A361" t="s">
        <v>446</v>
      </c>
      <c r="B361" t="s">
        <v>45</v>
      </c>
      <c r="C361" t="s">
        <v>46</v>
      </c>
      <c r="D361" t="s">
        <v>27</v>
      </c>
      <c r="E361" t="s">
        <v>215</v>
      </c>
      <c r="F361" t="s">
        <v>28</v>
      </c>
      <c r="G361">
        <v>27.5</v>
      </c>
      <c r="H361">
        <v>3</v>
      </c>
      <c r="I361">
        <v>4.125</v>
      </c>
      <c r="J361">
        <v>86.625</v>
      </c>
      <c r="K361">
        <v>43468</v>
      </c>
      <c r="L361">
        <v>0.65277777777777779</v>
      </c>
      <c r="M361" t="s">
        <v>23</v>
      </c>
      <c r="N361">
        <v>82.5</v>
      </c>
      <c r="O361">
        <v>4.7619047620000003</v>
      </c>
      <c r="P361">
        <v>4.125</v>
      </c>
      <c r="Q361">
        <v>6.5</v>
      </c>
      <c r="R361">
        <f t="shared" si="53"/>
        <v>86.63</v>
      </c>
      <c r="S361" t="str">
        <f t="shared" si="45"/>
        <v>check</v>
      </c>
      <c r="T361" t="str">
        <f t="shared" si="46"/>
        <v>Electronic Accessories</v>
      </c>
      <c r="U361" t="str">
        <f t="shared" si="47"/>
        <v>Ewallet</v>
      </c>
      <c r="V361">
        <f>SUM(J361:J361:J1360)</f>
        <v>199764.11700000017</v>
      </c>
      <c r="W361">
        <f t="shared" si="48"/>
        <v>3432</v>
      </c>
      <c r="X361">
        <f t="shared" si="49"/>
        <v>311.15906074766383</v>
      </c>
      <c r="Y361">
        <f t="shared" si="50"/>
        <v>1034.46</v>
      </c>
      <c r="Z361">
        <f t="shared" si="51"/>
        <v>10.6785</v>
      </c>
      <c r="AA361">
        <f t="shared" si="52"/>
        <v>642</v>
      </c>
    </row>
    <row r="362" spans="1:27" x14ac:dyDescent="0.3">
      <c r="A362" t="s">
        <v>447</v>
      </c>
      <c r="B362" t="s">
        <v>45</v>
      </c>
      <c r="C362" t="s">
        <v>46</v>
      </c>
      <c r="D362" t="s">
        <v>27</v>
      </c>
      <c r="E362" t="s">
        <v>215</v>
      </c>
      <c r="F362" t="s">
        <v>36</v>
      </c>
      <c r="G362">
        <v>74.97</v>
      </c>
      <c r="H362">
        <v>1</v>
      </c>
      <c r="I362">
        <v>3.7484999999999999</v>
      </c>
      <c r="J362">
        <v>78.718500000000006</v>
      </c>
      <c r="K362" t="s">
        <v>95</v>
      </c>
      <c r="L362">
        <v>0.70694444444444438</v>
      </c>
      <c r="M362" t="s">
        <v>29</v>
      </c>
      <c r="N362">
        <v>74.97</v>
      </c>
      <c r="O362">
        <v>4.7619047620000003</v>
      </c>
      <c r="P362">
        <v>3.7484999999999999</v>
      </c>
      <c r="Q362">
        <v>5.6</v>
      </c>
      <c r="R362">
        <f t="shared" si="53"/>
        <v>78.72</v>
      </c>
      <c r="S362" t="str">
        <f t="shared" si="45"/>
        <v>check</v>
      </c>
      <c r="T362" t="str">
        <f t="shared" si="46"/>
        <v>Sports And Travel</v>
      </c>
      <c r="U362" t="str">
        <f t="shared" si="47"/>
        <v>Cash</v>
      </c>
      <c r="V362">
        <f>SUM(J362:J362:J1361)</f>
        <v>199677.49200000017</v>
      </c>
      <c r="W362">
        <f t="shared" si="48"/>
        <v>3429</v>
      </c>
      <c r="X362">
        <f t="shared" si="49"/>
        <v>311.50934789391601</v>
      </c>
      <c r="Y362">
        <f t="shared" si="50"/>
        <v>1034.46</v>
      </c>
      <c r="Z362">
        <f t="shared" si="51"/>
        <v>10.6785</v>
      </c>
      <c r="AA362">
        <f t="shared" si="52"/>
        <v>641</v>
      </c>
    </row>
    <row r="363" spans="1:27" x14ac:dyDescent="0.3">
      <c r="A363" t="s">
        <v>448</v>
      </c>
      <c r="B363" t="s">
        <v>18</v>
      </c>
      <c r="C363" t="s">
        <v>19</v>
      </c>
      <c r="D363" t="s">
        <v>20</v>
      </c>
      <c r="E363" t="s">
        <v>215</v>
      </c>
      <c r="F363" t="s">
        <v>47</v>
      </c>
      <c r="G363">
        <v>80.959999999999994</v>
      </c>
      <c r="H363">
        <v>8</v>
      </c>
      <c r="I363">
        <v>32.384</v>
      </c>
      <c r="J363">
        <v>680.06399999999996</v>
      </c>
      <c r="K363" t="s">
        <v>68</v>
      </c>
      <c r="L363">
        <v>0.46666666666666662</v>
      </c>
      <c r="M363" t="s">
        <v>32</v>
      </c>
      <c r="N363">
        <v>647.67999999999995</v>
      </c>
      <c r="O363">
        <v>4.7619047620000003</v>
      </c>
      <c r="P363">
        <v>32.384</v>
      </c>
      <c r="Q363">
        <v>7.4</v>
      </c>
      <c r="R363">
        <f t="shared" si="53"/>
        <v>680.06</v>
      </c>
      <c r="S363" t="str">
        <f t="shared" si="45"/>
        <v>check</v>
      </c>
      <c r="T363" t="str">
        <f t="shared" si="46"/>
        <v>Food And Beverages</v>
      </c>
      <c r="U363" t="str">
        <f t="shared" si="47"/>
        <v>Credit card</v>
      </c>
      <c r="V363">
        <f>SUM(J363:J363:J1362)</f>
        <v>199598.77350000016</v>
      </c>
      <c r="W363">
        <f t="shared" si="48"/>
        <v>3428</v>
      </c>
      <c r="X363">
        <f t="shared" si="49"/>
        <v>311.87308359375027</v>
      </c>
      <c r="Y363">
        <f t="shared" si="50"/>
        <v>1034.46</v>
      </c>
      <c r="Z363">
        <f t="shared" si="51"/>
        <v>10.6785</v>
      </c>
      <c r="AA363">
        <f t="shared" si="52"/>
        <v>640</v>
      </c>
    </row>
    <row r="364" spans="1:27" x14ac:dyDescent="0.3">
      <c r="A364" t="s">
        <v>449</v>
      </c>
      <c r="B364" t="s">
        <v>25</v>
      </c>
      <c r="C364" t="s">
        <v>26</v>
      </c>
      <c r="D364" t="s">
        <v>27</v>
      </c>
      <c r="E364" t="s">
        <v>21</v>
      </c>
      <c r="F364" t="s">
        <v>47</v>
      </c>
      <c r="G364">
        <v>94.47</v>
      </c>
      <c r="H364">
        <v>8</v>
      </c>
      <c r="I364">
        <v>37.787999999999997</v>
      </c>
      <c r="J364">
        <v>793.548</v>
      </c>
      <c r="K364" t="s">
        <v>98</v>
      </c>
      <c r="L364">
        <v>0.6333333333333333</v>
      </c>
      <c r="M364" t="s">
        <v>29</v>
      </c>
      <c r="N364">
        <v>755.76</v>
      </c>
      <c r="O364">
        <v>4.7619047620000003</v>
      </c>
      <c r="P364">
        <v>37.787999999999997</v>
      </c>
      <c r="Q364">
        <v>9.1</v>
      </c>
      <c r="R364">
        <f t="shared" si="53"/>
        <v>793.55</v>
      </c>
      <c r="S364" t="str">
        <f t="shared" si="45"/>
        <v>check</v>
      </c>
      <c r="T364" t="str">
        <f t="shared" si="46"/>
        <v>Food And Beverages</v>
      </c>
      <c r="U364" t="str">
        <f t="shared" si="47"/>
        <v>Cash</v>
      </c>
      <c r="V364">
        <f>SUM(J364:J364:J1363)</f>
        <v>198918.70950000014</v>
      </c>
      <c r="W364">
        <f t="shared" si="48"/>
        <v>3420</v>
      </c>
      <c r="X364">
        <f t="shared" si="49"/>
        <v>311.29688497652603</v>
      </c>
      <c r="Y364">
        <f t="shared" si="50"/>
        <v>1034.46</v>
      </c>
      <c r="Z364">
        <f t="shared" si="51"/>
        <v>10.6785</v>
      </c>
      <c r="AA364">
        <f t="shared" si="52"/>
        <v>639</v>
      </c>
    </row>
    <row r="365" spans="1:27" x14ac:dyDescent="0.3">
      <c r="A365" t="s">
        <v>450</v>
      </c>
      <c r="B365" t="s">
        <v>25</v>
      </c>
      <c r="C365" t="s">
        <v>26</v>
      </c>
      <c r="D365" t="s">
        <v>27</v>
      </c>
      <c r="E365" t="s">
        <v>215</v>
      </c>
      <c r="F365" t="s">
        <v>47</v>
      </c>
      <c r="G365">
        <v>99.79</v>
      </c>
      <c r="H365">
        <v>2</v>
      </c>
      <c r="I365">
        <v>9.9789999999999992</v>
      </c>
      <c r="J365">
        <v>209.559</v>
      </c>
      <c r="K365">
        <v>43649</v>
      </c>
      <c r="L365">
        <v>0.85902777777777783</v>
      </c>
      <c r="M365" t="s">
        <v>23</v>
      </c>
      <c r="N365">
        <v>199.58</v>
      </c>
      <c r="O365">
        <v>4.7619047620000003</v>
      </c>
      <c r="P365">
        <v>9.9789999999999992</v>
      </c>
      <c r="Q365">
        <v>8</v>
      </c>
      <c r="R365">
        <f t="shared" si="53"/>
        <v>209.56</v>
      </c>
      <c r="S365" t="str">
        <f t="shared" si="45"/>
        <v>check</v>
      </c>
      <c r="T365" t="str">
        <f t="shared" si="46"/>
        <v>Food And Beverages</v>
      </c>
      <c r="U365" t="str">
        <f t="shared" si="47"/>
        <v>Ewallet</v>
      </c>
      <c r="V365">
        <f>SUM(J365:J365:J1364)</f>
        <v>198125.1615000001</v>
      </c>
      <c r="W365">
        <f t="shared" si="48"/>
        <v>3412</v>
      </c>
      <c r="X365">
        <f t="shared" si="49"/>
        <v>310.54100548589361</v>
      </c>
      <c r="Y365">
        <f t="shared" si="50"/>
        <v>1034.46</v>
      </c>
      <c r="Z365">
        <f t="shared" si="51"/>
        <v>10.6785</v>
      </c>
      <c r="AA365">
        <f t="shared" si="52"/>
        <v>638</v>
      </c>
    </row>
    <row r="366" spans="1:27" x14ac:dyDescent="0.3">
      <c r="A366" t="s">
        <v>451</v>
      </c>
      <c r="B366" t="s">
        <v>18</v>
      </c>
      <c r="C366" t="s">
        <v>19</v>
      </c>
      <c r="D366" t="s">
        <v>27</v>
      </c>
      <c r="E366" t="s">
        <v>215</v>
      </c>
      <c r="F366" t="s">
        <v>31</v>
      </c>
      <c r="G366">
        <v>73.22</v>
      </c>
      <c r="H366">
        <v>6</v>
      </c>
      <c r="I366">
        <v>21.966000000000001</v>
      </c>
      <c r="J366">
        <v>461.286</v>
      </c>
      <c r="K366" t="s">
        <v>61</v>
      </c>
      <c r="L366">
        <v>0.73888888888888893</v>
      </c>
      <c r="M366" t="s">
        <v>29</v>
      </c>
      <c r="N366">
        <v>439.32</v>
      </c>
      <c r="O366">
        <v>4.7619047620000003</v>
      </c>
      <c r="P366">
        <v>21.966000000000001</v>
      </c>
      <c r="Q366">
        <v>7.2</v>
      </c>
      <c r="R366">
        <f t="shared" si="53"/>
        <v>461.29</v>
      </c>
      <c r="S366" t="str">
        <f t="shared" si="45"/>
        <v>check</v>
      </c>
      <c r="T366" t="str">
        <f t="shared" si="46"/>
        <v>Home And Lifestyle</v>
      </c>
      <c r="U366" t="str">
        <f t="shared" si="47"/>
        <v>Cash</v>
      </c>
      <c r="V366">
        <f>SUM(J366:J366:J1365)</f>
        <v>197915.60250000012</v>
      </c>
      <c r="W366">
        <f t="shared" si="48"/>
        <v>3410</v>
      </c>
      <c r="X366">
        <f t="shared" si="49"/>
        <v>310.69953296703318</v>
      </c>
      <c r="Y366">
        <f t="shared" si="50"/>
        <v>1034.46</v>
      </c>
      <c r="Z366">
        <f t="shared" si="51"/>
        <v>10.6785</v>
      </c>
      <c r="AA366">
        <f t="shared" si="52"/>
        <v>637</v>
      </c>
    </row>
    <row r="367" spans="1:27" x14ac:dyDescent="0.3">
      <c r="A367" t="s">
        <v>452</v>
      </c>
      <c r="B367" t="s">
        <v>25</v>
      </c>
      <c r="C367" t="s">
        <v>26</v>
      </c>
      <c r="D367" t="s">
        <v>27</v>
      </c>
      <c r="E367" t="s">
        <v>21</v>
      </c>
      <c r="F367" t="s">
        <v>47</v>
      </c>
      <c r="G367">
        <v>41.24</v>
      </c>
      <c r="H367">
        <v>4</v>
      </c>
      <c r="I367">
        <v>8.2479999999999993</v>
      </c>
      <c r="J367">
        <v>173.208</v>
      </c>
      <c r="K367" t="s">
        <v>453</v>
      </c>
      <c r="L367">
        <v>0.68263888888888891</v>
      </c>
      <c r="M367" t="s">
        <v>29</v>
      </c>
      <c r="N367">
        <v>164.96</v>
      </c>
      <c r="O367">
        <v>4.7619047620000003</v>
      </c>
      <c r="P367">
        <v>8.2479999999999993</v>
      </c>
      <c r="Q367">
        <v>7.1</v>
      </c>
      <c r="R367">
        <f t="shared" si="53"/>
        <v>173.21</v>
      </c>
      <c r="S367" t="str">
        <f t="shared" si="45"/>
        <v>check</v>
      </c>
      <c r="T367" t="str">
        <f t="shared" si="46"/>
        <v>Food And Beverages</v>
      </c>
      <c r="U367" t="str">
        <f t="shared" si="47"/>
        <v>Cash</v>
      </c>
      <c r="V367">
        <f>SUM(J367:J367:J1366)</f>
        <v>197454.31650000013</v>
      </c>
      <c r="W367">
        <f t="shared" si="48"/>
        <v>3404</v>
      </c>
      <c r="X367">
        <f t="shared" si="49"/>
        <v>310.46276179245302</v>
      </c>
      <c r="Y367">
        <f t="shared" si="50"/>
        <v>1034.46</v>
      </c>
      <c r="Z367">
        <f t="shared" si="51"/>
        <v>10.6785</v>
      </c>
      <c r="AA367">
        <f t="shared" si="52"/>
        <v>636</v>
      </c>
    </row>
    <row r="368" spans="1:27" x14ac:dyDescent="0.3">
      <c r="A368" t="s">
        <v>454</v>
      </c>
      <c r="B368" t="s">
        <v>25</v>
      </c>
      <c r="C368" t="s">
        <v>26</v>
      </c>
      <c r="D368" t="s">
        <v>27</v>
      </c>
      <c r="E368" t="s">
        <v>21</v>
      </c>
      <c r="F368" t="s">
        <v>50</v>
      </c>
      <c r="G368">
        <v>81.680000000000007</v>
      </c>
      <c r="H368">
        <v>4</v>
      </c>
      <c r="I368">
        <v>16.335999999999999</v>
      </c>
      <c r="J368">
        <v>343.05599999999998</v>
      </c>
      <c r="K368">
        <v>43617</v>
      </c>
      <c r="L368">
        <v>0.5083333333333333</v>
      </c>
      <c r="M368" t="s">
        <v>29</v>
      </c>
      <c r="N368">
        <v>326.72000000000003</v>
      </c>
      <c r="O368">
        <v>4.7619047620000003</v>
      </c>
      <c r="P368">
        <v>16.335999999999999</v>
      </c>
      <c r="Q368">
        <v>9.1</v>
      </c>
      <c r="R368">
        <f t="shared" si="53"/>
        <v>343.06</v>
      </c>
      <c r="S368" t="str">
        <f t="shared" si="45"/>
        <v>check</v>
      </c>
      <c r="T368" t="str">
        <f t="shared" si="46"/>
        <v>Fashion Accessories</v>
      </c>
      <c r="U368" t="str">
        <f t="shared" si="47"/>
        <v>Cash</v>
      </c>
      <c r="V368">
        <f>SUM(J368:J368:J1367)</f>
        <v>197281.10850000015</v>
      </c>
      <c r="W368">
        <f t="shared" si="48"/>
        <v>3400</v>
      </c>
      <c r="X368">
        <f t="shared" si="49"/>
        <v>310.67891102362228</v>
      </c>
      <c r="Y368">
        <f t="shared" si="50"/>
        <v>1034.46</v>
      </c>
      <c r="Z368">
        <f t="shared" si="51"/>
        <v>10.6785</v>
      </c>
      <c r="AA368">
        <f t="shared" si="52"/>
        <v>635</v>
      </c>
    </row>
    <row r="369" spans="1:27" x14ac:dyDescent="0.3">
      <c r="A369" t="s">
        <v>455</v>
      </c>
      <c r="B369" t="s">
        <v>25</v>
      </c>
      <c r="C369" t="s">
        <v>26</v>
      </c>
      <c r="D369" t="s">
        <v>27</v>
      </c>
      <c r="E369" t="s">
        <v>21</v>
      </c>
      <c r="F369" t="s">
        <v>28</v>
      </c>
      <c r="G369">
        <v>51.32</v>
      </c>
      <c r="H369">
        <v>9</v>
      </c>
      <c r="I369">
        <v>23.094000000000001</v>
      </c>
      <c r="J369">
        <v>484.97399999999999</v>
      </c>
      <c r="K369" t="s">
        <v>354</v>
      </c>
      <c r="L369">
        <v>0.81458333333333333</v>
      </c>
      <c r="M369" t="s">
        <v>29</v>
      </c>
      <c r="N369">
        <v>461.88</v>
      </c>
      <c r="O369">
        <v>4.7619047620000003</v>
      </c>
      <c r="P369">
        <v>23.094000000000001</v>
      </c>
      <c r="Q369">
        <v>5.6</v>
      </c>
      <c r="R369">
        <f t="shared" si="53"/>
        <v>484.97</v>
      </c>
      <c r="S369" t="str">
        <f t="shared" si="45"/>
        <v>check</v>
      </c>
      <c r="T369" t="str">
        <f t="shared" si="46"/>
        <v>Electronic Accessories</v>
      </c>
      <c r="U369" t="str">
        <f t="shared" si="47"/>
        <v>Cash</v>
      </c>
      <c r="V369">
        <f>SUM(J369:J369:J1368)</f>
        <v>196938.05250000014</v>
      </c>
      <c r="W369">
        <f t="shared" si="48"/>
        <v>3396</v>
      </c>
      <c r="X369">
        <f t="shared" si="49"/>
        <v>310.62784305993711</v>
      </c>
      <c r="Y369">
        <f t="shared" si="50"/>
        <v>1034.46</v>
      </c>
      <c r="Z369">
        <f t="shared" si="51"/>
        <v>10.6785</v>
      </c>
      <c r="AA369">
        <f t="shared" si="52"/>
        <v>634</v>
      </c>
    </row>
    <row r="370" spans="1:27" x14ac:dyDescent="0.3">
      <c r="A370" t="s">
        <v>456</v>
      </c>
      <c r="B370" t="s">
        <v>18</v>
      </c>
      <c r="C370" t="s">
        <v>19</v>
      </c>
      <c r="D370" t="s">
        <v>20</v>
      </c>
      <c r="E370" t="s">
        <v>215</v>
      </c>
      <c r="F370" t="s">
        <v>31</v>
      </c>
      <c r="G370">
        <v>65.94</v>
      </c>
      <c r="H370">
        <v>4</v>
      </c>
      <c r="I370">
        <v>13.188000000000001</v>
      </c>
      <c r="J370">
        <v>276.94799999999998</v>
      </c>
      <c r="K370" t="s">
        <v>176</v>
      </c>
      <c r="L370">
        <v>0.4368055555555555</v>
      </c>
      <c r="M370" t="s">
        <v>29</v>
      </c>
      <c r="N370">
        <v>263.76</v>
      </c>
      <c r="O370">
        <v>4.7619047620000003</v>
      </c>
      <c r="P370">
        <v>13.188000000000001</v>
      </c>
      <c r="Q370">
        <v>6</v>
      </c>
      <c r="R370">
        <f t="shared" si="53"/>
        <v>276.95</v>
      </c>
      <c r="S370" t="str">
        <f t="shared" si="45"/>
        <v>check</v>
      </c>
      <c r="T370" t="str">
        <f t="shared" si="46"/>
        <v>Home And Lifestyle</v>
      </c>
      <c r="U370" t="str">
        <f t="shared" si="47"/>
        <v>Cash</v>
      </c>
      <c r="V370">
        <f>SUM(J370:J370:J1369)</f>
        <v>196453.07850000012</v>
      </c>
      <c r="W370">
        <f t="shared" si="48"/>
        <v>3387</v>
      </c>
      <c r="X370">
        <f t="shared" si="49"/>
        <v>310.3524146919433</v>
      </c>
      <c r="Y370">
        <f t="shared" si="50"/>
        <v>1034.46</v>
      </c>
      <c r="Z370">
        <f t="shared" si="51"/>
        <v>10.6785</v>
      </c>
      <c r="AA370">
        <f t="shared" si="52"/>
        <v>633</v>
      </c>
    </row>
    <row r="371" spans="1:27" x14ac:dyDescent="0.3">
      <c r="A371" t="s">
        <v>457</v>
      </c>
      <c r="B371" t="s">
        <v>25</v>
      </c>
      <c r="C371" t="s">
        <v>26</v>
      </c>
      <c r="D371" t="s">
        <v>27</v>
      </c>
      <c r="E371" t="s">
        <v>21</v>
      </c>
      <c r="F371" t="s">
        <v>36</v>
      </c>
      <c r="G371">
        <v>14.36</v>
      </c>
      <c r="H371">
        <v>10</v>
      </c>
      <c r="I371">
        <v>7.18</v>
      </c>
      <c r="J371">
        <v>150.78</v>
      </c>
      <c r="K371" t="s">
        <v>34</v>
      </c>
      <c r="L371">
        <v>0.60277777777777775</v>
      </c>
      <c r="M371" t="s">
        <v>29</v>
      </c>
      <c r="N371">
        <v>143.6</v>
      </c>
      <c r="O371">
        <v>4.7619047620000003</v>
      </c>
      <c r="P371">
        <v>7.18</v>
      </c>
      <c r="Q371">
        <v>5.4</v>
      </c>
      <c r="R371">
        <f t="shared" si="53"/>
        <v>150.78</v>
      </c>
      <c r="S371" t="str">
        <f t="shared" si="45"/>
        <v>correct</v>
      </c>
      <c r="T371" t="str">
        <f t="shared" si="46"/>
        <v>Sports And Travel</v>
      </c>
      <c r="U371" t="str">
        <f t="shared" si="47"/>
        <v>Cash</v>
      </c>
      <c r="V371">
        <f>SUM(J371:J371:J1370)</f>
        <v>196176.13050000014</v>
      </c>
      <c r="W371">
        <f t="shared" si="48"/>
        <v>3383</v>
      </c>
      <c r="X371">
        <f t="shared" si="49"/>
        <v>310.40526977848123</v>
      </c>
      <c r="Y371">
        <f t="shared" si="50"/>
        <v>1034.46</v>
      </c>
      <c r="Z371">
        <f t="shared" si="51"/>
        <v>10.6785</v>
      </c>
      <c r="AA371">
        <f t="shared" si="52"/>
        <v>632</v>
      </c>
    </row>
    <row r="372" spans="1:27" x14ac:dyDescent="0.3">
      <c r="A372" t="s">
        <v>458</v>
      </c>
      <c r="B372" t="s">
        <v>18</v>
      </c>
      <c r="C372" t="s">
        <v>19</v>
      </c>
      <c r="D372" t="s">
        <v>20</v>
      </c>
      <c r="E372" t="s">
        <v>215</v>
      </c>
      <c r="F372" t="s">
        <v>28</v>
      </c>
      <c r="G372">
        <v>21.5</v>
      </c>
      <c r="H372">
        <v>9</v>
      </c>
      <c r="I372">
        <v>9.6750000000000007</v>
      </c>
      <c r="J372">
        <v>203.17500000000001</v>
      </c>
      <c r="K372">
        <v>43619</v>
      </c>
      <c r="L372">
        <v>0.53194444444444444</v>
      </c>
      <c r="M372" t="s">
        <v>32</v>
      </c>
      <c r="N372">
        <v>193.5</v>
      </c>
      <c r="O372">
        <v>4.7619047620000003</v>
      </c>
      <c r="P372">
        <v>9.6750000000000007</v>
      </c>
      <c r="Q372">
        <v>7.8</v>
      </c>
      <c r="R372">
        <f t="shared" si="53"/>
        <v>203.18</v>
      </c>
      <c r="S372" t="str">
        <f t="shared" si="45"/>
        <v>check</v>
      </c>
      <c r="T372" t="str">
        <f t="shared" si="46"/>
        <v>Electronic Accessories</v>
      </c>
      <c r="U372" t="str">
        <f t="shared" si="47"/>
        <v>Credit card</v>
      </c>
      <c r="V372">
        <f>SUM(J372:J372:J1371)</f>
        <v>196025.35050000012</v>
      </c>
      <c r="W372">
        <f t="shared" si="48"/>
        <v>3373</v>
      </c>
      <c r="X372">
        <f t="shared" si="49"/>
        <v>310.65824167987341</v>
      </c>
      <c r="Y372">
        <f t="shared" si="50"/>
        <v>1034.46</v>
      </c>
      <c r="Z372">
        <f t="shared" si="51"/>
        <v>10.6785</v>
      </c>
      <c r="AA372">
        <f t="shared" si="52"/>
        <v>631</v>
      </c>
    </row>
    <row r="373" spans="1:27" x14ac:dyDescent="0.3">
      <c r="A373" t="s">
        <v>459</v>
      </c>
      <c r="B373" t="s">
        <v>45</v>
      </c>
      <c r="C373" t="s">
        <v>46</v>
      </c>
      <c r="D373" t="s">
        <v>20</v>
      </c>
      <c r="E373" t="s">
        <v>21</v>
      </c>
      <c r="F373" t="s">
        <v>28</v>
      </c>
      <c r="G373">
        <v>26.26</v>
      </c>
      <c r="H373">
        <v>7</v>
      </c>
      <c r="I373">
        <v>9.1910000000000007</v>
      </c>
      <c r="J373">
        <v>193.011</v>
      </c>
      <c r="K373">
        <v>43498</v>
      </c>
      <c r="L373">
        <v>0.81944444444444453</v>
      </c>
      <c r="M373" t="s">
        <v>29</v>
      </c>
      <c r="N373">
        <v>183.82</v>
      </c>
      <c r="O373">
        <v>4.7619047620000003</v>
      </c>
      <c r="P373">
        <v>9.1910000000000007</v>
      </c>
      <c r="Q373">
        <v>9.9</v>
      </c>
      <c r="R373">
        <f t="shared" si="53"/>
        <v>193.01</v>
      </c>
      <c r="S373" t="str">
        <f t="shared" si="45"/>
        <v>check</v>
      </c>
      <c r="T373" t="str">
        <f t="shared" si="46"/>
        <v>Electronic Accessories</v>
      </c>
      <c r="U373" t="str">
        <f t="shared" si="47"/>
        <v>Cash</v>
      </c>
      <c r="V373">
        <f>SUM(J373:J373:J1372)</f>
        <v>195822.17550000013</v>
      </c>
      <c r="W373">
        <f t="shared" si="48"/>
        <v>3364</v>
      </c>
      <c r="X373">
        <f t="shared" si="49"/>
        <v>310.82885000000022</v>
      </c>
      <c r="Y373">
        <f t="shared" si="50"/>
        <v>1034.46</v>
      </c>
      <c r="Z373">
        <f t="shared" si="51"/>
        <v>10.6785</v>
      </c>
      <c r="AA373">
        <f t="shared" si="52"/>
        <v>630</v>
      </c>
    </row>
    <row r="374" spans="1:27" x14ac:dyDescent="0.3">
      <c r="A374" t="s">
        <v>460</v>
      </c>
      <c r="B374" t="s">
        <v>45</v>
      </c>
      <c r="C374" t="s">
        <v>46</v>
      </c>
      <c r="D374" t="s">
        <v>27</v>
      </c>
      <c r="E374" t="s">
        <v>21</v>
      </c>
      <c r="F374" t="s">
        <v>50</v>
      </c>
      <c r="G374">
        <v>60.96</v>
      </c>
      <c r="H374">
        <v>2</v>
      </c>
      <c r="I374">
        <v>6.0960000000000001</v>
      </c>
      <c r="J374">
        <v>128.01599999999999</v>
      </c>
      <c r="K374" t="s">
        <v>75</v>
      </c>
      <c r="L374">
        <v>0.81874999999999998</v>
      </c>
      <c r="M374" t="s">
        <v>32</v>
      </c>
      <c r="N374">
        <v>121.92</v>
      </c>
      <c r="O374">
        <v>4.7619047620000003</v>
      </c>
      <c r="P374">
        <v>6.0960000000000001</v>
      </c>
      <c r="Q374">
        <v>4.9000000000000004</v>
      </c>
      <c r="R374">
        <f t="shared" si="53"/>
        <v>128.02000000000001</v>
      </c>
      <c r="S374" t="str">
        <f t="shared" si="45"/>
        <v>check</v>
      </c>
      <c r="T374" t="str">
        <f t="shared" si="46"/>
        <v>Fashion Accessories</v>
      </c>
      <c r="U374" t="str">
        <f t="shared" si="47"/>
        <v>Credit card</v>
      </c>
      <c r="V374">
        <f>SUM(J374:J374:J1373)</f>
        <v>195629.16450000013</v>
      </c>
      <c r="W374">
        <f t="shared" si="48"/>
        <v>3357</v>
      </c>
      <c r="X374">
        <f t="shared" si="49"/>
        <v>311.01615977742466</v>
      </c>
      <c r="Y374">
        <f t="shared" si="50"/>
        <v>1034.46</v>
      </c>
      <c r="Z374">
        <f t="shared" si="51"/>
        <v>10.6785</v>
      </c>
      <c r="AA374">
        <f t="shared" si="52"/>
        <v>629</v>
      </c>
    </row>
    <row r="375" spans="1:27" x14ac:dyDescent="0.3">
      <c r="A375" t="s">
        <v>461</v>
      </c>
      <c r="B375" t="s">
        <v>25</v>
      </c>
      <c r="C375" t="s">
        <v>26</v>
      </c>
      <c r="D375" t="s">
        <v>27</v>
      </c>
      <c r="E375" t="s">
        <v>21</v>
      </c>
      <c r="F375" t="s">
        <v>31</v>
      </c>
      <c r="G375">
        <v>70.11</v>
      </c>
      <c r="H375">
        <v>6</v>
      </c>
      <c r="I375">
        <v>21.033000000000001</v>
      </c>
      <c r="J375">
        <v>441.69299999999998</v>
      </c>
      <c r="K375" t="s">
        <v>354</v>
      </c>
      <c r="L375">
        <v>0.74583333333333324</v>
      </c>
      <c r="M375" t="s">
        <v>23</v>
      </c>
      <c r="N375">
        <v>420.66</v>
      </c>
      <c r="O375">
        <v>4.7619047620000003</v>
      </c>
      <c r="P375">
        <v>21.033000000000001</v>
      </c>
      <c r="Q375">
        <v>5.2</v>
      </c>
      <c r="R375">
        <f t="shared" si="53"/>
        <v>441.69</v>
      </c>
      <c r="S375" t="str">
        <f t="shared" si="45"/>
        <v>check</v>
      </c>
      <c r="T375" t="str">
        <f t="shared" si="46"/>
        <v>Home And Lifestyle</v>
      </c>
      <c r="U375" t="str">
        <f t="shared" si="47"/>
        <v>Ewallet</v>
      </c>
      <c r="V375">
        <f>SUM(J375:J375:J1374)</f>
        <v>195501.14850000013</v>
      </c>
      <c r="W375">
        <f t="shared" si="48"/>
        <v>3355</v>
      </c>
      <c r="X375">
        <f t="shared" si="49"/>
        <v>311.30756130573269</v>
      </c>
      <c r="Y375">
        <f t="shared" si="50"/>
        <v>1034.46</v>
      </c>
      <c r="Z375">
        <f t="shared" si="51"/>
        <v>10.6785</v>
      </c>
      <c r="AA375">
        <f t="shared" si="52"/>
        <v>628</v>
      </c>
    </row>
    <row r="376" spans="1:27" x14ac:dyDescent="0.3">
      <c r="A376" t="s">
        <v>462</v>
      </c>
      <c r="B376" t="s">
        <v>25</v>
      </c>
      <c r="C376" t="s">
        <v>26</v>
      </c>
      <c r="D376" t="s">
        <v>27</v>
      </c>
      <c r="E376" t="s">
        <v>215</v>
      </c>
      <c r="F376" t="s">
        <v>50</v>
      </c>
      <c r="G376">
        <v>42.08</v>
      </c>
      <c r="H376">
        <v>6</v>
      </c>
      <c r="I376">
        <v>12.624000000000001</v>
      </c>
      <c r="J376">
        <v>265.10399999999998</v>
      </c>
      <c r="K376" t="s">
        <v>228</v>
      </c>
      <c r="L376">
        <v>0.51736111111111105</v>
      </c>
      <c r="M376" t="s">
        <v>29</v>
      </c>
      <c r="N376">
        <v>252.48</v>
      </c>
      <c r="O376">
        <v>4.7619047620000003</v>
      </c>
      <c r="P376">
        <v>12.624000000000001</v>
      </c>
      <c r="Q376">
        <v>8.9</v>
      </c>
      <c r="R376">
        <f t="shared" si="53"/>
        <v>265.10000000000002</v>
      </c>
      <c r="S376" t="str">
        <f t="shared" si="45"/>
        <v>check</v>
      </c>
      <c r="T376" t="str">
        <f t="shared" si="46"/>
        <v>Fashion Accessories</v>
      </c>
      <c r="U376" t="str">
        <f t="shared" si="47"/>
        <v>Cash</v>
      </c>
      <c r="V376">
        <f>SUM(J376:J376:J1375)</f>
        <v>195059.45550000013</v>
      </c>
      <c r="W376">
        <f t="shared" si="48"/>
        <v>3349</v>
      </c>
      <c r="X376">
        <f t="shared" si="49"/>
        <v>311.09961004784708</v>
      </c>
      <c r="Y376">
        <f t="shared" si="50"/>
        <v>1034.46</v>
      </c>
      <c r="Z376">
        <f t="shared" si="51"/>
        <v>10.6785</v>
      </c>
      <c r="AA376">
        <f t="shared" si="52"/>
        <v>627</v>
      </c>
    </row>
    <row r="377" spans="1:27" x14ac:dyDescent="0.3">
      <c r="A377" t="s">
        <v>463</v>
      </c>
      <c r="B377" t="s">
        <v>18</v>
      </c>
      <c r="C377" t="s">
        <v>19</v>
      </c>
      <c r="D377" t="s">
        <v>27</v>
      </c>
      <c r="E377" t="s">
        <v>21</v>
      </c>
      <c r="F377" t="s">
        <v>31</v>
      </c>
      <c r="G377">
        <v>67.09</v>
      </c>
      <c r="H377">
        <v>5</v>
      </c>
      <c r="I377">
        <v>16.772500000000001</v>
      </c>
      <c r="J377">
        <v>352.22250000000003</v>
      </c>
      <c r="K377">
        <v>43525</v>
      </c>
      <c r="L377">
        <v>0.69930555555555562</v>
      </c>
      <c r="M377" t="s">
        <v>32</v>
      </c>
      <c r="N377">
        <v>335.45</v>
      </c>
      <c r="O377">
        <v>4.7619047620000003</v>
      </c>
      <c r="P377">
        <v>16.772500000000001</v>
      </c>
      <c r="Q377">
        <v>9.1</v>
      </c>
      <c r="R377">
        <f t="shared" si="53"/>
        <v>352.22</v>
      </c>
      <c r="S377" t="str">
        <f t="shared" si="45"/>
        <v>check</v>
      </c>
      <c r="T377" t="str">
        <f t="shared" si="46"/>
        <v>Home And Lifestyle</v>
      </c>
      <c r="U377" t="str">
        <f t="shared" si="47"/>
        <v>Credit card</v>
      </c>
      <c r="V377">
        <f>SUM(J377:J377:J1376)</f>
        <v>194794.35150000011</v>
      </c>
      <c r="W377">
        <f t="shared" si="48"/>
        <v>3343</v>
      </c>
      <c r="X377">
        <f t="shared" si="49"/>
        <v>311.17308546325893</v>
      </c>
      <c r="Y377">
        <f t="shared" si="50"/>
        <v>1034.46</v>
      </c>
      <c r="Z377">
        <f t="shared" si="51"/>
        <v>10.6785</v>
      </c>
      <c r="AA377">
        <f t="shared" si="52"/>
        <v>626</v>
      </c>
    </row>
    <row r="378" spans="1:27" x14ac:dyDescent="0.3">
      <c r="A378" t="s">
        <v>464</v>
      </c>
      <c r="B378" t="s">
        <v>18</v>
      </c>
      <c r="C378" t="s">
        <v>19</v>
      </c>
      <c r="D378" t="s">
        <v>20</v>
      </c>
      <c r="E378" t="s">
        <v>21</v>
      </c>
      <c r="F378" t="s">
        <v>50</v>
      </c>
      <c r="G378">
        <v>96.7</v>
      </c>
      <c r="H378">
        <v>5</v>
      </c>
      <c r="I378">
        <v>24.175000000000001</v>
      </c>
      <c r="J378">
        <v>507.67500000000001</v>
      </c>
      <c r="K378" t="s">
        <v>283</v>
      </c>
      <c r="L378">
        <v>0.53611111111111109</v>
      </c>
      <c r="M378" t="s">
        <v>23</v>
      </c>
      <c r="N378">
        <v>483.5</v>
      </c>
      <c r="O378">
        <v>4.7619047620000003</v>
      </c>
      <c r="P378">
        <v>24.175000000000001</v>
      </c>
      <c r="Q378">
        <v>7</v>
      </c>
      <c r="R378">
        <f t="shared" si="53"/>
        <v>507.68</v>
      </c>
      <c r="S378" t="str">
        <f t="shared" si="45"/>
        <v>check</v>
      </c>
      <c r="T378" t="str">
        <f t="shared" si="46"/>
        <v>Fashion Accessories</v>
      </c>
      <c r="U378" t="str">
        <f t="shared" si="47"/>
        <v>Ewallet</v>
      </c>
      <c r="V378">
        <f>SUM(J378:J378:J1377)</f>
        <v>194442.12900000013</v>
      </c>
      <c r="W378">
        <f t="shared" si="48"/>
        <v>3338</v>
      </c>
      <c r="X378">
        <f t="shared" si="49"/>
        <v>311.10740640000023</v>
      </c>
      <c r="Y378">
        <f t="shared" si="50"/>
        <v>1034.46</v>
      </c>
      <c r="Z378">
        <f t="shared" si="51"/>
        <v>10.6785</v>
      </c>
      <c r="AA378">
        <f t="shared" si="52"/>
        <v>625</v>
      </c>
    </row>
    <row r="379" spans="1:27" x14ac:dyDescent="0.3">
      <c r="A379" t="s">
        <v>465</v>
      </c>
      <c r="B379" t="s">
        <v>45</v>
      </c>
      <c r="C379" t="s">
        <v>46</v>
      </c>
      <c r="D379" t="s">
        <v>20</v>
      </c>
      <c r="E379" t="s">
        <v>21</v>
      </c>
      <c r="F379" t="s">
        <v>31</v>
      </c>
      <c r="G379">
        <v>35.380000000000003</v>
      </c>
      <c r="H379">
        <v>9</v>
      </c>
      <c r="I379">
        <v>15.920999999999999</v>
      </c>
      <c r="J379">
        <v>334.34100000000001</v>
      </c>
      <c r="K379">
        <v>43586</v>
      </c>
      <c r="L379">
        <v>0.82638888888888884</v>
      </c>
      <c r="M379" t="s">
        <v>32</v>
      </c>
      <c r="N379">
        <v>318.42</v>
      </c>
      <c r="O379">
        <v>4.7619047620000003</v>
      </c>
      <c r="P379">
        <v>15.920999999999999</v>
      </c>
      <c r="Q379">
        <v>9.6</v>
      </c>
      <c r="R379">
        <f t="shared" si="53"/>
        <v>334.34</v>
      </c>
      <c r="S379" t="str">
        <f t="shared" si="45"/>
        <v>check</v>
      </c>
      <c r="T379" t="str">
        <f t="shared" si="46"/>
        <v>Home And Lifestyle</v>
      </c>
      <c r="U379" t="str">
        <f t="shared" si="47"/>
        <v>Credit card</v>
      </c>
      <c r="V379">
        <f>SUM(J379:J379:J1378)</f>
        <v>193934.45400000014</v>
      </c>
      <c r="W379">
        <f t="shared" si="48"/>
        <v>3333</v>
      </c>
      <c r="X379">
        <f t="shared" si="49"/>
        <v>310.79239423076945</v>
      </c>
      <c r="Y379">
        <f t="shared" si="50"/>
        <v>1034.46</v>
      </c>
      <c r="Z379">
        <f t="shared" si="51"/>
        <v>10.6785</v>
      </c>
      <c r="AA379">
        <f t="shared" si="52"/>
        <v>624</v>
      </c>
    </row>
    <row r="380" spans="1:27" x14ac:dyDescent="0.3">
      <c r="A380" t="s">
        <v>466</v>
      </c>
      <c r="B380" t="s">
        <v>25</v>
      </c>
      <c r="C380" t="s">
        <v>26</v>
      </c>
      <c r="D380" t="s">
        <v>27</v>
      </c>
      <c r="E380" t="s">
        <v>215</v>
      </c>
      <c r="F380" t="s">
        <v>36</v>
      </c>
      <c r="G380">
        <v>95.49</v>
      </c>
      <c r="H380">
        <v>7</v>
      </c>
      <c r="I380">
        <v>33.421500000000002</v>
      </c>
      <c r="J380">
        <v>701.85149999999999</v>
      </c>
      <c r="K380" t="s">
        <v>218</v>
      </c>
      <c r="L380">
        <v>0.76180555555555562</v>
      </c>
      <c r="M380" t="s">
        <v>23</v>
      </c>
      <c r="N380">
        <v>668.43</v>
      </c>
      <c r="O380">
        <v>4.7619047620000003</v>
      </c>
      <c r="P380">
        <v>33.421500000000002</v>
      </c>
      <c r="Q380">
        <v>8.6999999999999993</v>
      </c>
      <c r="R380">
        <f t="shared" si="53"/>
        <v>701.85</v>
      </c>
      <c r="S380" t="str">
        <f t="shared" si="45"/>
        <v>check</v>
      </c>
      <c r="T380" t="str">
        <f t="shared" si="46"/>
        <v>Sports And Travel</v>
      </c>
      <c r="U380" t="str">
        <f t="shared" si="47"/>
        <v>Ewallet</v>
      </c>
      <c r="V380">
        <f>SUM(J380:J380:J1379)</f>
        <v>193600.11300000013</v>
      </c>
      <c r="W380">
        <f t="shared" si="48"/>
        <v>3324</v>
      </c>
      <c r="X380">
        <f t="shared" si="49"/>
        <v>310.75459550561817</v>
      </c>
      <c r="Y380">
        <f t="shared" si="50"/>
        <v>1034.46</v>
      </c>
      <c r="Z380">
        <f t="shared" si="51"/>
        <v>10.6785</v>
      </c>
      <c r="AA380">
        <f t="shared" si="52"/>
        <v>623</v>
      </c>
    </row>
    <row r="381" spans="1:27" x14ac:dyDescent="0.3">
      <c r="A381" t="s">
        <v>467</v>
      </c>
      <c r="B381" t="s">
        <v>25</v>
      </c>
      <c r="C381" t="s">
        <v>26</v>
      </c>
      <c r="D381" t="s">
        <v>20</v>
      </c>
      <c r="E381" t="s">
        <v>215</v>
      </c>
      <c r="F381" t="s">
        <v>50</v>
      </c>
      <c r="G381">
        <v>96.98</v>
      </c>
      <c r="H381">
        <v>4</v>
      </c>
      <c r="I381">
        <v>19.396000000000001</v>
      </c>
      <c r="J381">
        <v>407.31599999999997</v>
      </c>
      <c r="K381">
        <v>43618</v>
      </c>
      <c r="L381">
        <v>0.72222222222222221</v>
      </c>
      <c r="M381" t="s">
        <v>23</v>
      </c>
      <c r="N381">
        <v>387.92</v>
      </c>
      <c r="O381">
        <v>4.7619047620000003</v>
      </c>
      <c r="P381">
        <v>19.396000000000001</v>
      </c>
      <c r="Q381">
        <v>9.4</v>
      </c>
      <c r="R381">
        <f t="shared" si="53"/>
        <v>407.32</v>
      </c>
      <c r="S381" t="str">
        <f t="shared" si="45"/>
        <v>check</v>
      </c>
      <c r="T381" t="str">
        <f t="shared" si="46"/>
        <v>Fashion Accessories</v>
      </c>
      <c r="U381" t="str">
        <f t="shared" si="47"/>
        <v>Ewallet</v>
      </c>
      <c r="V381">
        <f>SUM(J381:J381:J1380)</f>
        <v>192898.26150000014</v>
      </c>
      <c r="W381">
        <f t="shared" si="48"/>
        <v>3317</v>
      </c>
      <c r="X381">
        <f t="shared" si="49"/>
        <v>310.1258223472671</v>
      </c>
      <c r="Y381">
        <f t="shared" si="50"/>
        <v>1034.46</v>
      </c>
      <c r="Z381">
        <f t="shared" si="51"/>
        <v>10.6785</v>
      </c>
      <c r="AA381">
        <f t="shared" si="52"/>
        <v>622</v>
      </c>
    </row>
    <row r="382" spans="1:27" x14ac:dyDescent="0.3">
      <c r="A382" t="s">
        <v>468</v>
      </c>
      <c r="B382" t="s">
        <v>45</v>
      </c>
      <c r="C382" t="s">
        <v>46</v>
      </c>
      <c r="D382" t="s">
        <v>27</v>
      </c>
      <c r="E382" t="s">
        <v>21</v>
      </c>
      <c r="F382" t="s">
        <v>28</v>
      </c>
      <c r="G382">
        <v>23.65</v>
      </c>
      <c r="H382">
        <v>4</v>
      </c>
      <c r="I382">
        <v>4.7300000000000004</v>
      </c>
      <c r="J382">
        <v>99.33</v>
      </c>
      <c r="K382" t="s">
        <v>241</v>
      </c>
      <c r="L382">
        <v>0.56388888888888888</v>
      </c>
      <c r="M382" t="s">
        <v>32</v>
      </c>
      <c r="N382">
        <v>94.6</v>
      </c>
      <c r="O382">
        <v>4.7619047620000003</v>
      </c>
      <c r="P382">
        <v>4.7300000000000004</v>
      </c>
      <c r="Q382">
        <v>4</v>
      </c>
      <c r="R382">
        <f t="shared" si="53"/>
        <v>99.33</v>
      </c>
      <c r="S382" t="str">
        <f t="shared" si="45"/>
        <v>correct</v>
      </c>
      <c r="T382" t="str">
        <f t="shared" si="46"/>
        <v>Electronic Accessories</v>
      </c>
      <c r="U382" t="str">
        <f t="shared" si="47"/>
        <v>Credit card</v>
      </c>
      <c r="V382">
        <f>SUM(J382:J382:J1381)</f>
        <v>192490.94550000015</v>
      </c>
      <c r="W382">
        <f t="shared" si="48"/>
        <v>3313</v>
      </c>
      <c r="X382">
        <f t="shared" si="49"/>
        <v>309.96931642512101</v>
      </c>
      <c r="Y382">
        <f t="shared" si="50"/>
        <v>1034.46</v>
      </c>
      <c r="Z382">
        <f t="shared" si="51"/>
        <v>10.6785</v>
      </c>
      <c r="AA382">
        <f t="shared" si="52"/>
        <v>621</v>
      </c>
    </row>
    <row r="383" spans="1:27" x14ac:dyDescent="0.3">
      <c r="A383" t="s">
        <v>469</v>
      </c>
      <c r="B383" t="s">
        <v>18</v>
      </c>
      <c r="C383" t="s">
        <v>19</v>
      </c>
      <c r="D383" t="s">
        <v>20</v>
      </c>
      <c r="E383" t="s">
        <v>215</v>
      </c>
      <c r="F383" t="s">
        <v>36</v>
      </c>
      <c r="G383">
        <v>82.33</v>
      </c>
      <c r="H383">
        <v>4</v>
      </c>
      <c r="I383">
        <v>16.466000000000001</v>
      </c>
      <c r="J383">
        <v>345.786</v>
      </c>
      <c r="K383">
        <v>43770</v>
      </c>
      <c r="L383">
        <v>0.44236111111111115</v>
      </c>
      <c r="M383" t="s">
        <v>32</v>
      </c>
      <c r="N383">
        <v>329.32</v>
      </c>
      <c r="O383">
        <v>4.7619047620000003</v>
      </c>
      <c r="P383">
        <v>16.466000000000001</v>
      </c>
      <c r="Q383">
        <v>7.5</v>
      </c>
      <c r="R383">
        <f t="shared" si="53"/>
        <v>345.79</v>
      </c>
      <c r="S383" t="str">
        <f t="shared" si="45"/>
        <v>check</v>
      </c>
      <c r="T383" t="str">
        <f t="shared" si="46"/>
        <v>Sports And Travel</v>
      </c>
      <c r="U383" t="str">
        <f t="shared" si="47"/>
        <v>Credit card</v>
      </c>
      <c r="V383">
        <f>SUM(J383:J383:J1382)</f>
        <v>192391.61550000016</v>
      </c>
      <c r="W383">
        <f t="shared" si="48"/>
        <v>3309</v>
      </c>
      <c r="X383">
        <f t="shared" si="49"/>
        <v>310.3090572580648</v>
      </c>
      <c r="Y383">
        <f t="shared" si="50"/>
        <v>1034.46</v>
      </c>
      <c r="Z383">
        <f t="shared" si="51"/>
        <v>10.6785</v>
      </c>
      <c r="AA383">
        <f t="shared" si="52"/>
        <v>620</v>
      </c>
    </row>
    <row r="384" spans="1:27" x14ac:dyDescent="0.3">
      <c r="A384" t="s">
        <v>470</v>
      </c>
      <c r="B384" t="s">
        <v>25</v>
      </c>
      <c r="C384" t="s">
        <v>26</v>
      </c>
      <c r="D384" t="s">
        <v>27</v>
      </c>
      <c r="E384" t="s">
        <v>21</v>
      </c>
      <c r="F384" t="s">
        <v>28</v>
      </c>
      <c r="G384">
        <v>26.61</v>
      </c>
      <c r="H384">
        <v>2</v>
      </c>
      <c r="I384">
        <v>2.661</v>
      </c>
      <c r="J384">
        <v>55.881</v>
      </c>
      <c r="K384" t="s">
        <v>102</v>
      </c>
      <c r="L384">
        <v>0.60763888888888895</v>
      </c>
      <c r="M384" t="s">
        <v>29</v>
      </c>
      <c r="N384">
        <v>53.22</v>
      </c>
      <c r="O384">
        <v>4.7619047620000003</v>
      </c>
      <c r="P384">
        <v>2.661</v>
      </c>
      <c r="Q384">
        <v>4.2</v>
      </c>
      <c r="R384">
        <f t="shared" si="53"/>
        <v>55.88</v>
      </c>
      <c r="S384" t="str">
        <f t="shared" si="45"/>
        <v>check</v>
      </c>
      <c r="T384" t="str">
        <f t="shared" si="46"/>
        <v>Electronic Accessories</v>
      </c>
      <c r="U384" t="str">
        <f t="shared" si="47"/>
        <v>Cash</v>
      </c>
      <c r="V384">
        <f>SUM(J384:J384:J1383)</f>
        <v>192045.82950000014</v>
      </c>
      <c r="W384">
        <f t="shared" si="48"/>
        <v>3305</v>
      </c>
      <c r="X384">
        <f t="shared" si="49"/>
        <v>310.25174394184188</v>
      </c>
      <c r="Y384">
        <f t="shared" si="50"/>
        <v>1034.46</v>
      </c>
      <c r="Z384">
        <f t="shared" si="51"/>
        <v>10.6785</v>
      </c>
      <c r="AA384">
        <f t="shared" si="52"/>
        <v>619</v>
      </c>
    </row>
    <row r="385" spans="1:27" x14ac:dyDescent="0.3">
      <c r="A385" t="s">
        <v>471</v>
      </c>
      <c r="B385" t="s">
        <v>45</v>
      </c>
      <c r="C385" t="s">
        <v>46</v>
      </c>
      <c r="D385" t="s">
        <v>27</v>
      </c>
      <c r="E385" t="s">
        <v>21</v>
      </c>
      <c r="F385" t="s">
        <v>47</v>
      </c>
      <c r="G385">
        <v>99.69</v>
      </c>
      <c r="H385">
        <v>5</v>
      </c>
      <c r="I385">
        <v>24.922499999999999</v>
      </c>
      <c r="J385">
        <v>523.37249999999995</v>
      </c>
      <c r="K385" t="s">
        <v>283</v>
      </c>
      <c r="L385">
        <v>0.50624999999999998</v>
      </c>
      <c r="M385" t="s">
        <v>29</v>
      </c>
      <c r="N385">
        <v>498.45</v>
      </c>
      <c r="O385">
        <v>4.7619047620000003</v>
      </c>
      <c r="P385">
        <v>24.922499999999999</v>
      </c>
      <c r="Q385">
        <v>9.9</v>
      </c>
      <c r="R385">
        <f t="shared" si="53"/>
        <v>523.37</v>
      </c>
      <c r="S385" t="str">
        <f t="shared" si="45"/>
        <v>check</v>
      </c>
      <c r="T385" t="str">
        <f t="shared" si="46"/>
        <v>Food And Beverages</v>
      </c>
      <c r="U385" t="str">
        <f t="shared" si="47"/>
        <v>Cash</v>
      </c>
      <c r="V385">
        <f>SUM(J385:J385:J1384)</f>
        <v>191989.94850000014</v>
      </c>
      <c r="W385">
        <f t="shared" si="48"/>
        <v>3303</v>
      </c>
      <c r="X385">
        <f t="shared" si="49"/>
        <v>310.6633470873789</v>
      </c>
      <c r="Y385">
        <f t="shared" si="50"/>
        <v>1034.46</v>
      </c>
      <c r="Z385">
        <f t="shared" si="51"/>
        <v>10.6785</v>
      </c>
      <c r="AA385">
        <f t="shared" si="52"/>
        <v>618</v>
      </c>
    </row>
    <row r="386" spans="1:27" x14ac:dyDescent="0.3">
      <c r="A386" t="s">
        <v>472</v>
      </c>
      <c r="B386" t="s">
        <v>25</v>
      </c>
      <c r="C386" t="s">
        <v>26</v>
      </c>
      <c r="D386" t="s">
        <v>20</v>
      </c>
      <c r="E386" t="s">
        <v>21</v>
      </c>
      <c r="F386" t="s">
        <v>47</v>
      </c>
      <c r="G386">
        <v>74.89</v>
      </c>
      <c r="H386">
        <v>4</v>
      </c>
      <c r="I386">
        <v>14.978</v>
      </c>
      <c r="J386">
        <v>314.53800000000001</v>
      </c>
      <c r="K386">
        <v>43468</v>
      </c>
      <c r="L386">
        <v>0.64722222222222225</v>
      </c>
      <c r="M386" t="s">
        <v>23</v>
      </c>
      <c r="N386">
        <v>299.56</v>
      </c>
      <c r="O386">
        <v>4.7619047620000003</v>
      </c>
      <c r="P386">
        <v>14.978</v>
      </c>
      <c r="Q386">
        <v>4.2</v>
      </c>
      <c r="R386">
        <f t="shared" si="53"/>
        <v>314.54000000000002</v>
      </c>
      <c r="S386" t="str">
        <f t="shared" si="45"/>
        <v>check</v>
      </c>
      <c r="T386" t="str">
        <f t="shared" si="46"/>
        <v>Food And Beverages</v>
      </c>
      <c r="U386" t="str">
        <f t="shared" si="47"/>
        <v>Ewallet</v>
      </c>
      <c r="V386">
        <f>SUM(J386:J386:J1385)</f>
        <v>191466.57600000015</v>
      </c>
      <c r="W386">
        <f t="shared" si="48"/>
        <v>3298</v>
      </c>
      <c r="X386">
        <f t="shared" si="49"/>
        <v>310.31859967585115</v>
      </c>
      <c r="Y386">
        <f t="shared" si="50"/>
        <v>1034.46</v>
      </c>
      <c r="Z386">
        <f t="shared" si="51"/>
        <v>10.6785</v>
      </c>
      <c r="AA386">
        <f t="shared" si="52"/>
        <v>617</v>
      </c>
    </row>
    <row r="387" spans="1:27" x14ac:dyDescent="0.3">
      <c r="A387" t="s">
        <v>473</v>
      </c>
      <c r="B387" t="s">
        <v>18</v>
      </c>
      <c r="C387" t="s">
        <v>19</v>
      </c>
      <c r="D387" t="s">
        <v>27</v>
      </c>
      <c r="E387" t="s">
        <v>21</v>
      </c>
      <c r="F387" t="s">
        <v>47</v>
      </c>
      <c r="G387">
        <v>40.94</v>
      </c>
      <c r="H387">
        <v>5</v>
      </c>
      <c r="I387">
        <v>10.234999999999999</v>
      </c>
      <c r="J387">
        <v>214.935</v>
      </c>
      <c r="K387">
        <v>43617</v>
      </c>
      <c r="L387">
        <v>0.58194444444444449</v>
      </c>
      <c r="M387" t="s">
        <v>23</v>
      </c>
      <c r="N387">
        <v>204.7</v>
      </c>
      <c r="O387">
        <v>4.7619047620000003</v>
      </c>
      <c r="P387">
        <v>10.234999999999999</v>
      </c>
      <c r="Q387">
        <v>9.9</v>
      </c>
      <c r="R387">
        <f t="shared" si="53"/>
        <v>214.94</v>
      </c>
      <c r="S387" t="str">
        <f t="shared" ref="S387:S450" si="54">IF(J387=ROUND((G387*H387)+I387,2),"correct","check")</f>
        <v>check</v>
      </c>
      <c r="T387" t="str">
        <f t="shared" ref="T387:T450" si="55">PROPER(F387)</f>
        <v>Food And Beverages</v>
      </c>
      <c r="U387" t="str">
        <f t="shared" ref="U387:U450" si="56">TRIM(M387)</f>
        <v>Ewallet</v>
      </c>
      <c r="V387">
        <f>SUM(J387:J387:J1386)</f>
        <v>191152.03800000012</v>
      </c>
      <c r="W387">
        <f t="shared" ref="W387:W450" si="57">SUM(H387:H1386)</f>
        <v>3294</v>
      </c>
      <c r="X387">
        <f t="shared" ref="X387:X450" si="58">AVERAGE(J387:J1386)</f>
        <v>310.31175000000019</v>
      </c>
      <c r="Y387">
        <f t="shared" ref="Y387:Y450" si="59">MAX(J387:J1386)</f>
        <v>1034.46</v>
      </c>
      <c r="Z387">
        <f t="shared" ref="Z387:Z450" si="60">MIN(J387:J1386)</f>
        <v>10.6785</v>
      </c>
      <c r="AA387">
        <f t="shared" ref="AA387:AA450" si="61">COUNTA(A387:A1386)</f>
        <v>616</v>
      </c>
    </row>
    <row r="388" spans="1:27" x14ac:dyDescent="0.3">
      <c r="A388" t="s">
        <v>474</v>
      </c>
      <c r="B388" t="s">
        <v>45</v>
      </c>
      <c r="C388" t="s">
        <v>46</v>
      </c>
      <c r="D388" t="s">
        <v>20</v>
      </c>
      <c r="E388" t="s">
        <v>215</v>
      </c>
      <c r="F388" t="s">
        <v>36</v>
      </c>
      <c r="G388">
        <v>75.819999999999993</v>
      </c>
      <c r="H388">
        <v>1</v>
      </c>
      <c r="I388">
        <v>3.7909999999999999</v>
      </c>
      <c r="J388">
        <v>79.611000000000004</v>
      </c>
      <c r="K388" t="s">
        <v>305</v>
      </c>
      <c r="L388">
        <v>0.55486111111111114</v>
      </c>
      <c r="M388" t="s">
        <v>29</v>
      </c>
      <c r="N388">
        <v>75.819999999999993</v>
      </c>
      <c r="O388">
        <v>4.7619047620000003</v>
      </c>
      <c r="P388">
        <v>3.7909999999999999</v>
      </c>
      <c r="Q388">
        <v>5.8</v>
      </c>
      <c r="R388">
        <f t="shared" ref="R388:R451" si="62">ROUND((G388*H388)+I388,2)</f>
        <v>79.61</v>
      </c>
      <c r="S388" t="str">
        <f t="shared" si="54"/>
        <v>check</v>
      </c>
      <c r="T388" t="str">
        <f t="shared" si="55"/>
        <v>Sports And Travel</v>
      </c>
      <c r="U388" t="str">
        <f t="shared" si="56"/>
        <v>Cash</v>
      </c>
      <c r="V388">
        <f>SUM(J388:J388:J1387)</f>
        <v>190937.10300000012</v>
      </c>
      <c r="W388">
        <f t="shared" si="57"/>
        <v>3289</v>
      </c>
      <c r="X388">
        <f t="shared" si="58"/>
        <v>310.46683414634168</v>
      </c>
      <c r="Y388">
        <f t="shared" si="59"/>
        <v>1034.46</v>
      </c>
      <c r="Z388">
        <f t="shared" si="60"/>
        <v>10.6785</v>
      </c>
      <c r="AA388">
        <f t="shared" si="61"/>
        <v>615</v>
      </c>
    </row>
    <row r="389" spans="1:27" x14ac:dyDescent="0.3">
      <c r="A389" t="s">
        <v>475</v>
      </c>
      <c r="B389" t="s">
        <v>25</v>
      </c>
      <c r="C389" t="s">
        <v>26</v>
      </c>
      <c r="D389" t="s">
        <v>27</v>
      </c>
      <c r="E389" t="s">
        <v>215</v>
      </c>
      <c r="F389" t="s">
        <v>47</v>
      </c>
      <c r="G389">
        <v>46.77</v>
      </c>
      <c r="H389">
        <v>6</v>
      </c>
      <c r="I389">
        <v>14.031000000000001</v>
      </c>
      <c r="J389">
        <v>294.65100000000001</v>
      </c>
      <c r="K389">
        <v>43772</v>
      </c>
      <c r="L389">
        <v>0.56736111111111109</v>
      </c>
      <c r="M389" t="s">
        <v>29</v>
      </c>
      <c r="N389">
        <v>280.62</v>
      </c>
      <c r="O389">
        <v>4.7619047620000003</v>
      </c>
      <c r="P389">
        <v>14.031000000000001</v>
      </c>
      <c r="Q389">
        <v>6</v>
      </c>
      <c r="R389">
        <f t="shared" si="62"/>
        <v>294.64999999999998</v>
      </c>
      <c r="S389" t="str">
        <f t="shared" si="54"/>
        <v>check</v>
      </c>
      <c r="T389" t="str">
        <f t="shared" si="55"/>
        <v>Food And Beverages</v>
      </c>
      <c r="U389" t="str">
        <f t="shared" si="56"/>
        <v>Cash</v>
      </c>
      <c r="V389">
        <f>SUM(J389:J389:J1388)</f>
        <v>190857.49200000014</v>
      </c>
      <c r="W389">
        <f t="shared" si="57"/>
        <v>3288</v>
      </c>
      <c r="X389">
        <f t="shared" si="58"/>
        <v>310.84282084690579</v>
      </c>
      <c r="Y389">
        <f t="shared" si="59"/>
        <v>1034.46</v>
      </c>
      <c r="Z389">
        <f t="shared" si="60"/>
        <v>10.6785</v>
      </c>
      <c r="AA389">
        <f t="shared" si="61"/>
        <v>614</v>
      </c>
    </row>
    <row r="390" spans="1:27" x14ac:dyDescent="0.3">
      <c r="A390" t="s">
        <v>476</v>
      </c>
      <c r="B390" t="s">
        <v>18</v>
      </c>
      <c r="C390" t="s">
        <v>19</v>
      </c>
      <c r="D390" t="s">
        <v>27</v>
      </c>
      <c r="E390" t="s">
        <v>21</v>
      </c>
      <c r="F390" t="s">
        <v>22</v>
      </c>
      <c r="G390">
        <v>32.32</v>
      </c>
      <c r="H390">
        <v>10</v>
      </c>
      <c r="I390">
        <v>16.16</v>
      </c>
      <c r="J390">
        <v>339.36</v>
      </c>
      <c r="K390" t="s">
        <v>48</v>
      </c>
      <c r="L390">
        <v>0.7006944444444444</v>
      </c>
      <c r="M390" t="s">
        <v>32</v>
      </c>
      <c r="N390">
        <v>323.2</v>
      </c>
      <c r="O390">
        <v>4.7619047620000003</v>
      </c>
      <c r="P390">
        <v>16.16</v>
      </c>
      <c r="Q390">
        <v>10</v>
      </c>
      <c r="R390">
        <f t="shared" si="62"/>
        <v>339.36</v>
      </c>
      <c r="S390" t="str">
        <f t="shared" si="54"/>
        <v>correct</v>
      </c>
      <c r="T390" t="str">
        <f t="shared" si="55"/>
        <v>Health And Beauty</v>
      </c>
      <c r="U390" t="str">
        <f t="shared" si="56"/>
        <v>Credit card</v>
      </c>
      <c r="V390">
        <f>SUM(J390:J390:J1389)</f>
        <v>190562.84100000013</v>
      </c>
      <c r="W390">
        <f t="shared" si="57"/>
        <v>3282</v>
      </c>
      <c r="X390">
        <f t="shared" si="58"/>
        <v>310.86923491027756</v>
      </c>
      <c r="Y390">
        <f t="shared" si="59"/>
        <v>1034.46</v>
      </c>
      <c r="Z390">
        <f t="shared" si="60"/>
        <v>10.6785</v>
      </c>
      <c r="AA390">
        <f t="shared" si="61"/>
        <v>613</v>
      </c>
    </row>
    <row r="391" spans="1:27" x14ac:dyDescent="0.3">
      <c r="A391" t="s">
        <v>477</v>
      </c>
      <c r="B391" t="s">
        <v>25</v>
      </c>
      <c r="C391" t="s">
        <v>26</v>
      </c>
      <c r="D391" t="s">
        <v>20</v>
      </c>
      <c r="E391" t="s">
        <v>21</v>
      </c>
      <c r="F391" t="s">
        <v>50</v>
      </c>
      <c r="G391">
        <v>54.07</v>
      </c>
      <c r="H391">
        <v>9</v>
      </c>
      <c r="I391">
        <v>24.331499999999998</v>
      </c>
      <c r="J391">
        <v>510.9615</v>
      </c>
      <c r="K391" t="s">
        <v>34</v>
      </c>
      <c r="L391">
        <v>0.62152777777777779</v>
      </c>
      <c r="M391" t="s">
        <v>23</v>
      </c>
      <c r="N391">
        <v>486.63</v>
      </c>
      <c r="O391">
        <v>4.7619047620000003</v>
      </c>
      <c r="P391">
        <v>24.331499999999998</v>
      </c>
      <c r="Q391">
        <v>9.5</v>
      </c>
      <c r="R391">
        <f t="shared" si="62"/>
        <v>510.96</v>
      </c>
      <c r="S391" t="str">
        <f t="shared" si="54"/>
        <v>check</v>
      </c>
      <c r="T391" t="str">
        <f t="shared" si="55"/>
        <v>Fashion Accessories</v>
      </c>
      <c r="U391" t="str">
        <f t="shared" si="56"/>
        <v>Ewallet</v>
      </c>
      <c r="V391">
        <f>SUM(J391:J391:J1390)</f>
        <v>190223.48100000012</v>
      </c>
      <c r="W391">
        <f t="shared" si="57"/>
        <v>3272</v>
      </c>
      <c r="X391">
        <f t="shared" si="58"/>
        <v>310.8226813725492</v>
      </c>
      <c r="Y391">
        <f t="shared" si="59"/>
        <v>1034.46</v>
      </c>
      <c r="Z391">
        <f t="shared" si="60"/>
        <v>10.6785</v>
      </c>
      <c r="AA391">
        <f t="shared" si="61"/>
        <v>612</v>
      </c>
    </row>
    <row r="392" spans="1:27" x14ac:dyDescent="0.3">
      <c r="A392" t="s">
        <v>478</v>
      </c>
      <c r="B392" t="s">
        <v>45</v>
      </c>
      <c r="C392" t="s">
        <v>46</v>
      </c>
      <c r="D392" t="s">
        <v>27</v>
      </c>
      <c r="E392" t="s">
        <v>215</v>
      </c>
      <c r="F392" t="s">
        <v>47</v>
      </c>
      <c r="G392">
        <v>18.22</v>
      </c>
      <c r="H392">
        <v>7</v>
      </c>
      <c r="I392">
        <v>6.3769999999999998</v>
      </c>
      <c r="J392">
        <v>133.917</v>
      </c>
      <c r="K392">
        <v>43741</v>
      </c>
      <c r="L392">
        <v>0.58611111111111114</v>
      </c>
      <c r="M392" t="s">
        <v>32</v>
      </c>
      <c r="N392">
        <v>127.54</v>
      </c>
      <c r="O392">
        <v>4.7619047620000003</v>
      </c>
      <c r="P392">
        <v>6.3769999999999998</v>
      </c>
      <c r="Q392">
        <v>6.6</v>
      </c>
      <c r="R392">
        <f t="shared" si="62"/>
        <v>133.91999999999999</v>
      </c>
      <c r="S392" t="str">
        <f t="shared" si="54"/>
        <v>check</v>
      </c>
      <c r="T392" t="str">
        <f t="shared" si="55"/>
        <v>Food And Beverages</v>
      </c>
      <c r="U392" t="str">
        <f t="shared" si="56"/>
        <v>Credit card</v>
      </c>
      <c r="V392">
        <f>SUM(J392:J392:J1391)</f>
        <v>189712.51950000011</v>
      </c>
      <c r="W392">
        <f t="shared" si="57"/>
        <v>3263</v>
      </c>
      <c r="X392">
        <f t="shared" si="58"/>
        <v>310.49512193126043</v>
      </c>
      <c r="Y392">
        <f t="shared" si="59"/>
        <v>1034.46</v>
      </c>
      <c r="Z392">
        <f t="shared" si="60"/>
        <v>10.6785</v>
      </c>
      <c r="AA392">
        <f t="shared" si="61"/>
        <v>611</v>
      </c>
    </row>
    <row r="393" spans="1:27" x14ac:dyDescent="0.3">
      <c r="A393" t="s">
        <v>479</v>
      </c>
      <c r="B393" t="s">
        <v>25</v>
      </c>
      <c r="C393" t="s">
        <v>26</v>
      </c>
      <c r="D393" t="s">
        <v>20</v>
      </c>
      <c r="E393" t="s">
        <v>21</v>
      </c>
      <c r="F393" t="s">
        <v>50</v>
      </c>
      <c r="G393">
        <v>80.48</v>
      </c>
      <c r="H393">
        <v>3</v>
      </c>
      <c r="I393">
        <v>12.071999999999999</v>
      </c>
      <c r="J393">
        <v>253.512</v>
      </c>
      <c r="K393" t="s">
        <v>117</v>
      </c>
      <c r="L393">
        <v>0.52152777777777781</v>
      </c>
      <c r="M393" t="s">
        <v>29</v>
      </c>
      <c r="N393">
        <v>241.44</v>
      </c>
      <c r="O393">
        <v>4.7619047620000003</v>
      </c>
      <c r="P393">
        <v>12.071999999999999</v>
      </c>
      <c r="Q393">
        <v>8.1</v>
      </c>
      <c r="R393">
        <f t="shared" si="62"/>
        <v>253.51</v>
      </c>
      <c r="S393" t="str">
        <f t="shared" si="54"/>
        <v>check</v>
      </c>
      <c r="T393" t="str">
        <f t="shared" si="55"/>
        <v>Fashion Accessories</v>
      </c>
      <c r="U393" t="str">
        <f t="shared" si="56"/>
        <v>Cash</v>
      </c>
      <c r="V393">
        <f>SUM(J393:J393:J1392)</f>
        <v>189578.60250000012</v>
      </c>
      <c r="W393">
        <f t="shared" si="57"/>
        <v>3256</v>
      </c>
      <c r="X393">
        <f t="shared" si="58"/>
        <v>310.78459426229529</v>
      </c>
      <c r="Y393">
        <f t="shared" si="59"/>
        <v>1034.46</v>
      </c>
      <c r="Z393">
        <f t="shared" si="60"/>
        <v>10.6785</v>
      </c>
      <c r="AA393">
        <f t="shared" si="61"/>
        <v>610</v>
      </c>
    </row>
    <row r="394" spans="1:27" x14ac:dyDescent="0.3">
      <c r="A394" t="s">
        <v>480</v>
      </c>
      <c r="B394" t="s">
        <v>45</v>
      </c>
      <c r="C394" t="s">
        <v>46</v>
      </c>
      <c r="D394" t="s">
        <v>27</v>
      </c>
      <c r="E394" t="s">
        <v>21</v>
      </c>
      <c r="F394" t="s">
        <v>50</v>
      </c>
      <c r="G394">
        <v>37.950000000000003</v>
      </c>
      <c r="H394">
        <v>10</v>
      </c>
      <c r="I394">
        <v>18.975000000000001</v>
      </c>
      <c r="J394">
        <v>398.47500000000002</v>
      </c>
      <c r="K394" t="s">
        <v>144</v>
      </c>
      <c r="L394">
        <v>0.61875000000000002</v>
      </c>
      <c r="M394" t="s">
        <v>29</v>
      </c>
      <c r="N394">
        <v>379.5</v>
      </c>
      <c r="O394">
        <v>4.7619047620000003</v>
      </c>
      <c r="P394">
        <v>18.975000000000001</v>
      </c>
      <c r="Q394">
        <v>9.6999999999999993</v>
      </c>
      <c r="R394">
        <f t="shared" si="62"/>
        <v>398.48</v>
      </c>
      <c r="S394" t="str">
        <f t="shared" si="54"/>
        <v>check</v>
      </c>
      <c r="T394" t="str">
        <f t="shared" si="55"/>
        <v>Fashion Accessories</v>
      </c>
      <c r="U394" t="str">
        <f t="shared" si="56"/>
        <v>Cash</v>
      </c>
      <c r="V394">
        <f>SUM(J394:J394:J1393)</f>
        <v>189325.09050000011</v>
      </c>
      <c r="W394">
        <f t="shared" si="57"/>
        <v>3253</v>
      </c>
      <c r="X394">
        <f t="shared" si="58"/>
        <v>310.87863793103463</v>
      </c>
      <c r="Y394">
        <f t="shared" si="59"/>
        <v>1034.46</v>
      </c>
      <c r="Z394">
        <f t="shared" si="60"/>
        <v>10.6785</v>
      </c>
      <c r="AA394">
        <f t="shared" si="61"/>
        <v>609</v>
      </c>
    </row>
    <row r="395" spans="1:27" x14ac:dyDescent="0.3">
      <c r="A395" t="s">
        <v>481</v>
      </c>
      <c r="B395" t="s">
        <v>18</v>
      </c>
      <c r="C395" t="s">
        <v>19</v>
      </c>
      <c r="D395" t="s">
        <v>20</v>
      </c>
      <c r="E395" t="s">
        <v>215</v>
      </c>
      <c r="F395" t="s">
        <v>28</v>
      </c>
      <c r="G395">
        <v>76.819999999999993</v>
      </c>
      <c r="H395">
        <v>1</v>
      </c>
      <c r="I395">
        <v>3.8410000000000002</v>
      </c>
      <c r="J395">
        <v>80.661000000000001</v>
      </c>
      <c r="K395" t="s">
        <v>257</v>
      </c>
      <c r="L395">
        <v>0.76874999999999993</v>
      </c>
      <c r="M395" t="s">
        <v>23</v>
      </c>
      <c r="N395">
        <v>76.819999999999993</v>
      </c>
      <c r="O395">
        <v>4.7619047620000003</v>
      </c>
      <c r="P395">
        <v>3.8410000000000002</v>
      </c>
      <c r="Q395">
        <v>7.2</v>
      </c>
      <c r="R395">
        <f t="shared" si="62"/>
        <v>80.66</v>
      </c>
      <c r="S395" t="str">
        <f t="shared" si="54"/>
        <v>check</v>
      </c>
      <c r="T395" t="str">
        <f t="shared" si="55"/>
        <v>Electronic Accessories</v>
      </c>
      <c r="U395" t="str">
        <f t="shared" si="56"/>
        <v>Ewallet</v>
      </c>
      <c r="V395">
        <f>SUM(J395:J395:J1394)</f>
        <v>188926.6155000001</v>
      </c>
      <c r="W395">
        <f t="shared" si="57"/>
        <v>3243</v>
      </c>
      <c r="X395">
        <f t="shared" si="58"/>
        <v>310.73456496710543</v>
      </c>
      <c r="Y395">
        <f t="shared" si="59"/>
        <v>1034.46</v>
      </c>
      <c r="Z395">
        <f t="shared" si="60"/>
        <v>10.6785</v>
      </c>
      <c r="AA395">
        <f t="shared" si="61"/>
        <v>608</v>
      </c>
    </row>
    <row r="396" spans="1:27" x14ac:dyDescent="0.3">
      <c r="A396" t="s">
        <v>482</v>
      </c>
      <c r="B396" t="s">
        <v>18</v>
      </c>
      <c r="C396" t="s">
        <v>19</v>
      </c>
      <c r="D396" t="s">
        <v>20</v>
      </c>
      <c r="E396" t="s">
        <v>21</v>
      </c>
      <c r="F396" t="s">
        <v>36</v>
      </c>
      <c r="G396">
        <v>52.26</v>
      </c>
      <c r="H396">
        <v>10</v>
      </c>
      <c r="I396">
        <v>26.13</v>
      </c>
      <c r="J396">
        <v>548.73</v>
      </c>
      <c r="K396">
        <v>43711</v>
      </c>
      <c r="L396">
        <v>0.53125</v>
      </c>
      <c r="M396" t="s">
        <v>32</v>
      </c>
      <c r="N396">
        <v>522.6</v>
      </c>
      <c r="O396">
        <v>4.7619047620000003</v>
      </c>
      <c r="P396">
        <v>26.13</v>
      </c>
      <c r="Q396">
        <v>6.2</v>
      </c>
      <c r="R396">
        <f t="shared" si="62"/>
        <v>548.73</v>
      </c>
      <c r="S396" t="str">
        <f t="shared" si="54"/>
        <v>correct</v>
      </c>
      <c r="T396" t="str">
        <f t="shared" si="55"/>
        <v>Sports And Travel</v>
      </c>
      <c r="U396" t="str">
        <f t="shared" si="56"/>
        <v>Credit card</v>
      </c>
      <c r="V396">
        <f>SUM(J396:J396:J1395)</f>
        <v>188845.95450000011</v>
      </c>
      <c r="W396">
        <f t="shared" si="57"/>
        <v>3242</v>
      </c>
      <c r="X396">
        <f t="shared" si="58"/>
        <v>311.11359884678768</v>
      </c>
      <c r="Y396">
        <f t="shared" si="59"/>
        <v>1034.46</v>
      </c>
      <c r="Z396">
        <f t="shared" si="60"/>
        <v>10.6785</v>
      </c>
      <c r="AA396">
        <f t="shared" si="61"/>
        <v>607</v>
      </c>
    </row>
    <row r="397" spans="1:27" x14ac:dyDescent="0.3">
      <c r="A397" t="s">
        <v>483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79.739999999999995</v>
      </c>
      <c r="H397">
        <v>1</v>
      </c>
      <c r="I397">
        <v>3.9870000000000001</v>
      </c>
      <c r="J397">
        <v>83.727000000000004</v>
      </c>
      <c r="K397">
        <v>43619</v>
      </c>
      <c r="L397">
        <v>0.44166666666666665</v>
      </c>
      <c r="M397" t="s">
        <v>23</v>
      </c>
      <c r="N397">
        <v>79.739999999999995</v>
      </c>
      <c r="O397">
        <v>4.7619047620000003</v>
      </c>
      <c r="P397">
        <v>3.9870000000000001</v>
      </c>
      <c r="Q397">
        <v>7.3</v>
      </c>
      <c r="R397">
        <f t="shared" si="62"/>
        <v>83.73</v>
      </c>
      <c r="S397" t="str">
        <f t="shared" si="54"/>
        <v>check</v>
      </c>
      <c r="T397" t="str">
        <f t="shared" si="55"/>
        <v>Health And Beauty</v>
      </c>
      <c r="U397" t="str">
        <f t="shared" si="56"/>
        <v>Ewallet</v>
      </c>
      <c r="V397">
        <f>SUM(J397:J397:J1396)</f>
        <v>188297.2245000001</v>
      </c>
      <c r="W397">
        <f t="shared" si="57"/>
        <v>3232</v>
      </c>
      <c r="X397">
        <f t="shared" si="58"/>
        <v>310.72149257425758</v>
      </c>
      <c r="Y397">
        <f t="shared" si="59"/>
        <v>1034.46</v>
      </c>
      <c r="Z397">
        <f t="shared" si="60"/>
        <v>10.6785</v>
      </c>
      <c r="AA397">
        <f t="shared" si="61"/>
        <v>606</v>
      </c>
    </row>
    <row r="398" spans="1:27" x14ac:dyDescent="0.3">
      <c r="A398" t="s">
        <v>484</v>
      </c>
      <c r="B398" t="s">
        <v>18</v>
      </c>
      <c r="C398" t="s">
        <v>19</v>
      </c>
      <c r="D398" t="s">
        <v>27</v>
      </c>
      <c r="E398" t="s">
        <v>21</v>
      </c>
      <c r="F398" t="s">
        <v>22</v>
      </c>
      <c r="G398">
        <v>77.5</v>
      </c>
      <c r="H398">
        <v>5</v>
      </c>
      <c r="I398">
        <v>19.375</v>
      </c>
      <c r="J398">
        <v>406.875</v>
      </c>
      <c r="K398" t="s">
        <v>128</v>
      </c>
      <c r="L398">
        <v>0.85833333333333339</v>
      </c>
      <c r="M398" t="s">
        <v>23</v>
      </c>
      <c r="N398">
        <v>387.5</v>
      </c>
      <c r="O398">
        <v>4.7619047620000003</v>
      </c>
      <c r="P398">
        <v>19.375</v>
      </c>
      <c r="Q398">
        <v>4.3</v>
      </c>
      <c r="R398">
        <f t="shared" si="62"/>
        <v>406.88</v>
      </c>
      <c r="S398" t="str">
        <f t="shared" si="54"/>
        <v>check</v>
      </c>
      <c r="T398" t="str">
        <f t="shared" si="55"/>
        <v>Health And Beauty</v>
      </c>
      <c r="U398" t="str">
        <f t="shared" si="56"/>
        <v>Ewallet</v>
      </c>
      <c r="V398">
        <f>SUM(J398:J398:J1397)</f>
        <v>188213.49750000011</v>
      </c>
      <c r="W398">
        <f t="shared" si="57"/>
        <v>3231</v>
      </c>
      <c r="X398">
        <f t="shared" si="58"/>
        <v>311.09669008264484</v>
      </c>
      <c r="Y398">
        <f t="shared" si="59"/>
        <v>1034.46</v>
      </c>
      <c r="Z398">
        <f t="shared" si="60"/>
        <v>10.6785</v>
      </c>
      <c r="AA398">
        <f t="shared" si="61"/>
        <v>605</v>
      </c>
    </row>
    <row r="399" spans="1:27" x14ac:dyDescent="0.3">
      <c r="A399" t="s">
        <v>485</v>
      </c>
      <c r="B399" t="s">
        <v>18</v>
      </c>
      <c r="C399" t="s">
        <v>19</v>
      </c>
      <c r="D399" t="s">
        <v>27</v>
      </c>
      <c r="E399" t="s">
        <v>21</v>
      </c>
      <c r="F399" t="s">
        <v>47</v>
      </c>
      <c r="G399">
        <v>54.27</v>
      </c>
      <c r="H399">
        <v>5</v>
      </c>
      <c r="I399">
        <v>13.567500000000001</v>
      </c>
      <c r="J399">
        <v>284.91750000000002</v>
      </c>
      <c r="K399" t="s">
        <v>124</v>
      </c>
      <c r="L399">
        <v>0.59444444444444444</v>
      </c>
      <c r="M399" t="s">
        <v>23</v>
      </c>
      <c r="N399">
        <v>271.35000000000002</v>
      </c>
      <c r="O399">
        <v>4.7619047620000003</v>
      </c>
      <c r="P399">
        <v>13.567500000000001</v>
      </c>
      <c r="Q399">
        <v>4.5999999999999996</v>
      </c>
      <c r="R399">
        <f t="shared" si="62"/>
        <v>284.92</v>
      </c>
      <c r="S399" t="str">
        <f t="shared" si="54"/>
        <v>check</v>
      </c>
      <c r="T399" t="str">
        <f t="shared" si="55"/>
        <v>Food And Beverages</v>
      </c>
      <c r="U399" t="str">
        <f t="shared" si="56"/>
        <v>Ewallet</v>
      </c>
      <c r="V399">
        <f>SUM(J399:J399:J1398)</f>
        <v>187806.62250000008</v>
      </c>
      <c r="W399">
        <f t="shared" si="57"/>
        <v>3226</v>
      </c>
      <c r="X399">
        <f t="shared" si="58"/>
        <v>310.93811672185444</v>
      </c>
      <c r="Y399">
        <f t="shared" si="59"/>
        <v>1034.46</v>
      </c>
      <c r="Z399">
        <f t="shared" si="60"/>
        <v>10.6785</v>
      </c>
      <c r="AA399">
        <f t="shared" si="61"/>
        <v>604</v>
      </c>
    </row>
    <row r="400" spans="1:27" x14ac:dyDescent="0.3">
      <c r="A400" t="s">
        <v>486</v>
      </c>
      <c r="B400" t="s">
        <v>45</v>
      </c>
      <c r="C400" t="s">
        <v>46</v>
      </c>
      <c r="D400" t="s">
        <v>27</v>
      </c>
      <c r="E400" t="s">
        <v>215</v>
      </c>
      <c r="F400" t="s">
        <v>31</v>
      </c>
      <c r="G400">
        <v>13.59</v>
      </c>
      <c r="H400">
        <v>9</v>
      </c>
      <c r="I400">
        <v>6.1154999999999999</v>
      </c>
      <c r="J400">
        <v>128.4255</v>
      </c>
      <c r="K400" t="s">
        <v>66</v>
      </c>
      <c r="L400">
        <v>0.43472222222222223</v>
      </c>
      <c r="M400" t="s">
        <v>29</v>
      </c>
      <c r="N400">
        <v>122.31</v>
      </c>
      <c r="O400">
        <v>4.7619047620000003</v>
      </c>
      <c r="P400">
        <v>6.1154999999999999</v>
      </c>
      <c r="Q400">
        <v>5.8</v>
      </c>
      <c r="R400">
        <f t="shared" si="62"/>
        <v>128.43</v>
      </c>
      <c r="S400" t="str">
        <f t="shared" si="54"/>
        <v>check</v>
      </c>
      <c r="T400" t="str">
        <f t="shared" si="55"/>
        <v>Home And Lifestyle</v>
      </c>
      <c r="U400" t="str">
        <f t="shared" si="56"/>
        <v>Cash</v>
      </c>
      <c r="V400">
        <f>SUM(J400:J400:J1399)</f>
        <v>187521.7050000001</v>
      </c>
      <c r="W400">
        <f t="shared" si="57"/>
        <v>3221</v>
      </c>
      <c r="X400">
        <f t="shared" si="58"/>
        <v>310.98126865671657</v>
      </c>
      <c r="Y400">
        <f t="shared" si="59"/>
        <v>1034.46</v>
      </c>
      <c r="Z400">
        <f t="shared" si="60"/>
        <v>10.6785</v>
      </c>
      <c r="AA400">
        <f t="shared" si="61"/>
        <v>603</v>
      </c>
    </row>
    <row r="401" spans="1:27" x14ac:dyDescent="0.3">
      <c r="A401" t="s">
        <v>487</v>
      </c>
      <c r="B401" t="s">
        <v>45</v>
      </c>
      <c r="C401" t="s">
        <v>46</v>
      </c>
      <c r="D401" t="s">
        <v>20</v>
      </c>
      <c r="E401" t="s">
        <v>21</v>
      </c>
      <c r="F401" t="s">
        <v>22</v>
      </c>
      <c r="G401">
        <v>41.06</v>
      </c>
      <c r="H401">
        <v>6</v>
      </c>
      <c r="I401">
        <v>12.318</v>
      </c>
      <c r="J401">
        <v>258.678</v>
      </c>
      <c r="K401">
        <v>43588</v>
      </c>
      <c r="L401">
        <v>0.5625</v>
      </c>
      <c r="M401" t="s">
        <v>32</v>
      </c>
      <c r="N401">
        <v>246.36</v>
      </c>
      <c r="O401">
        <v>4.7619047620000003</v>
      </c>
      <c r="P401">
        <v>12.318</v>
      </c>
      <c r="Q401">
        <v>8.3000000000000007</v>
      </c>
      <c r="R401">
        <f t="shared" si="62"/>
        <v>258.68</v>
      </c>
      <c r="S401" t="str">
        <f t="shared" si="54"/>
        <v>check</v>
      </c>
      <c r="T401" t="str">
        <f t="shared" si="55"/>
        <v>Health And Beauty</v>
      </c>
      <c r="U401" t="str">
        <f t="shared" si="56"/>
        <v>Credit card</v>
      </c>
      <c r="V401">
        <f>SUM(J401:J401:J1400)</f>
        <v>187393.27950000009</v>
      </c>
      <c r="W401">
        <f t="shared" si="57"/>
        <v>3212</v>
      </c>
      <c r="X401">
        <f t="shared" si="58"/>
        <v>311.2845174418606</v>
      </c>
      <c r="Y401">
        <f t="shared" si="59"/>
        <v>1034.46</v>
      </c>
      <c r="Z401">
        <f t="shared" si="60"/>
        <v>10.6785</v>
      </c>
      <c r="AA401">
        <f t="shared" si="61"/>
        <v>602</v>
      </c>
    </row>
    <row r="402" spans="1:27" x14ac:dyDescent="0.3">
      <c r="A402" t="s">
        <v>488</v>
      </c>
      <c r="B402" t="s">
        <v>45</v>
      </c>
      <c r="C402" t="s">
        <v>46</v>
      </c>
      <c r="D402" t="s">
        <v>20</v>
      </c>
      <c r="E402" t="s">
        <v>215</v>
      </c>
      <c r="F402" t="s">
        <v>28</v>
      </c>
      <c r="G402">
        <v>19.239999999999998</v>
      </c>
      <c r="H402">
        <v>9</v>
      </c>
      <c r="I402">
        <v>8.6579999999999995</v>
      </c>
      <c r="J402">
        <v>181.81800000000001</v>
      </c>
      <c r="K402">
        <v>43558</v>
      </c>
      <c r="L402">
        <v>0.68611111111111101</v>
      </c>
      <c r="M402" t="s">
        <v>29</v>
      </c>
      <c r="N402">
        <v>173.16</v>
      </c>
      <c r="O402">
        <v>4.7619047620000003</v>
      </c>
      <c r="P402">
        <v>8.6579999999999995</v>
      </c>
      <c r="Q402">
        <v>8</v>
      </c>
      <c r="R402">
        <f t="shared" si="62"/>
        <v>181.82</v>
      </c>
      <c r="S402" t="str">
        <f t="shared" si="54"/>
        <v>check</v>
      </c>
      <c r="T402" t="str">
        <f t="shared" si="55"/>
        <v>Electronic Accessories</v>
      </c>
      <c r="U402" t="str">
        <f t="shared" si="56"/>
        <v>Cash</v>
      </c>
      <c r="V402">
        <f>SUM(J402:J402:J1401)</f>
        <v>187134.60150000011</v>
      </c>
      <c r="W402">
        <f t="shared" si="57"/>
        <v>3206</v>
      </c>
      <c r="X402">
        <f t="shared" si="58"/>
        <v>311.37204908485876</v>
      </c>
      <c r="Y402">
        <f t="shared" si="59"/>
        <v>1034.46</v>
      </c>
      <c r="Z402">
        <f t="shared" si="60"/>
        <v>10.6785</v>
      </c>
      <c r="AA402">
        <f t="shared" si="61"/>
        <v>601</v>
      </c>
    </row>
    <row r="403" spans="1:27" x14ac:dyDescent="0.3">
      <c r="A403" t="s">
        <v>489</v>
      </c>
      <c r="B403" t="s">
        <v>25</v>
      </c>
      <c r="C403" t="s">
        <v>26</v>
      </c>
      <c r="D403" t="s">
        <v>27</v>
      </c>
      <c r="E403" t="s">
        <v>21</v>
      </c>
      <c r="F403" t="s">
        <v>47</v>
      </c>
      <c r="G403">
        <v>39.43</v>
      </c>
      <c r="H403">
        <v>6</v>
      </c>
      <c r="I403">
        <v>11.829000000000001</v>
      </c>
      <c r="J403">
        <v>248.40899999999999</v>
      </c>
      <c r="K403" t="s">
        <v>38</v>
      </c>
      <c r="L403">
        <v>0.84583333333333333</v>
      </c>
      <c r="M403" t="s">
        <v>32</v>
      </c>
      <c r="N403">
        <v>236.58</v>
      </c>
      <c r="O403">
        <v>4.7619047620000003</v>
      </c>
      <c r="P403">
        <v>11.829000000000001</v>
      </c>
      <c r="Q403">
        <v>9.4</v>
      </c>
      <c r="R403">
        <f t="shared" si="62"/>
        <v>248.41</v>
      </c>
      <c r="S403" t="str">
        <f t="shared" si="54"/>
        <v>check</v>
      </c>
      <c r="T403" t="str">
        <f t="shared" si="55"/>
        <v>Food And Beverages</v>
      </c>
      <c r="U403" t="str">
        <f t="shared" si="56"/>
        <v>Credit card</v>
      </c>
      <c r="V403">
        <f>SUM(J403:J403:J1402)</f>
        <v>186952.78350000011</v>
      </c>
      <c r="W403">
        <f t="shared" si="57"/>
        <v>3197</v>
      </c>
      <c r="X403">
        <f t="shared" si="58"/>
        <v>311.58797250000021</v>
      </c>
      <c r="Y403">
        <f t="shared" si="59"/>
        <v>1034.46</v>
      </c>
      <c r="Z403">
        <f t="shared" si="60"/>
        <v>10.6785</v>
      </c>
      <c r="AA403">
        <f t="shared" si="61"/>
        <v>600</v>
      </c>
    </row>
    <row r="404" spans="1:27" x14ac:dyDescent="0.3">
      <c r="A404" t="s">
        <v>490</v>
      </c>
      <c r="B404" t="s">
        <v>25</v>
      </c>
      <c r="C404" t="s">
        <v>26</v>
      </c>
      <c r="D404" t="s">
        <v>27</v>
      </c>
      <c r="E404" t="s">
        <v>215</v>
      </c>
      <c r="F404" t="s">
        <v>31</v>
      </c>
      <c r="G404">
        <v>46.22</v>
      </c>
      <c r="H404">
        <v>4</v>
      </c>
      <c r="I404">
        <v>9.2439999999999998</v>
      </c>
      <c r="J404">
        <v>194.124</v>
      </c>
      <c r="K404">
        <v>43802</v>
      </c>
      <c r="L404">
        <v>0.83611111111111114</v>
      </c>
      <c r="M404" t="s">
        <v>32</v>
      </c>
      <c r="N404">
        <v>184.88</v>
      </c>
      <c r="O404">
        <v>4.7619047620000003</v>
      </c>
      <c r="P404">
        <v>9.2439999999999998</v>
      </c>
      <c r="Q404">
        <v>6.2</v>
      </c>
      <c r="R404">
        <f t="shared" si="62"/>
        <v>194.12</v>
      </c>
      <c r="S404" t="str">
        <f t="shared" si="54"/>
        <v>check</v>
      </c>
      <c r="T404" t="str">
        <f t="shared" si="55"/>
        <v>Home And Lifestyle</v>
      </c>
      <c r="U404" t="str">
        <f t="shared" si="56"/>
        <v>Credit card</v>
      </c>
      <c r="V404">
        <f>SUM(J404:J404:J1403)</f>
        <v>186704.37450000012</v>
      </c>
      <c r="W404">
        <f t="shared" si="57"/>
        <v>3191</v>
      </c>
      <c r="X404">
        <f t="shared" si="58"/>
        <v>311.69344657762957</v>
      </c>
      <c r="Y404">
        <f t="shared" si="59"/>
        <v>1034.46</v>
      </c>
      <c r="Z404">
        <f t="shared" si="60"/>
        <v>10.6785</v>
      </c>
      <c r="AA404">
        <f t="shared" si="61"/>
        <v>599</v>
      </c>
    </row>
    <row r="405" spans="1:27" x14ac:dyDescent="0.3">
      <c r="A405" t="s">
        <v>491</v>
      </c>
      <c r="B405" t="s">
        <v>25</v>
      </c>
      <c r="C405" t="s">
        <v>26</v>
      </c>
      <c r="D405" t="s">
        <v>20</v>
      </c>
      <c r="E405" t="s">
        <v>215</v>
      </c>
      <c r="F405" t="s">
        <v>31</v>
      </c>
      <c r="G405">
        <v>13.98</v>
      </c>
      <c r="H405">
        <v>1</v>
      </c>
      <c r="I405">
        <v>0.69899999999999995</v>
      </c>
      <c r="J405">
        <v>14.679</v>
      </c>
      <c r="K405">
        <v>43557</v>
      </c>
      <c r="L405">
        <v>0.56805555555555554</v>
      </c>
      <c r="M405" t="s">
        <v>23</v>
      </c>
      <c r="N405">
        <v>13.98</v>
      </c>
      <c r="O405">
        <v>4.7619047620000003</v>
      </c>
      <c r="P405">
        <v>0.69899999999999995</v>
      </c>
      <c r="Q405">
        <v>9.8000000000000007</v>
      </c>
      <c r="R405">
        <f t="shared" si="62"/>
        <v>14.68</v>
      </c>
      <c r="S405" t="str">
        <f t="shared" si="54"/>
        <v>check</v>
      </c>
      <c r="T405" t="str">
        <f t="shared" si="55"/>
        <v>Home And Lifestyle</v>
      </c>
      <c r="U405" t="str">
        <f t="shared" si="56"/>
        <v>Ewallet</v>
      </c>
      <c r="V405">
        <f>SUM(J405:J405:J1404)</f>
        <v>186510.25050000011</v>
      </c>
      <c r="W405">
        <f t="shared" si="57"/>
        <v>3187</v>
      </c>
      <c r="X405">
        <f t="shared" si="58"/>
        <v>311.89005100334469</v>
      </c>
      <c r="Y405">
        <f t="shared" si="59"/>
        <v>1034.46</v>
      </c>
      <c r="Z405">
        <f t="shared" si="60"/>
        <v>10.6785</v>
      </c>
      <c r="AA405">
        <f t="shared" si="61"/>
        <v>598</v>
      </c>
    </row>
    <row r="406" spans="1:27" x14ac:dyDescent="0.3">
      <c r="A406" t="s">
        <v>492</v>
      </c>
      <c r="B406" t="s">
        <v>45</v>
      </c>
      <c r="C406" t="s">
        <v>46</v>
      </c>
      <c r="D406" t="s">
        <v>27</v>
      </c>
      <c r="E406" t="s">
        <v>21</v>
      </c>
      <c r="F406" t="s">
        <v>50</v>
      </c>
      <c r="G406">
        <v>39.75</v>
      </c>
      <c r="H406">
        <v>5</v>
      </c>
      <c r="I406">
        <v>9.9375</v>
      </c>
      <c r="J406">
        <v>208.6875</v>
      </c>
      <c r="K406" t="s">
        <v>218</v>
      </c>
      <c r="L406">
        <v>0.4465277777777778</v>
      </c>
      <c r="M406" t="s">
        <v>23</v>
      </c>
      <c r="N406">
        <v>198.75</v>
      </c>
      <c r="O406">
        <v>4.7619047620000003</v>
      </c>
      <c r="P406">
        <v>9.9375</v>
      </c>
      <c r="Q406">
        <v>9.6</v>
      </c>
      <c r="R406">
        <f t="shared" si="62"/>
        <v>208.69</v>
      </c>
      <c r="S406" t="str">
        <f t="shared" si="54"/>
        <v>check</v>
      </c>
      <c r="T406" t="str">
        <f t="shared" si="55"/>
        <v>Fashion Accessories</v>
      </c>
      <c r="U406" t="str">
        <f t="shared" si="56"/>
        <v>Ewallet</v>
      </c>
      <c r="V406">
        <f>SUM(J406:J406:J1405)</f>
        <v>186495.57150000011</v>
      </c>
      <c r="W406">
        <f t="shared" si="57"/>
        <v>3186</v>
      </c>
      <c r="X406">
        <f t="shared" si="58"/>
        <v>312.38789195979916</v>
      </c>
      <c r="Y406">
        <f t="shared" si="59"/>
        <v>1034.46</v>
      </c>
      <c r="Z406">
        <f t="shared" si="60"/>
        <v>10.6785</v>
      </c>
      <c r="AA406">
        <f t="shared" si="61"/>
        <v>597</v>
      </c>
    </row>
    <row r="407" spans="1:27" x14ac:dyDescent="0.3">
      <c r="A407" t="s">
        <v>493</v>
      </c>
      <c r="B407" t="s">
        <v>25</v>
      </c>
      <c r="C407" t="s">
        <v>26</v>
      </c>
      <c r="D407" t="s">
        <v>20</v>
      </c>
      <c r="E407" t="s">
        <v>21</v>
      </c>
      <c r="F407" t="s">
        <v>50</v>
      </c>
      <c r="G407">
        <v>97.79</v>
      </c>
      <c r="H407">
        <v>7</v>
      </c>
      <c r="I407">
        <v>34.226500000000001</v>
      </c>
      <c r="J407">
        <v>718.75649999999996</v>
      </c>
      <c r="K407" t="s">
        <v>211</v>
      </c>
      <c r="L407">
        <v>0.72916666666666663</v>
      </c>
      <c r="M407" t="s">
        <v>23</v>
      </c>
      <c r="N407">
        <v>684.53</v>
      </c>
      <c r="O407">
        <v>4.7619047620000003</v>
      </c>
      <c r="P407">
        <v>34.226500000000001</v>
      </c>
      <c r="Q407">
        <v>4.9000000000000004</v>
      </c>
      <c r="R407">
        <f t="shared" si="62"/>
        <v>718.76</v>
      </c>
      <c r="S407" t="str">
        <f t="shared" si="54"/>
        <v>check</v>
      </c>
      <c r="T407" t="str">
        <f t="shared" si="55"/>
        <v>Fashion Accessories</v>
      </c>
      <c r="U407" t="str">
        <f t="shared" si="56"/>
        <v>Ewallet</v>
      </c>
      <c r="V407">
        <f>SUM(J407:J407:J1406)</f>
        <v>186286.88400000011</v>
      </c>
      <c r="W407">
        <f t="shared" si="57"/>
        <v>3181</v>
      </c>
      <c r="X407">
        <f t="shared" si="58"/>
        <v>312.56188590604046</v>
      </c>
      <c r="Y407">
        <f t="shared" si="59"/>
        <v>1034.46</v>
      </c>
      <c r="Z407">
        <f t="shared" si="60"/>
        <v>10.6785</v>
      </c>
      <c r="AA407">
        <f t="shared" si="61"/>
        <v>596</v>
      </c>
    </row>
    <row r="408" spans="1:27" x14ac:dyDescent="0.3">
      <c r="A408" t="s">
        <v>494</v>
      </c>
      <c r="B408" t="s">
        <v>18</v>
      </c>
      <c r="C408" t="s">
        <v>19</v>
      </c>
      <c r="D408" t="s">
        <v>20</v>
      </c>
      <c r="E408" t="s">
        <v>215</v>
      </c>
      <c r="F408" t="s">
        <v>36</v>
      </c>
      <c r="G408">
        <v>67.260000000000005</v>
      </c>
      <c r="H408">
        <v>4</v>
      </c>
      <c r="I408">
        <v>13.452</v>
      </c>
      <c r="J408">
        <v>282.49200000000002</v>
      </c>
      <c r="K408" t="s">
        <v>182</v>
      </c>
      <c r="L408">
        <v>0.64444444444444449</v>
      </c>
      <c r="M408" t="s">
        <v>32</v>
      </c>
      <c r="N408">
        <v>269.04000000000002</v>
      </c>
      <c r="O408">
        <v>4.7619047620000003</v>
      </c>
      <c r="P408">
        <v>13.452</v>
      </c>
      <c r="Q408">
        <v>8</v>
      </c>
      <c r="R408">
        <f t="shared" si="62"/>
        <v>282.49</v>
      </c>
      <c r="S408" t="str">
        <f t="shared" si="54"/>
        <v>check</v>
      </c>
      <c r="T408" t="str">
        <f t="shared" si="55"/>
        <v>Sports And Travel</v>
      </c>
      <c r="U408" t="str">
        <f t="shared" si="56"/>
        <v>Credit card</v>
      </c>
      <c r="V408">
        <f>SUM(J408:J408:J1407)</f>
        <v>185568.12750000009</v>
      </c>
      <c r="W408">
        <f t="shared" si="57"/>
        <v>3174</v>
      </c>
      <c r="X408">
        <f t="shared" si="58"/>
        <v>311.87920588235312</v>
      </c>
      <c r="Y408">
        <f t="shared" si="59"/>
        <v>1034.46</v>
      </c>
      <c r="Z408">
        <f t="shared" si="60"/>
        <v>10.6785</v>
      </c>
      <c r="AA408">
        <f t="shared" si="61"/>
        <v>595</v>
      </c>
    </row>
    <row r="409" spans="1:27" x14ac:dyDescent="0.3">
      <c r="A409" t="s">
        <v>495</v>
      </c>
      <c r="B409" t="s">
        <v>18</v>
      </c>
      <c r="C409" t="s">
        <v>19</v>
      </c>
      <c r="D409" t="s">
        <v>27</v>
      </c>
      <c r="E409" t="s">
        <v>215</v>
      </c>
      <c r="F409" t="s">
        <v>47</v>
      </c>
      <c r="G409">
        <v>13.79</v>
      </c>
      <c r="H409">
        <v>5</v>
      </c>
      <c r="I409">
        <v>3.4474999999999998</v>
      </c>
      <c r="J409">
        <v>72.397499999999994</v>
      </c>
      <c r="K409">
        <v>43770</v>
      </c>
      <c r="L409">
        <v>0.79652777777777783</v>
      </c>
      <c r="M409" t="s">
        <v>32</v>
      </c>
      <c r="N409">
        <v>68.95</v>
      </c>
      <c r="O409">
        <v>4.7619047620000003</v>
      </c>
      <c r="P409">
        <v>3.4474999999999998</v>
      </c>
      <c r="Q409">
        <v>7.8</v>
      </c>
      <c r="R409">
        <f t="shared" si="62"/>
        <v>72.400000000000006</v>
      </c>
      <c r="S409" t="str">
        <f t="shared" si="54"/>
        <v>check</v>
      </c>
      <c r="T409" t="str">
        <f t="shared" si="55"/>
        <v>Food And Beverages</v>
      </c>
      <c r="U409" t="str">
        <f t="shared" si="56"/>
        <v>Credit card</v>
      </c>
      <c r="V409">
        <f>SUM(J409:J409:J1408)</f>
        <v>185285.63550000009</v>
      </c>
      <c r="W409">
        <f t="shared" si="57"/>
        <v>3170</v>
      </c>
      <c r="X409">
        <f t="shared" si="58"/>
        <v>311.92867929292947</v>
      </c>
      <c r="Y409">
        <f t="shared" si="59"/>
        <v>1034.46</v>
      </c>
      <c r="Z409">
        <f t="shared" si="60"/>
        <v>10.6785</v>
      </c>
      <c r="AA409">
        <f t="shared" si="61"/>
        <v>594</v>
      </c>
    </row>
    <row r="410" spans="1:27" x14ac:dyDescent="0.3">
      <c r="A410" t="s">
        <v>496</v>
      </c>
      <c r="B410" t="s">
        <v>45</v>
      </c>
      <c r="C410" t="s">
        <v>46</v>
      </c>
      <c r="D410" t="s">
        <v>20</v>
      </c>
      <c r="E410" t="s">
        <v>21</v>
      </c>
      <c r="F410" t="s">
        <v>50</v>
      </c>
      <c r="G410">
        <v>68.709999999999994</v>
      </c>
      <c r="H410">
        <v>4</v>
      </c>
      <c r="I410">
        <v>13.742000000000001</v>
      </c>
      <c r="J410">
        <v>288.58199999999999</v>
      </c>
      <c r="K410">
        <v>43556</v>
      </c>
      <c r="L410">
        <v>0.79236111111111107</v>
      </c>
      <c r="M410" t="s">
        <v>29</v>
      </c>
      <c r="N410">
        <v>274.83999999999997</v>
      </c>
      <c r="O410">
        <v>4.7619047620000003</v>
      </c>
      <c r="P410">
        <v>13.742000000000001</v>
      </c>
      <c r="Q410">
        <v>4.0999999999999996</v>
      </c>
      <c r="R410">
        <f t="shared" si="62"/>
        <v>288.58</v>
      </c>
      <c r="S410" t="str">
        <f t="shared" si="54"/>
        <v>check</v>
      </c>
      <c r="T410" t="str">
        <f t="shared" si="55"/>
        <v>Fashion Accessories</v>
      </c>
      <c r="U410" t="str">
        <f t="shared" si="56"/>
        <v>Cash</v>
      </c>
      <c r="V410">
        <f>SUM(J410:J410:J1409)</f>
        <v>185213.23800000007</v>
      </c>
      <c r="W410">
        <f t="shared" si="57"/>
        <v>3165</v>
      </c>
      <c r="X410">
        <f t="shared" si="58"/>
        <v>312.33261045531208</v>
      </c>
      <c r="Y410">
        <f t="shared" si="59"/>
        <v>1034.46</v>
      </c>
      <c r="Z410">
        <f t="shared" si="60"/>
        <v>10.6785</v>
      </c>
      <c r="AA410">
        <f t="shared" si="61"/>
        <v>593</v>
      </c>
    </row>
    <row r="411" spans="1:27" x14ac:dyDescent="0.3">
      <c r="A411" t="s">
        <v>497</v>
      </c>
      <c r="B411" t="s">
        <v>18</v>
      </c>
      <c r="C411" t="s">
        <v>19</v>
      </c>
      <c r="D411" t="s">
        <v>27</v>
      </c>
      <c r="E411" t="s">
        <v>21</v>
      </c>
      <c r="F411" t="s">
        <v>31</v>
      </c>
      <c r="G411">
        <v>56.53</v>
      </c>
      <c r="H411">
        <v>4</v>
      </c>
      <c r="I411">
        <v>11.305999999999999</v>
      </c>
      <c r="J411">
        <v>237.42599999999999</v>
      </c>
      <c r="K411">
        <v>43558</v>
      </c>
      <c r="L411">
        <v>0.82500000000000007</v>
      </c>
      <c r="M411" t="s">
        <v>23</v>
      </c>
      <c r="N411">
        <v>226.12</v>
      </c>
      <c r="O411">
        <v>4.7619047620000003</v>
      </c>
      <c r="P411">
        <v>11.305999999999999</v>
      </c>
      <c r="Q411">
        <v>5.5</v>
      </c>
      <c r="R411">
        <f t="shared" si="62"/>
        <v>237.43</v>
      </c>
      <c r="S411" t="str">
        <f t="shared" si="54"/>
        <v>check</v>
      </c>
      <c r="T411" t="str">
        <f t="shared" si="55"/>
        <v>Home And Lifestyle</v>
      </c>
      <c r="U411" t="str">
        <f t="shared" si="56"/>
        <v>Ewallet</v>
      </c>
      <c r="V411">
        <f>SUM(J411:J411:J1410)</f>
        <v>184924.65600000008</v>
      </c>
      <c r="W411">
        <f t="shared" si="57"/>
        <v>3161</v>
      </c>
      <c r="X411">
        <f t="shared" si="58"/>
        <v>312.37272972972988</v>
      </c>
      <c r="Y411">
        <f t="shared" si="59"/>
        <v>1034.46</v>
      </c>
      <c r="Z411">
        <f t="shared" si="60"/>
        <v>10.6785</v>
      </c>
      <c r="AA411">
        <f t="shared" si="61"/>
        <v>592</v>
      </c>
    </row>
    <row r="412" spans="1:27" x14ac:dyDescent="0.3">
      <c r="A412" t="s">
        <v>498</v>
      </c>
      <c r="B412" t="s">
        <v>25</v>
      </c>
      <c r="C412" t="s">
        <v>26</v>
      </c>
      <c r="D412" t="s">
        <v>27</v>
      </c>
      <c r="E412" t="s">
        <v>21</v>
      </c>
      <c r="F412" t="s">
        <v>50</v>
      </c>
      <c r="G412">
        <v>23.82</v>
      </c>
      <c r="H412">
        <v>5</v>
      </c>
      <c r="I412">
        <v>5.9550000000000001</v>
      </c>
      <c r="J412">
        <v>125.05500000000001</v>
      </c>
      <c r="K412" t="s">
        <v>79</v>
      </c>
      <c r="L412">
        <v>0.80833333333333324</v>
      </c>
      <c r="M412" t="s">
        <v>23</v>
      </c>
      <c r="N412">
        <v>119.1</v>
      </c>
      <c r="O412">
        <v>4.7619047620000003</v>
      </c>
      <c r="P412">
        <v>5.9550000000000001</v>
      </c>
      <c r="Q412">
        <v>5.4</v>
      </c>
      <c r="R412">
        <f t="shared" si="62"/>
        <v>125.06</v>
      </c>
      <c r="S412" t="str">
        <f t="shared" si="54"/>
        <v>check</v>
      </c>
      <c r="T412" t="str">
        <f t="shared" si="55"/>
        <v>Fashion Accessories</v>
      </c>
      <c r="U412" t="str">
        <f t="shared" si="56"/>
        <v>Ewallet</v>
      </c>
      <c r="V412">
        <f>SUM(J412:J412:J1411)</f>
        <v>184687.23000000007</v>
      </c>
      <c r="W412">
        <f t="shared" si="57"/>
        <v>3157</v>
      </c>
      <c r="X412">
        <f t="shared" si="58"/>
        <v>312.49954314720821</v>
      </c>
      <c r="Y412">
        <f t="shared" si="59"/>
        <v>1034.46</v>
      </c>
      <c r="Z412">
        <f t="shared" si="60"/>
        <v>10.6785</v>
      </c>
      <c r="AA412">
        <f t="shared" si="61"/>
        <v>591</v>
      </c>
    </row>
    <row r="413" spans="1:27" x14ac:dyDescent="0.3">
      <c r="A413" t="s">
        <v>499</v>
      </c>
      <c r="B413" t="s">
        <v>45</v>
      </c>
      <c r="C413" t="s">
        <v>46</v>
      </c>
      <c r="D413" t="s">
        <v>27</v>
      </c>
      <c r="E413" t="s">
        <v>21</v>
      </c>
      <c r="F413" t="s">
        <v>22</v>
      </c>
      <c r="G413">
        <v>34.21</v>
      </c>
      <c r="H413">
        <v>10</v>
      </c>
      <c r="I413">
        <v>17.105</v>
      </c>
      <c r="J413">
        <v>359.20499999999998</v>
      </c>
      <c r="K413">
        <v>43497</v>
      </c>
      <c r="L413">
        <v>0.54166666666666663</v>
      </c>
      <c r="M413" t="s">
        <v>29</v>
      </c>
      <c r="N413">
        <v>342.1</v>
      </c>
      <c r="O413">
        <v>4.7619047620000003</v>
      </c>
      <c r="P413">
        <v>17.105</v>
      </c>
      <c r="Q413">
        <v>5.0999999999999996</v>
      </c>
      <c r="R413">
        <f t="shared" si="62"/>
        <v>359.21</v>
      </c>
      <c r="S413" t="str">
        <f t="shared" si="54"/>
        <v>check</v>
      </c>
      <c r="T413" t="str">
        <f t="shared" si="55"/>
        <v>Health And Beauty</v>
      </c>
      <c r="U413" t="str">
        <f t="shared" si="56"/>
        <v>Cash</v>
      </c>
      <c r="V413">
        <f>SUM(J413:J413:J1412)</f>
        <v>184562.17500000008</v>
      </c>
      <c r="W413">
        <f t="shared" si="57"/>
        <v>3152</v>
      </c>
      <c r="X413">
        <f t="shared" si="58"/>
        <v>312.81724576271199</v>
      </c>
      <c r="Y413">
        <f t="shared" si="59"/>
        <v>1034.46</v>
      </c>
      <c r="Z413">
        <f t="shared" si="60"/>
        <v>10.6785</v>
      </c>
      <c r="AA413">
        <f t="shared" si="61"/>
        <v>590</v>
      </c>
    </row>
    <row r="414" spans="1:27" x14ac:dyDescent="0.3">
      <c r="A414" t="s">
        <v>500</v>
      </c>
      <c r="B414" t="s">
        <v>45</v>
      </c>
      <c r="C414" t="s">
        <v>46</v>
      </c>
      <c r="D414" t="s">
        <v>27</v>
      </c>
      <c r="E414" t="s">
        <v>215</v>
      </c>
      <c r="F414" t="s">
        <v>36</v>
      </c>
      <c r="G414">
        <v>21.87</v>
      </c>
      <c r="H414">
        <v>2</v>
      </c>
      <c r="I414">
        <v>2.1869999999999998</v>
      </c>
      <c r="J414">
        <v>45.927</v>
      </c>
      <c r="K414" t="s">
        <v>75</v>
      </c>
      <c r="L414">
        <v>0.60347222222222219</v>
      </c>
      <c r="M414" t="s">
        <v>23</v>
      </c>
      <c r="N414">
        <v>43.74</v>
      </c>
      <c r="O414">
        <v>4.7619047620000003</v>
      </c>
      <c r="P414">
        <v>2.1869999999999998</v>
      </c>
      <c r="Q414">
        <v>6.9</v>
      </c>
      <c r="R414">
        <f t="shared" si="62"/>
        <v>45.93</v>
      </c>
      <c r="S414" t="str">
        <f t="shared" si="54"/>
        <v>check</v>
      </c>
      <c r="T414" t="str">
        <f t="shared" si="55"/>
        <v>Sports And Travel</v>
      </c>
      <c r="U414" t="str">
        <f t="shared" si="56"/>
        <v>Ewallet</v>
      </c>
      <c r="V414">
        <f>SUM(J414:J414:J1413)</f>
        <v>184202.97000000009</v>
      </c>
      <c r="W414">
        <f t="shared" si="57"/>
        <v>3142</v>
      </c>
      <c r="X414">
        <f t="shared" si="58"/>
        <v>312.73848896434652</v>
      </c>
      <c r="Y414">
        <f t="shared" si="59"/>
        <v>1034.46</v>
      </c>
      <c r="Z414">
        <f t="shared" si="60"/>
        <v>10.6785</v>
      </c>
      <c r="AA414">
        <f t="shared" si="61"/>
        <v>589</v>
      </c>
    </row>
    <row r="415" spans="1:27" x14ac:dyDescent="0.3">
      <c r="A415" t="s">
        <v>501</v>
      </c>
      <c r="B415" t="s">
        <v>18</v>
      </c>
      <c r="C415" t="s">
        <v>19</v>
      </c>
      <c r="D415" t="s">
        <v>20</v>
      </c>
      <c r="E415" t="s">
        <v>215</v>
      </c>
      <c r="F415" t="s">
        <v>22</v>
      </c>
      <c r="G415">
        <v>20.97</v>
      </c>
      <c r="H415">
        <v>5</v>
      </c>
      <c r="I415">
        <v>5.2424999999999997</v>
      </c>
      <c r="J415">
        <v>110.0925</v>
      </c>
      <c r="K415">
        <v>43556</v>
      </c>
      <c r="L415">
        <v>0.55625000000000002</v>
      </c>
      <c r="M415" t="s">
        <v>29</v>
      </c>
      <c r="N415">
        <v>104.85</v>
      </c>
      <c r="O415">
        <v>4.7619047620000003</v>
      </c>
      <c r="P415">
        <v>5.2424999999999997</v>
      </c>
      <c r="Q415">
        <v>7.8</v>
      </c>
      <c r="R415">
        <f t="shared" si="62"/>
        <v>110.09</v>
      </c>
      <c r="S415" t="str">
        <f t="shared" si="54"/>
        <v>check</v>
      </c>
      <c r="T415" t="str">
        <f t="shared" si="55"/>
        <v>Health And Beauty</v>
      </c>
      <c r="U415" t="str">
        <f t="shared" si="56"/>
        <v>Cash</v>
      </c>
      <c r="V415">
        <f>SUM(J415:J415:J1414)</f>
        <v>184157.04300000006</v>
      </c>
      <c r="W415">
        <f t="shared" si="57"/>
        <v>3140</v>
      </c>
      <c r="X415">
        <f t="shared" si="58"/>
        <v>313.19225000000012</v>
      </c>
      <c r="Y415">
        <f t="shared" si="59"/>
        <v>1034.46</v>
      </c>
      <c r="Z415">
        <f t="shared" si="60"/>
        <v>10.6785</v>
      </c>
      <c r="AA415">
        <f t="shared" si="61"/>
        <v>588</v>
      </c>
    </row>
    <row r="416" spans="1:27" x14ac:dyDescent="0.3">
      <c r="A416" t="s">
        <v>502</v>
      </c>
      <c r="B416" t="s">
        <v>18</v>
      </c>
      <c r="C416" t="s">
        <v>19</v>
      </c>
      <c r="D416" t="s">
        <v>27</v>
      </c>
      <c r="E416" t="s">
        <v>215</v>
      </c>
      <c r="F416" t="s">
        <v>36</v>
      </c>
      <c r="G416">
        <v>25.84</v>
      </c>
      <c r="H416">
        <v>3</v>
      </c>
      <c r="I416">
        <v>3.8759999999999999</v>
      </c>
      <c r="J416">
        <v>81.396000000000001</v>
      </c>
      <c r="K416">
        <v>43741</v>
      </c>
      <c r="L416">
        <v>0.78819444444444453</v>
      </c>
      <c r="M416" t="s">
        <v>23</v>
      </c>
      <c r="N416">
        <v>77.52</v>
      </c>
      <c r="O416">
        <v>4.7619047620000003</v>
      </c>
      <c r="P416">
        <v>3.8759999999999999</v>
      </c>
      <c r="Q416">
        <v>6.6</v>
      </c>
      <c r="R416">
        <f t="shared" si="62"/>
        <v>81.400000000000006</v>
      </c>
      <c r="S416" t="str">
        <f t="shared" si="54"/>
        <v>check</v>
      </c>
      <c r="T416" t="str">
        <f t="shared" si="55"/>
        <v>Sports And Travel</v>
      </c>
      <c r="U416" t="str">
        <f t="shared" si="56"/>
        <v>Ewallet</v>
      </c>
      <c r="V416">
        <f>SUM(J416:J416:J1415)</f>
        <v>184046.95050000009</v>
      </c>
      <c r="W416">
        <f t="shared" si="57"/>
        <v>3135</v>
      </c>
      <c r="X416">
        <f t="shared" si="58"/>
        <v>313.53824616695073</v>
      </c>
      <c r="Y416">
        <f t="shared" si="59"/>
        <v>1034.46</v>
      </c>
      <c r="Z416">
        <f t="shared" si="60"/>
        <v>10.6785</v>
      </c>
      <c r="AA416">
        <f t="shared" si="61"/>
        <v>587</v>
      </c>
    </row>
    <row r="417" spans="1:27" x14ac:dyDescent="0.3">
      <c r="A417" t="s">
        <v>503</v>
      </c>
      <c r="B417" t="s">
        <v>18</v>
      </c>
      <c r="C417" t="s">
        <v>19</v>
      </c>
      <c r="D417" t="s">
        <v>27</v>
      </c>
      <c r="E417" t="s">
        <v>215</v>
      </c>
      <c r="F417" t="s">
        <v>31</v>
      </c>
      <c r="G417">
        <v>50.93</v>
      </c>
      <c r="H417">
        <v>8</v>
      </c>
      <c r="I417">
        <v>20.372</v>
      </c>
      <c r="J417">
        <v>427.81200000000001</v>
      </c>
      <c r="K417" t="s">
        <v>71</v>
      </c>
      <c r="L417">
        <v>0.81666666666666676</v>
      </c>
      <c r="M417" t="s">
        <v>23</v>
      </c>
      <c r="N417">
        <v>407.44</v>
      </c>
      <c r="O417">
        <v>4.7619047620000003</v>
      </c>
      <c r="P417">
        <v>20.372</v>
      </c>
      <c r="Q417">
        <v>9.1999999999999993</v>
      </c>
      <c r="R417">
        <f t="shared" si="62"/>
        <v>427.81</v>
      </c>
      <c r="S417" t="str">
        <f t="shared" si="54"/>
        <v>check</v>
      </c>
      <c r="T417" t="str">
        <f t="shared" si="55"/>
        <v>Home And Lifestyle</v>
      </c>
      <c r="U417" t="str">
        <f t="shared" si="56"/>
        <v>Ewallet</v>
      </c>
      <c r="V417">
        <f>SUM(J417:J417:J1416)</f>
        <v>183965.55450000009</v>
      </c>
      <c r="W417">
        <f t="shared" si="57"/>
        <v>3132</v>
      </c>
      <c r="X417">
        <f t="shared" si="58"/>
        <v>313.93439334471003</v>
      </c>
      <c r="Y417">
        <f t="shared" si="59"/>
        <v>1034.46</v>
      </c>
      <c r="Z417">
        <f t="shared" si="60"/>
        <v>10.6785</v>
      </c>
      <c r="AA417">
        <f t="shared" si="61"/>
        <v>586</v>
      </c>
    </row>
    <row r="418" spans="1:27" x14ac:dyDescent="0.3">
      <c r="A418" t="s">
        <v>504</v>
      </c>
      <c r="B418" t="s">
        <v>45</v>
      </c>
      <c r="C418" t="s">
        <v>46</v>
      </c>
      <c r="D418" t="s">
        <v>27</v>
      </c>
      <c r="E418" t="s">
        <v>215</v>
      </c>
      <c r="F418" t="s">
        <v>22</v>
      </c>
      <c r="G418">
        <v>96.11</v>
      </c>
      <c r="H418">
        <v>1</v>
      </c>
      <c r="I418">
        <v>4.8055000000000003</v>
      </c>
      <c r="J418">
        <v>100.91549999999999</v>
      </c>
      <c r="K418" t="s">
        <v>75</v>
      </c>
      <c r="L418">
        <v>0.68611111111111101</v>
      </c>
      <c r="M418" t="s">
        <v>23</v>
      </c>
      <c r="N418">
        <v>96.11</v>
      </c>
      <c r="O418">
        <v>4.7619047620000003</v>
      </c>
      <c r="P418">
        <v>4.8055000000000003</v>
      </c>
      <c r="Q418">
        <v>7.8</v>
      </c>
      <c r="R418">
        <f t="shared" si="62"/>
        <v>100.92</v>
      </c>
      <c r="S418" t="str">
        <f t="shared" si="54"/>
        <v>check</v>
      </c>
      <c r="T418" t="str">
        <f t="shared" si="55"/>
        <v>Health And Beauty</v>
      </c>
      <c r="U418" t="str">
        <f t="shared" si="56"/>
        <v>Ewallet</v>
      </c>
      <c r="V418">
        <f>SUM(J418:J418:J1417)</f>
        <v>183537.74250000008</v>
      </c>
      <c r="W418">
        <f t="shared" si="57"/>
        <v>3124</v>
      </c>
      <c r="X418">
        <f t="shared" si="58"/>
        <v>313.7397307692309</v>
      </c>
      <c r="Y418">
        <f t="shared" si="59"/>
        <v>1034.46</v>
      </c>
      <c r="Z418">
        <f t="shared" si="60"/>
        <v>10.6785</v>
      </c>
      <c r="AA418">
        <f t="shared" si="61"/>
        <v>585</v>
      </c>
    </row>
    <row r="419" spans="1:27" x14ac:dyDescent="0.3">
      <c r="A419" t="s">
        <v>505</v>
      </c>
      <c r="B419" t="s">
        <v>25</v>
      </c>
      <c r="C419" t="s">
        <v>26</v>
      </c>
      <c r="D419" t="s">
        <v>27</v>
      </c>
      <c r="E419" t="s">
        <v>21</v>
      </c>
      <c r="F419" t="s">
        <v>31</v>
      </c>
      <c r="G419">
        <v>45.38</v>
      </c>
      <c r="H419">
        <v>4</v>
      </c>
      <c r="I419">
        <v>9.0760000000000005</v>
      </c>
      <c r="J419">
        <v>190.596</v>
      </c>
      <c r="K419">
        <v>43678</v>
      </c>
      <c r="L419">
        <v>0.57500000000000007</v>
      </c>
      <c r="M419" t="s">
        <v>32</v>
      </c>
      <c r="N419">
        <v>181.52</v>
      </c>
      <c r="O419">
        <v>4.7619047620000003</v>
      </c>
      <c r="P419">
        <v>9.0760000000000005</v>
      </c>
      <c r="Q419">
        <v>8.6999999999999993</v>
      </c>
      <c r="R419">
        <f t="shared" si="62"/>
        <v>190.6</v>
      </c>
      <c r="S419" t="str">
        <f t="shared" si="54"/>
        <v>check</v>
      </c>
      <c r="T419" t="str">
        <f t="shared" si="55"/>
        <v>Home And Lifestyle</v>
      </c>
      <c r="U419" t="str">
        <f t="shared" si="56"/>
        <v>Credit card</v>
      </c>
      <c r="V419">
        <f>SUM(J419:J419:J1418)</f>
        <v>183436.82700000008</v>
      </c>
      <c r="W419">
        <f t="shared" si="57"/>
        <v>3123</v>
      </c>
      <c r="X419">
        <f t="shared" si="58"/>
        <v>314.10415582191791</v>
      </c>
      <c r="Y419">
        <f t="shared" si="59"/>
        <v>1034.46</v>
      </c>
      <c r="Z419">
        <f t="shared" si="60"/>
        <v>10.6785</v>
      </c>
      <c r="AA419">
        <f t="shared" si="61"/>
        <v>584</v>
      </c>
    </row>
    <row r="420" spans="1:27" x14ac:dyDescent="0.3">
      <c r="A420" t="s">
        <v>506</v>
      </c>
      <c r="B420" t="s">
        <v>25</v>
      </c>
      <c r="C420" t="s">
        <v>26</v>
      </c>
      <c r="D420" t="s">
        <v>20</v>
      </c>
      <c r="E420" t="s">
        <v>21</v>
      </c>
      <c r="F420" t="s">
        <v>22</v>
      </c>
      <c r="G420">
        <v>81.510000000000005</v>
      </c>
      <c r="H420">
        <v>1</v>
      </c>
      <c r="I420">
        <v>4.0754999999999999</v>
      </c>
      <c r="J420">
        <v>85.585499999999996</v>
      </c>
      <c r="K420" t="s">
        <v>135</v>
      </c>
      <c r="L420">
        <v>0.45624999999999999</v>
      </c>
      <c r="M420" t="s">
        <v>23</v>
      </c>
      <c r="N420">
        <v>81.510000000000005</v>
      </c>
      <c r="O420">
        <v>4.7619047620000003</v>
      </c>
      <c r="P420">
        <v>4.0754999999999999</v>
      </c>
      <c r="Q420">
        <v>9.1999999999999993</v>
      </c>
      <c r="R420">
        <f t="shared" si="62"/>
        <v>85.59</v>
      </c>
      <c r="S420" t="str">
        <f t="shared" si="54"/>
        <v>check</v>
      </c>
      <c r="T420" t="str">
        <f t="shared" si="55"/>
        <v>Health And Beauty</v>
      </c>
      <c r="U420" t="str">
        <f t="shared" si="56"/>
        <v>Ewallet</v>
      </c>
      <c r="V420">
        <f>SUM(J420:J420:J1419)</f>
        <v>183246.23100000006</v>
      </c>
      <c r="W420">
        <f t="shared" si="57"/>
        <v>3119</v>
      </c>
      <c r="X420">
        <f t="shared" si="58"/>
        <v>314.3160051457977</v>
      </c>
      <c r="Y420">
        <f t="shared" si="59"/>
        <v>1034.46</v>
      </c>
      <c r="Z420">
        <f t="shared" si="60"/>
        <v>10.6785</v>
      </c>
      <c r="AA420">
        <f t="shared" si="61"/>
        <v>583</v>
      </c>
    </row>
    <row r="421" spans="1:27" x14ac:dyDescent="0.3">
      <c r="A421" t="s">
        <v>507</v>
      </c>
      <c r="B421" t="s">
        <v>45</v>
      </c>
      <c r="C421" t="s">
        <v>46</v>
      </c>
      <c r="D421" t="s">
        <v>27</v>
      </c>
      <c r="E421" t="s">
        <v>21</v>
      </c>
      <c r="F421" t="s">
        <v>22</v>
      </c>
      <c r="G421">
        <v>57.22</v>
      </c>
      <c r="H421">
        <v>2</v>
      </c>
      <c r="I421">
        <v>5.7220000000000004</v>
      </c>
      <c r="J421">
        <v>120.16200000000001</v>
      </c>
      <c r="K421">
        <v>43800</v>
      </c>
      <c r="L421">
        <v>0.71736111111111101</v>
      </c>
      <c r="M421" t="s">
        <v>23</v>
      </c>
      <c r="N421">
        <v>114.44</v>
      </c>
      <c r="O421">
        <v>4.7619047620000003</v>
      </c>
      <c r="P421">
        <v>5.7220000000000004</v>
      </c>
      <c r="Q421">
        <v>8.3000000000000007</v>
      </c>
      <c r="R421">
        <f t="shared" si="62"/>
        <v>120.16</v>
      </c>
      <c r="S421" t="str">
        <f t="shared" si="54"/>
        <v>check</v>
      </c>
      <c r="T421" t="str">
        <f t="shared" si="55"/>
        <v>Health And Beauty</v>
      </c>
      <c r="U421" t="str">
        <f t="shared" si="56"/>
        <v>Ewallet</v>
      </c>
      <c r="V421">
        <f>SUM(J421:J421:J1420)</f>
        <v>183160.64550000007</v>
      </c>
      <c r="W421">
        <f t="shared" si="57"/>
        <v>3118</v>
      </c>
      <c r="X421">
        <f t="shared" si="58"/>
        <v>314.70901288659809</v>
      </c>
      <c r="Y421">
        <f t="shared" si="59"/>
        <v>1034.46</v>
      </c>
      <c r="Z421">
        <f t="shared" si="60"/>
        <v>10.6785</v>
      </c>
      <c r="AA421">
        <f t="shared" si="61"/>
        <v>582</v>
      </c>
    </row>
    <row r="422" spans="1:27" x14ac:dyDescent="0.3">
      <c r="A422" t="s">
        <v>508</v>
      </c>
      <c r="B422" t="s">
        <v>18</v>
      </c>
      <c r="C422" t="s">
        <v>19</v>
      </c>
      <c r="D422" t="s">
        <v>20</v>
      </c>
      <c r="E422" t="s">
        <v>21</v>
      </c>
      <c r="F422" t="s">
        <v>28</v>
      </c>
      <c r="G422">
        <v>25.22</v>
      </c>
      <c r="H422">
        <v>7</v>
      </c>
      <c r="I422">
        <v>8.827</v>
      </c>
      <c r="J422">
        <v>185.36699999999999</v>
      </c>
      <c r="K422">
        <v>43557</v>
      </c>
      <c r="L422">
        <v>0.43263888888888885</v>
      </c>
      <c r="M422" t="s">
        <v>29</v>
      </c>
      <c r="N422">
        <v>176.54</v>
      </c>
      <c r="O422">
        <v>4.7619047620000003</v>
      </c>
      <c r="P422">
        <v>8.827</v>
      </c>
      <c r="Q422">
        <v>8.1999999999999993</v>
      </c>
      <c r="R422">
        <f t="shared" si="62"/>
        <v>185.37</v>
      </c>
      <c r="S422" t="str">
        <f t="shared" si="54"/>
        <v>check</v>
      </c>
      <c r="T422" t="str">
        <f t="shared" si="55"/>
        <v>Electronic Accessories</v>
      </c>
      <c r="U422" t="str">
        <f t="shared" si="56"/>
        <v>Cash</v>
      </c>
      <c r="V422">
        <f>SUM(J422:J422:J1421)</f>
        <v>183040.48350000006</v>
      </c>
      <c r="W422">
        <f t="shared" si="57"/>
        <v>3116</v>
      </c>
      <c r="X422">
        <f t="shared" si="58"/>
        <v>315.04386144578325</v>
      </c>
      <c r="Y422">
        <f t="shared" si="59"/>
        <v>1034.46</v>
      </c>
      <c r="Z422">
        <f t="shared" si="60"/>
        <v>10.6785</v>
      </c>
      <c r="AA422">
        <f t="shared" si="61"/>
        <v>581</v>
      </c>
    </row>
    <row r="423" spans="1:27" x14ac:dyDescent="0.3">
      <c r="A423" t="s">
        <v>509</v>
      </c>
      <c r="B423" t="s">
        <v>25</v>
      </c>
      <c r="C423" t="s">
        <v>26</v>
      </c>
      <c r="D423" t="s">
        <v>20</v>
      </c>
      <c r="E423" t="s">
        <v>21</v>
      </c>
      <c r="F423" t="s">
        <v>47</v>
      </c>
      <c r="G423">
        <v>38.6</v>
      </c>
      <c r="H423">
        <v>3</v>
      </c>
      <c r="I423">
        <v>5.79</v>
      </c>
      <c r="J423">
        <v>121.59</v>
      </c>
      <c r="K423" t="s">
        <v>170</v>
      </c>
      <c r="L423">
        <v>0.58124999999999993</v>
      </c>
      <c r="M423" t="s">
        <v>23</v>
      </c>
      <c r="N423">
        <v>115.8</v>
      </c>
      <c r="O423">
        <v>4.7619047620000003</v>
      </c>
      <c r="P423">
        <v>5.79</v>
      </c>
      <c r="Q423">
        <v>7.5</v>
      </c>
      <c r="R423">
        <f t="shared" si="62"/>
        <v>121.59</v>
      </c>
      <c r="S423" t="str">
        <f t="shared" si="54"/>
        <v>correct</v>
      </c>
      <c r="T423" t="str">
        <f t="shared" si="55"/>
        <v>Food And Beverages</v>
      </c>
      <c r="U423" t="str">
        <f t="shared" si="56"/>
        <v>Ewallet</v>
      </c>
      <c r="V423">
        <f>SUM(J423:J423:J1422)</f>
        <v>182855.11650000006</v>
      </c>
      <c r="W423">
        <f t="shared" si="57"/>
        <v>3109</v>
      </c>
      <c r="X423">
        <f t="shared" si="58"/>
        <v>315.2674422413794</v>
      </c>
      <c r="Y423">
        <f t="shared" si="59"/>
        <v>1034.46</v>
      </c>
      <c r="Z423">
        <f t="shared" si="60"/>
        <v>10.6785</v>
      </c>
      <c r="AA423">
        <f t="shared" si="61"/>
        <v>580</v>
      </c>
    </row>
    <row r="424" spans="1:27" x14ac:dyDescent="0.3">
      <c r="A424" t="s">
        <v>510</v>
      </c>
      <c r="B424" t="s">
        <v>25</v>
      </c>
      <c r="C424" t="s">
        <v>26</v>
      </c>
      <c r="D424" t="s">
        <v>27</v>
      </c>
      <c r="E424" t="s">
        <v>21</v>
      </c>
      <c r="F424" t="s">
        <v>28</v>
      </c>
      <c r="G424">
        <v>84.05</v>
      </c>
      <c r="H424">
        <v>3</v>
      </c>
      <c r="I424">
        <v>12.6075</v>
      </c>
      <c r="J424">
        <v>264.75749999999999</v>
      </c>
      <c r="K424" t="s">
        <v>146</v>
      </c>
      <c r="L424">
        <v>0.56180555555555556</v>
      </c>
      <c r="M424" t="s">
        <v>29</v>
      </c>
      <c r="N424">
        <v>252.15</v>
      </c>
      <c r="O424">
        <v>4.7619047620000003</v>
      </c>
      <c r="P424">
        <v>12.6075</v>
      </c>
      <c r="Q424">
        <v>9.8000000000000007</v>
      </c>
      <c r="R424">
        <f t="shared" si="62"/>
        <v>264.76</v>
      </c>
      <c r="S424" t="str">
        <f t="shared" si="54"/>
        <v>check</v>
      </c>
      <c r="T424" t="str">
        <f t="shared" si="55"/>
        <v>Electronic Accessories</v>
      </c>
      <c r="U424" t="str">
        <f t="shared" si="56"/>
        <v>Cash</v>
      </c>
      <c r="V424">
        <f>SUM(J424:J424:J1423)</f>
        <v>182733.52650000004</v>
      </c>
      <c r="W424">
        <f t="shared" si="57"/>
        <v>3106</v>
      </c>
      <c r="X424">
        <f t="shared" si="58"/>
        <v>315.601945595855</v>
      </c>
      <c r="Y424">
        <f t="shared" si="59"/>
        <v>1034.46</v>
      </c>
      <c r="Z424">
        <f t="shared" si="60"/>
        <v>10.6785</v>
      </c>
      <c r="AA424">
        <f t="shared" si="61"/>
        <v>579</v>
      </c>
    </row>
    <row r="425" spans="1:27" x14ac:dyDescent="0.3">
      <c r="A425" t="s">
        <v>511</v>
      </c>
      <c r="B425" t="s">
        <v>25</v>
      </c>
      <c r="C425" t="s">
        <v>26</v>
      </c>
      <c r="D425" t="s">
        <v>20</v>
      </c>
      <c r="E425" t="s">
        <v>21</v>
      </c>
      <c r="F425" t="s">
        <v>50</v>
      </c>
      <c r="G425">
        <v>97.21</v>
      </c>
      <c r="H425">
        <v>10</v>
      </c>
      <c r="I425">
        <v>48.604999999999997</v>
      </c>
      <c r="J425">
        <v>1020.705</v>
      </c>
      <c r="K425">
        <v>43679</v>
      </c>
      <c r="L425">
        <v>0.54166666666666663</v>
      </c>
      <c r="M425" t="s">
        <v>32</v>
      </c>
      <c r="N425">
        <v>972.1</v>
      </c>
      <c r="O425">
        <v>4.7619047620000003</v>
      </c>
      <c r="P425">
        <v>48.604999999999997</v>
      </c>
      <c r="Q425">
        <v>8.6999999999999993</v>
      </c>
      <c r="R425">
        <f t="shared" si="62"/>
        <v>1020.71</v>
      </c>
      <c r="S425" t="str">
        <f t="shared" si="54"/>
        <v>check</v>
      </c>
      <c r="T425" t="str">
        <f t="shared" si="55"/>
        <v>Fashion Accessories</v>
      </c>
      <c r="U425" t="str">
        <f t="shared" si="56"/>
        <v>Credit card</v>
      </c>
      <c r="V425">
        <f>SUM(J425:J425:J1424)</f>
        <v>182468.76900000006</v>
      </c>
      <c r="W425">
        <f t="shared" si="57"/>
        <v>3103</v>
      </c>
      <c r="X425">
        <f t="shared" si="58"/>
        <v>315.68991176470598</v>
      </c>
      <c r="Y425">
        <f t="shared" si="59"/>
        <v>1034.46</v>
      </c>
      <c r="Z425">
        <f t="shared" si="60"/>
        <v>10.6785</v>
      </c>
      <c r="AA425">
        <f t="shared" si="61"/>
        <v>578</v>
      </c>
    </row>
    <row r="426" spans="1:27" x14ac:dyDescent="0.3">
      <c r="A426" t="s">
        <v>512</v>
      </c>
      <c r="B426" t="s">
        <v>45</v>
      </c>
      <c r="C426" t="s">
        <v>46</v>
      </c>
      <c r="D426" t="s">
        <v>20</v>
      </c>
      <c r="E426" t="s">
        <v>215</v>
      </c>
      <c r="F426" t="s">
        <v>50</v>
      </c>
      <c r="G426">
        <v>25.42</v>
      </c>
      <c r="H426">
        <v>8</v>
      </c>
      <c r="I426">
        <v>10.167999999999999</v>
      </c>
      <c r="J426">
        <v>213.52799999999999</v>
      </c>
      <c r="K426" t="s">
        <v>102</v>
      </c>
      <c r="L426">
        <v>0.8208333333333333</v>
      </c>
      <c r="M426" t="s">
        <v>32</v>
      </c>
      <c r="N426">
        <v>203.36</v>
      </c>
      <c r="O426">
        <v>4.7619047620000003</v>
      </c>
      <c r="P426">
        <v>10.167999999999999</v>
      </c>
      <c r="Q426">
        <v>6.7</v>
      </c>
      <c r="R426">
        <f t="shared" si="62"/>
        <v>213.53</v>
      </c>
      <c r="S426" t="str">
        <f t="shared" si="54"/>
        <v>check</v>
      </c>
      <c r="T426" t="str">
        <f t="shared" si="55"/>
        <v>Fashion Accessories</v>
      </c>
      <c r="U426" t="str">
        <f t="shared" si="56"/>
        <v>Credit card</v>
      </c>
      <c r="V426">
        <f>SUM(J426:J426:J1425)</f>
        <v>181448.06400000004</v>
      </c>
      <c r="W426">
        <f t="shared" si="57"/>
        <v>3093</v>
      </c>
      <c r="X426">
        <f t="shared" si="58"/>
        <v>314.46804852686319</v>
      </c>
      <c r="Y426">
        <f t="shared" si="59"/>
        <v>1034.46</v>
      </c>
      <c r="Z426">
        <f t="shared" si="60"/>
        <v>10.6785</v>
      </c>
      <c r="AA426">
        <f t="shared" si="61"/>
        <v>577</v>
      </c>
    </row>
    <row r="427" spans="1:27" x14ac:dyDescent="0.3">
      <c r="A427" t="s">
        <v>513</v>
      </c>
      <c r="B427" t="s">
        <v>25</v>
      </c>
      <c r="C427" t="s">
        <v>26</v>
      </c>
      <c r="D427" t="s">
        <v>27</v>
      </c>
      <c r="E427" t="s">
        <v>215</v>
      </c>
      <c r="F427" t="s">
        <v>50</v>
      </c>
      <c r="G427">
        <v>16.28</v>
      </c>
      <c r="H427">
        <v>1</v>
      </c>
      <c r="I427">
        <v>0.81399999999999995</v>
      </c>
      <c r="J427">
        <v>17.094000000000001</v>
      </c>
      <c r="K427">
        <v>43711</v>
      </c>
      <c r="L427">
        <v>0.65</v>
      </c>
      <c r="M427" t="s">
        <v>29</v>
      </c>
      <c r="N427">
        <v>16.28</v>
      </c>
      <c r="O427">
        <v>4.7619047620000003</v>
      </c>
      <c r="P427">
        <v>0.81399999999999995</v>
      </c>
      <c r="Q427">
        <v>5</v>
      </c>
      <c r="R427">
        <f t="shared" si="62"/>
        <v>17.09</v>
      </c>
      <c r="S427" t="str">
        <f t="shared" si="54"/>
        <v>check</v>
      </c>
      <c r="T427" t="str">
        <f t="shared" si="55"/>
        <v>Fashion Accessories</v>
      </c>
      <c r="U427" t="str">
        <f t="shared" si="56"/>
        <v>Cash</v>
      </c>
      <c r="V427">
        <f>SUM(J427:J427:J1426)</f>
        <v>181234.53600000002</v>
      </c>
      <c r="W427">
        <f t="shared" si="57"/>
        <v>3085</v>
      </c>
      <c r="X427">
        <f t="shared" si="58"/>
        <v>314.6432916666667</v>
      </c>
      <c r="Y427">
        <f t="shared" si="59"/>
        <v>1034.46</v>
      </c>
      <c r="Z427">
        <f t="shared" si="60"/>
        <v>10.6785</v>
      </c>
      <c r="AA427">
        <f t="shared" si="61"/>
        <v>576</v>
      </c>
    </row>
    <row r="428" spans="1:27" x14ac:dyDescent="0.3">
      <c r="A428" t="s">
        <v>514</v>
      </c>
      <c r="B428" t="s">
        <v>45</v>
      </c>
      <c r="C428" t="s">
        <v>46</v>
      </c>
      <c r="D428" t="s">
        <v>20</v>
      </c>
      <c r="E428" t="s">
        <v>215</v>
      </c>
      <c r="F428" t="s">
        <v>50</v>
      </c>
      <c r="G428">
        <v>40.61</v>
      </c>
      <c r="H428">
        <v>9</v>
      </c>
      <c r="I428">
        <v>18.2745</v>
      </c>
      <c r="J428">
        <v>383.7645</v>
      </c>
      <c r="K428">
        <v>43497</v>
      </c>
      <c r="L428">
        <v>0.56944444444444442</v>
      </c>
      <c r="M428" t="s">
        <v>29</v>
      </c>
      <c r="N428">
        <v>365.49</v>
      </c>
      <c r="O428">
        <v>4.7619047620000003</v>
      </c>
      <c r="P428">
        <v>18.2745</v>
      </c>
      <c r="Q428">
        <v>7</v>
      </c>
      <c r="R428">
        <f t="shared" si="62"/>
        <v>383.76</v>
      </c>
      <c r="S428" t="str">
        <f t="shared" si="54"/>
        <v>check</v>
      </c>
      <c r="T428" t="str">
        <f t="shared" si="55"/>
        <v>Fashion Accessories</v>
      </c>
      <c r="U428" t="str">
        <f t="shared" si="56"/>
        <v>Cash</v>
      </c>
      <c r="V428">
        <f>SUM(J428:J428:J1427)</f>
        <v>181217.44200000004</v>
      </c>
      <c r="W428">
        <f t="shared" si="57"/>
        <v>3084</v>
      </c>
      <c r="X428">
        <f t="shared" si="58"/>
        <v>315.16076869565222</v>
      </c>
      <c r="Y428">
        <f t="shared" si="59"/>
        <v>1034.46</v>
      </c>
      <c r="Z428">
        <f t="shared" si="60"/>
        <v>10.6785</v>
      </c>
      <c r="AA428">
        <f t="shared" si="61"/>
        <v>575</v>
      </c>
    </row>
    <row r="429" spans="1:27" x14ac:dyDescent="0.3">
      <c r="A429" t="s">
        <v>515</v>
      </c>
      <c r="B429" t="s">
        <v>18</v>
      </c>
      <c r="C429" t="s">
        <v>19</v>
      </c>
      <c r="D429" t="s">
        <v>20</v>
      </c>
      <c r="E429" t="s">
        <v>215</v>
      </c>
      <c r="F429" t="s">
        <v>22</v>
      </c>
      <c r="G429">
        <v>53.17</v>
      </c>
      <c r="H429">
        <v>7</v>
      </c>
      <c r="I429">
        <v>18.609500000000001</v>
      </c>
      <c r="J429">
        <v>390.79950000000002</v>
      </c>
      <c r="K429" t="s">
        <v>61</v>
      </c>
      <c r="L429">
        <v>0.75069444444444444</v>
      </c>
      <c r="M429" t="s">
        <v>29</v>
      </c>
      <c r="N429">
        <v>372.19</v>
      </c>
      <c r="O429">
        <v>4.7619047620000003</v>
      </c>
      <c r="P429">
        <v>18.609500000000001</v>
      </c>
      <c r="Q429">
        <v>8.9</v>
      </c>
      <c r="R429">
        <f t="shared" si="62"/>
        <v>390.8</v>
      </c>
      <c r="S429" t="str">
        <f t="shared" si="54"/>
        <v>check</v>
      </c>
      <c r="T429" t="str">
        <f t="shared" si="55"/>
        <v>Health And Beauty</v>
      </c>
      <c r="U429" t="str">
        <f t="shared" si="56"/>
        <v>Cash</v>
      </c>
      <c r="V429">
        <f>SUM(J429:J429:J1428)</f>
        <v>180833.67750000002</v>
      </c>
      <c r="W429">
        <f t="shared" si="57"/>
        <v>3075</v>
      </c>
      <c r="X429">
        <f t="shared" si="58"/>
        <v>315.04125000000005</v>
      </c>
      <c r="Y429">
        <f t="shared" si="59"/>
        <v>1034.46</v>
      </c>
      <c r="Z429">
        <f t="shared" si="60"/>
        <v>10.6785</v>
      </c>
      <c r="AA429">
        <f t="shared" si="61"/>
        <v>574</v>
      </c>
    </row>
    <row r="430" spans="1:27" x14ac:dyDescent="0.3">
      <c r="A430" t="s">
        <v>516</v>
      </c>
      <c r="B430" t="s">
        <v>45</v>
      </c>
      <c r="C430" t="s">
        <v>46</v>
      </c>
      <c r="D430" t="s">
        <v>20</v>
      </c>
      <c r="E430" t="s">
        <v>21</v>
      </c>
      <c r="F430" t="s">
        <v>47</v>
      </c>
      <c r="G430">
        <v>20.87</v>
      </c>
      <c r="H430">
        <v>3</v>
      </c>
      <c r="I430">
        <v>3.1305000000000001</v>
      </c>
      <c r="J430">
        <v>65.740499999999997</v>
      </c>
      <c r="K430" t="s">
        <v>295</v>
      </c>
      <c r="L430">
        <v>0.57847222222222217</v>
      </c>
      <c r="M430" t="s">
        <v>32</v>
      </c>
      <c r="N430">
        <v>62.61</v>
      </c>
      <c r="O430">
        <v>4.7619047620000003</v>
      </c>
      <c r="P430">
        <v>3.1305000000000001</v>
      </c>
      <c r="Q430">
        <v>8</v>
      </c>
      <c r="R430">
        <f t="shared" si="62"/>
        <v>65.739999999999995</v>
      </c>
      <c r="S430" t="str">
        <f t="shared" si="54"/>
        <v>check</v>
      </c>
      <c r="T430" t="str">
        <f t="shared" si="55"/>
        <v>Food And Beverages</v>
      </c>
      <c r="U430" t="str">
        <f t="shared" si="56"/>
        <v>Credit card</v>
      </c>
      <c r="V430">
        <f>SUM(J430:J430:J1429)</f>
        <v>180442.878</v>
      </c>
      <c r="W430">
        <f t="shared" si="57"/>
        <v>3068</v>
      </c>
      <c r="X430">
        <f t="shared" si="58"/>
        <v>314.90903664921467</v>
      </c>
      <c r="Y430">
        <f t="shared" si="59"/>
        <v>1034.46</v>
      </c>
      <c r="Z430">
        <f t="shared" si="60"/>
        <v>10.6785</v>
      </c>
      <c r="AA430">
        <f t="shared" si="61"/>
        <v>573</v>
      </c>
    </row>
    <row r="431" spans="1:27" x14ac:dyDescent="0.3">
      <c r="A431" t="s">
        <v>517</v>
      </c>
      <c r="B431" t="s">
        <v>45</v>
      </c>
      <c r="C431" t="s">
        <v>46</v>
      </c>
      <c r="D431" t="s">
        <v>27</v>
      </c>
      <c r="E431" t="s">
        <v>215</v>
      </c>
      <c r="F431" t="s">
        <v>36</v>
      </c>
      <c r="G431">
        <v>67.27</v>
      </c>
      <c r="H431">
        <v>5</v>
      </c>
      <c r="I431">
        <v>16.817499999999999</v>
      </c>
      <c r="J431">
        <v>353.16750000000002</v>
      </c>
      <c r="K431" t="s">
        <v>98</v>
      </c>
      <c r="L431">
        <v>0.7270833333333333</v>
      </c>
      <c r="M431" t="s">
        <v>29</v>
      </c>
      <c r="N431">
        <v>336.35</v>
      </c>
      <c r="O431">
        <v>4.7619047620000003</v>
      </c>
      <c r="P431">
        <v>16.817499999999999</v>
      </c>
      <c r="Q431">
        <v>6.9</v>
      </c>
      <c r="R431">
        <f t="shared" si="62"/>
        <v>353.17</v>
      </c>
      <c r="S431" t="str">
        <f t="shared" si="54"/>
        <v>check</v>
      </c>
      <c r="T431" t="str">
        <f t="shared" si="55"/>
        <v>Sports And Travel</v>
      </c>
      <c r="U431" t="str">
        <f t="shared" si="56"/>
        <v>Cash</v>
      </c>
      <c r="V431">
        <f>SUM(J431:J431:J1430)</f>
        <v>180377.13750000001</v>
      </c>
      <c r="W431">
        <f t="shared" si="57"/>
        <v>3065</v>
      </c>
      <c r="X431">
        <f t="shared" si="58"/>
        <v>315.34464597902098</v>
      </c>
      <c r="Y431">
        <f t="shared" si="59"/>
        <v>1034.46</v>
      </c>
      <c r="Z431">
        <f t="shared" si="60"/>
        <v>10.6785</v>
      </c>
      <c r="AA431">
        <f t="shared" si="61"/>
        <v>572</v>
      </c>
    </row>
    <row r="432" spans="1:27" x14ac:dyDescent="0.3">
      <c r="A432" t="s">
        <v>518</v>
      </c>
      <c r="B432" t="s">
        <v>18</v>
      </c>
      <c r="C432" t="s">
        <v>19</v>
      </c>
      <c r="D432" t="s">
        <v>20</v>
      </c>
      <c r="E432" t="s">
        <v>21</v>
      </c>
      <c r="F432" t="s">
        <v>31</v>
      </c>
      <c r="G432">
        <v>90.65</v>
      </c>
      <c r="H432">
        <v>10</v>
      </c>
      <c r="I432">
        <v>45.325000000000003</v>
      </c>
      <c r="J432">
        <v>951.82500000000005</v>
      </c>
      <c r="K432">
        <v>43680</v>
      </c>
      <c r="L432">
        <v>0.45347222222222222</v>
      </c>
      <c r="M432" t="s">
        <v>23</v>
      </c>
      <c r="N432">
        <v>906.5</v>
      </c>
      <c r="O432">
        <v>4.7619047620000003</v>
      </c>
      <c r="P432">
        <v>45.325000000000003</v>
      </c>
      <c r="Q432">
        <v>7.3</v>
      </c>
      <c r="R432">
        <f t="shared" si="62"/>
        <v>951.83</v>
      </c>
      <c r="S432" t="str">
        <f t="shared" si="54"/>
        <v>check</v>
      </c>
      <c r="T432" t="str">
        <f t="shared" si="55"/>
        <v>Home And Lifestyle</v>
      </c>
      <c r="U432" t="str">
        <f t="shared" si="56"/>
        <v>Ewallet</v>
      </c>
      <c r="V432">
        <f>SUM(J432:J432:J1431)</f>
        <v>180023.97000000003</v>
      </c>
      <c r="W432">
        <f t="shared" si="57"/>
        <v>3060</v>
      </c>
      <c r="X432">
        <f t="shared" si="58"/>
        <v>315.27840630472861</v>
      </c>
      <c r="Y432">
        <f t="shared" si="59"/>
        <v>1034.46</v>
      </c>
      <c r="Z432">
        <f t="shared" si="60"/>
        <v>10.6785</v>
      </c>
      <c r="AA432">
        <f t="shared" si="61"/>
        <v>571</v>
      </c>
    </row>
    <row r="433" spans="1:27" x14ac:dyDescent="0.3">
      <c r="A433" t="s">
        <v>519</v>
      </c>
      <c r="B433" t="s">
        <v>45</v>
      </c>
      <c r="C433" t="s">
        <v>46</v>
      </c>
      <c r="D433" t="s">
        <v>27</v>
      </c>
      <c r="E433" t="s">
        <v>215</v>
      </c>
      <c r="F433" t="s">
        <v>50</v>
      </c>
      <c r="G433">
        <v>69.08</v>
      </c>
      <c r="H433">
        <v>2</v>
      </c>
      <c r="I433">
        <v>6.9080000000000004</v>
      </c>
      <c r="J433">
        <v>145.06800000000001</v>
      </c>
      <c r="K433" t="s">
        <v>305</v>
      </c>
      <c r="L433">
        <v>0.82500000000000007</v>
      </c>
      <c r="M433" t="s">
        <v>32</v>
      </c>
      <c r="N433">
        <v>138.16</v>
      </c>
      <c r="O433">
        <v>4.7619047620000003</v>
      </c>
      <c r="P433">
        <v>6.9080000000000004</v>
      </c>
      <c r="Q433">
        <v>6.9</v>
      </c>
      <c r="R433">
        <f t="shared" si="62"/>
        <v>145.07</v>
      </c>
      <c r="S433" t="str">
        <f t="shared" si="54"/>
        <v>check</v>
      </c>
      <c r="T433" t="str">
        <f t="shared" si="55"/>
        <v>Fashion Accessories</v>
      </c>
      <c r="U433" t="str">
        <f t="shared" si="56"/>
        <v>Credit card</v>
      </c>
      <c r="V433">
        <f>SUM(J433:J433:J1432)</f>
        <v>179072.14500000002</v>
      </c>
      <c r="W433">
        <f t="shared" si="57"/>
        <v>3050</v>
      </c>
      <c r="X433">
        <f t="shared" si="58"/>
        <v>314.16165789473689</v>
      </c>
      <c r="Y433">
        <f t="shared" si="59"/>
        <v>1034.46</v>
      </c>
      <c r="Z433">
        <f t="shared" si="60"/>
        <v>10.6785</v>
      </c>
      <c r="AA433">
        <f t="shared" si="61"/>
        <v>570</v>
      </c>
    </row>
    <row r="434" spans="1:27" x14ac:dyDescent="0.3">
      <c r="A434" t="s">
        <v>520</v>
      </c>
      <c r="B434" t="s">
        <v>25</v>
      </c>
      <c r="C434" t="s">
        <v>26</v>
      </c>
      <c r="D434" t="s">
        <v>27</v>
      </c>
      <c r="E434" t="s">
        <v>215</v>
      </c>
      <c r="F434" t="s">
        <v>47</v>
      </c>
      <c r="G434">
        <v>43.27</v>
      </c>
      <c r="H434">
        <v>2</v>
      </c>
      <c r="I434">
        <v>4.327</v>
      </c>
      <c r="J434">
        <v>90.867000000000004</v>
      </c>
      <c r="K434">
        <v>43680</v>
      </c>
      <c r="L434">
        <v>0.70347222222222217</v>
      </c>
      <c r="M434" t="s">
        <v>23</v>
      </c>
      <c r="N434">
        <v>86.54</v>
      </c>
      <c r="O434">
        <v>4.7619047620000003</v>
      </c>
      <c r="P434">
        <v>4.327</v>
      </c>
      <c r="Q434">
        <v>5.7</v>
      </c>
      <c r="R434">
        <f t="shared" si="62"/>
        <v>90.87</v>
      </c>
      <c r="S434" t="str">
        <f t="shared" si="54"/>
        <v>check</v>
      </c>
      <c r="T434" t="str">
        <f t="shared" si="55"/>
        <v>Food And Beverages</v>
      </c>
      <c r="U434" t="str">
        <f t="shared" si="56"/>
        <v>Ewallet</v>
      </c>
      <c r="V434">
        <f>SUM(J434:J434:J1433)</f>
        <v>178927.07700000002</v>
      </c>
      <c r="W434">
        <f t="shared" si="57"/>
        <v>3048</v>
      </c>
      <c r="X434">
        <f t="shared" si="58"/>
        <v>314.45883479789109</v>
      </c>
      <c r="Y434">
        <f t="shared" si="59"/>
        <v>1034.46</v>
      </c>
      <c r="Z434">
        <f t="shared" si="60"/>
        <v>10.6785</v>
      </c>
      <c r="AA434">
        <f t="shared" si="61"/>
        <v>569</v>
      </c>
    </row>
    <row r="435" spans="1:27" x14ac:dyDescent="0.3">
      <c r="A435" t="s">
        <v>521</v>
      </c>
      <c r="B435" t="s">
        <v>18</v>
      </c>
      <c r="C435" t="s">
        <v>19</v>
      </c>
      <c r="D435" t="s">
        <v>27</v>
      </c>
      <c r="E435" t="s">
        <v>21</v>
      </c>
      <c r="F435" t="s">
        <v>28</v>
      </c>
      <c r="G435">
        <v>23.46</v>
      </c>
      <c r="H435">
        <v>6</v>
      </c>
      <c r="I435">
        <v>7.0380000000000003</v>
      </c>
      <c r="J435">
        <v>147.798</v>
      </c>
      <c r="K435" t="s">
        <v>137</v>
      </c>
      <c r="L435">
        <v>0.80138888888888893</v>
      </c>
      <c r="M435" t="s">
        <v>23</v>
      </c>
      <c r="N435">
        <v>140.76</v>
      </c>
      <c r="O435">
        <v>4.7619047620000003</v>
      </c>
      <c r="P435">
        <v>7.0380000000000003</v>
      </c>
      <c r="Q435">
        <v>6.4</v>
      </c>
      <c r="R435">
        <f t="shared" si="62"/>
        <v>147.80000000000001</v>
      </c>
      <c r="S435" t="str">
        <f t="shared" si="54"/>
        <v>check</v>
      </c>
      <c r="T435" t="str">
        <f t="shared" si="55"/>
        <v>Electronic Accessories</v>
      </c>
      <c r="U435" t="str">
        <f t="shared" si="56"/>
        <v>Ewallet</v>
      </c>
      <c r="V435">
        <f>SUM(J435:J435:J1434)</f>
        <v>178836.21000000002</v>
      </c>
      <c r="W435">
        <f t="shared" si="57"/>
        <v>3046</v>
      </c>
      <c r="X435">
        <f t="shared" si="58"/>
        <v>314.85248239436623</v>
      </c>
      <c r="Y435">
        <f t="shared" si="59"/>
        <v>1034.46</v>
      </c>
      <c r="Z435">
        <f t="shared" si="60"/>
        <v>10.6785</v>
      </c>
      <c r="AA435">
        <f t="shared" si="61"/>
        <v>568</v>
      </c>
    </row>
    <row r="436" spans="1:27" x14ac:dyDescent="0.3">
      <c r="A436" t="s">
        <v>522</v>
      </c>
      <c r="B436" t="s">
        <v>45</v>
      </c>
      <c r="C436" t="s">
        <v>46</v>
      </c>
      <c r="D436" t="s">
        <v>27</v>
      </c>
      <c r="E436" t="s">
        <v>215</v>
      </c>
      <c r="F436" t="s">
        <v>50</v>
      </c>
      <c r="G436">
        <v>95.54</v>
      </c>
      <c r="H436">
        <v>7</v>
      </c>
      <c r="I436">
        <v>33.439</v>
      </c>
      <c r="J436">
        <v>702.21900000000005</v>
      </c>
      <c r="K436">
        <v>43711</v>
      </c>
      <c r="L436">
        <v>0.60833333333333328</v>
      </c>
      <c r="M436" t="s">
        <v>32</v>
      </c>
      <c r="N436">
        <v>668.78</v>
      </c>
      <c r="O436">
        <v>4.7619047620000003</v>
      </c>
      <c r="P436">
        <v>33.439</v>
      </c>
      <c r="Q436">
        <v>9.6</v>
      </c>
      <c r="R436">
        <f t="shared" si="62"/>
        <v>702.22</v>
      </c>
      <c r="S436" t="str">
        <f t="shared" si="54"/>
        <v>check</v>
      </c>
      <c r="T436" t="str">
        <f t="shared" si="55"/>
        <v>Fashion Accessories</v>
      </c>
      <c r="U436" t="str">
        <f t="shared" si="56"/>
        <v>Credit card</v>
      </c>
      <c r="V436">
        <f>SUM(J436:J436:J1435)</f>
        <v>178688.41200000001</v>
      </c>
      <c r="W436">
        <f t="shared" si="57"/>
        <v>3040</v>
      </c>
      <c r="X436">
        <f t="shared" si="58"/>
        <v>315.14711111111114</v>
      </c>
      <c r="Y436">
        <f t="shared" si="59"/>
        <v>1034.46</v>
      </c>
      <c r="Z436">
        <f t="shared" si="60"/>
        <v>10.6785</v>
      </c>
      <c r="AA436">
        <f t="shared" si="61"/>
        <v>567</v>
      </c>
    </row>
    <row r="437" spans="1:27" x14ac:dyDescent="0.3">
      <c r="A437" t="s">
        <v>523</v>
      </c>
      <c r="B437" t="s">
        <v>45</v>
      </c>
      <c r="C437" t="s">
        <v>46</v>
      </c>
      <c r="D437" t="s">
        <v>27</v>
      </c>
      <c r="E437" t="s">
        <v>21</v>
      </c>
      <c r="F437" t="s">
        <v>50</v>
      </c>
      <c r="G437">
        <v>47.44</v>
      </c>
      <c r="H437">
        <v>1</v>
      </c>
      <c r="I437">
        <v>2.3719999999999999</v>
      </c>
      <c r="J437">
        <v>49.811999999999998</v>
      </c>
      <c r="K437" t="s">
        <v>218</v>
      </c>
      <c r="L437">
        <v>0.7631944444444444</v>
      </c>
      <c r="M437" t="s">
        <v>32</v>
      </c>
      <c r="N437">
        <v>47.44</v>
      </c>
      <c r="O437">
        <v>4.7619047620000003</v>
      </c>
      <c r="P437">
        <v>2.3719999999999999</v>
      </c>
      <c r="Q437">
        <v>6.8</v>
      </c>
      <c r="R437">
        <f t="shared" si="62"/>
        <v>49.81</v>
      </c>
      <c r="S437" t="str">
        <f t="shared" si="54"/>
        <v>check</v>
      </c>
      <c r="T437" t="str">
        <f t="shared" si="55"/>
        <v>Fashion Accessories</v>
      </c>
      <c r="U437" t="str">
        <f t="shared" si="56"/>
        <v>Credit card</v>
      </c>
      <c r="V437">
        <f>SUM(J437:J437:J1436)</f>
        <v>177986.19300000003</v>
      </c>
      <c r="W437">
        <f t="shared" si="57"/>
        <v>3033</v>
      </c>
      <c r="X437">
        <f t="shared" si="58"/>
        <v>314.46323851590108</v>
      </c>
      <c r="Y437">
        <f t="shared" si="59"/>
        <v>1034.46</v>
      </c>
      <c r="Z437">
        <f t="shared" si="60"/>
        <v>10.6785</v>
      </c>
      <c r="AA437">
        <f t="shared" si="61"/>
        <v>566</v>
      </c>
    </row>
    <row r="438" spans="1:27" x14ac:dyDescent="0.3">
      <c r="A438" t="s">
        <v>524</v>
      </c>
      <c r="B438" t="s">
        <v>25</v>
      </c>
      <c r="C438" t="s">
        <v>26</v>
      </c>
      <c r="D438" t="s">
        <v>27</v>
      </c>
      <c r="E438" t="s">
        <v>215</v>
      </c>
      <c r="F438" t="s">
        <v>36</v>
      </c>
      <c r="G438">
        <v>99.24</v>
      </c>
      <c r="H438">
        <v>9</v>
      </c>
      <c r="I438">
        <v>44.658000000000001</v>
      </c>
      <c r="J438">
        <v>937.81799999999998</v>
      </c>
      <c r="K438" t="s">
        <v>102</v>
      </c>
      <c r="L438">
        <v>0.79791666666666661</v>
      </c>
      <c r="M438" t="s">
        <v>23</v>
      </c>
      <c r="N438">
        <v>893.16</v>
      </c>
      <c r="O438">
        <v>4.7619047620000003</v>
      </c>
      <c r="P438">
        <v>44.658000000000001</v>
      </c>
      <c r="Q438">
        <v>9</v>
      </c>
      <c r="R438">
        <f t="shared" si="62"/>
        <v>937.82</v>
      </c>
      <c r="S438" t="str">
        <f t="shared" si="54"/>
        <v>check</v>
      </c>
      <c r="T438" t="str">
        <f t="shared" si="55"/>
        <v>Sports And Travel</v>
      </c>
      <c r="U438" t="str">
        <f t="shared" si="56"/>
        <v>Ewallet</v>
      </c>
      <c r="V438">
        <f>SUM(J438:J438:J1437)</f>
        <v>177936.38100000002</v>
      </c>
      <c r="W438">
        <f t="shared" si="57"/>
        <v>3032</v>
      </c>
      <c r="X438">
        <f t="shared" si="58"/>
        <v>314.93164778761064</v>
      </c>
      <c r="Y438">
        <f t="shared" si="59"/>
        <v>1034.46</v>
      </c>
      <c r="Z438">
        <f t="shared" si="60"/>
        <v>10.6785</v>
      </c>
      <c r="AA438">
        <f t="shared" si="61"/>
        <v>565</v>
      </c>
    </row>
    <row r="439" spans="1:27" x14ac:dyDescent="0.3">
      <c r="A439" t="s">
        <v>525</v>
      </c>
      <c r="B439" t="s">
        <v>25</v>
      </c>
      <c r="C439" t="s">
        <v>26</v>
      </c>
      <c r="D439" t="s">
        <v>20</v>
      </c>
      <c r="E439" t="s">
        <v>215</v>
      </c>
      <c r="F439" t="s">
        <v>36</v>
      </c>
      <c r="G439">
        <v>82.93</v>
      </c>
      <c r="H439">
        <v>4</v>
      </c>
      <c r="I439">
        <v>16.585999999999999</v>
      </c>
      <c r="J439">
        <v>348.30599999999998</v>
      </c>
      <c r="K439" t="s">
        <v>114</v>
      </c>
      <c r="L439">
        <v>0.70208333333333339</v>
      </c>
      <c r="M439" t="s">
        <v>23</v>
      </c>
      <c r="N439">
        <v>331.72</v>
      </c>
      <c r="O439">
        <v>4.7619047620000003</v>
      </c>
      <c r="P439">
        <v>16.585999999999999</v>
      </c>
      <c r="Q439">
        <v>9.6</v>
      </c>
      <c r="R439">
        <f t="shared" si="62"/>
        <v>348.31</v>
      </c>
      <c r="S439" t="str">
        <f t="shared" si="54"/>
        <v>check</v>
      </c>
      <c r="T439" t="str">
        <f t="shared" si="55"/>
        <v>Sports And Travel</v>
      </c>
      <c r="U439" t="str">
        <f t="shared" si="56"/>
        <v>Ewallet</v>
      </c>
      <c r="V439">
        <f>SUM(J439:J439:J1438)</f>
        <v>176998.56300000002</v>
      </c>
      <c r="W439">
        <f t="shared" si="57"/>
        <v>3023</v>
      </c>
      <c r="X439">
        <f t="shared" si="58"/>
        <v>313.8272393617022</v>
      </c>
      <c r="Y439">
        <f t="shared" si="59"/>
        <v>1034.46</v>
      </c>
      <c r="Z439">
        <f t="shared" si="60"/>
        <v>10.6785</v>
      </c>
      <c r="AA439">
        <f t="shared" si="61"/>
        <v>564</v>
      </c>
    </row>
    <row r="440" spans="1:27" x14ac:dyDescent="0.3">
      <c r="A440" t="s">
        <v>526</v>
      </c>
      <c r="B440" t="s">
        <v>18</v>
      </c>
      <c r="C440" t="s">
        <v>19</v>
      </c>
      <c r="D440" t="s">
        <v>27</v>
      </c>
      <c r="E440" t="s">
        <v>215</v>
      </c>
      <c r="F440" t="s">
        <v>31</v>
      </c>
      <c r="G440">
        <v>33.99</v>
      </c>
      <c r="H440">
        <v>6</v>
      </c>
      <c r="I440">
        <v>10.196999999999999</v>
      </c>
      <c r="J440">
        <v>214.137</v>
      </c>
      <c r="K440">
        <v>43680</v>
      </c>
      <c r="L440">
        <v>0.65069444444444446</v>
      </c>
      <c r="M440" t="s">
        <v>32</v>
      </c>
      <c r="N440">
        <v>203.94</v>
      </c>
      <c r="O440">
        <v>4.7619047620000003</v>
      </c>
      <c r="P440">
        <v>10.196999999999999</v>
      </c>
      <c r="Q440">
        <v>7.7</v>
      </c>
      <c r="R440">
        <f t="shared" si="62"/>
        <v>214.14</v>
      </c>
      <c r="S440" t="str">
        <f t="shared" si="54"/>
        <v>check</v>
      </c>
      <c r="T440" t="str">
        <f t="shared" si="55"/>
        <v>Home And Lifestyle</v>
      </c>
      <c r="U440" t="str">
        <f t="shared" si="56"/>
        <v>Credit card</v>
      </c>
      <c r="V440">
        <f>SUM(J440:J440:J1439)</f>
        <v>176650.25700000001</v>
      </c>
      <c r="W440">
        <f t="shared" si="57"/>
        <v>3019</v>
      </c>
      <c r="X440">
        <f t="shared" si="58"/>
        <v>313.76599822380109</v>
      </c>
      <c r="Y440">
        <f t="shared" si="59"/>
        <v>1034.46</v>
      </c>
      <c r="Z440">
        <f t="shared" si="60"/>
        <v>10.6785</v>
      </c>
      <c r="AA440">
        <f t="shared" si="61"/>
        <v>563</v>
      </c>
    </row>
    <row r="441" spans="1:27" x14ac:dyDescent="0.3">
      <c r="A441" t="s">
        <v>527</v>
      </c>
      <c r="B441" t="s">
        <v>25</v>
      </c>
      <c r="C441" t="s">
        <v>26</v>
      </c>
      <c r="D441" t="s">
        <v>20</v>
      </c>
      <c r="E441" t="s">
        <v>215</v>
      </c>
      <c r="F441" t="s">
        <v>47</v>
      </c>
      <c r="G441">
        <v>17.04</v>
      </c>
      <c r="H441">
        <v>4</v>
      </c>
      <c r="I441">
        <v>3.4079999999999999</v>
      </c>
      <c r="J441">
        <v>71.567999999999998</v>
      </c>
      <c r="K441">
        <v>43680</v>
      </c>
      <c r="L441">
        <v>0.84375</v>
      </c>
      <c r="M441" t="s">
        <v>23</v>
      </c>
      <c r="N441">
        <v>68.16</v>
      </c>
      <c r="O441">
        <v>4.7619047620000003</v>
      </c>
      <c r="P441">
        <v>3.4079999999999999</v>
      </c>
      <c r="Q441">
        <v>7</v>
      </c>
      <c r="R441">
        <f t="shared" si="62"/>
        <v>71.569999999999993</v>
      </c>
      <c r="S441" t="str">
        <f t="shared" si="54"/>
        <v>check</v>
      </c>
      <c r="T441" t="str">
        <f t="shared" si="55"/>
        <v>Food And Beverages</v>
      </c>
      <c r="U441" t="str">
        <f t="shared" si="56"/>
        <v>Ewallet</v>
      </c>
      <c r="V441">
        <f>SUM(J441:J441:J1440)</f>
        <v>176436.12000000002</v>
      </c>
      <c r="W441">
        <f t="shared" si="57"/>
        <v>3013</v>
      </c>
      <c r="X441">
        <f t="shared" si="58"/>
        <v>313.94327402135235</v>
      </c>
      <c r="Y441">
        <f t="shared" si="59"/>
        <v>1034.46</v>
      </c>
      <c r="Z441">
        <f t="shared" si="60"/>
        <v>10.6785</v>
      </c>
      <c r="AA441">
        <f t="shared" si="61"/>
        <v>562</v>
      </c>
    </row>
    <row r="442" spans="1:27" x14ac:dyDescent="0.3">
      <c r="A442" t="s">
        <v>528</v>
      </c>
      <c r="B442" t="s">
        <v>25</v>
      </c>
      <c r="C442" t="s">
        <v>26</v>
      </c>
      <c r="D442" t="s">
        <v>27</v>
      </c>
      <c r="E442" t="s">
        <v>21</v>
      </c>
      <c r="F442" t="s">
        <v>28</v>
      </c>
      <c r="G442">
        <v>40.86</v>
      </c>
      <c r="H442">
        <v>8</v>
      </c>
      <c r="I442">
        <v>16.344000000000001</v>
      </c>
      <c r="J442">
        <v>343.22399999999999</v>
      </c>
      <c r="K442">
        <v>43648</v>
      </c>
      <c r="L442">
        <v>0.60972222222222217</v>
      </c>
      <c r="M442" t="s">
        <v>32</v>
      </c>
      <c r="N442">
        <v>326.88</v>
      </c>
      <c r="O442">
        <v>4.7619047620000003</v>
      </c>
      <c r="P442">
        <v>16.344000000000001</v>
      </c>
      <c r="Q442">
        <v>6.5</v>
      </c>
      <c r="R442">
        <f t="shared" si="62"/>
        <v>343.22</v>
      </c>
      <c r="S442" t="str">
        <f t="shared" si="54"/>
        <v>check</v>
      </c>
      <c r="T442" t="str">
        <f t="shared" si="55"/>
        <v>Electronic Accessories</v>
      </c>
      <c r="U442" t="str">
        <f t="shared" si="56"/>
        <v>Credit card</v>
      </c>
      <c r="V442">
        <f>SUM(J442:J442:J1441)</f>
        <v>176364.55200000003</v>
      </c>
      <c r="W442">
        <f t="shared" si="57"/>
        <v>3009</v>
      </c>
      <c r="X442">
        <f t="shared" si="58"/>
        <v>314.37531550802146</v>
      </c>
      <c r="Y442">
        <f t="shared" si="59"/>
        <v>1034.46</v>
      </c>
      <c r="Z442">
        <f t="shared" si="60"/>
        <v>10.6785</v>
      </c>
      <c r="AA442">
        <f t="shared" si="61"/>
        <v>561</v>
      </c>
    </row>
    <row r="443" spans="1:27" x14ac:dyDescent="0.3">
      <c r="A443" t="s">
        <v>529</v>
      </c>
      <c r="B443" t="s">
        <v>25</v>
      </c>
      <c r="C443" t="s">
        <v>26</v>
      </c>
      <c r="D443" t="s">
        <v>20</v>
      </c>
      <c r="E443" t="s">
        <v>215</v>
      </c>
      <c r="F443" t="s">
        <v>47</v>
      </c>
      <c r="G443">
        <v>17.440000000000001</v>
      </c>
      <c r="H443">
        <v>5</v>
      </c>
      <c r="I443">
        <v>4.3600000000000003</v>
      </c>
      <c r="J443">
        <v>91.56</v>
      </c>
      <c r="K443" t="s">
        <v>57</v>
      </c>
      <c r="L443">
        <v>0.80902777777777779</v>
      </c>
      <c r="M443" t="s">
        <v>29</v>
      </c>
      <c r="N443">
        <v>87.2</v>
      </c>
      <c r="O443">
        <v>4.7619047620000003</v>
      </c>
      <c r="P443">
        <v>4.3600000000000003</v>
      </c>
      <c r="Q443">
        <v>8.1</v>
      </c>
      <c r="R443">
        <f t="shared" si="62"/>
        <v>91.56</v>
      </c>
      <c r="S443" t="str">
        <f t="shared" si="54"/>
        <v>correct</v>
      </c>
      <c r="T443" t="str">
        <f t="shared" si="55"/>
        <v>Food And Beverages</v>
      </c>
      <c r="U443" t="str">
        <f t="shared" si="56"/>
        <v>Cash</v>
      </c>
      <c r="V443">
        <f>SUM(J443:J443:J1442)</f>
        <v>176021.32800000001</v>
      </c>
      <c r="W443">
        <f t="shared" si="57"/>
        <v>3001</v>
      </c>
      <c r="X443">
        <f t="shared" si="58"/>
        <v>314.32380000000001</v>
      </c>
      <c r="Y443">
        <f t="shared" si="59"/>
        <v>1034.46</v>
      </c>
      <c r="Z443">
        <f t="shared" si="60"/>
        <v>10.6785</v>
      </c>
      <c r="AA443">
        <f t="shared" si="61"/>
        <v>560</v>
      </c>
    </row>
    <row r="444" spans="1:27" x14ac:dyDescent="0.3">
      <c r="A444" t="s">
        <v>530</v>
      </c>
      <c r="B444" t="s">
        <v>45</v>
      </c>
      <c r="C444" t="s">
        <v>46</v>
      </c>
      <c r="D444" t="s">
        <v>20</v>
      </c>
      <c r="E444" t="s">
        <v>21</v>
      </c>
      <c r="F444" t="s">
        <v>36</v>
      </c>
      <c r="G444">
        <v>88.43</v>
      </c>
      <c r="H444">
        <v>8</v>
      </c>
      <c r="I444">
        <v>35.372</v>
      </c>
      <c r="J444">
        <v>742.81200000000001</v>
      </c>
      <c r="K444" t="s">
        <v>71</v>
      </c>
      <c r="L444">
        <v>0.81597222222222221</v>
      </c>
      <c r="M444" t="s">
        <v>32</v>
      </c>
      <c r="N444">
        <v>707.44</v>
      </c>
      <c r="O444">
        <v>4.7619047620000003</v>
      </c>
      <c r="P444">
        <v>35.372</v>
      </c>
      <c r="Q444">
        <v>4.3</v>
      </c>
      <c r="R444">
        <f t="shared" si="62"/>
        <v>742.81</v>
      </c>
      <c r="S444" t="str">
        <f t="shared" si="54"/>
        <v>check</v>
      </c>
      <c r="T444" t="str">
        <f t="shared" si="55"/>
        <v>Sports And Travel</v>
      </c>
      <c r="U444" t="str">
        <f t="shared" si="56"/>
        <v>Credit card</v>
      </c>
      <c r="V444">
        <f>SUM(J444:J444:J1443)</f>
        <v>175929.76800000001</v>
      </c>
      <c r="W444">
        <f t="shared" si="57"/>
        <v>2996</v>
      </c>
      <c r="X444">
        <f t="shared" si="58"/>
        <v>314.72230411449016</v>
      </c>
      <c r="Y444">
        <f t="shared" si="59"/>
        <v>1034.46</v>
      </c>
      <c r="Z444">
        <f t="shared" si="60"/>
        <v>10.6785</v>
      </c>
      <c r="AA444">
        <f t="shared" si="61"/>
        <v>559</v>
      </c>
    </row>
    <row r="445" spans="1:27" x14ac:dyDescent="0.3">
      <c r="A445" t="s">
        <v>531</v>
      </c>
      <c r="B445" t="s">
        <v>18</v>
      </c>
      <c r="C445" t="s">
        <v>19</v>
      </c>
      <c r="D445" t="s">
        <v>20</v>
      </c>
      <c r="E445" t="s">
        <v>21</v>
      </c>
      <c r="F445" t="s">
        <v>31</v>
      </c>
      <c r="G445">
        <v>89.21</v>
      </c>
      <c r="H445">
        <v>9</v>
      </c>
      <c r="I445">
        <v>40.144500000000001</v>
      </c>
      <c r="J445">
        <v>843.03449999999998</v>
      </c>
      <c r="K445" t="s">
        <v>57</v>
      </c>
      <c r="L445">
        <v>0.65416666666666667</v>
      </c>
      <c r="M445" t="s">
        <v>32</v>
      </c>
      <c r="N445">
        <v>802.89</v>
      </c>
      <c r="O445">
        <v>4.7619047620000003</v>
      </c>
      <c r="P445">
        <v>40.144500000000001</v>
      </c>
      <c r="Q445">
        <v>6.5</v>
      </c>
      <c r="R445">
        <f t="shared" si="62"/>
        <v>843.03</v>
      </c>
      <c r="S445" t="str">
        <f t="shared" si="54"/>
        <v>check</v>
      </c>
      <c r="T445" t="str">
        <f t="shared" si="55"/>
        <v>Home And Lifestyle</v>
      </c>
      <c r="U445" t="str">
        <f t="shared" si="56"/>
        <v>Credit card</v>
      </c>
      <c r="V445">
        <f>SUM(J445:J445:J1444)</f>
        <v>175186.95599999998</v>
      </c>
      <c r="W445">
        <f t="shared" si="57"/>
        <v>2988</v>
      </c>
      <c r="X445">
        <f t="shared" si="58"/>
        <v>313.95511827956983</v>
      </c>
      <c r="Y445">
        <f t="shared" si="59"/>
        <v>1034.46</v>
      </c>
      <c r="Z445">
        <f t="shared" si="60"/>
        <v>10.6785</v>
      </c>
      <c r="AA445">
        <f t="shared" si="61"/>
        <v>558</v>
      </c>
    </row>
    <row r="446" spans="1:27" x14ac:dyDescent="0.3">
      <c r="A446" t="s">
        <v>532</v>
      </c>
      <c r="B446" t="s">
        <v>25</v>
      </c>
      <c r="C446" t="s">
        <v>26</v>
      </c>
      <c r="D446" t="s">
        <v>27</v>
      </c>
      <c r="E446" t="s">
        <v>215</v>
      </c>
      <c r="F446" t="s">
        <v>50</v>
      </c>
      <c r="G446">
        <v>12.78</v>
      </c>
      <c r="H446">
        <v>1</v>
      </c>
      <c r="I446">
        <v>0.63900000000000001</v>
      </c>
      <c r="J446">
        <v>13.419</v>
      </c>
      <c r="K446">
        <v>43678</v>
      </c>
      <c r="L446">
        <v>0.59097222222222223</v>
      </c>
      <c r="M446" t="s">
        <v>23</v>
      </c>
      <c r="N446">
        <v>12.78</v>
      </c>
      <c r="O446">
        <v>4.7619047620000003</v>
      </c>
      <c r="P446">
        <v>0.63900000000000001</v>
      </c>
      <c r="Q446">
        <v>9.5</v>
      </c>
      <c r="R446">
        <f t="shared" si="62"/>
        <v>13.42</v>
      </c>
      <c r="S446" t="str">
        <f t="shared" si="54"/>
        <v>check</v>
      </c>
      <c r="T446" t="str">
        <f t="shared" si="55"/>
        <v>Fashion Accessories</v>
      </c>
      <c r="U446" t="str">
        <f t="shared" si="56"/>
        <v>Ewallet</v>
      </c>
      <c r="V446">
        <f>SUM(J446:J446:J1445)</f>
        <v>174343.9215</v>
      </c>
      <c r="W446">
        <f t="shared" si="57"/>
        <v>2979</v>
      </c>
      <c r="X446">
        <f t="shared" si="58"/>
        <v>313.00524506283659</v>
      </c>
      <c r="Y446">
        <f t="shared" si="59"/>
        <v>1034.46</v>
      </c>
      <c r="Z446">
        <f t="shared" si="60"/>
        <v>10.6785</v>
      </c>
      <c r="AA446">
        <f t="shared" si="61"/>
        <v>557</v>
      </c>
    </row>
    <row r="447" spans="1:27" x14ac:dyDescent="0.3">
      <c r="A447" t="s">
        <v>533</v>
      </c>
      <c r="B447" t="s">
        <v>18</v>
      </c>
      <c r="C447" t="s">
        <v>19</v>
      </c>
      <c r="D447" t="s">
        <v>27</v>
      </c>
      <c r="E447" t="s">
        <v>21</v>
      </c>
      <c r="F447" t="s">
        <v>36</v>
      </c>
      <c r="G447">
        <v>19.100000000000001</v>
      </c>
      <c r="H447">
        <v>7</v>
      </c>
      <c r="I447">
        <v>6.6849999999999996</v>
      </c>
      <c r="J447">
        <v>140.38499999999999</v>
      </c>
      <c r="K447" t="s">
        <v>57</v>
      </c>
      <c r="L447">
        <v>0.4465277777777778</v>
      </c>
      <c r="M447" t="s">
        <v>29</v>
      </c>
      <c r="N447">
        <v>133.69999999999999</v>
      </c>
      <c r="O447">
        <v>4.7619047620000003</v>
      </c>
      <c r="P447">
        <v>6.6849999999999996</v>
      </c>
      <c r="Q447">
        <v>9.6999999999999993</v>
      </c>
      <c r="R447">
        <f t="shared" si="62"/>
        <v>140.38999999999999</v>
      </c>
      <c r="S447" t="str">
        <f t="shared" si="54"/>
        <v>check</v>
      </c>
      <c r="T447" t="str">
        <f t="shared" si="55"/>
        <v>Sports And Travel</v>
      </c>
      <c r="U447" t="str">
        <f t="shared" si="56"/>
        <v>Cash</v>
      </c>
      <c r="V447">
        <f>SUM(J447:J447:J1446)</f>
        <v>174330.5025</v>
      </c>
      <c r="W447">
        <f t="shared" si="57"/>
        <v>2978</v>
      </c>
      <c r="X447">
        <f t="shared" si="58"/>
        <v>313.54406924460432</v>
      </c>
      <c r="Y447">
        <f t="shared" si="59"/>
        <v>1034.46</v>
      </c>
      <c r="Z447">
        <f t="shared" si="60"/>
        <v>10.6785</v>
      </c>
      <c r="AA447">
        <f t="shared" si="61"/>
        <v>556</v>
      </c>
    </row>
    <row r="448" spans="1:27" x14ac:dyDescent="0.3">
      <c r="A448" t="s">
        <v>534</v>
      </c>
      <c r="B448" t="s">
        <v>45</v>
      </c>
      <c r="C448" t="s">
        <v>46</v>
      </c>
      <c r="D448" t="s">
        <v>20</v>
      </c>
      <c r="E448" t="s">
        <v>21</v>
      </c>
      <c r="F448" t="s">
        <v>22</v>
      </c>
      <c r="G448">
        <v>19.149999999999999</v>
      </c>
      <c r="H448">
        <v>1</v>
      </c>
      <c r="I448">
        <v>0.95750000000000002</v>
      </c>
      <c r="J448">
        <v>20.107500000000002</v>
      </c>
      <c r="K448" t="s">
        <v>79</v>
      </c>
      <c r="L448">
        <v>0.74861111111111101</v>
      </c>
      <c r="M448" t="s">
        <v>32</v>
      </c>
      <c r="N448">
        <v>19.149999999999999</v>
      </c>
      <c r="O448">
        <v>4.7619047620000003</v>
      </c>
      <c r="P448">
        <v>0.95750000000000002</v>
      </c>
      <c r="Q448">
        <v>9.5</v>
      </c>
      <c r="R448">
        <f t="shared" si="62"/>
        <v>20.11</v>
      </c>
      <c r="S448" t="str">
        <f t="shared" si="54"/>
        <v>check</v>
      </c>
      <c r="T448" t="str">
        <f t="shared" si="55"/>
        <v>Health And Beauty</v>
      </c>
      <c r="U448" t="str">
        <f t="shared" si="56"/>
        <v>Credit card</v>
      </c>
      <c r="V448">
        <f>SUM(J448:J448:J1447)</f>
        <v>174190.11749999999</v>
      </c>
      <c r="W448">
        <f t="shared" si="57"/>
        <v>2971</v>
      </c>
      <c r="X448">
        <f t="shared" si="58"/>
        <v>313.85606756756755</v>
      </c>
      <c r="Y448">
        <f t="shared" si="59"/>
        <v>1034.46</v>
      </c>
      <c r="Z448">
        <f t="shared" si="60"/>
        <v>10.6785</v>
      </c>
      <c r="AA448">
        <f t="shared" si="61"/>
        <v>555</v>
      </c>
    </row>
    <row r="449" spans="1:27" x14ac:dyDescent="0.3">
      <c r="A449" t="s">
        <v>535</v>
      </c>
      <c r="B449" t="s">
        <v>25</v>
      </c>
      <c r="C449" t="s">
        <v>26</v>
      </c>
      <c r="D449" t="s">
        <v>20</v>
      </c>
      <c r="E449" t="s">
        <v>215</v>
      </c>
      <c r="F449" t="s">
        <v>47</v>
      </c>
      <c r="G449">
        <v>27.66</v>
      </c>
      <c r="H449">
        <v>10</v>
      </c>
      <c r="I449">
        <v>13.83</v>
      </c>
      <c r="J449">
        <v>290.43</v>
      </c>
      <c r="K449" t="s">
        <v>122</v>
      </c>
      <c r="L449">
        <v>0.47638888888888892</v>
      </c>
      <c r="M449" t="s">
        <v>32</v>
      </c>
      <c r="N449">
        <v>276.60000000000002</v>
      </c>
      <c r="O449">
        <v>4.7619047620000003</v>
      </c>
      <c r="P449">
        <v>13.83</v>
      </c>
      <c r="Q449">
        <v>8.9</v>
      </c>
      <c r="R449">
        <f t="shared" si="62"/>
        <v>290.43</v>
      </c>
      <c r="S449" t="str">
        <f t="shared" si="54"/>
        <v>correct</v>
      </c>
      <c r="T449" t="str">
        <f t="shared" si="55"/>
        <v>Food And Beverages</v>
      </c>
      <c r="U449" t="str">
        <f t="shared" si="56"/>
        <v>Credit card</v>
      </c>
      <c r="V449">
        <f>SUM(J449:J449:J1448)</f>
        <v>174170.01</v>
      </c>
      <c r="W449">
        <f t="shared" si="57"/>
        <v>2970</v>
      </c>
      <c r="X449">
        <f t="shared" si="58"/>
        <v>314.38629963898921</v>
      </c>
      <c r="Y449">
        <f t="shared" si="59"/>
        <v>1034.46</v>
      </c>
      <c r="Z449">
        <f t="shared" si="60"/>
        <v>10.6785</v>
      </c>
      <c r="AA449">
        <f t="shared" si="61"/>
        <v>554</v>
      </c>
    </row>
    <row r="450" spans="1:27" x14ac:dyDescent="0.3">
      <c r="A450" t="s">
        <v>536</v>
      </c>
      <c r="B450" t="s">
        <v>25</v>
      </c>
      <c r="C450" t="s">
        <v>26</v>
      </c>
      <c r="D450" t="s">
        <v>27</v>
      </c>
      <c r="E450" t="s">
        <v>215</v>
      </c>
      <c r="F450" t="s">
        <v>50</v>
      </c>
      <c r="G450">
        <v>45.74</v>
      </c>
      <c r="H450">
        <v>3</v>
      </c>
      <c r="I450">
        <v>6.8609999999999998</v>
      </c>
      <c r="J450">
        <v>144.08099999999999</v>
      </c>
      <c r="K450">
        <v>43741</v>
      </c>
      <c r="L450">
        <v>0.73472222222222217</v>
      </c>
      <c r="M450" t="s">
        <v>32</v>
      </c>
      <c r="N450">
        <v>137.22</v>
      </c>
      <c r="O450">
        <v>4.7619047620000003</v>
      </c>
      <c r="P450">
        <v>6.8609999999999998</v>
      </c>
      <c r="Q450">
        <v>6.5</v>
      </c>
      <c r="R450">
        <f t="shared" si="62"/>
        <v>144.08000000000001</v>
      </c>
      <c r="S450" t="str">
        <f t="shared" si="54"/>
        <v>check</v>
      </c>
      <c r="T450" t="str">
        <f t="shared" si="55"/>
        <v>Fashion Accessories</v>
      </c>
      <c r="U450" t="str">
        <f t="shared" si="56"/>
        <v>Credit card</v>
      </c>
      <c r="V450">
        <f>SUM(J450:J450:J1449)</f>
        <v>173879.58000000002</v>
      </c>
      <c r="W450">
        <f t="shared" si="57"/>
        <v>2960</v>
      </c>
      <c r="X450">
        <f t="shared" si="58"/>
        <v>314.42962025316461</v>
      </c>
      <c r="Y450">
        <f t="shared" si="59"/>
        <v>1034.46</v>
      </c>
      <c r="Z450">
        <f t="shared" si="60"/>
        <v>10.6785</v>
      </c>
      <c r="AA450">
        <f t="shared" si="61"/>
        <v>553</v>
      </c>
    </row>
    <row r="451" spans="1:27" x14ac:dyDescent="0.3">
      <c r="A451" t="s">
        <v>537</v>
      </c>
      <c r="B451" t="s">
        <v>45</v>
      </c>
      <c r="C451" t="s">
        <v>46</v>
      </c>
      <c r="D451" t="s">
        <v>20</v>
      </c>
      <c r="E451" t="s">
        <v>21</v>
      </c>
      <c r="F451" t="s">
        <v>22</v>
      </c>
      <c r="G451">
        <v>27.07</v>
      </c>
      <c r="H451">
        <v>1</v>
      </c>
      <c r="I451">
        <v>1.3534999999999999</v>
      </c>
      <c r="J451">
        <v>28.423500000000001</v>
      </c>
      <c r="K451">
        <v>43800</v>
      </c>
      <c r="L451">
        <v>0.83819444444444446</v>
      </c>
      <c r="M451" t="s">
        <v>32</v>
      </c>
      <c r="N451">
        <v>27.07</v>
      </c>
      <c r="O451">
        <v>4.7619047620000003</v>
      </c>
      <c r="P451">
        <v>1.3534999999999999</v>
      </c>
      <c r="Q451">
        <v>5.3</v>
      </c>
      <c r="R451">
        <f t="shared" si="62"/>
        <v>28.42</v>
      </c>
      <c r="S451" t="str">
        <f t="shared" ref="S451:S514" si="63">IF(J451=ROUND((G451*H451)+I451,2),"correct","check")</f>
        <v>check</v>
      </c>
      <c r="T451" t="str">
        <f t="shared" ref="T451:T514" si="64">PROPER(F451)</f>
        <v>Health And Beauty</v>
      </c>
      <c r="U451" t="str">
        <f t="shared" ref="U451:U514" si="65">TRIM(M451)</f>
        <v>Credit card</v>
      </c>
      <c r="V451">
        <f>SUM(J451:J451:J1450)</f>
        <v>173735.49899999998</v>
      </c>
      <c r="W451">
        <f t="shared" ref="W451:W514" si="66">SUM(H451:H1450)</f>
        <v>2957</v>
      </c>
      <c r="X451">
        <f t="shared" ref="X451:X514" si="67">AVERAGE(J451:J1450)</f>
        <v>314.73822282608694</v>
      </c>
      <c r="Y451">
        <f t="shared" ref="Y451:Y514" si="68">MAX(J451:J1450)</f>
        <v>1034.46</v>
      </c>
      <c r="Z451">
        <f t="shared" ref="Z451:Z514" si="69">MIN(J451:J1450)</f>
        <v>10.6785</v>
      </c>
      <c r="AA451">
        <f t="shared" ref="AA451:AA514" si="70">COUNTA(A451:A1450)</f>
        <v>552</v>
      </c>
    </row>
    <row r="452" spans="1:27" x14ac:dyDescent="0.3">
      <c r="A452" t="s">
        <v>538</v>
      </c>
      <c r="B452" t="s">
        <v>45</v>
      </c>
      <c r="C452" t="s">
        <v>46</v>
      </c>
      <c r="D452" t="s">
        <v>20</v>
      </c>
      <c r="E452" t="s">
        <v>21</v>
      </c>
      <c r="F452" t="s">
        <v>36</v>
      </c>
      <c r="G452">
        <v>39.119999999999997</v>
      </c>
      <c r="H452">
        <v>1</v>
      </c>
      <c r="I452">
        <v>1.956</v>
      </c>
      <c r="J452">
        <v>41.076000000000001</v>
      </c>
      <c r="K452" t="s">
        <v>166</v>
      </c>
      <c r="L452">
        <v>0.4597222222222222</v>
      </c>
      <c r="M452" t="s">
        <v>32</v>
      </c>
      <c r="N452">
        <v>39.119999999999997</v>
      </c>
      <c r="O452">
        <v>4.7619047620000003</v>
      </c>
      <c r="P452">
        <v>1.956</v>
      </c>
      <c r="Q452">
        <v>9.6</v>
      </c>
      <c r="R452">
        <f t="shared" ref="R452:R515" si="71">ROUND((G452*H452)+I452,2)</f>
        <v>41.08</v>
      </c>
      <c r="S452" t="str">
        <f t="shared" si="63"/>
        <v>check</v>
      </c>
      <c r="T452" t="str">
        <f t="shared" si="64"/>
        <v>Sports And Travel</v>
      </c>
      <c r="U452" t="str">
        <f t="shared" si="65"/>
        <v>Credit card</v>
      </c>
      <c r="V452">
        <f>SUM(J452:J452:J1451)</f>
        <v>173707.07550000001</v>
      </c>
      <c r="W452">
        <f t="shared" si="66"/>
        <v>2956</v>
      </c>
      <c r="X452">
        <f t="shared" si="67"/>
        <v>315.2578502722323</v>
      </c>
      <c r="Y452">
        <f t="shared" si="68"/>
        <v>1034.46</v>
      </c>
      <c r="Z452">
        <f t="shared" si="69"/>
        <v>10.6785</v>
      </c>
      <c r="AA452">
        <f t="shared" si="70"/>
        <v>551</v>
      </c>
    </row>
    <row r="453" spans="1:27" x14ac:dyDescent="0.3">
      <c r="A453" t="s">
        <v>539</v>
      </c>
      <c r="B453" t="s">
        <v>45</v>
      </c>
      <c r="C453" t="s">
        <v>46</v>
      </c>
      <c r="D453" t="s">
        <v>27</v>
      </c>
      <c r="E453" t="s">
        <v>21</v>
      </c>
      <c r="F453" t="s">
        <v>28</v>
      </c>
      <c r="G453">
        <v>74.709999999999994</v>
      </c>
      <c r="H453">
        <v>6</v>
      </c>
      <c r="I453">
        <v>22.413</v>
      </c>
      <c r="J453">
        <v>470.673</v>
      </c>
      <c r="K453">
        <v>43466</v>
      </c>
      <c r="L453">
        <v>0.79652777777777783</v>
      </c>
      <c r="M453" t="s">
        <v>29</v>
      </c>
      <c r="N453">
        <v>448.26</v>
      </c>
      <c r="O453">
        <v>4.7619047620000003</v>
      </c>
      <c r="P453">
        <v>22.413</v>
      </c>
      <c r="Q453">
        <v>6.7</v>
      </c>
      <c r="R453">
        <f t="shared" si="71"/>
        <v>470.67</v>
      </c>
      <c r="S453" t="str">
        <f t="shared" si="63"/>
        <v>check</v>
      </c>
      <c r="T453" t="str">
        <f t="shared" si="64"/>
        <v>Electronic Accessories</v>
      </c>
      <c r="U453" t="str">
        <f t="shared" si="65"/>
        <v>Cash</v>
      </c>
      <c r="V453">
        <f>SUM(J453:J453:J1452)</f>
        <v>173665.99950000001</v>
      </c>
      <c r="W453">
        <f t="shared" si="66"/>
        <v>2955</v>
      </c>
      <c r="X453">
        <f t="shared" si="67"/>
        <v>315.75636272727274</v>
      </c>
      <c r="Y453">
        <f t="shared" si="68"/>
        <v>1034.46</v>
      </c>
      <c r="Z453">
        <f t="shared" si="69"/>
        <v>10.6785</v>
      </c>
      <c r="AA453">
        <f t="shared" si="70"/>
        <v>550</v>
      </c>
    </row>
    <row r="454" spans="1:27" x14ac:dyDescent="0.3">
      <c r="A454" t="s">
        <v>540</v>
      </c>
      <c r="B454" t="s">
        <v>45</v>
      </c>
      <c r="C454" t="s">
        <v>46</v>
      </c>
      <c r="D454" t="s">
        <v>27</v>
      </c>
      <c r="E454" t="s">
        <v>215</v>
      </c>
      <c r="F454" t="s">
        <v>28</v>
      </c>
      <c r="G454">
        <v>22.01</v>
      </c>
      <c r="H454">
        <v>6</v>
      </c>
      <c r="I454">
        <v>6.6029999999999998</v>
      </c>
      <c r="J454">
        <v>138.66300000000001</v>
      </c>
      <c r="K454">
        <v>43497</v>
      </c>
      <c r="L454">
        <v>0.78472222222222221</v>
      </c>
      <c r="M454" t="s">
        <v>29</v>
      </c>
      <c r="N454">
        <v>132.06</v>
      </c>
      <c r="O454">
        <v>4.7619047620000003</v>
      </c>
      <c r="P454">
        <v>6.6029999999999998</v>
      </c>
      <c r="Q454">
        <v>7.6</v>
      </c>
      <c r="R454">
        <f t="shared" si="71"/>
        <v>138.66</v>
      </c>
      <c r="S454" t="str">
        <f t="shared" si="63"/>
        <v>check</v>
      </c>
      <c r="T454" t="str">
        <f t="shared" si="64"/>
        <v>Electronic Accessories</v>
      </c>
      <c r="U454" t="str">
        <f t="shared" si="65"/>
        <v>Cash</v>
      </c>
      <c r="V454">
        <f>SUM(J454:J454:J1453)</f>
        <v>173195.3265</v>
      </c>
      <c r="W454">
        <f t="shared" si="66"/>
        <v>2949</v>
      </c>
      <c r="X454">
        <f t="shared" si="67"/>
        <v>315.47418306010928</v>
      </c>
      <c r="Y454">
        <f t="shared" si="68"/>
        <v>1034.46</v>
      </c>
      <c r="Z454">
        <f t="shared" si="69"/>
        <v>10.6785</v>
      </c>
      <c r="AA454">
        <f t="shared" si="70"/>
        <v>549</v>
      </c>
    </row>
    <row r="455" spans="1:27" x14ac:dyDescent="0.3">
      <c r="A455" t="s">
        <v>541</v>
      </c>
      <c r="B455" t="s">
        <v>18</v>
      </c>
      <c r="C455" t="s">
        <v>19</v>
      </c>
      <c r="D455" t="s">
        <v>27</v>
      </c>
      <c r="E455" t="s">
        <v>21</v>
      </c>
      <c r="F455" t="s">
        <v>47</v>
      </c>
      <c r="G455">
        <v>63.61</v>
      </c>
      <c r="H455">
        <v>5</v>
      </c>
      <c r="I455">
        <v>15.9025</v>
      </c>
      <c r="J455">
        <v>333.95249999999999</v>
      </c>
      <c r="K455" t="s">
        <v>95</v>
      </c>
      <c r="L455">
        <v>0.52986111111111112</v>
      </c>
      <c r="M455" t="s">
        <v>23</v>
      </c>
      <c r="N455">
        <v>318.05</v>
      </c>
      <c r="O455">
        <v>4.7619047620000003</v>
      </c>
      <c r="P455">
        <v>15.9025</v>
      </c>
      <c r="Q455">
        <v>4.8</v>
      </c>
      <c r="R455">
        <f t="shared" si="71"/>
        <v>333.95</v>
      </c>
      <c r="S455" t="str">
        <f t="shared" si="63"/>
        <v>check</v>
      </c>
      <c r="T455" t="str">
        <f t="shared" si="64"/>
        <v>Food And Beverages</v>
      </c>
      <c r="U455" t="str">
        <f t="shared" si="65"/>
        <v>Ewallet</v>
      </c>
      <c r="V455">
        <f>SUM(J455:J455:J1454)</f>
        <v>173056.6635</v>
      </c>
      <c r="W455">
        <f t="shared" si="66"/>
        <v>2943</v>
      </c>
      <c r="X455">
        <f t="shared" si="67"/>
        <v>315.79683120437954</v>
      </c>
      <c r="Y455">
        <f t="shared" si="68"/>
        <v>1034.46</v>
      </c>
      <c r="Z455">
        <f t="shared" si="69"/>
        <v>10.6785</v>
      </c>
      <c r="AA455">
        <f t="shared" si="70"/>
        <v>548</v>
      </c>
    </row>
    <row r="456" spans="1:27" x14ac:dyDescent="0.3">
      <c r="A456" t="s">
        <v>542</v>
      </c>
      <c r="B456" t="s">
        <v>18</v>
      </c>
      <c r="C456" t="s">
        <v>19</v>
      </c>
      <c r="D456" t="s">
        <v>27</v>
      </c>
      <c r="E456" t="s">
        <v>215</v>
      </c>
      <c r="F456" t="s">
        <v>22</v>
      </c>
      <c r="G456">
        <v>25</v>
      </c>
      <c r="H456">
        <v>1</v>
      </c>
      <c r="I456">
        <v>1.25</v>
      </c>
      <c r="J456">
        <v>26.25</v>
      </c>
      <c r="K456">
        <v>43527</v>
      </c>
      <c r="L456">
        <v>0.63124999999999998</v>
      </c>
      <c r="M456" t="s">
        <v>23</v>
      </c>
      <c r="N456">
        <v>25</v>
      </c>
      <c r="O456">
        <v>4.7619047620000003</v>
      </c>
      <c r="P456">
        <v>1.25</v>
      </c>
      <c r="Q456">
        <v>5.5</v>
      </c>
      <c r="R456">
        <f t="shared" si="71"/>
        <v>26.25</v>
      </c>
      <c r="S456" t="str">
        <f t="shared" si="63"/>
        <v>correct</v>
      </c>
      <c r="T456" t="str">
        <f t="shared" si="64"/>
        <v>Health And Beauty</v>
      </c>
      <c r="U456" t="str">
        <f t="shared" si="65"/>
        <v>Ewallet</v>
      </c>
      <c r="V456">
        <f>SUM(J456:J456:J1455)</f>
        <v>172722.71099999998</v>
      </c>
      <c r="W456">
        <f t="shared" si="66"/>
        <v>2938</v>
      </c>
      <c r="X456">
        <f t="shared" si="67"/>
        <v>315.76363985374769</v>
      </c>
      <c r="Y456">
        <f t="shared" si="68"/>
        <v>1034.46</v>
      </c>
      <c r="Z456">
        <f t="shared" si="69"/>
        <v>10.6785</v>
      </c>
      <c r="AA456">
        <f t="shared" si="70"/>
        <v>547</v>
      </c>
    </row>
    <row r="457" spans="1:27" x14ac:dyDescent="0.3">
      <c r="A457" t="s">
        <v>543</v>
      </c>
      <c r="B457" t="s">
        <v>18</v>
      </c>
      <c r="C457" t="s">
        <v>19</v>
      </c>
      <c r="D457" t="s">
        <v>20</v>
      </c>
      <c r="E457" t="s">
        <v>215</v>
      </c>
      <c r="F457" t="s">
        <v>28</v>
      </c>
      <c r="G457">
        <v>20.77</v>
      </c>
      <c r="H457">
        <v>4</v>
      </c>
      <c r="I457">
        <v>4.1539999999999999</v>
      </c>
      <c r="J457">
        <v>87.233999999999995</v>
      </c>
      <c r="K457" t="s">
        <v>305</v>
      </c>
      <c r="L457">
        <v>0.57430555555555551</v>
      </c>
      <c r="M457" t="s">
        <v>29</v>
      </c>
      <c r="N457">
        <v>83.08</v>
      </c>
      <c r="O457">
        <v>4.7619047620000003</v>
      </c>
      <c r="P457">
        <v>4.1539999999999999</v>
      </c>
      <c r="Q457">
        <v>4.7</v>
      </c>
      <c r="R457">
        <f t="shared" si="71"/>
        <v>87.23</v>
      </c>
      <c r="S457" t="str">
        <f t="shared" si="63"/>
        <v>check</v>
      </c>
      <c r="T457" t="str">
        <f t="shared" si="64"/>
        <v>Electronic Accessories</v>
      </c>
      <c r="U457" t="str">
        <f t="shared" si="65"/>
        <v>Cash</v>
      </c>
      <c r="V457">
        <f>SUM(J457:J457:J1456)</f>
        <v>172696.46099999998</v>
      </c>
      <c r="W457">
        <f t="shared" si="66"/>
        <v>2937</v>
      </c>
      <c r="X457">
        <f t="shared" si="67"/>
        <v>316.29388461538457</v>
      </c>
      <c r="Y457">
        <f t="shared" si="68"/>
        <v>1034.46</v>
      </c>
      <c r="Z457">
        <f t="shared" si="69"/>
        <v>10.6785</v>
      </c>
      <c r="AA457">
        <f t="shared" si="70"/>
        <v>546</v>
      </c>
    </row>
    <row r="458" spans="1:27" x14ac:dyDescent="0.3">
      <c r="A458" t="s">
        <v>544</v>
      </c>
      <c r="B458" t="s">
        <v>45</v>
      </c>
      <c r="C458" t="s">
        <v>46</v>
      </c>
      <c r="D458" t="s">
        <v>20</v>
      </c>
      <c r="E458" t="s">
        <v>21</v>
      </c>
      <c r="F458" t="s">
        <v>50</v>
      </c>
      <c r="G458">
        <v>29.56</v>
      </c>
      <c r="H458">
        <v>5</v>
      </c>
      <c r="I458">
        <v>7.39</v>
      </c>
      <c r="J458">
        <v>155.19</v>
      </c>
      <c r="K458" t="s">
        <v>257</v>
      </c>
      <c r="L458">
        <v>0.70763888888888893</v>
      </c>
      <c r="M458" t="s">
        <v>29</v>
      </c>
      <c r="N458">
        <v>147.80000000000001</v>
      </c>
      <c r="O458">
        <v>4.7619047620000003</v>
      </c>
      <c r="P458">
        <v>7.39</v>
      </c>
      <c r="Q458">
        <v>6.9</v>
      </c>
      <c r="R458">
        <f t="shared" si="71"/>
        <v>155.19</v>
      </c>
      <c r="S458" t="str">
        <f t="shared" si="63"/>
        <v>correct</v>
      </c>
      <c r="T458" t="str">
        <f t="shared" si="64"/>
        <v>Fashion Accessories</v>
      </c>
      <c r="U458" t="str">
        <f t="shared" si="65"/>
        <v>Cash</v>
      </c>
      <c r="V458">
        <f>SUM(J458:J458:J1457)</f>
        <v>172609.22699999998</v>
      </c>
      <c r="W458">
        <f t="shared" si="66"/>
        <v>2933</v>
      </c>
      <c r="X458">
        <f t="shared" si="67"/>
        <v>316.71417798165135</v>
      </c>
      <c r="Y458">
        <f t="shared" si="68"/>
        <v>1034.46</v>
      </c>
      <c r="Z458">
        <f t="shared" si="69"/>
        <v>10.6785</v>
      </c>
      <c r="AA458">
        <f t="shared" si="70"/>
        <v>545</v>
      </c>
    </row>
    <row r="459" spans="1:27" x14ac:dyDescent="0.3">
      <c r="A459" t="s">
        <v>545</v>
      </c>
      <c r="B459" t="s">
        <v>45</v>
      </c>
      <c r="C459" t="s">
        <v>46</v>
      </c>
      <c r="D459" t="s">
        <v>20</v>
      </c>
      <c r="E459" t="s">
        <v>21</v>
      </c>
      <c r="F459" t="s">
        <v>47</v>
      </c>
      <c r="G459">
        <v>77.400000000000006</v>
      </c>
      <c r="H459">
        <v>9</v>
      </c>
      <c r="I459">
        <v>34.83</v>
      </c>
      <c r="J459">
        <v>731.43</v>
      </c>
      <c r="K459" t="s">
        <v>117</v>
      </c>
      <c r="L459">
        <v>0.59375</v>
      </c>
      <c r="M459" t="s">
        <v>32</v>
      </c>
      <c r="N459">
        <v>696.6</v>
      </c>
      <c r="O459">
        <v>4.7619047620000003</v>
      </c>
      <c r="P459">
        <v>34.83</v>
      </c>
      <c r="Q459">
        <v>4.5</v>
      </c>
      <c r="R459">
        <f t="shared" si="71"/>
        <v>731.43</v>
      </c>
      <c r="S459" t="str">
        <f t="shared" si="63"/>
        <v>correct</v>
      </c>
      <c r="T459" t="str">
        <f t="shared" si="64"/>
        <v>Food And Beverages</v>
      </c>
      <c r="U459" t="str">
        <f t="shared" si="65"/>
        <v>Credit card</v>
      </c>
      <c r="V459">
        <f>SUM(J459:J459:J1458)</f>
        <v>172454.03699999998</v>
      </c>
      <c r="W459">
        <f t="shared" si="66"/>
        <v>2928</v>
      </c>
      <c r="X459">
        <f t="shared" si="67"/>
        <v>317.01109742647054</v>
      </c>
      <c r="Y459">
        <f t="shared" si="68"/>
        <v>1034.46</v>
      </c>
      <c r="Z459">
        <f t="shared" si="69"/>
        <v>10.6785</v>
      </c>
      <c r="AA459">
        <f t="shared" si="70"/>
        <v>544</v>
      </c>
    </row>
    <row r="460" spans="1:27" x14ac:dyDescent="0.3">
      <c r="A460" t="s">
        <v>546</v>
      </c>
      <c r="B460" t="s">
        <v>45</v>
      </c>
      <c r="C460" t="s">
        <v>46</v>
      </c>
      <c r="D460" t="s">
        <v>27</v>
      </c>
      <c r="E460" t="s">
        <v>215</v>
      </c>
      <c r="F460" t="s">
        <v>28</v>
      </c>
      <c r="G460">
        <v>79.39</v>
      </c>
      <c r="H460">
        <v>10</v>
      </c>
      <c r="I460">
        <v>39.695</v>
      </c>
      <c r="J460">
        <v>833.59500000000003</v>
      </c>
      <c r="K460">
        <v>43648</v>
      </c>
      <c r="L460">
        <v>0.85</v>
      </c>
      <c r="M460" t="s">
        <v>29</v>
      </c>
      <c r="N460">
        <v>793.9</v>
      </c>
      <c r="O460">
        <v>4.7619047620000003</v>
      </c>
      <c r="P460">
        <v>39.695</v>
      </c>
      <c r="Q460">
        <v>6.2</v>
      </c>
      <c r="R460">
        <f t="shared" si="71"/>
        <v>833.6</v>
      </c>
      <c r="S460" t="str">
        <f t="shared" si="63"/>
        <v>check</v>
      </c>
      <c r="T460" t="str">
        <f t="shared" si="64"/>
        <v>Electronic Accessories</v>
      </c>
      <c r="U460" t="str">
        <f t="shared" si="65"/>
        <v>Cash</v>
      </c>
      <c r="V460">
        <f>SUM(J460:J460:J1459)</f>
        <v>171722.60699999996</v>
      </c>
      <c r="W460">
        <f t="shared" si="66"/>
        <v>2919</v>
      </c>
      <c r="X460">
        <f t="shared" si="67"/>
        <v>316.24789502762422</v>
      </c>
      <c r="Y460">
        <f t="shared" si="68"/>
        <v>1034.46</v>
      </c>
      <c r="Z460">
        <f t="shared" si="69"/>
        <v>10.6785</v>
      </c>
      <c r="AA460">
        <f t="shared" si="70"/>
        <v>543</v>
      </c>
    </row>
    <row r="461" spans="1:27" x14ac:dyDescent="0.3">
      <c r="A461" t="s">
        <v>547</v>
      </c>
      <c r="B461" t="s">
        <v>25</v>
      </c>
      <c r="C461" t="s">
        <v>26</v>
      </c>
      <c r="D461" t="s">
        <v>20</v>
      </c>
      <c r="E461" t="s">
        <v>21</v>
      </c>
      <c r="F461" t="s">
        <v>28</v>
      </c>
      <c r="G461">
        <v>46.57</v>
      </c>
      <c r="H461">
        <v>10</v>
      </c>
      <c r="I461">
        <v>23.285</v>
      </c>
      <c r="J461">
        <v>488.98500000000001</v>
      </c>
      <c r="K461" t="s">
        <v>34</v>
      </c>
      <c r="L461">
        <v>0.58194444444444449</v>
      </c>
      <c r="M461" t="s">
        <v>29</v>
      </c>
      <c r="N461">
        <v>465.7</v>
      </c>
      <c r="O461">
        <v>4.7619047620000003</v>
      </c>
      <c r="P461">
        <v>23.285</v>
      </c>
      <c r="Q461">
        <v>7.6</v>
      </c>
      <c r="R461">
        <f t="shared" si="71"/>
        <v>488.99</v>
      </c>
      <c r="S461" t="str">
        <f t="shared" si="63"/>
        <v>check</v>
      </c>
      <c r="T461" t="str">
        <f t="shared" si="64"/>
        <v>Electronic Accessories</v>
      </c>
      <c r="U461" t="str">
        <f t="shared" si="65"/>
        <v>Cash</v>
      </c>
      <c r="V461">
        <f>SUM(J461:J461:J1460)</f>
        <v>170889.01199999999</v>
      </c>
      <c r="W461">
        <f t="shared" si="66"/>
        <v>2909</v>
      </c>
      <c r="X461">
        <f t="shared" si="67"/>
        <v>315.29338007380073</v>
      </c>
      <c r="Y461">
        <f t="shared" si="68"/>
        <v>1034.46</v>
      </c>
      <c r="Z461">
        <f t="shared" si="69"/>
        <v>10.6785</v>
      </c>
      <c r="AA461">
        <f t="shared" si="70"/>
        <v>542</v>
      </c>
    </row>
    <row r="462" spans="1:27" x14ac:dyDescent="0.3">
      <c r="A462" t="s">
        <v>548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35.89</v>
      </c>
      <c r="H462">
        <v>1</v>
      </c>
      <c r="I462">
        <v>1.7945</v>
      </c>
      <c r="J462">
        <v>37.6845</v>
      </c>
      <c r="K462" t="s">
        <v>148</v>
      </c>
      <c r="L462">
        <v>0.70277777777777783</v>
      </c>
      <c r="M462" t="s">
        <v>32</v>
      </c>
      <c r="N462">
        <v>35.89</v>
      </c>
      <c r="O462">
        <v>4.7619047620000003</v>
      </c>
      <c r="P462">
        <v>1.7945</v>
      </c>
      <c r="Q462">
        <v>7.9</v>
      </c>
      <c r="R462">
        <f t="shared" si="71"/>
        <v>37.68</v>
      </c>
      <c r="S462" t="str">
        <f t="shared" si="63"/>
        <v>check</v>
      </c>
      <c r="T462" t="str">
        <f t="shared" si="64"/>
        <v>Food And Beverages</v>
      </c>
      <c r="U462" t="str">
        <f t="shared" si="65"/>
        <v>Credit card</v>
      </c>
      <c r="V462">
        <f>SUM(J462:J462:J1461)</f>
        <v>170400.02700000003</v>
      </c>
      <c r="W462">
        <f t="shared" si="66"/>
        <v>2899</v>
      </c>
      <c r="X462">
        <f t="shared" si="67"/>
        <v>314.97232347504627</v>
      </c>
      <c r="Y462">
        <f t="shared" si="68"/>
        <v>1034.46</v>
      </c>
      <c r="Z462">
        <f t="shared" si="69"/>
        <v>10.6785</v>
      </c>
      <c r="AA462">
        <f t="shared" si="70"/>
        <v>541</v>
      </c>
    </row>
    <row r="463" spans="1:27" x14ac:dyDescent="0.3">
      <c r="A463" t="s">
        <v>549</v>
      </c>
      <c r="B463" t="s">
        <v>25</v>
      </c>
      <c r="C463" t="s">
        <v>26</v>
      </c>
      <c r="D463" t="s">
        <v>27</v>
      </c>
      <c r="E463" t="s">
        <v>215</v>
      </c>
      <c r="F463" t="s">
        <v>47</v>
      </c>
      <c r="G463">
        <v>40.520000000000003</v>
      </c>
      <c r="H463">
        <v>5</v>
      </c>
      <c r="I463">
        <v>10.130000000000001</v>
      </c>
      <c r="J463">
        <v>212.73</v>
      </c>
      <c r="K463">
        <v>43526</v>
      </c>
      <c r="L463">
        <v>0.6381944444444444</v>
      </c>
      <c r="M463" t="s">
        <v>29</v>
      </c>
      <c r="N463">
        <v>202.6</v>
      </c>
      <c r="O463">
        <v>4.7619047620000003</v>
      </c>
      <c r="P463">
        <v>10.130000000000001</v>
      </c>
      <c r="Q463">
        <v>4.5</v>
      </c>
      <c r="R463">
        <f t="shared" si="71"/>
        <v>212.73</v>
      </c>
      <c r="S463" t="str">
        <f t="shared" si="63"/>
        <v>correct</v>
      </c>
      <c r="T463" t="str">
        <f t="shared" si="64"/>
        <v>Food And Beverages</v>
      </c>
      <c r="U463" t="str">
        <f t="shared" si="65"/>
        <v>Cash</v>
      </c>
      <c r="V463">
        <f>SUM(J463:J463:J1462)</f>
        <v>170362.34250000003</v>
      </c>
      <c r="W463">
        <f t="shared" si="66"/>
        <v>2898</v>
      </c>
      <c r="X463">
        <f t="shared" si="67"/>
        <v>315.48581944444447</v>
      </c>
      <c r="Y463">
        <f t="shared" si="68"/>
        <v>1034.46</v>
      </c>
      <c r="Z463">
        <f t="shared" si="69"/>
        <v>10.6785</v>
      </c>
      <c r="AA463">
        <f t="shared" si="70"/>
        <v>540</v>
      </c>
    </row>
    <row r="464" spans="1:27" x14ac:dyDescent="0.3">
      <c r="A464" t="s">
        <v>550</v>
      </c>
      <c r="B464" t="s">
        <v>45</v>
      </c>
      <c r="C464" t="s">
        <v>46</v>
      </c>
      <c r="D464" t="s">
        <v>20</v>
      </c>
      <c r="E464" t="s">
        <v>21</v>
      </c>
      <c r="F464" t="s">
        <v>47</v>
      </c>
      <c r="G464">
        <v>73.05</v>
      </c>
      <c r="H464">
        <v>10</v>
      </c>
      <c r="I464">
        <v>36.524999999999999</v>
      </c>
      <c r="J464">
        <v>767.02499999999998</v>
      </c>
      <c r="K464">
        <v>43527</v>
      </c>
      <c r="L464">
        <v>0.51736111111111105</v>
      </c>
      <c r="M464" t="s">
        <v>32</v>
      </c>
      <c r="N464">
        <v>730.5</v>
      </c>
      <c r="O464">
        <v>4.7619047620000003</v>
      </c>
      <c r="P464">
        <v>36.524999999999999</v>
      </c>
      <c r="Q464">
        <v>8.6999999999999993</v>
      </c>
      <c r="R464">
        <f t="shared" si="71"/>
        <v>767.03</v>
      </c>
      <c r="S464" t="str">
        <f t="shared" si="63"/>
        <v>check</v>
      </c>
      <c r="T464" t="str">
        <f t="shared" si="64"/>
        <v>Food And Beverages</v>
      </c>
      <c r="U464" t="str">
        <f t="shared" si="65"/>
        <v>Credit card</v>
      </c>
      <c r="V464">
        <f>SUM(J464:J464:J1463)</f>
        <v>170149.61250000002</v>
      </c>
      <c r="W464">
        <f t="shared" si="66"/>
        <v>2893</v>
      </c>
      <c r="X464">
        <f t="shared" si="67"/>
        <v>315.67646103896107</v>
      </c>
      <c r="Y464">
        <f t="shared" si="68"/>
        <v>1034.46</v>
      </c>
      <c r="Z464">
        <f t="shared" si="69"/>
        <v>10.6785</v>
      </c>
      <c r="AA464">
        <f t="shared" si="70"/>
        <v>539</v>
      </c>
    </row>
    <row r="465" spans="1:27" x14ac:dyDescent="0.3">
      <c r="A465" t="s">
        <v>551</v>
      </c>
      <c r="B465" t="s">
        <v>25</v>
      </c>
      <c r="C465" t="s">
        <v>26</v>
      </c>
      <c r="D465" t="s">
        <v>27</v>
      </c>
      <c r="E465" t="s">
        <v>21</v>
      </c>
      <c r="F465" t="s">
        <v>36</v>
      </c>
      <c r="G465">
        <v>73.95</v>
      </c>
      <c r="H465">
        <v>4</v>
      </c>
      <c r="I465">
        <v>14.79</v>
      </c>
      <c r="J465">
        <v>310.58999999999997</v>
      </c>
      <c r="K465">
        <v>43526</v>
      </c>
      <c r="L465">
        <v>0.41805555555555557</v>
      </c>
      <c r="M465" t="s">
        <v>29</v>
      </c>
      <c r="N465">
        <v>295.8</v>
      </c>
      <c r="O465">
        <v>4.7619047620000003</v>
      </c>
      <c r="P465">
        <v>14.79</v>
      </c>
      <c r="Q465">
        <v>6.1</v>
      </c>
      <c r="R465">
        <f t="shared" si="71"/>
        <v>310.58999999999997</v>
      </c>
      <c r="S465" t="str">
        <f t="shared" si="63"/>
        <v>correct</v>
      </c>
      <c r="T465" t="str">
        <f t="shared" si="64"/>
        <v>Sports And Travel</v>
      </c>
      <c r="U465" t="str">
        <f t="shared" si="65"/>
        <v>Cash</v>
      </c>
      <c r="V465">
        <f>SUM(J465:J465:J1464)</f>
        <v>169382.58750000002</v>
      </c>
      <c r="W465">
        <f t="shared" si="66"/>
        <v>2883</v>
      </c>
      <c r="X465">
        <f t="shared" si="67"/>
        <v>314.83752323420077</v>
      </c>
      <c r="Y465">
        <f t="shared" si="68"/>
        <v>1034.46</v>
      </c>
      <c r="Z465">
        <f t="shared" si="69"/>
        <v>10.6785</v>
      </c>
      <c r="AA465">
        <f t="shared" si="70"/>
        <v>538</v>
      </c>
    </row>
    <row r="466" spans="1:27" x14ac:dyDescent="0.3">
      <c r="A466" t="s">
        <v>552</v>
      </c>
      <c r="B466" t="s">
        <v>25</v>
      </c>
      <c r="C466" t="s">
        <v>26</v>
      </c>
      <c r="D466" t="s">
        <v>20</v>
      </c>
      <c r="E466" t="s">
        <v>21</v>
      </c>
      <c r="F466" t="s">
        <v>47</v>
      </c>
      <c r="G466">
        <v>22.62</v>
      </c>
      <c r="H466">
        <v>1</v>
      </c>
      <c r="I466">
        <v>1.131</v>
      </c>
      <c r="J466">
        <v>23.751000000000001</v>
      </c>
      <c r="K466" t="s">
        <v>338</v>
      </c>
      <c r="L466">
        <v>0.79027777777777775</v>
      </c>
      <c r="M466" t="s">
        <v>29</v>
      </c>
      <c r="N466">
        <v>22.62</v>
      </c>
      <c r="O466">
        <v>4.7619047620000003</v>
      </c>
      <c r="P466">
        <v>1.131</v>
      </c>
      <c r="Q466">
        <v>6.4</v>
      </c>
      <c r="R466">
        <f t="shared" si="71"/>
        <v>23.75</v>
      </c>
      <c r="S466" t="str">
        <f t="shared" si="63"/>
        <v>check</v>
      </c>
      <c r="T466" t="str">
        <f t="shared" si="64"/>
        <v>Food And Beverages</v>
      </c>
      <c r="U466" t="str">
        <f t="shared" si="65"/>
        <v>Cash</v>
      </c>
      <c r="V466">
        <f>SUM(J466:J466:J1465)</f>
        <v>169071.99750000003</v>
      </c>
      <c r="W466">
        <f t="shared" si="66"/>
        <v>2879</v>
      </c>
      <c r="X466">
        <f t="shared" si="67"/>
        <v>314.8454329608939</v>
      </c>
      <c r="Y466">
        <f t="shared" si="68"/>
        <v>1034.46</v>
      </c>
      <c r="Z466">
        <f t="shared" si="69"/>
        <v>10.6785</v>
      </c>
      <c r="AA466">
        <f t="shared" si="70"/>
        <v>537</v>
      </c>
    </row>
    <row r="467" spans="1:27" x14ac:dyDescent="0.3">
      <c r="A467" t="s">
        <v>553</v>
      </c>
      <c r="B467" t="s">
        <v>18</v>
      </c>
      <c r="C467" t="s">
        <v>19</v>
      </c>
      <c r="D467" t="s">
        <v>20</v>
      </c>
      <c r="E467" t="s">
        <v>215</v>
      </c>
      <c r="F467" t="s">
        <v>47</v>
      </c>
      <c r="G467">
        <v>51.34</v>
      </c>
      <c r="H467">
        <v>5</v>
      </c>
      <c r="I467">
        <v>12.835000000000001</v>
      </c>
      <c r="J467">
        <v>269.53500000000003</v>
      </c>
      <c r="K467" t="s">
        <v>170</v>
      </c>
      <c r="L467">
        <v>0.64652777777777781</v>
      </c>
      <c r="M467" t="s">
        <v>32</v>
      </c>
      <c r="N467">
        <v>256.7</v>
      </c>
      <c r="O467">
        <v>4.7619047620000003</v>
      </c>
      <c r="P467">
        <v>12.835000000000001</v>
      </c>
      <c r="Q467">
        <v>9.1</v>
      </c>
      <c r="R467">
        <f t="shared" si="71"/>
        <v>269.54000000000002</v>
      </c>
      <c r="S467" t="str">
        <f t="shared" si="63"/>
        <v>check</v>
      </c>
      <c r="T467" t="str">
        <f t="shared" si="64"/>
        <v>Food And Beverages</v>
      </c>
      <c r="U467" t="str">
        <f t="shared" si="65"/>
        <v>Credit card</v>
      </c>
      <c r="V467">
        <f>SUM(J467:J467:J1466)</f>
        <v>169048.24650000001</v>
      </c>
      <c r="W467">
        <f t="shared" si="66"/>
        <v>2878</v>
      </c>
      <c r="X467">
        <f t="shared" si="67"/>
        <v>315.38851958955223</v>
      </c>
      <c r="Y467">
        <f t="shared" si="68"/>
        <v>1034.46</v>
      </c>
      <c r="Z467">
        <f t="shared" si="69"/>
        <v>10.6785</v>
      </c>
      <c r="AA467">
        <f t="shared" si="70"/>
        <v>536</v>
      </c>
    </row>
    <row r="468" spans="1:27" x14ac:dyDescent="0.3">
      <c r="A468" t="s">
        <v>554</v>
      </c>
      <c r="B468" t="s">
        <v>25</v>
      </c>
      <c r="C468" t="s">
        <v>26</v>
      </c>
      <c r="D468" t="s">
        <v>20</v>
      </c>
      <c r="E468" t="s">
        <v>21</v>
      </c>
      <c r="F468" t="s">
        <v>36</v>
      </c>
      <c r="G468">
        <v>54.55</v>
      </c>
      <c r="H468">
        <v>10</v>
      </c>
      <c r="I468">
        <v>27.274999999999999</v>
      </c>
      <c r="J468">
        <v>572.77499999999998</v>
      </c>
      <c r="K468">
        <v>43499</v>
      </c>
      <c r="L468">
        <v>0.47361111111111115</v>
      </c>
      <c r="M468" t="s">
        <v>32</v>
      </c>
      <c r="N468">
        <v>545.5</v>
      </c>
      <c r="O468">
        <v>4.7619047620000003</v>
      </c>
      <c r="P468">
        <v>27.274999999999999</v>
      </c>
      <c r="Q468">
        <v>7.1</v>
      </c>
      <c r="R468">
        <f t="shared" si="71"/>
        <v>572.78</v>
      </c>
      <c r="S468" t="str">
        <f t="shared" si="63"/>
        <v>check</v>
      </c>
      <c r="T468" t="str">
        <f t="shared" si="64"/>
        <v>Sports And Travel</v>
      </c>
      <c r="U468" t="str">
        <f t="shared" si="65"/>
        <v>Credit card</v>
      </c>
      <c r="V468">
        <f>SUM(J468:J468:J1467)</f>
        <v>168778.71149999998</v>
      </c>
      <c r="W468">
        <f t="shared" si="66"/>
        <v>2873</v>
      </c>
      <c r="X468">
        <f t="shared" si="67"/>
        <v>315.4742271028037</v>
      </c>
      <c r="Y468">
        <f t="shared" si="68"/>
        <v>1034.46</v>
      </c>
      <c r="Z468">
        <f t="shared" si="69"/>
        <v>10.6785</v>
      </c>
      <c r="AA468">
        <f t="shared" si="70"/>
        <v>535</v>
      </c>
    </row>
    <row r="469" spans="1:27" x14ac:dyDescent="0.3">
      <c r="A469" t="s">
        <v>555</v>
      </c>
      <c r="B469" t="s">
        <v>25</v>
      </c>
      <c r="C469" t="s">
        <v>26</v>
      </c>
      <c r="D469" t="s">
        <v>20</v>
      </c>
      <c r="E469" t="s">
        <v>21</v>
      </c>
      <c r="F469" t="s">
        <v>22</v>
      </c>
      <c r="G469">
        <v>37.15</v>
      </c>
      <c r="H469">
        <v>7</v>
      </c>
      <c r="I469">
        <v>13.0025</v>
      </c>
      <c r="J469">
        <v>273.05250000000001</v>
      </c>
      <c r="K469">
        <v>43679</v>
      </c>
      <c r="L469">
        <v>0.54999999999999993</v>
      </c>
      <c r="M469" t="s">
        <v>32</v>
      </c>
      <c r="N469">
        <v>260.05</v>
      </c>
      <c r="O469">
        <v>4.7619047620000003</v>
      </c>
      <c r="P469">
        <v>13.0025</v>
      </c>
      <c r="Q469">
        <v>7.7</v>
      </c>
      <c r="R469">
        <f t="shared" si="71"/>
        <v>273.05</v>
      </c>
      <c r="S469" t="str">
        <f t="shared" si="63"/>
        <v>check</v>
      </c>
      <c r="T469" t="str">
        <f t="shared" si="64"/>
        <v>Health And Beauty</v>
      </c>
      <c r="U469" t="str">
        <f t="shared" si="65"/>
        <v>Credit card</v>
      </c>
      <c r="V469">
        <f>SUM(J469:J469:J1468)</f>
        <v>168205.93650000001</v>
      </c>
      <c r="W469">
        <f t="shared" si="66"/>
        <v>2863</v>
      </c>
      <c r="X469">
        <f t="shared" si="67"/>
        <v>314.99239044943823</v>
      </c>
      <c r="Y469">
        <f t="shared" si="68"/>
        <v>1034.46</v>
      </c>
      <c r="Z469">
        <f t="shared" si="69"/>
        <v>10.6785</v>
      </c>
      <c r="AA469">
        <f t="shared" si="70"/>
        <v>534</v>
      </c>
    </row>
    <row r="470" spans="1:27" x14ac:dyDescent="0.3">
      <c r="A470" t="s">
        <v>556</v>
      </c>
      <c r="B470" t="s">
        <v>45</v>
      </c>
      <c r="C470" t="s">
        <v>46</v>
      </c>
      <c r="D470" t="s">
        <v>27</v>
      </c>
      <c r="E470" t="s">
        <v>215</v>
      </c>
      <c r="F470" t="s">
        <v>36</v>
      </c>
      <c r="G470">
        <v>37.020000000000003</v>
      </c>
      <c r="H470">
        <v>6</v>
      </c>
      <c r="I470">
        <v>11.106</v>
      </c>
      <c r="J470">
        <v>233.226</v>
      </c>
      <c r="K470" t="s">
        <v>71</v>
      </c>
      <c r="L470">
        <v>0.7729166666666667</v>
      </c>
      <c r="M470" t="s">
        <v>29</v>
      </c>
      <c r="N470">
        <v>222.12</v>
      </c>
      <c r="O470">
        <v>4.7619047620000003</v>
      </c>
      <c r="P470">
        <v>11.106</v>
      </c>
      <c r="Q470">
        <v>4.5</v>
      </c>
      <c r="R470">
        <f t="shared" si="71"/>
        <v>233.23</v>
      </c>
      <c r="S470" t="str">
        <f t="shared" si="63"/>
        <v>check</v>
      </c>
      <c r="T470" t="str">
        <f t="shared" si="64"/>
        <v>Sports And Travel</v>
      </c>
      <c r="U470" t="str">
        <f t="shared" si="65"/>
        <v>Cash</v>
      </c>
      <c r="V470">
        <f>SUM(J470:J470:J1469)</f>
        <v>167932.88400000002</v>
      </c>
      <c r="W470">
        <f t="shared" si="66"/>
        <v>2856</v>
      </c>
      <c r="X470">
        <f t="shared" si="67"/>
        <v>315.07107692307699</v>
      </c>
      <c r="Y470">
        <f t="shared" si="68"/>
        <v>1034.46</v>
      </c>
      <c r="Z470">
        <f t="shared" si="69"/>
        <v>10.6785</v>
      </c>
      <c r="AA470">
        <f t="shared" si="70"/>
        <v>533</v>
      </c>
    </row>
    <row r="471" spans="1:27" x14ac:dyDescent="0.3">
      <c r="A471" t="s">
        <v>557</v>
      </c>
      <c r="B471" t="s">
        <v>25</v>
      </c>
      <c r="C471" t="s">
        <v>26</v>
      </c>
      <c r="D471" t="s">
        <v>27</v>
      </c>
      <c r="E471" t="s">
        <v>215</v>
      </c>
      <c r="F471" t="s">
        <v>47</v>
      </c>
      <c r="G471">
        <v>21.58</v>
      </c>
      <c r="H471">
        <v>1</v>
      </c>
      <c r="I471">
        <v>1.079</v>
      </c>
      <c r="J471">
        <v>22.658999999999999</v>
      </c>
      <c r="K471">
        <v>43710</v>
      </c>
      <c r="L471">
        <v>0.41805555555555557</v>
      </c>
      <c r="M471" t="s">
        <v>23</v>
      </c>
      <c r="N471">
        <v>21.58</v>
      </c>
      <c r="O471">
        <v>4.7619047620000003</v>
      </c>
      <c r="P471">
        <v>1.079</v>
      </c>
      <c r="Q471">
        <v>7.2</v>
      </c>
      <c r="R471">
        <f t="shared" si="71"/>
        <v>22.66</v>
      </c>
      <c r="S471" t="str">
        <f t="shared" si="63"/>
        <v>check</v>
      </c>
      <c r="T471" t="str">
        <f t="shared" si="64"/>
        <v>Food And Beverages</v>
      </c>
      <c r="U471" t="str">
        <f t="shared" si="65"/>
        <v>Ewallet</v>
      </c>
      <c r="V471">
        <f>SUM(J471:J471:J1470)</f>
        <v>167699.65800000002</v>
      </c>
      <c r="W471">
        <f t="shared" si="66"/>
        <v>2850</v>
      </c>
      <c r="X471">
        <f t="shared" si="67"/>
        <v>315.2249210526316</v>
      </c>
      <c r="Y471">
        <f t="shared" si="68"/>
        <v>1034.46</v>
      </c>
      <c r="Z471">
        <f t="shared" si="69"/>
        <v>10.6785</v>
      </c>
      <c r="AA471">
        <f t="shared" si="70"/>
        <v>532</v>
      </c>
    </row>
    <row r="472" spans="1:27" x14ac:dyDescent="0.3">
      <c r="A472" t="s">
        <v>558</v>
      </c>
      <c r="B472" t="s">
        <v>25</v>
      </c>
      <c r="C472" t="s">
        <v>26</v>
      </c>
      <c r="D472" t="s">
        <v>20</v>
      </c>
      <c r="E472" t="s">
        <v>21</v>
      </c>
      <c r="F472" t="s">
        <v>28</v>
      </c>
      <c r="G472">
        <v>98.84</v>
      </c>
      <c r="H472">
        <v>1</v>
      </c>
      <c r="I472">
        <v>4.9420000000000002</v>
      </c>
      <c r="J472">
        <v>103.782</v>
      </c>
      <c r="K472" t="s">
        <v>117</v>
      </c>
      <c r="L472">
        <v>0.47291666666666665</v>
      </c>
      <c r="M472" t="s">
        <v>29</v>
      </c>
      <c r="N472">
        <v>98.84</v>
      </c>
      <c r="O472">
        <v>4.7619047620000003</v>
      </c>
      <c r="P472">
        <v>4.9420000000000002</v>
      </c>
      <c r="Q472">
        <v>8.4</v>
      </c>
      <c r="R472">
        <f t="shared" si="71"/>
        <v>103.78</v>
      </c>
      <c r="S472" t="str">
        <f t="shared" si="63"/>
        <v>check</v>
      </c>
      <c r="T472" t="str">
        <f t="shared" si="64"/>
        <v>Electronic Accessories</v>
      </c>
      <c r="U472" t="str">
        <f t="shared" si="65"/>
        <v>Cash</v>
      </c>
      <c r="V472">
        <f>SUM(J472:J472:J1471)</f>
        <v>167676.99900000001</v>
      </c>
      <c r="W472">
        <f t="shared" si="66"/>
        <v>2849</v>
      </c>
      <c r="X472">
        <f t="shared" si="67"/>
        <v>315.77589265536727</v>
      </c>
      <c r="Y472">
        <f t="shared" si="68"/>
        <v>1034.46</v>
      </c>
      <c r="Z472">
        <f t="shared" si="69"/>
        <v>10.6785</v>
      </c>
      <c r="AA472">
        <f t="shared" si="70"/>
        <v>531</v>
      </c>
    </row>
    <row r="473" spans="1:27" x14ac:dyDescent="0.3">
      <c r="A473" t="s">
        <v>559</v>
      </c>
      <c r="B473" t="s">
        <v>25</v>
      </c>
      <c r="C473" t="s">
        <v>26</v>
      </c>
      <c r="D473" t="s">
        <v>20</v>
      </c>
      <c r="E473" t="s">
        <v>21</v>
      </c>
      <c r="F473" t="s">
        <v>31</v>
      </c>
      <c r="G473">
        <v>83.77</v>
      </c>
      <c r="H473">
        <v>6</v>
      </c>
      <c r="I473">
        <v>25.131</v>
      </c>
      <c r="J473">
        <v>527.75099999999998</v>
      </c>
      <c r="K473" t="s">
        <v>146</v>
      </c>
      <c r="L473">
        <v>0.50694444444444442</v>
      </c>
      <c r="M473" t="s">
        <v>23</v>
      </c>
      <c r="N473">
        <v>502.62</v>
      </c>
      <c r="O473">
        <v>4.7619047620000003</v>
      </c>
      <c r="P473">
        <v>25.131</v>
      </c>
      <c r="Q473">
        <v>5.4</v>
      </c>
      <c r="R473">
        <f t="shared" si="71"/>
        <v>527.75</v>
      </c>
      <c r="S473" t="str">
        <f t="shared" si="63"/>
        <v>check</v>
      </c>
      <c r="T473" t="str">
        <f t="shared" si="64"/>
        <v>Home And Lifestyle</v>
      </c>
      <c r="U473" t="str">
        <f t="shared" si="65"/>
        <v>Ewallet</v>
      </c>
      <c r="V473">
        <f>SUM(J473:J473:J1472)</f>
        <v>167573.217</v>
      </c>
      <c r="W473">
        <f t="shared" si="66"/>
        <v>2848</v>
      </c>
      <c r="X473">
        <f t="shared" si="67"/>
        <v>316.17588113207546</v>
      </c>
      <c r="Y473">
        <f t="shared" si="68"/>
        <v>1034.46</v>
      </c>
      <c r="Z473">
        <f t="shared" si="69"/>
        <v>10.6785</v>
      </c>
      <c r="AA473">
        <f t="shared" si="70"/>
        <v>530</v>
      </c>
    </row>
    <row r="474" spans="1:27" x14ac:dyDescent="0.3">
      <c r="A474" t="s">
        <v>560</v>
      </c>
      <c r="B474" t="s">
        <v>18</v>
      </c>
      <c r="C474" t="s">
        <v>19</v>
      </c>
      <c r="D474" t="s">
        <v>20</v>
      </c>
      <c r="E474" t="s">
        <v>21</v>
      </c>
      <c r="F474" t="s">
        <v>36</v>
      </c>
      <c r="G474">
        <v>40.049999999999997</v>
      </c>
      <c r="H474">
        <v>4</v>
      </c>
      <c r="I474">
        <v>8.01</v>
      </c>
      <c r="J474">
        <v>168.21</v>
      </c>
      <c r="K474" t="s">
        <v>75</v>
      </c>
      <c r="L474">
        <v>0.4861111111111111</v>
      </c>
      <c r="M474" t="s">
        <v>29</v>
      </c>
      <c r="N474">
        <v>160.19999999999999</v>
      </c>
      <c r="O474">
        <v>4.7619047620000003</v>
      </c>
      <c r="P474">
        <v>8.01</v>
      </c>
      <c r="Q474">
        <v>9.6999999999999993</v>
      </c>
      <c r="R474">
        <f t="shared" si="71"/>
        <v>168.21</v>
      </c>
      <c r="S474" t="str">
        <f t="shared" si="63"/>
        <v>correct</v>
      </c>
      <c r="T474" t="str">
        <f t="shared" si="64"/>
        <v>Sports And Travel</v>
      </c>
      <c r="U474" t="str">
        <f t="shared" si="65"/>
        <v>Cash</v>
      </c>
      <c r="V474">
        <f>SUM(J474:J474:J1473)</f>
        <v>167045.46600000001</v>
      </c>
      <c r="W474">
        <f t="shared" si="66"/>
        <v>2842</v>
      </c>
      <c r="X474">
        <f t="shared" si="67"/>
        <v>315.77592816635166</v>
      </c>
      <c r="Y474">
        <f t="shared" si="68"/>
        <v>1034.46</v>
      </c>
      <c r="Z474">
        <f t="shared" si="69"/>
        <v>10.6785</v>
      </c>
      <c r="AA474">
        <f t="shared" si="70"/>
        <v>529</v>
      </c>
    </row>
    <row r="475" spans="1:27" x14ac:dyDescent="0.3">
      <c r="A475" t="s">
        <v>561</v>
      </c>
      <c r="B475" t="s">
        <v>18</v>
      </c>
      <c r="C475" t="s">
        <v>19</v>
      </c>
      <c r="D475" t="s">
        <v>20</v>
      </c>
      <c r="E475" t="s">
        <v>215</v>
      </c>
      <c r="F475" t="s">
        <v>50</v>
      </c>
      <c r="G475">
        <v>43.13</v>
      </c>
      <c r="H475">
        <v>10</v>
      </c>
      <c r="I475">
        <v>21.565000000000001</v>
      </c>
      <c r="J475">
        <v>452.86500000000001</v>
      </c>
      <c r="K475">
        <v>43498</v>
      </c>
      <c r="L475">
        <v>0.7715277777777777</v>
      </c>
      <c r="M475" t="s">
        <v>32</v>
      </c>
      <c r="N475">
        <v>431.3</v>
      </c>
      <c r="O475">
        <v>4.7619047620000003</v>
      </c>
      <c r="P475">
        <v>21.565000000000001</v>
      </c>
      <c r="Q475">
        <v>5.5</v>
      </c>
      <c r="R475">
        <f t="shared" si="71"/>
        <v>452.87</v>
      </c>
      <c r="S475" t="str">
        <f t="shared" si="63"/>
        <v>check</v>
      </c>
      <c r="T475" t="str">
        <f t="shared" si="64"/>
        <v>Fashion Accessories</v>
      </c>
      <c r="U475" t="str">
        <f t="shared" si="65"/>
        <v>Credit card</v>
      </c>
      <c r="V475">
        <f>SUM(J475:J475:J1474)</f>
        <v>166877.25600000002</v>
      </c>
      <c r="W475">
        <f t="shared" si="66"/>
        <v>2838</v>
      </c>
      <c r="X475">
        <f t="shared" si="67"/>
        <v>316.05540909090911</v>
      </c>
      <c r="Y475">
        <f t="shared" si="68"/>
        <v>1034.46</v>
      </c>
      <c r="Z475">
        <f t="shared" si="69"/>
        <v>10.6785</v>
      </c>
      <c r="AA475">
        <f t="shared" si="70"/>
        <v>528</v>
      </c>
    </row>
    <row r="476" spans="1:27" x14ac:dyDescent="0.3">
      <c r="A476" t="s">
        <v>562</v>
      </c>
      <c r="B476" t="s">
        <v>45</v>
      </c>
      <c r="C476" t="s">
        <v>46</v>
      </c>
      <c r="D476" t="s">
        <v>20</v>
      </c>
      <c r="E476" t="s">
        <v>215</v>
      </c>
      <c r="F476" t="s">
        <v>22</v>
      </c>
      <c r="G476">
        <v>72.569999999999993</v>
      </c>
      <c r="H476">
        <v>8</v>
      </c>
      <c r="I476">
        <v>29.027999999999999</v>
      </c>
      <c r="J476">
        <v>609.58799999999997</v>
      </c>
      <c r="K476" t="s">
        <v>235</v>
      </c>
      <c r="L476">
        <v>0.74861111111111101</v>
      </c>
      <c r="M476" t="s">
        <v>29</v>
      </c>
      <c r="N476">
        <v>580.55999999999995</v>
      </c>
      <c r="O476">
        <v>4.7619047620000003</v>
      </c>
      <c r="P476">
        <v>29.027999999999999</v>
      </c>
      <c r="Q476">
        <v>4.5999999999999996</v>
      </c>
      <c r="R476">
        <f t="shared" si="71"/>
        <v>609.59</v>
      </c>
      <c r="S476" t="str">
        <f t="shared" si="63"/>
        <v>check</v>
      </c>
      <c r="T476" t="str">
        <f t="shared" si="64"/>
        <v>Health And Beauty</v>
      </c>
      <c r="U476" t="str">
        <f t="shared" si="65"/>
        <v>Cash</v>
      </c>
      <c r="V476">
        <f>SUM(J476:J476:J1475)</f>
        <v>166424.39100000003</v>
      </c>
      <c r="W476">
        <f t="shared" si="66"/>
        <v>2828</v>
      </c>
      <c r="X476">
        <f t="shared" si="67"/>
        <v>315.79580834914617</v>
      </c>
      <c r="Y476">
        <f t="shared" si="68"/>
        <v>1034.46</v>
      </c>
      <c r="Z476">
        <f t="shared" si="69"/>
        <v>10.6785</v>
      </c>
      <c r="AA476">
        <f t="shared" si="70"/>
        <v>527</v>
      </c>
    </row>
    <row r="477" spans="1:27" x14ac:dyDescent="0.3">
      <c r="A477" t="s">
        <v>563</v>
      </c>
      <c r="B477" t="s">
        <v>18</v>
      </c>
      <c r="C477" t="s">
        <v>19</v>
      </c>
      <c r="D477" t="s">
        <v>20</v>
      </c>
      <c r="E477" t="s">
        <v>21</v>
      </c>
      <c r="F477" t="s">
        <v>28</v>
      </c>
      <c r="G477">
        <v>64.44</v>
      </c>
      <c r="H477">
        <v>5</v>
      </c>
      <c r="I477">
        <v>16.11</v>
      </c>
      <c r="J477">
        <v>338.31</v>
      </c>
      <c r="K477" t="s">
        <v>235</v>
      </c>
      <c r="L477">
        <v>0.71111111111111114</v>
      </c>
      <c r="M477" t="s">
        <v>29</v>
      </c>
      <c r="N477">
        <v>322.2</v>
      </c>
      <c r="O477">
        <v>4.7619047620000003</v>
      </c>
      <c r="P477">
        <v>16.11</v>
      </c>
      <c r="Q477">
        <v>6.6</v>
      </c>
      <c r="R477">
        <f t="shared" si="71"/>
        <v>338.31</v>
      </c>
      <c r="S477" t="str">
        <f t="shared" si="63"/>
        <v>correct</v>
      </c>
      <c r="T477" t="str">
        <f t="shared" si="64"/>
        <v>Electronic Accessories</v>
      </c>
      <c r="U477" t="str">
        <f t="shared" si="65"/>
        <v>Cash</v>
      </c>
      <c r="V477">
        <f>SUM(J477:J477:J1476)</f>
        <v>165814.80300000004</v>
      </c>
      <c r="W477">
        <f t="shared" si="66"/>
        <v>2820</v>
      </c>
      <c r="X477">
        <f t="shared" si="67"/>
        <v>315.23726806083658</v>
      </c>
      <c r="Y477">
        <f t="shared" si="68"/>
        <v>1034.46</v>
      </c>
      <c r="Z477">
        <f t="shared" si="69"/>
        <v>10.6785</v>
      </c>
      <c r="AA477">
        <f t="shared" si="70"/>
        <v>526</v>
      </c>
    </row>
    <row r="478" spans="1:27" x14ac:dyDescent="0.3">
      <c r="A478" t="s">
        <v>564</v>
      </c>
      <c r="B478" t="s">
        <v>18</v>
      </c>
      <c r="C478" t="s">
        <v>19</v>
      </c>
      <c r="D478" t="s">
        <v>27</v>
      </c>
      <c r="E478" t="s">
        <v>215</v>
      </c>
      <c r="F478" t="s">
        <v>22</v>
      </c>
      <c r="G478">
        <v>65.180000000000007</v>
      </c>
      <c r="H478">
        <v>3</v>
      </c>
      <c r="I478">
        <v>9.7769999999999992</v>
      </c>
      <c r="J478">
        <v>205.31700000000001</v>
      </c>
      <c r="K478" t="s">
        <v>40</v>
      </c>
      <c r="L478">
        <v>0.85763888888888884</v>
      </c>
      <c r="M478" t="s">
        <v>32</v>
      </c>
      <c r="N478">
        <v>195.54</v>
      </c>
      <c r="O478">
        <v>4.7619047620000003</v>
      </c>
      <c r="P478">
        <v>9.7769999999999992</v>
      </c>
      <c r="Q478">
        <v>6.3</v>
      </c>
      <c r="R478">
        <f t="shared" si="71"/>
        <v>205.32</v>
      </c>
      <c r="S478" t="str">
        <f t="shared" si="63"/>
        <v>check</v>
      </c>
      <c r="T478" t="str">
        <f t="shared" si="64"/>
        <v>Health And Beauty</v>
      </c>
      <c r="U478" t="str">
        <f t="shared" si="65"/>
        <v>Credit card</v>
      </c>
      <c r="V478">
        <f>SUM(J478:J478:J1477)</f>
        <v>165476.49300000005</v>
      </c>
      <c r="W478">
        <f t="shared" si="66"/>
        <v>2815</v>
      </c>
      <c r="X478">
        <f t="shared" si="67"/>
        <v>315.19332000000009</v>
      </c>
      <c r="Y478">
        <f t="shared" si="68"/>
        <v>1034.46</v>
      </c>
      <c r="Z478">
        <f t="shared" si="69"/>
        <v>10.6785</v>
      </c>
      <c r="AA478">
        <f t="shared" si="70"/>
        <v>525</v>
      </c>
    </row>
    <row r="479" spans="1:27" x14ac:dyDescent="0.3">
      <c r="A479" t="s">
        <v>565</v>
      </c>
      <c r="B479" t="s">
        <v>18</v>
      </c>
      <c r="C479" t="s">
        <v>19</v>
      </c>
      <c r="D479" t="s">
        <v>27</v>
      </c>
      <c r="E479" t="s">
        <v>21</v>
      </c>
      <c r="F479" t="s">
        <v>36</v>
      </c>
      <c r="G479">
        <v>33.26</v>
      </c>
      <c r="H479">
        <v>5</v>
      </c>
      <c r="I479">
        <v>8.3149999999999995</v>
      </c>
      <c r="J479">
        <v>174.61500000000001</v>
      </c>
      <c r="K479" t="s">
        <v>289</v>
      </c>
      <c r="L479">
        <v>0.67361111111111116</v>
      </c>
      <c r="M479" t="s">
        <v>32</v>
      </c>
      <c r="N479">
        <v>166.3</v>
      </c>
      <c r="O479">
        <v>4.7619047620000003</v>
      </c>
      <c r="P479">
        <v>8.3149999999999995</v>
      </c>
      <c r="Q479">
        <v>4.2</v>
      </c>
      <c r="R479">
        <f t="shared" si="71"/>
        <v>174.62</v>
      </c>
      <c r="S479" t="str">
        <f t="shared" si="63"/>
        <v>check</v>
      </c>
      <c r="T479" t="str">
        <f t="shared" si="64"/>
        <v>Sports And Travel</v>
      </c>
      <c r="U479" t="str">
        <f t="shared" si="65"/>
        <v>Credit card</v>
      </c>
      <c r="V479">
        <f>SUM(J479:J479:J1478)</f>
        <v>165271.17600000004</v>
      </c>
      <c r="W479">
        <f t="shared" si="66"/>
        <v>2812</v>
      </c>
      <c r="X479">
        <f t="shared" si="67"/>
        <v>315.40300763358783</v>
      </c>
      <c r="Y479">
        <f t="shared" si="68"/>
        <v>1034.46</v>
      </c>
      <c r="Z479">
        <f t="shared" si="69"/>
        <v>10.6785</v>
      </c>
      <c r="AA479">
        <f t="shared" si="70"/>
        <v>524</v>
      </c>
    </row>
    <row r="480" spans="1:27" x14ac:dyDescent="0.3">
      <c r="A480" t="s">
        <v>566</v>
      </c>
      <c r="B480" t="s">
        <v>25</v>
      </c>
      <c r="C480" t="s">
        <v>26</v>
      </c>
      <c r="D480" t="s">
        <v>27</v>
      </c>
      <c r="E480" t="s">
        <v>215</v>
      </c>
      <c r="F480" t="s">
        <v>28</v>
      </c>
      <c r="G480">
        <v>84.07</v>
      </c>
      <c r="H480">
        <v>4</v>
      </c>
      <c r="I480">
        <v>16.814</v>
      </c>
      <c r="J480">
        <v>353.09399999999999</v>
      </c>
      <c r="K480">
        <v>43649</v>
      </c>
      <c r="L480">
        <v>0.70416666666666661</v>
      </c>
      <c r="M480" t="s">
        <v>23</v>
      </c>
      <c r="N480">
        <v>336.28</v>
      </c>
      <c r="O480">
        <v>4.7619047620000003</v>
      </c>
      <c r="P480">
        <v>16.814</v>
      </c>
      <c r="Q480">
        <v>4.4000000000000004</v>
      </c>
      <c r="R480">
        <f t="shared" si="71"/>
        <v>353.09</v>
      </c>
      <c r="S480" t="str">
        <f t="shared" si="63"/>
        <v>check</v>
      </c>
      <c r="T480" t="str">
        <f t="shared" si="64"/>
        <v>Electronic Accessories</v>
      </c>
      <c r="U480" t="str">
        <f t="shared" si="65"/>
        <v>Ewallet</v>
      </c>
      <c r="V480">
        <f>SUM(J480:J480:J1479)</f>
        <v>165096.56100000005</v>
      </c>
      <c r="W480">
        <f t="shared" si="66"/>
        <v>2807</v>
      </c>
      <c r="X480">
        <f t="shared" si="67"/>
        <v>315.67220076481846</v>
      </c>
      <c r="Y480">
        <f t="shared" si="68"/>
        <v>1034.46</v>
      </c>
      <c r="Z480">
        <f t="shared" si="69"/>
        <v>10.6785</v>
      </c>
      <c r="AA480">
        <f t="shared" si="70"/>
        <v>523</v>
      </c>
    </row>
    <row r="481" spans="1:27" x14ac:dyDescent="0.3">
      <c r="A481" t="s">
        <v>567</v>
      </c>
      <c r="B481" t="s">
        <v>45</v>
      </c>
      <c r="C481" t="s">
        <v>46</v>
      </c>
      <c r="D481" t="s">
        <v>27</v>
      </c>
      <c r="E481" t="s">
        <v>215</v>
      </c>
      <c r="F481" t="s">
        <v>36</v>
      </c>
      <c r="G481">
        <v>34.369999999999997</v>
      </c>
      <c r="H481">
        <v>10</v>
      </c>
      <c r="I481">
        <v>17.184999999999999</v>
      </c>
      <c r="J481">
        <v>360.88499999999999</v>
      </c>
      <c r="K481" t="s">
        <v>95</v>
      </c>
      <c r="L481">
        <v>0.42430555555555555</v>
      </c>
      <c r="M481" t="s">
        <v>23</v>
      </c>
      <c r="N481">
        <v>343.7</v>
      </c>
      <c r="O481">
        <v>4.7619047620000003</v>
      </c>
      <c r="P481">
        <v>17.184999999999999</v>
      </c>
      <c r="Q481">
        <v>6.7</v>
      </c>
      <c r="R481">
        <f t="shared" si="71"/>
        <v>360.89</v>
      </c>
      <c r="S481" t="str">
        <f t="shared" si="63"/>
        <v>check</v>
      </c>
      <c r="T481" t="str">
        <f t="shared" si="64"/>
        <v>Sports And Travel</v>
      </c>
      <c r="U481" t="str">
        <f t="shared" si="65"/>
        <v>Ewallet</v>
      </c>
      <c r="V481">
        <f>SUM(J481:J481:J1480)</f>
        <v>164743.46700000003</v>
      </c>
      <c r="W481">
        <f t="shared" si="66"/>
        <v>2803</v>
      </c>
      <c r="X481">
        <f t="shared" si="67"/>
        <v>315.60051149425294</v>
      </c>
      <c r="Y481">
        <f t="shared" si="68"/>
        <v>1034.46</v>
      </c>
      <c r="Z481">
        <f t="shared" si="69"/>
        <v>10.6785</v>
      </c>
      <c r="AA481">
        <f t="shared" si="70"/>
        <v>522</v>
      </c>
    </row>
    <row r="482" spans="1:27" x14ac:dyDescent="0.3">
      <c r="A482" t="s">
        <v>568</v>
      </c>
      <c r="B482" t="s">
        <v>18</v>
      </c>
      <c r="C482" t="s">
        <v>19</v>
      </c>
      <c r="D482" t="s">
        <v>27</v>
      </c>
      <c r="E482" t="s">
        <v>215</v>
      </c>
      <c r="F482" t="s">
        <v>28</v>
      </c>
      <c r="G482">
        <v>38.6</v>
      </c>
      <c r="H482">
        <v>1</v>
      </c>
      <c r="I482">
        <v>1.93</v>
      </c>
      <c r="J482">
        <v>40.53</v>
      </c>
      <c r="K482" t="s">
        <v>228</v>
      </c>
      <c r="L482">
        <v>0.47638888888888892</v>
      </c>
      <c r="M482" t="s">
        <v>23</v>
      </c>
      <c r="N482">
        <v>38.6</v>
      </c>
      <c r="O482">
        <v>4.7619047620000003</v>
      </c>
      <c r="P482">
        <v>1.93</v>
      </c>
      <c r="Q482">
        <v>6.7</v>
      </c>
      <c r="R482">
        <f t="shared" si="71"/>
        <v>40.53</v>
      </c>
      <c r="S482" t="str">
        <f t="shared" si="63"/>
        <v>correct</v>
      </c>
      <c r="T482" t="str">
        <f t="shared" si="64"/>
        <v>Electronic Accessories</v>
      </c>
      <c r="U482" t="str">
        <f t="shared" si="65"/>
        <v>Ewallet</v>
      </c>
      <c r="V482">
        <f>SUM(J482:J482:J1481)</f>
        <v>164382.58200000002</v>
      </c>
      <c r="W482">
        <f t="shared" si="66"/>
        <v>2793</v>
      </c>
      <c r="X482">
        <f t="shared" si="67"/>
        <v>315.5135930902112</v>
      </c>
      <c r="Y482">
        <f t="shared" si="68"/>
        <v>1034.46</v>
      </c>
      <c r="Z482">
        <f t="shared" si="69"/>
        <v>10.6785</v>
      </c>
      <c r="AA482">
        <f t="shared" si="70"/>
        <v>521</v>
      </c>
    </row>
    <row r="483" spans="1:27" x14ac:dyDescent="0.3">
      <c r="A483" t="s">
        <v>569</v>
      </c>
      <c r="B483" t="s">
        <v>25</v>
      </c>
      <c r="C483" t="s">
        <v>26</v>
      </c>
      <c r="D483" t="s">
        <v>27</v>
      </c>
      <c r="E483" t="s">
        <v>215</v>
      </c>
      <c r="F483" t="s">
        <v>47</v>
      </c>
      <c r="G483">
        <v>65.97</v>
      </c>
      <c r="H483">
        <v>8</v>
      </c>
      <c r="I483">
        <v>26.388000000000002</v>
      </c>
      <c r="J483">
        <v>554.14800000000002</v>
      </c>
      <c r="K483">
        <v>43498</v>
      </c>
      <c r="L483">
        <v>0.8534722222222223</v>
      </c>
      <c r="M483" t="s">
        <v>29</v>
      </c>
      <c r="N483">
        <v>527.76</v>
      </c>
      <c r="O483">
        <v>4.7619047620000003</v>
      </c>
      <c r="P483">
        <v>26.388000000000002</v>
      </c>
      <c r="Q483">
        <v>8.4</v>
      </c>
      <c r="R483">
        <f t="shared" si="71"/>
        <v>554.15</v>
      </c>
      <c r="S483" t="str">
        <f t="shared" si="63"/>
        <v>check</v>
      </c>
      <c r="T483" t="str">
        <f t="shared" si="64"/>
        <v>Food And Beverages</v>
      </c>
      <c r="U483" t="str">
        <f t="shared" si="65"/>
        <v>Cash</v>
      </c>
      <c r="V483">
        <f>SUM(J483:J483:J1482)</f>
        <v>164342.05200000003</v>
      </c>
      <c r="W483">
        <f t="shared" si="66"/>
        <v>2792</v>
      </c>
      <c r="X483">
        <f t="shared" si="67"/>
        <v>316.04240769230773</v>
      </c>
      <c r="Y483">
        <f t="shared" si="68"/>
        <v>1034.46</v>
      </c>
      <c r="Z483">
        <f t="shared" si="69"/>
        <v>10.6785</v>
      </c>
      <c r="AA483">
        <f t="shared" si="70"/>
        <v>520</v>
      </c>
    </row>
    <row r="484" spans="1:27" x14ac:dyDescent="0.3">
      <c r="A484" t="s">
        <v>570</v>
      </c>
      <c r="B484" t="s">
        <v>25</v>
      </c>
      <c r="C484" t="s">
        <v>26</v>
      </c>
      <c r="D484" t="s">
        <v>27</v>
      </c>
      <c r="E484" t="s">
        <v>21</v>
      </c>
      <c r="F484" t="s">
        <v>28</v>
      </c>
      <c r="G484">
        <v>32.799999999999997</v>
      </c>
      <c r="H484">
        <v>10</v>
      </c>
      <c r="I484">
        <v>16.399999999999999</v>
      </c>
      <c r="J484">
        <v>344.4</v>
      </c>
      <c r="K484" t="s">
        <v>117</v>
      </c>
      <c r="L484">
        <v>0.5083333333333333</v>
      </c>
      <c r="M484" t="s">
        <v>29</v>
      </c>
      <c r="N484">
        <v>328</v>
      </c>
      <c r="O484">
        <v>4.7619047620000003</v>
      </c>
      <c r="P484">
        <v>16.399999999999999</v>
      </c>
      <c r="Q484">
        <v>6.2</v>
      </c>
      <c r="R484">
        <f t="shared" si="71"/>
        <v>344.4</v>
      </c>
      <c r="S484" t="str">
        <f t="shared" si="63"/>
        <v>correct</v>
      </c>
      <c r="T484" t="str">
        <f t="shared" si="64"/>
        <v>Electronic Accessories</v>
      </c>
      <c r="U484" t="str">
        <f t="shared" si="65"/>
        <v>Cash</v>
      </c>
      <c r="V484">
        <f>SUM(J484:J484:J1483)</f>
        <v>163787.90400000001</v>
      </c>
      <c r="W484">
        <f t="shared" si="66"/>
        <v>2784</v>
      </c>
      <c r="X484">
        <f t="shared" si="67"/>
        <v>315.58363005780348</v>
      </c>
      <c r="Y484">
        <f t="shared" si="68"/>
        <v>1034.46</v>
      </c>
      <c r="Z484">
        <f t="shared" si="69"/>
        <v>10.6785</v>
      </c>
      <c r="AA484">
        <f t="shared" si="70"/>
        <v>519</v>
      </c>
    </row>
    <row r="485" spans="1:27" x14ac:dyDescent="0.3">
      <c r="A485" t="s">
        <v>571</v>
      </c>
      <c r="B485" t="s">
        <v>18</v>
      </c>
      <c r="C485" t="s">
        <v>19</v>
      </c>
      <c r="D485" t="s">
        <v>27</v>
      </c>
      <c r="E485" t="s">
        <v>215</v>
      </c>
      <c r="F485" t="s">
        <v>36</v>
      </c>
      <c r="G485">
        <v>37.14</v>
      </c>
      <c r="H485">
        <v>5</v>
      </c>
      <c r="I485">
        <v>9.2850000000000001</v>
      </c>
      <c r="J485">
        <v>194.98500000000001</v>
      </c>
      <c r="K485">
        <v>43678</v>
      </c>
      <c r="L485">
        <v>0.54513888888888895</v>
      </c>
      <c r="M485" t="s">
        <v>23</v>
      </c>
      <c r="N485">
        <v>185.7</v>
      </c>
      <c r="O485">
        <v>4.7619047620000003</v>
      </c>
      <c r="P485">
        <v>9.2850000000000001</v>
      </c>
      <c r="Q485">
        <v>5</v>
      </c>
      <c r="R485">
        <f t="shared" si="71"/>
        <v>194.99</v>
      </c>
      <c r="S485" t="str">
        <f t="shared" si="63"/>
        <v>check</v>
      </c>
      <c r="T485" t="str">
        <f t="shared" si="64"/>
        <v>Sports And Travel</v>
      </c>
      <c r="U485" t="str">
        <f t="shared" si="65"/>
        <v>Ewallet</v>
      </c>
      <c r="V485">
        <f>SUM(J485:J485:J1484)</f>
        <v>163443.50400000002</v>
      </c>
      <c r="W485">
        <f t="shared" si="66"/>
        <v>2774</v>
      </c>
      <c r="X485">
        <f t="shared" si="67"/>
        <v>315.52800000000002</v>
      </c>
      <c r="Y485">
        <f t="shared" si="68"/>
        <v>1034.46</v>
      </c>
      <c r="Z485">
        <f t="shared" si="69"/>
        <v>10.6785</v>
      </c>
      <c r="AA485">
        <f t="shared" si="70"/>
        <v>518</v>
      </c>
    </row>
    <row r="486" spans="1:27" x14ac:dyDescent="0.3">
      <c r="A486" t="s">
        <v>572</v>
      </c>
      <c r="B486" t="s">
        <v>45</v>
      </c>
      <c r="C486" t="s">
        <v>46</v>
      </c>
      <c r="D486" t="s">
        <v>20</v>
      </c>
      <c r="E486" t="s">
        <v>215</v>
      </c>
      <c r="F486" t="s">
        <v>31</v>
      </c>
      <c r="G486">
        <v>60.38</v>
      </c>
      <c r="H486">
        <v>10</v>
      </c>
      <c r="I486">
        <v>30.19</v>
      </c>
      <c r="J486">
        <v>633.99</v>
      </c>
      <c r="K486">
        <v>43801</v>
      </c>
      <c r="L486">
        <v>0.67986111111111114</v>
      </c>
      <c r="M486" t="s">
        <v>29</v>
      </c>
      <c r="N486">
        <v>603.79999999999995</v>
      </c>
      <c r="O486">
        <v>4.7619047620000003</v>
      </c>
      <c r="P486">
        <v>30.19</v>
      </c>
      <c r="Q486">
        <v>6</v>
      </c>
      <c r="R486">
        <f t="shared" si="71"/>
        <v>633.99</v>
      </c>
      <c r="S486" t="str">
        <f t="shared" si="63"/>
        <v>correct</v>
      </c>
      <c r="T486" t="str">
        <f t="shared" si="64"/>
        <v>Home And Lifestyle</v>
      </c>
      <c r="U486" t="str">
        <f t="shared" si="65"/>
        <v>Cash</v>
      </c>
      <c r="V486">
        <f>SUM(J486:J486:J1485)</f>
        <v>163248.519</v>
      </c>
      <c r="W486">
        <f t="shared" si="66"/>
        <v>2769</v>
      </c>
      <c r="X486">
        <f t="shared" si="67"/>
        <v>315.76115860735007</v>
      </c>
      <c r="Y486">
        <f t="shared" si="68"/>
        <v>1034.46</v>
      </c>
      <c r="Z486">
        <f t="shared" si="69"/>
        <v>10.6785</v>
      </c>
      <c r="AA486">
        <f t="shared" si="70"/>
        <v>517</v>
      </c>
    </row>
    <row r="487" spans="1:27" x14ac:dyDescent="0.3">
      <c r="A487" t="s">
        <v>573</v>
      </c>
      <c r="B487" t="s">
        <v>25</v>
      </c>
      <c r="C487" t="s">
        <v>26</v>
      </c>
      <c r="D487" t="s">
        <v>20</v>
      </c>
      <c r="E487" t="s">
        <v>21</v>
      </c>
      <c r="F487" t="s">
        <v>36</v>
      </c>
      <c r="G487">
        <v>36.979999999999997</v>
      </c>
      <c r="H487">
        <v>10</v>
      </c>
      <c r="I487">
        <v>18.489999999999998</v>
      </c>
      <c r="J487">
        <v>388.29</v>
      </c>
      <c r="K487">
        <v>43466</v>
      </c>
      <c r="L487">
        <v>0.82500000000000007</v>
      </c>
      <c r="M487" t="s">
        <v>32</v>
      </c>
      <c r="N487">
        <v>369.8</v>
      </c>
      <c r="O487">
        <v>4.7619047620000003</v>
      </c>
      <c r="P487">
        <v>18.489999999999998</v>
      </c>
      <c r="Q487">
        <v>7</v>
      </c>
      <c r="R487">
        <f t="shared" si="71"/>
        <v>388.29</v>
      </c>
      <c r="S487" t="str">
        <f t="shared" si="63"/>
        <v>correct</v>
      </c>
      <c r="T487" t="str">
        <f t="shared" si="64"/>
        <v>Sports And Travel</v>
      </c>
      <c r="U487" t="str">
        <f t="shared" si="65"/>
        <v>Credit card</v>
      </c>
      <c r="V487">
        <f>SUM(J487:J487:J1486)</f>
        <v>162614.52900000004</v>
      </c>
      <c r="W487">
        <f t="shared" si="66"/>
        <v>2759</v>
      </c>
      <c r="X487">
        <f t="shared" si="67"/>
        <v>315.14443604651171</v>
      </c>
      <c r="Y487">
        <f t="shared" si="68"/>
        <v>1034.46</v>
      </c>
      <c r="Z487">
        <f t="shared" si="69"/>
        <v>10.6785</v>
      </c>
      <c r="AA487">
        <f t="shared" si="70"/>
        <v>516</v>
      </c>
    </row>
    <row r="488" spans="1:27" x14ac:dyDescent="0.3">
      <c r="A488" t="s">
        <v>574</v>
      </c>
      <c r="B488" t="s">
        <v>45</v>
      </c>
      <c r="C488" t="s">
        <v>46</v>
      </c>
      <c r="D488" t="s">
        <v>20</v>
      </c>
      <c r="E488" t="s">
        <v>21</v>
      </c>
      <c r="F488" t="s">
        <v>36</v>
      </c>
      <c r="G488">
        <v>49.49</v>
      </c>
      <c r="H488">
        <v>4</v>
      </c>
      <c r="I488">
        <v>9.8979999999999997</v>
      </c>
      <c r="J488">
        <v>207.858</v>
      </c>
      <c r="K488" t="s">
        <v>254</v>
      </c>
      <c r="L488">
        <v>0.64236111111111105</v>
      </c>
      <c r="M488" t="s">
        <v>23</v>
      </c>
      <c r="N488">
        <v>197.96</v>
      </c>
      <c r="O488">
        <v>4.7619047620000003</v>
      </c>
      <c r="P488">
        <v>9.8979999999999997</v>
      </c>
      <c r="Q488">
        <v>6.6</v>
      </c>
      <c r="R488">
        <f t="shared" si="71"/>
        <v>207.86</v>
      </c>
      <c r="S488" t="str">
        <f t="shared" si="63"/>
        <v>check</v>
      </c>
      <c r="T488" t="str">
        <f t="shared" si="64"/>
        <v>Sports And Travel</v>
      </c>
      <c r="U488" t="str">
        <f t="shared" si="65"/>
        <v>Ewallet</v>
      </c>
      <c r="V488">
        <f>SUM(J488:J488:J1487)</f>
        <v>162226.23900000003</v>
      </c>
      <c r="W488">
        <f t="shared" si="66"/>
        <v>2749</v>
      </c>
      <c r="X488">
        <f t="shared" si="67"/>
        <v>315.00240582524276</v>
      </c>
      <c r="Y488">
        <f t="shared" si="68"/>
        <v>1034.46</v>
      </c>
      <c r="Z488">
        <f t="shared" si="69"/>
        <v>10.6785</v>
      </c>
      <c r="AA488">
        <f t="shared" si="70"/>
        <v>515</v>
      </c>
    </row>
    <row r="489" spans="1:27" x14ac:dyDescent="0.3">
      <c r="A489" t="s">
        <v>575</v>
      </c>
      <c r="B489" t="s">
        <v>45</v>
      </c>
      <c r="C489" t="s">
        <v>46</v>
      </c>
      <c r="D489" t="s">
        <v>27</v>
      </c>
      <c r="E489" t="s">
        <v>21</v>
      </c>
      <c r="F489" t="s">
        <v>50</v>
      </c>
      <c r="G489">
        <v>41.09</v>
      </c>
      <c r="H489">
        <v>10</v>
      </c>
      <c r="I489">
        <v>20.545000000000002</v>
      </c>
      <c r="J489">
        <v>431.44499999999999</v>
      </c>
      <c r="K489" t="s">
        <v>109</v>
      </c>
      <c r="L489">
        <v>0.61249999999999993</v>
      </c>
      <c r="M489" t="s">
        <v>29</v>
      </c>
      <c r="N489">
        <v>410.9</v>
      </c>
      <c r="O489">
        <v>4.7619047620000003</v>
      </c>
      <c r="P489">
        <v>20.545000000000002</v>
      </c>
      <c r="Q489">
        <v>7.3</v>
      </c>
      <c r="R489">
        <f t="shared" si="71"/>
        <v>431.45</v>
      </c>
      <c r="S489" t="str">
        <f t="shared" si="63"/>
        <v>check</v>
      </c>
      <c r="T489" t="str">
        <f t="shared" si="64"/>
        <v>Fashion Accessories</v>
      </c>
      <c r="U489" t="str">
        <f t="shared" si="65"/>
        <v>Cash</v>
      </c>
      <c r="V489">
        <f>SUM(J489:J489:J1488)</f>
        <v>162018.38100000002</v>
      </c>
      <c r="W489">
        <f t="shared" si="66"/>
        <v>2745</v>
      </c>
      <c r="X489">
        <f t="shared" si="67"/>
        <v>315.21085797665376</v>
      </c>
      <c r="Y489">
        <f t="shared" si="68"/>
        <v>1034.46</v>
      </c>
      <c r="Z489">
        <f t="shared" si="69"/>
        <v>10.6785</v>
      </c>
      <c r="AA489">
        <f t="shared" si="70"/>
        <v>514</v>
      </c>
    </row>
    <row r="490" spans="1:27" x14ac:dyDescent="0.3">
      <c r="A490" t="s">
        <v>576</v>
      </c>
      <c r="B490" t="s">
        <v>18</v>
      </c>
      <c r="C490" t="s">
        <v>19</v>
      </c>
      <c r="D490" t="s">
        <v>27</v>
      </c>
      <c r="E490" t="s">
        <v>215</v>
      </c>
      <c r="F490" t="s">
        <v>50</v>
      </c>
      <c r="G490">
        <v>37.15</v>
      </c>
      <c r="H490">
        <v>4</v>
      </c>
      <c r="I490">
        <v>7.43</v>
      </c>
      <c r="J490">
        <v>156.03</v>
      </c>
      <c r="K490" t="s">
        <v>87</v>
      </c>
      <c r="L490">
        <v>0.7909722222222223</v>
      </c>
      <c r="M490" t="s">
        <v>23</v>
      </c>
      <c r="N490">
        <v>148.6</v>
      </c>
      <c r="O490">
        <v>4.7619047620000003</v>
      </c>
      <c r="P490">
        <v>7.43</v>
      </c>
      <c r="Q490">
        <v>8.3000000000000007</v>
      </c>
      <c r="R490">
        <f t="shared" si="71"/>
        <v>156.03</v>
      </c>
      <c r="S490" t="str">
        <f t="shared" si="63"/>
        <v>correct</v>
      </c>
      <c r="T490" t="str">
        <f t="shared" si="64"/>
        <v>Fashion Accessories</v>
      </c>
      <c r="U490" t="str">
        <f t="shared" si="65"/>
        <v>Ewallet</v>
      </c>
      <c r="V490">
        <f>SUM(J490:J490:J1489)</f>
        <v>161586.93600000005</v>
      </c>
      <c r="W490">
        <f t="shared" si="66"/>
        <v>2735</v>
      </c>
      <c r="X490">
        <f t="shared" si="67"/>
        <v>314.98428070175447</v>
      </c>
      <c r="Y490">
        <f t="shared" si="68"/>
        <v>1034.46</v>
      </c>
      <c r="Z490">
        <f t="shared" si="69"/>
        <v>10.6785</v>
      </c>
      <c r="AA490">
        <f t="shared" si="70"/>
        <v>513</v>
      </c>
    </row>
    <row r="491" spans="1:27" x14ac:dyDescent="0.3">
      <c r="A491" t="s">
        <v>577</v>
      </c>
      <c r="B491" t="s">
        <v>25</v>
      </c>
      <c r="C491" t="s">
        <v>26</v>
      </c>
      <c r="D491" t="s">
        <v>27</v>
      </c>
      <c r="E491" t="s">
        <v>215</v>
      </c>
      <c r="F491" t="s">
        <v>31</v>
      </c>
      <c r="G491">
        <v>22.96</v>
      </c>
      <c r="H491">
        <v>1</v>
      </c>
      <c r="I491">
        <v>1.1479999999999999</v>
      </c>
      <c r="J491">
        <v>24.108000000000001</v>
      </c>
      <c r="K491" t="s">
        <v>241</v>
      </c>
      <c r="L491">
        <v>0.86597222222222225</v>
      </c>
      <c r="M491" t="s">
        <v>29</v>
      </c>
      <c r="N491">
        <v>22.96</v>
      </c>
      <c r="O491">
        <v>4.7619047620000003</v>
      </c>
      <c r="P491">
        <v>1.1479999999999999</v>
      </c>
      <c r="Q491">
        <v>4.3</v>
      </c>
      <c r="R491">
        <f t="shared" si="71"/>
        <v>24.11</v>
      </c>
      <c r="S491" t="str">
        <f t="shared" si="63"/>
        <v>check</v>
      </c>
      <c r="T491" t="str">
        <f t="shared" si="64"/>
        <v>Home And Lifestyle</v>
      </c>
      <c r="U491" t="str">
        <f t="shared" si="65"/>
        <v>Cash</v>
      </c>
      <c r="V491">
        <f>SUM(J491:J491:J1490)</f>
        <v>161430.90600000002</v>
      </c>
      <c r="W491">
        <f t="shared" si="66"/>
        <v>2731</v>
      </c>
      <c r="X491">
        <f t="shared" si="67"/>
        <v>315.29473828125003</v>
      </c>
      <c r="Y491">
        <f t="shared" si="68"/>
        <v>1034.46</v>
      </c>
      <c r="Z491">
        <f t="shared" si="69"/>
        <v>10.6785</v>
      </c>
      <c r="AA491">
        <f t="shared" si="70"/>
        <v>512</v>
      </c>
    </row>
    <row r="492" spans="1:27" x14ac:dyDescent="0.3">
      <c r="A492" t="s">
        <v>578</v>
      </c>
      <c r="B492" t="s">
        <v>45</v>
      </c>
      <c r="C492" t="s">
        <v>46</v>
      </c>
      <c r="D492" t="s">
        <v>20</v>
      </c>
      <c r="E492" t="s">
        <v>21</v>
      </c>
      <c r="F492" t="s">
        <v>31</v>
      </c>
      <c r="G492">
        <v>77.680000000000007</v>
      </c>
      <c r="H492">
        <v>9</v>
      </c>
      <c r="I492">
        <v>34.956000000000003</v>
      </c>
      <c r="J492">
        <v>734.07600000000002</v>
      </c>
      <c r="K492">
        <v>43557</v>
      </c>
      <c r="L492">
        <v>0.55625000000000002</v>
      </c>
      <c r="M492" t="s">
        <v>23</v>
      </c>
      <c r="N492">
        <v>699.12</v>
      </c>
      <c r="O492">
        <v>4.7619047620000003</v>
      </c>
      <c r="P492">
        <v>34.956000000000003</v>
      </c>
      <c r="Q492">
        <v>9.8000000000000007</v>
      </c>
      <c r="R492">
        <f t="shared" si="71"/>
        <v>734.08</v>
      </c>
      <c r="S492" t="str">
        <f t="shared" si="63"/>
        <v>check</v>
      </c>
      <c r="T492" t="str">
        <f t="shared" si="64"/>
        <v>Home And Lifestyle</v>
      </c>
      <c r="U492" t="str">
        <f t="shared" si="65"/>
        <v>Ewallet</v>
      </c>
      <c r="V492">
        <f>SUM(J492:J492:J1491)</f>
        <v>161406.79800000004</v>
      </c>
      <c r="W492">
        <f t="shared" si="66"/>
        <v>2730</v>
      </c>
      <c r="X492">
        <f t="shared" si="67"/>
        <v>315.86457534246586</v>
      </c>
      <c r="Y492">
        <f t="shared" si="68"/>
        <v>1034.46</v>
      </c>
      <c r="Z492">
        <f t="shared" si="69"/>
        <v>10.6785</v>
      </c>
      <c r="AA492">
        <f t="shared" si="70"/>
        <v>511</v>
      </c>
    </row>
    <row r="493" spans="1:27" x14ac:dyDescent="0.3">
      <c r="A493" t="s">
        <v>579</v>
      </c>
      <c r="B493" t="s">
        <v>45</v>
      </c>
      <c r="C493" t="s">
        <v>46</v>
      </c>
      <c r="D493" t="s">
        <v>27</v>
      </c>
      <c r="E493" t="s">
        <v>21</v>
      </c>
      <c r="F493" t="s">
        <v>50</v>
      </c>
      <c r="G493">
        <v>34.700000000000003</v>
      </c>
      <c r="H493">
        <v>2</v>
      </c>
      <c r="I493">
        <v>3.47</v>
      </c>
      <c r="J493">
        <v>72.87</v>
      </c>
      <c r="K493" t="s">
        <v>124</v>
      </c>
      <c r="L493">
        <v>0.82500000000000007</v>
      </c>
      <c r="M493" t="s">
        <v>23</v>
      </c>
      <c r="N493">
        <v>69.400000000000006</v>
      </c>
      <c r="O493">
        <v>4.7619047620000003</v>
      </c>
      <c r="P493">
        <v>3.47</v>
      </c>
      <c r="Q493">
        <v>8.1999999999999993</v>
      </c>
      <c r="R493">
        <f t="shared" si="71"/>
        <v>72.87</v>
      </c>
      <c r="S493" t="str">
        <f t="shared" si="63"/>
        <v>correct</v>
      </c>
      <c r="T493" t="str">
        <f t="shared" si="64"/>
        <v>Fashion Accessories</v>
      </c>
      <c r="U493" t="str">
        <f t="shared" si="65"/>
        <v>Ewallet</v>
      </c>
      <c r="V493">
        <f>SUM(J493:J493:J1492)</f>
        <v>160672.72199999998</v>
      </c>
      <c r="W493">
        <f t="shared" si="66"/>
        <v>2721</v>
      </c>
      <c r="X493">
        <f t="shared" si="67"/>
        <v>315.04455294117645</v>
      </c>
      <c r="Y493">
        <f t="shared" si="68"/>
        <v>1034.46</v>
      </c>
      <c r="Z493">
        <f t="shared" si="69"/>
        <v>10.6785</v>
      </c>
      <c r="AA493">
        <f t="shared" si="70"/>
        <v>510</v>
      </c>
    </row>
    <row r="494" spans="1:27" x14ac:dyDescent="0.3">
      <c r="A494" t="s">
        <v>580</v>
      </c>
      <c r="B494" t="s">
        <v>18</v>
      </c>
      <c r="C494" t="s">
        <v>19</v>
      </c>
      <c r="D494" t="s">
        <v>20</v>
      </c>
      <c r="E494" t="s">
        <v>21</v>
      </c>
      <c r="F494" t="s">
        <v>50</v>
      </c>
      <c r="G494">
        <v>19.66</v>
      </c>
      <c r="H494">
        <v>10</v>
      </c>
      <c r="I494">
        <v>9.83</v>
      </c>
      <c r="J494">
        <v>206.43</v>
      </c>
      <c r="K494" t="s">
        <v>66</v>
      </c>
      <c r="L494">
        <v>0.76388888888888884</v>
      </c>
      <c r="M494" t="s">
        <v>32</v>
      </c>
      <c r="N494">
        <v>196.6</v>
      </c>
      <c r="O494">
        <v>4.7619047620000003</v>
      </c>
      <c r="P494">
        <v>9.83</v>
      </c>
      <c r="Q494">
        <v>7.2</v>
      </c>
      <c r="R494">
        <f t="shared" si="71"/>
        <v>206.43</v>
      </c>
      <c r="S494" t="str">
        <f t="shared" si="63"/>
        <v>correct</v>
      </c>
      <c r="T494" t="str">
        <f t="shared" si="64"/>
        <v>Fashion Accessories</v>
      </c>
      <c r="U494" t="str">
        <f t="shared" si="65"/>
        <v>Credit card</v>
      </c>
      <c r="V494">
        <f>SUM(J494:J494:J1493)</f>
        <v>160599.85199999998</v>
      </c>
      <c r="W494">
        <f t="shared" si="66"/>
        <v>2719</v>
      </c>
      <c r="X494">
        <f t="shared" si="67"/>
        <v>315.52033791748522</v>
      </c>
      <c r="Y494">
        <f t="shared" si="68"/>
        <v>1034.46</v>
      </c>
      <c r="Z494">
        <f t="shared" si="69"/>
        <v>10.6785</v>
      </c>
      <c r="AA494">
        <f t="shared" si="70"/>
        <v>509</v>
      </c>
    </row>
    <row r="495" spans="1:27" x14ac:dyDescent="0.3">
      <c r="A495" t="s">
        <v>581</v>
      </c>
      <c r="B495" t="s">
        <v>45</v>
      </c>
      <c r="C495" t="s">
        <v>46</v>
      </c>
      <c r="D495" t="s">
        <v>20</v>
      </c>
      <c r="E495" t="s">
        <v>21</v>
      </c>
      <c r="F495" t="s">
        <v>22</v>
      </c>
      <c r="G495">
        <v>25.32</v>
      </c>
      <c r="H495">
        <v>8</v>
      </c>
      <c r="I495">
        <v>10.128</v>
      </c>
      <c r="J495">
        <v>212.68799999999999</v>
      </c>
      <c r="K495">
        <v>43588</v>
      </c>
      <c r="L495">
        <v>0.85</v>
      </c>
      <c r="M495" t="s">
        <v>23</v>
      </c>
      <c r="N495">
        <v>202.56</v>
      </c>
      <c r="O495">
        <v>4.7619047620000003</v>
      </c>
      <c r="P495">
        <v>10.128</v>
      </c>
      <c r="Q495">
        <v>8.6999999999999993</v>
      </c>
      <c r="R495">
        <f t="shared" si="71"/>
        <v>212.69</v>
      </c>
      <c r="S495" t="str">
        <f t="shared" si="63"/>
        <v>check</v>
      </c>
      <c r="T495" t="str">
        <f t="shared" si="64"/>
        <v>Health And Beauty</v>
      </c>
      <c r="U495" t="str">
        <f t="shared" si="65"/>
        <v>Ewallet</v>
      </c>
      <c r="V495">
        <f>SUM(J495:J495:J1494)</f>
        <v>160393.42199999999</v>
      </c>
      <c r="W495">
        <f t="shared" si="66"/>
        <v>2709</v>
      </c>
      <c r="X495">
        <f t="shared" si="67"/>
        <v>315.73508267716534</v>
      </c>
      <c r="Y495">
        <f t="shared" si="68"/>
        <v>1034.46</v>
      </c>
      <c r="Z495">
        <f t="shared" si="69"/>
        <v>10.6785</v>
      </c>
      <c r="AA495">
        <f t="shared" si="70"/>
        <v>508</v>
      </c>
    </row>
    <row r="496" spans="1:27" x14ac:dyDescent="0.3">
      <c r="A496" t="s">
        <v>582</v>
      </c>
      <c r="B496" t="s">
        <v>25</v>
      </c>
      <c r="C496" t="s">
        <v>26</v>
      </c>
      <c r="D496" t="s">
        <v>20</v>
      </c>
      <c r="E496" t="s">
        <v>21</v>
      </c>
      <c r="F496" t="s">
        <v>31</v>
      </c>
      <c r="G496">
        <v>12.12</v>
      </c>
      <c r="H496">
        <v>10</v>
      </c>
      <c r="I496">
        <v>6.06</v>
      </c>
      <c r="J496">
        <v>127.26</v>
      </c>
      <c r="K496">
        <v>43588</v>
      </c>
      <c r="L496">
        <v>0.57222222222222219</v>
      </c>
      <c r="M496" t="s">
        <v>32</v>
      </c>
      <c r="N496">
        <v>121.2</v>
      </c>
      <c r="O496">
        <v>4.7619047620000003</v>
      </c>
      <c r="P496">
        <v>6.06</v>
      </c>
      <c r="Q496">
        <v>8.4</v>
      </c>
      <c r="R496">
        <f t="shared" si="71"/>
        <v>127.26</v>
      </c>
      <c r="S496" t="str">
        <f t="shared" si="63"/>
        <v>correct</v>
      </c>
      <c r="T496" t="str">
        <f t="shared" si="64"/>
        <v>Home And Lifestyle</v>
      </c>
      <c r="U496" t="str">
        <f t="shared" si="65"/>
        <v>Credit card</v>
      </c>
      <c r="V496">
        <f>SUM(J496:J496:J1495)</f>
        <v>160180.73399999997</v>
      </c>
      <c r="W496">
        <f t="shared" si="66"/>
        <v>2701</v>
      </c>
      <c r="X496">
        <f t="shared" si="67"/>
        <v>315.93833136094668</v>
      </c>
      <c r="Y496">
        <f t="shared" si="68"/>
        <v>1034.46</v>
      </c>
      <c r="Z496">
        <f t="shared" si="69"/>
        <v>10.6785</v>
      </c>
      <c r="AA496">
        <f t="shared" si="70"/>
        <v>507</v>
      </c>
    </row>
    <row r="497" spans="1:27" x14ac:dyDescent="0.3">
      <c r="A497" t="s">
        <v>583</v>
      </c>
      <c r="B497" t="s">
        <v>45</v>
      </c>
      <c r="C497" t="s">
        <v>46</v>
      </c>
      <c r="D497" t="s">
        <v>27</v>
      </c>
      <c r="E497" t="s">
        <v>215</v>
      </c>
      <c r="F497" t="s">
        <v>50</v>
      </c>
      <c r="G497">
        <v>99.89</v>
      </c>
      <c r="H497">
        <v>2</v>
      </c>
      <c r="I497">
        <v>9.9890000000000008</v>
      </c>
      <c r="J497">
        <v>209.76900000000001</v>
      </c>
      <c r="K497" t="s">
        <v>314</v>
      </c>
      <c r="L497">
        <v>0.4916666666666667</v>
      </c>
      <c r="M497" t="s">
        <v>23</v>
      </c>
      <c r="N497">
        <v>199.78</v>
      </c>
      <c r="O497">
        <v>4.7619047620000003</v>
      </c>
      <c r="P497">
        <v>9.9890000000000008</v>
      </c>
      <c r="Q497">
        <v>7.1</v>
      </c>
      <c r="R497">
        <f t="shared" si="71"/>
        <v>209.77</v>
      </c>
      <c r="S497" t="str">
        <f t="shared" si="63"/>
        <v>check</v>
      </c>
      <c r="T497" t="str">
        <f t="shared" si="64"/>
        <v>Fashion Accessories</v>
      </c>
      <c r="U497" t="str">
        <f t="shared" si="65"/>
        <v>Ewallet</v>
      </c>
      <c r="V497">
        <f>SUM(J497:J497:J1496)</f>
        <v>160053.47399999996</v>
      </c>
      <c r="W497">
        <f t="shared" si="66"/>
        <v>2691</v>
      </c>
      <c r="X497">
        <f t="shared" si="67"/>
        <v>316.31121343873508</v>
      </c>
      <c r="Y497">
        <f t="shared" si="68"/>
        <v>1034.46</v>
      </c>
      <c r="Z497">
        <f t="shared" si="69"/>
        <v>10.6785</v>
      </c>
      <c r="AA497">
        <f t="shared" si="70"/>
        <v>506</v>
      </c>
    </row>
    <row r="498" spans="1:27" x14ac:dyDescent="0.3">
      <c r="A498" t="s">
        <v>584</v>
      </c>
      <c r="B498" t="s">
        <v>45</v>
      </c>
      <c r="C498" t="s">
        <v>46</v>
      </c>
      <c r="D498" t="s">
        <v>27</v>
      </c>
      <c r="E498" t="s">
        <v>215</v>
      </c>
      <c r="F498" t="s">
        <v>36</v>
      </c>
      <c r="G498">
        <v>75.92</v>
      </c>
      <c r="H498">
        <v>8</v>
      </c>
      <c r="I498">
        <v>30.367999999999999</v>
      </c>
      <c r="J498">
        <v>637.72799999999995</v>
      </c>
      <c r="K498" t="s">
        <v>295</v>
      </c>
      <c r="L498">
        <v>0.59305555555555556</v>
      </c>
      <c r="M498" t="s">
        <v>29</v>
      </c>
      <c r="N498">
        <v>607.36</v>
      </c>
      <c r="O498">
        <v>4.7619047620000003</v>
      </c>
      <c r="P498">
        <v>30.367999999999999</v>
      </c>
      <c r="Q498">
        <v>5.5</v>
      </c>
      <c r="R498">
        <f t="shared" si="71"/>
        <v>637.73</v>
      </c>
      <c r="S498" t="str">
        <f t="shared" si="63"/>
        <v>check</v>
      </c>
      <c r="T498" t="str">
        <f t="shared" si="64"/>
        <v>Sports And Travel</v>
      </c>
      <c r="U498" t="str">
        <f t="shared" si="65"/>
        <v>Cash</v>
      </c>
      <c r="V498">
        <f>SUM(J498:J498:J1497)</f>
        <v>159843.70499999996</v>
      </c>
      <c r="W498">
        <f t="shared" si="66"/>
        <v>2689</v>
      </c>
      <c r="X498">
        <f t="shared" si="67"/>
        <v>316.52218811881181</v>
      </c>
      <c r="Y498">
        <f t="shared" si="68"/>
        <v>1034.46</v>
      </c>
      <c r="Z498">
        <f t="shared" si="69"/>
        <v>10.6785</v>
      </c>
      <c r="AA498">
        <f t="shared" si="70"/>
        <v>505</v>
      </c>
    </row>
    <row r="499" spans="1:27" x14ac:dyDescent="0.3">
      <c r="A499" t="s">
        <v>585</v>
      </c>
      <c r="B499" t="s">
        <v>25</v>
      </c>
      <c r="C499" t="s">
        <v>26</v>
      </c>
      <c r="D499" t="s">
        <v>27</v>
      </c>
      <c r="E499" t="s">
        <v>21</v>
      </c>
      <c r="F499" t="s">
        <v>28</v>
      </c>
      <c r="G499">
        <v>63.22</v>
      </c>
      <c r="H499">
        <v>2</v>
      </c>
      <c r="I499">
        <v>6.3220000000000001</v>
      </c>
      <c r="J499">
        <v>132.762</v>
      </c>
      <c r="K499">
        <v>43466</v>
      </c>
      <c r="L499">
        <v>0.66041666666666665</v>
      </c>
      <c r="M499" t="s">
        <v>29</v>
      </c>
      <c r="N499">
        <v>126.44</v>
      </c>
      <c r="O499">
        <v>4.7619047620000003</v>
      </c>
      <c r="P499">
        <v>6.3220000000000001</v>
      </c>
      <c r="Q499">
        <v>8.5</v>
      </c>
      <c r="R499">
        <f t="shared" si="71"/>
        <v>132.76</v>
      </c>
      <c r="S499" t="str">
        <f t="shared" si="63"/>
        <v>check</v>
      </c>
      <c r="T499" t="str">
        <f t="shared" si="64"/>
        <v>Electronic Accessories</v>
      </c>
      <c r="U499" t="str">
        <f t="shared" si="65"/>
        <v>Cash</v>
      </c>
      <c r="V499">
        <f>SUM(J499:J499:J1498)</f>
        <v>159205.97699999996</v>
      </c>
      <c r="W499">
        <f t="shared" si="66"/>
        <v>2681</v>
      </c>
      <c r="X499">
        <f t="shared" si="67"/>
        <v>315.88487499999991</v>
      </c>
      <c r="Y499">
        <f t="shared" si="68"/>
        <v>1034.46</v>
      </c>
      <c r="Z499">
        <f t="shared" si="69"/>
        <v>10.6785</v>
      </c>
      <c r="AA499">
        <f t="shared" si="70"/>
        <v>504</v>
      </c>
    </row>
    <row r="500" spans="1:27" x14ac:dyDescent="0.3">
      <c r="A500" t="s">
        <v>586</v>
      </c>
      <c r="B500" t="s">
        <v>25</v>
      </c>
      <c r="C500" t="s">
        <v>26</v>
      </c>
      <c r="D500" t="s">
        <v>27</v>
      </c>
      <c r="E500" t="s">
        <v>21</v>
      </c>
      <c r="F500" t="s">
        <v>47</v>
      </c>
      <c r="G500">
        <v>90.24</v>
      </c>
      <c r="H500">
        <v>6</v>
      </c>
      <c r="I500">
        <v>27.071999999999999</v>
      </c>
      <c r="J500">
        <v>568.51199999999994</v>
      </c>
      <c r="K500" t="s">
        <v>34</v>
      </c>
      <c r="L500">
        <v>0.47013888888888888</v>
      </c>
      <c r="M500" t="s">
        <v>29</v>
      </c>
      <c r="N500">
        <v>541.44000000000005</v>
      </c>
      <c r="O500">
        <v>4.7619047620000003</v>
      </c>
      <c r="P500">
        <v>27.071999999999999</v>
      </c>
      <c r="Q500">
        <v>6.2</v>
      </c>
      <c r="R500">
        <f t="shared" si="71"/>
        <v>568.51</v>
      </c>
      <c r="S500" t="str">
        <f t="shared" si="63"/>
        <v>check</v>
      </c>
      <c r="T500" t="str">
        <f t="shared" si="64"/>
        <v>Food And Beverages</v>
      </c>
      <c r="U500" t="str">
        <f t="shared" si="65"/>
        <v>Cash</v>
      </c>
      <c r="V500">
        <f>SUM(J500:J500:J1499)</f>
        <v>159073.21499999997</v>
      </c>
      <c r="W500">
        <f t="shared" si="66"/>
        <v>2679</v>
      </c>
      <c r="X500">
        <f t="shared" si="67"/>
        <v>316.24893638170965</v>
      </c>
      <c r="Y500">
        <f t="shared" si="68"/>
        <v>1034.46</v>
      </c>
      <c r="Z500">
        <f t="shared" si="69"/>
        <v>10.6785</v>
      </c>
      <c r="AA500">
        <f t="shared" si="70"/>
        <v>503</v>
      </c>
    </row>
    <row r="501" spans="1:27" x14ac:dyDescent="0.3">
      <c r="A501" t="s">
        <v>587</v>
      </c>
      <c r="B501" t="s">
        <v>45</v>
      </c>
      <c r="C501" t="s">
        <v>46</v>
      </c>
      <c r="D501" t="s">
        <v>20</v>
      </c>
      <c r="E501" t="s">
        <v>21</v>
      </c>
      <c r="F501" t="s">
        <v>36</v>
      </c>
      <c r="G501">
        <v>98.13</v>
      </c>
      <c r="H501">
        <v>1</v>
      </c>
      <c r="I501">
        <v>4.9065000000000003</v>
      </c>
      <c r="J501">
        <v>103.0365</v>
      </c>
      <c r="K501" t="s">
        <v>61</v>
      </c>
      <c r="L501">
        <v>0.73333333333333339</v>
      </c>
      <c r="M501" t="s">
        <v>29</v>
      </c>
      <c r="N501">
        <v>98.13</v>
      </c>
      <c r="O501">
        <v>4.7619047620000003</v>
      </c>
      <c r="P501">
        <v>4.9065000000000003</v>
      </c>
      <c r="Q501">
        <v>8.9</v>
      </c>
      <c r="R501">
        <f t="shared" si="71"/>
        <v>103.04</v>
      </c>
      <c r="S501" t="str">
        <f t="shared" si="63"/>
        <v>check</v>
      </c>
      <c r="T501" t="str">
        <f t="shared" si="64"/>
        <v>Sports And Travel</v>
      </c>
      <c r="U501" t="str">
        <f t="shared" si="65"/>
        <v>Cash</v>
      </c>
      <c r="V501">
        <f>SUM(J501:J501:J1500)</f>
        <v>158504.70299999995</v>
      </c>
      <c r="W501">
        <f t="shared" si="66"/>
        <v>2673</v>
      </c>
      <c r="X501">
        <f t="shared" si="67"/>
        <v>315.74642031872503</v>
      </c>
      <c r="Y501">
        <f t="shared" si="68"/>
        <v>1034.46</v>
      </c>
      <c r="Z501">
        <f t="shared" si="69"/>
        <v>10.6785</v>
      </c>
      <c r="AA501">
        <f t="shared" si="70"/>
        <v>502</v>
      </c>
    </row>
    <row r="502" spans="1:27" x14ac:dyDescent="0.3">
      <c r="A502" t="s">
        <v>588</v>
      </c>
      <c r="B502" t="s">
        <v>18</v>
      </c>
      <c r="C502" t="s">
        <v>19</v>
      </c>
      <c r="D502" t="s">
        <v>20</v>
      </c>
      <c r="E502" t="s">
        <v>21</v>
      </c>
      <c r="F502" t="s">
        <v>36</v>
      </c>
      <c r="G502">
        <v>51.52</v>
      </c>
      <c r="H502">
        <v>8</v>
      </c>
      <c r="I502">
        <v>20.608000000000001</v>
      </c>
      <c r="J502">
        <v>432.76799999999997</v>
      </c>
      <c r="K502">
        <v>43498</v>
      </c>
      <c r="L502">
        <v>0.65763888888888888</v>
      </c>
      <c r="M502" t="s">
        <v>29</v>
      </c>
      <c r="N502">
        <v>412.16</v>
      </c>
      <c r="O502">
        <v>4.7619047620000003</v>
      </c>
      <c r="P502">
        <v>20.608000000000001</v>
      </c>
      <c r="Q502">
        <v>9.6</v>
      </c>
      <c r="R502">
        <f t="shared" si="71"/>
        <v>432.77</v>
      </c>
      <c r="S502" t="str">
        <f t="shared" si="63"/>
        <v>check</v>
      </c>
      <c r="T502" t="str">
        <f t="shared" si="64"/>
        <v>Sports And Travel</v>
      </c>
      <c r="U502" t="str">
        <f t="shared" si="65"/>
        <v>Cash</v>
      </c>
      <c r="V502">
        <f>SUM(J502:J502:J1501)</f>
        <v>158401.66649999993</v>
      </c>
      <c r="W502">
        <f t="shared" si="66"/>
        <v>2672</v>
      </c>
      <c r="X502">
        <f t="shared" si="67"/>
        <v>316.17099101796396</v>
      </c>
      <c r="Y502">
        <f t="shared" si="68"/>
        <v>1034.46</v>
      </c>
      <c r="Z502">
        <f t="shared" si="69"/>
        <v>10.6785</v>
      </c>
      <c r="AA502">
        <f t="shared" si="70"/>
        <v>501</v>
      </c>
    </row>
    <row r="503" spans="1:27" x14ac:dyDescent="0.3">
      <c r="A503" t="s">
        <v>589</v>
      </c>
      <c r="B503" t="s">
        <v>45</v>
      </c>
      <c r="C503" t="s">
        <v>46</v>
      </c>
      <c r="D503" t="s">
        <v>20</v>
      </c>
      <c r="E503" t="s">
        <v>215</v>
      </c>
      <c r="F503" t="s">
        <v>36</v>
      </c>
      <c r="G503">
        <v>73.97</v>
      </c>
      <c r="H503">
        <v>1</v>
      </c>
      <c r="I503">
        <v>3.6985000000000001</v>
      </c>
      <c r="J503">
        <v>77.668499999999995</v>
      </c>
      <c r="K503">
        <v>43526</v>
      </c>
      <c r="L503">
        <v>0.66180555555555554</v>
      </c>
      <c r="M503" t="s">
        <v>32</v>
      </c>
      <c r="N503">
        <v>73.97</v>
      </c>
      <c r="O503">
        <v>4.7619047620000003</v>
      </c>
      <c r="P503">
        <v>3.6985000000000001</v>
      </c>
      <c r="Q503">
        <v>5.4</v>
      </c>
      <c r="R503">
        <f t="shared" si="71"/>
        <v>77.67</v>
      </c>
      <c r="S503" t="str">
        <f t="shared" si="63"/>
        <v>check</v>
      </c>
      <c r="T503" t="str">
        <f t="shared" si="64"/>
        <v>Sports And Travel</v>
      </c>
      <c r="U503" t="str">
        <f t="shared" si="65"/>
        <v>Credit card</v>
      </c>
      <c r="V503">
        <f>SUM(J503:J503:J1502)</f>
        <v>157968.89849999995</v>
      </c>
      <c r="W503">
        <f t="shared" si="66"/>
        <v>2664</v>
      </c>
      <c r="X503">
        <f t="shared" si="67"/>
        <v>315.93779699999993</v>
      </c>
      <c r="Y503">
        <f t="shared" si="68"/>
        <v>1034.46</v>
      </c>
      <c r="Z503">
        <f t="shared" si="69"/>
        <v>10.6785</v>
      </c>
      <c r="AA503">
        <f t="shared" si="70"/>
        <v>500</v>
      </c>
    </row>
    <row r="504" spans="1:27" x14ac:dyDescent="0.3">
      <c r="A504" t="s">
        <v>590</v>
      </c>
      <c r="B504" t="s">
        <v>25</v>
      </c>
      <c r="C504" t="s">
        <v>26</v>
      </c>
      <c r="D504" t="s">
        <v>20</v>
      </c>
      <c r="E504" t="s">
        <v>21</v>
      </c>
      <c r="F504" t="s">
        <v>50</v>
      </c>
      <c r="G504">
        <v>31.9</v>
      </c>
      <c r="H504">
        <v>1</v>
      </c>
      <c r="I504">
        <v>1.595</v>
      </c>
      <c r="J504">
        <v>33.494999999999997</v>
      </c>
      <c r="K504">
        <v>43586</v>
      </c>
      <c r="L504">
        <v>0.52777777777777779</v>
      </c>
      <c r="M504" t="s">
        <v>23</v>
      </c>
      <c r="N504">
        <v>31.9</v>
      </c>
      <c r="O504">
        <v>4.7619047620000003</v>
      </c>
      <c r="P504">
        <v>1.595</v>
      </c>
      <c r="Q504">
        <v>9.1</v>
      </c>
      <c r="R504">
        <f t="shared" si="71"/>
        <v>33.5</v>
      </c>
      <c r="S504" t="str">
        <f t="shared" si="63"/>
        <v>check</v>
      </c>
      <c r="T504" t="str">
        <f t="shared" si="64"/>
        <v>Fashion Accessories</v>
      </c>
      <c r="U504" t="str">
        <f t="shared" si="65"/>
        <v>Ewallet</v>
      </c>
      <c r="V504">
        <f>SUM(J504:J504:J1503)</f>
        <v>157891.22999999995</v>
      </c>
      <c r="W504">
        <f t="shared" si="66"/>
        <v>2663</v>
      </c>
      <c r="X504">
        <f t="shared" si="67"/>
        <v>316.41529058116225</v>
      </c>
      <c r="Y504">
        <f t="shared" si="68"/>
        <v>1034.46</v>
      </c>
      <c r="Z504">
        <f t="shared" si="69"/>
        <v>10.6785</v>
      </c>
      <c r="AA504">
        <f t="shared" si="70"/>
        <v>499</v>
      </c>
    </row>
    <row r="505" spans="1:27" x14ac:dyDescent="0.3">
      <c r="A505" t="s">
        <v>591</v>
      </c>
      <c r="B505" t="s">
        <v>25</v>
      </c>
      <c r="C505" t="s">
        <v>26</v>
      </c>
      <c r="D505" t="s">
        <v>27</v>
      </c>
      <c r="E505" t="s">
        <v>215</v>
      </c>
      <c r="F505" t="s">
        <v>31</v>
      </c>
      <c r="G505">
        <v>69.400000000000006</v>
      </c>
      <c r="H505">
        <v>2</v>
      </c>
      <c r="I505">
        <v>6.94</v>
      </c>
      <c r="J505">
        <v>145.74</v>
      </c>
      <c r="K505" t="s">
        <v>34</v>
      </c>
      <c r="L505">
        <v>0.82500000000000007</v>
      </c>
      <c r="M505" t="s">
        <v>23</v>
      </c>
      <c r="N505">
        <v>138.80000000000001</v>
      </c>
      <c r="O505">
        <v>4.7619047620000003</v>
      </c>
      <c r="P505">
        <v>6.94</v>
      </c>
      <c r="Q505">
        <v>9</v>
      </c>
      <c r="R505">
        <f t="shared" si="71"/>
        <v>145.74</v>
      </c>
      <c r="S505" t="str">
        <f t="shared" si="63"/>
        <v>correct</v>
      </c>
      <c r="T505" t="str">
        <f t="shared" si="64"/>
        <v>Home And Lifestyle</v>
      </c>
      <c r="U505" t="str">
        <f t="shared" si="65"/>
        <v>Ewallet</v>
      </c>
      <c r="V505">
        <f>SUM(J505:J505:J1504)</f>
        <v>157857.73499999996</v>
      </c>
      <c r="W505">
        <f t="shared" si="66"/>
        <v>2662</v>
      </c>
      <c r="X505">
        <f t="shared" si="67"/>
        <v>316.98340361445776</v>
      </c>
      <c r="Y505">
        <f t="shared" si="68"/>
        <v>1034.46</v>
      </c>
      <c r="Z505">
        <f t="shared" si="69"/>
        <v>10.6785</v>
      </c>
      <c r="AA505">
        <f t="shared" si="70"/>
        <v>498</v>
      </c>
    </row>
    <row r="506" spans="1:27" x14ac:dyDescent="0.3">
      <c r="A506" t="s">
        <v>592</v>
      </c>
      <c r="B506" t="s">
        <v>45</v>
      </c>
      <c r="C506" t="s">
        <v>46</v>
      </c>
      <c r="D506" t="s">
        <v>27</v>
      </c>
      <c r="E506" t="s">
        <v>21</v>
      </c>
      <c r="F506" t="s">
        <v>36</v>
      </c>
      <c r="G506">
        <v>93.31</v>
      </c>
      <c r="H506">
        <v>2</v>
      </c>
      <c r="I506">
        <v>9.3309999999999995</v>
      </c>
      <c r="J506">
        <v>195.95099999999999</v>
      </c>
      <c r="K506" t="s">
        <v>38</v>
      </c>
      <c r="L506">
        <v>0.74513888888888891</v>
      </c>
      <c r="M506" t="s">
        <v>29</v>
      </c>
      <c r="N506">
        <v>186.62</v>
      </c>
      <c r="O506">
        <v>4.7619047620000003</v>
      </c>
      <c r="P506">
        <v>9.3309999999999995</v>
      </c>
      <c r="Q506">
        <v>6.3</v>
      </c>
      <c r="R506">
        <f t="shared" si="71"/>
        <v>195.95</v>
      </c>
      <c r="S506" t="str">
        <f t="shared" si="63"/>
        <v>check</v>
      </c>
      <c r="T506" t="str">
        <f t="shared" si="64"/>
        <v>Sports And Travel</v>
      </c>
      <c r="U506" t="str">
        <f t="shared" si="65"/>
        <v>Cash</v>
      </c>
      <c r="V506">
        <f>SUM(J506:J506:J1505)</f>
        <v>157711.99499999997</v>
      </c>
      <c r="W506">
        <f t="shared" si="66"/>
        <v>2660</v>
      </c>
      <c r="X506">
        <f t="shared" si="67"/>
        <v>317.32795774647883</v>
      </c>
      <c r="Y506">
        <f t="shared" si="68"/>
        <v>1034.46</v>
      </c>
      <c r="Z506">
        <f t="shared" si="69"/>
        <v>10.6785</v>
      </c>
      <c r="AA506">
        <f t="shared" si="70"/>
        <v>497</v>
      </c>
    </row>
    <row r="507" spans="1:27" x14ac:dyDescent="0.3">
      <c r="A507" t="s">
        <v>593</v>
      </c>
      <c r="B507" t="s">
        <v>45</v>
      </c>
      <c r="C507" t="s">
        <v>46</v>
      </c>
      <c r="D507" t="s">
        <v>27</v>
      </c>
      <c r="E507" t="s">
        <v>215</v>
      </c>
      <c r="F507" t="s">
        <v>36</v>
      </c>
      <c r="G507">
        <v>88.45</v>
      </c>
      <c r="H507">
        <v>1</v>
      </c>
      <c r="I507">
        <v>4.4225000000000003</v>
      </c>
      <c r="J507">
        <v>92.872500000000002</v>
      </c>
      <c r="K507" t="s">
        <v>40</v>
      </c>
      <c r="L507">
        <v>0.69166666666666676</v>
      </c>
      <c r="M507" t="s">
        <v>32</v>
      </c>
      <c r="N507">
        <v>88.45</v>
      </c>
      <c r="O507">
        <v>4.7619047620000003</v>
      </c>
      <c r="P507">
        <v>4.4225000000000003</v>
      </c>
      <c r="Q507">
        <v>9.5</v>
      </c>
      <c r="R507">
        <f t="shared" si="71"/>
        <v>92.87</v>
      </c>
      <c r="S507" t="str">
        <f t="shared" si="63"/>
        <v>check</v>
      </c>
      <c r="T507" t="str">
        <f t="shared" si="64"/>
        <v>Sports And Travel</v>
      </c>
      <c r="U507" t="str">
        <f t="shared" si="65"/>
        <v>Credit card</v>
      </c>
      <c r="V507">
        <f>SUM(J507:J507:J1506)</f>
        <v>157516.04399999994</v>
      </c>
      <c r="W507">
        <f t="shared" si="66"/>
        <v>2658</v>
      </c>
      <c r="X507">
        <f t="shared" si="67"/>
        <v>317.57266935483858</v>
      </c>
      <c r="Y507">
        <f t="shared" si="68"/>
        <v>1034.46</v>
      </c>
      <c r="Z507">
        <f t="shared" si="69"/>
        <v>10.6785</v>
      </c>
      <c r="AA507">
        <f t="shared" si="70"/>
        <v>496</v>
      </c>
    </row>
    <row r="508" spans="1:27" x14ac:dyDescent="0.3">
      <c r="A508" t="s">
        <v>594</v>
      </c>
      <c r="B508" t="s">
        <v>18</v>
      </c>
      <c r="C508" t="s">
        <v>19</v>
      </c>
      <c r="D508" t="s">
        <v>20</v>
      </c>
      <c r="E508" t="s">
        <v>215</v>
      </c>
      <c r="F508" t="s">
        <v>28</v>
      </c>
      <c r="G508">
        <v>24.18</v>
      </c>
      <c r="H508">
        <v>8</v>
      </c>
      <c r="I508">
        <v>9.6720000000000006</v>
      </c>
      <c r="J508">
        <v>203.11199999999999</v>
      </c>
      <c r="K508" t="s">
        <v>79</v>
      </c>
      <c r="L508">
        <v>0.87083333333333324</v>
      </c>
      <c r="M508" t="s">
        <v>23</v>
      </c>
      <c r="N508">
        <v>193.44</v>
      </c>
      <c r="O508">
        <v>4.7619047620000003</v>
      </c>
      <c r="P508">
        <v>9.6720000000000006</v>
      </c>
      <c r="Q508">
        <v>9.8000000000000007</v>
      </c>
      <c r="R508">
        <f t="shared" si="71"/>
        <v>203.11</v>
      </c>
      <c r="S508" t="str">
        <f t="shared" si="63"/>
        <v>check</v>
      </c>
      <c r="T508" t="str">
        <f t="shared" si="64"/>
        <v>Electronic Accessories</v>
      </c>
      <c r="U508" t="str">
        <f t="shared" si="65"/>
        <v>Ewallet</v>
      </c>
      <c r="V508">
        <f>SUM(J508:J508:J1507)</f>
        <v>157423.17149999994</v>
      </c>
      <c r="W508">
        <f t="shared" si="66"/>
        <v>2657</v>
      </c>
      <c r="X508">
        <f t="shared" si="67"/>
        <v>318.02660909090895</v>
      </c>
      <c r="Y508">
        <f t="shared" si="68"/>
        <v>1034.46</v>
      </c>
      <c r="Z508">
        <f t="shared" si="69"/>
        <v>10.6785</v>
      </c>
      <c r="AA508">
        <f t="shared" si="70"/>
        <v>495</v>
      </c>
    </row>
    <row r="509" spans="1:27" x14ac:dyDescent="0.3">
      <c r="A509" t="s">
        <v>595</v>
      </c>
      <c r="B509" t="s">
        <v>45</v>
      </c>
      <c r="C509" t="s">
        <v>46</v>
      </c>
      <c r="D509" t="s">
        <v>20</v>
      </c>
      <c r="E509" t="s">
        <v>21</v>
      </c>
      <c r="F509" t="s">
        <v>36</v>
      </c>
      <c r="G509">
        <v>48.5</v>
      </c>
      <c r="H509">
        <v>3</v>
      </c>
      <c r="I509">
        <v>7.2750000000000004</v>
      </c>
      <c r="J509">
        <v>152.77500000000001</v>
      </c>
      <c r="K509">
        <v>43678</v>
      </c>
      <c r="L509">
        <v>0.53472222222222221</v>
      </c>
      <c r="M509" t="s">
        <v>29</v>
      </c>
      <c r="N509">
        <v>145.5</v>
      </c>
      <c r="O509">
        <v>4.7619047620000003</v>
      </c>
      <c r="P509">
        <v>7.2750000000000004</v>
      </c>
      <c r="Q509">
        <v>6.7</v>
      </c>
      <c r="R509">
        <f t="shared" si="71"/>
        <v>152.78</v>
      </c>
      <c r="S509" t="str">
        <f t="shared" si="63"/>
        <v>check</v>
      </c>
      <c r="T509" t="str">
        <f t="shared" si="64"/>
        <v>Sports And Travel</v>
      </c>
      <c r="U509" t="str">
        <f t="shared" si="65"/>
        <v>Cash</v>
      </c>
      <c r="V509">
        <f>SUM(J509:J509:J1508)</f>
        <v>157220.05949999997</v>
      </c>
      <c r="W509">
        <f t="shared" si="66"/>
        <v>2649</v>
      </c>
      <c r="X509">
        <f t="shared" si="67"/>
        <v>318.259229757085</v>
      </c>
      <c r="Y509">
        <f t="shared" si="68"/>
        <v>1034.46</v>
      </c>
      <c r="Z509">
        <f t="shared" si="69"/>
        <v>10.6785</v>
      </c>
      <c r="AA509">
        <f t="shared" si="70"/>
        <v>494</v>
      </c>
    </row>
    <row r="510" spans="1:27" x14ac:dyDescent="0.3">
      <c r="A510" t="s">
        <v>596</v>
      </c>
      <c r="B510" t="s">
        <v>45</v>
      </c>
      <c r="C510" t="s">
        <v>46</v>
      </c>
      <c r="D510" t="s">
        <v>27</v>
      </c>
      <c r="E510" t="s">
        <v>21</v>
      </c>
      <c r="F510" t="s">
        <v>47</v>
      </c>
      <c r="G510">
        <v>84.05</v>
      </c>
      <c r="H510">
        <v>6</v>
      </c>
      <c r="I510">
        <v>25.215</v>
      </c>
      <c r="J510">
        <v>529.51499999999999</v>
      </c>
      <c r="K510" t="s">
        <v>228</v>
      </c>
      <c r="L510">
        <v>0.45</v>
      </c>
      <c r="M510" t="s">
        <v>32</v>
      </c>
      <c r="N510">
        <v>504.3</v>
      </c>
      <c r="O510">
        <v>4.7619047620000003</v>
      </c>
      <c r="P510">
        <v>25.215</v>
      </c>
      <c r="Q510">
        <v>7.7</v>
      </c>
      <c r="R510">
        <f t="shared" si="71"/>
        <v>529.52</v>
      </c>
      <c r="S510" t="str">
        <f t="shared" si="63"/>
        <v>check</v>
      </c>
      <c r="T510" t="str">
        <f t="shared" si="64"/>
        <v>Food And Beverages</v>
      </c>
      <c r="U510" t="str">
        <f t="shared" si="65"/>
        <v>Credit card</v>
      </c>
      <c r="V510">
        <f>SUM(J510:J510:J1509)</f>
        <v>157067.28449999995</v>
      </c>
      <c r="W510">
        <f t="shared" si="66"/>
        <v>2646</v>
      </c>
      <c r="X510">
        <f t="shared" si="67"/>
        <v>318.59489756592279</v>
      </c>
      <c r="Y510">
        <f t="shared" si="68"/>
        <v>1034.46</v>
      </c>
      <c r="Z510">
        <f t="shared" si="69"/>
        <v>10.6785</v>
      </c>
      <c r="AA510">
        <f t="shared" si="70"/>
        <v>493</v>
      </c>
    </row>
    <row r="511" spans="1:27" x14ac:dyDescent="0.3">
      <c r="A511" t="s">
        <v>597</v>
      </c>
      <c r="B511" t="s">
        <v>45</v>
      </c>
      <c r="C511" t="s">
        <v>46</v>
      </c>
      <c r="D511" t="s">
        <v>20</v>
      </c>
      <c r="E511" t="s">
        <v>215</v>
      </c>
      <c r="F511" t="s">
        <v>22</v>
      </c>
      <c r="G511">
        <v>61.29</v>
      </c>
      <c r="H511">
        <v>5</v>
      </c>
      <c r="I511">
        <v>15.3225</v>
      </c>
      <c r="J511">
        <v>321.77249999999998</v>
      </c>
      <c r="K511" t="s">
        <v>55</v>
      </c>
      <c r="L511">
        <v>0.60277777777777775</v>
      </c>
      <c r="M511" t="s">
        <v>29</v>
      </c>
      <c r="N511">
        <v>306.45</v>
      </c>
      <c r="O511">
        <v>4.7619047620000003</v>
      </c>
      <c r="P511">
        <v>15.3225</v>
      </c>
      <c r="Q511">
        <v>7</v>
      </c>
      <c r="R511">
        <f t="shared" si="71"/>
        <v>321.77</v>
      </c>
      <c r="S511" t="str">
        <f t="shared" si="63"/>
        <v>check</v>
      </c>
      <c r="T511" t="str">
        <f t="shared" si="64"/>
        <v>Health And Beauty</v>
      </c>
      <c r="U511" t="str">
        <f t="shared" si="65"/>
        <v>Cash</v>
      </c>
      <c r="V511">
        <f>SUM(J511:J511:J1510)</f>
        <v>156537.76949999994</v>
      </c>
      <c r="W511">
        <f t="shared" si="66"/>
        <v>2640</v>
      </c>
      <c r="X511">
        <f t="shared" si="67"/>
        <v>318.1661981707316</v>
      </c>
      <c r="Y511">
        <f t="shared" si="68"/>
        <v>1034.46</v>
      </c>
      <c r="Z511">
        <f t="shared" si="69"/>
        <v>10.6785</v>
      </c>
      <c r="AA511">
        <f t="shared" si="70"/>
        <v>492</v>
      </c>
    </row>
    <row r="512" spans="1:27" x14ac:dyDescent="0.3">
      <c r="A512" t="s">
        <v>598</v>
      </c>
      <c r="B512" t="s">
        <v>25</v>
      </c>
      <c r="C512" t="s">
        <v>26</v>
      </c>
      <c r="D512" t="s">
        <v>20</v>
      </c>
      <c r="E512" t="s">
        <v>21</v>
      </c>
      <c r="F512" t="s">
        <v>31</v>
      </c>
      <c r="G512">
        <v>15.95</v>
      </c>
      <c r="H512">
        <v>6</v>
      </c>
      <c r="I512">
        <v>4.7850000000000001</v>
      </c>
      <c r="J512">
        <v>100.485</v>
      </c>
      <c r="K512">
        <v>43710</v>
      </c>
      <c r="L512">
        <v>0.71875</v>
      </c>
      <c r="M512" t="s">
        <v>32</v>
      </c>
      <c r="N512">
        <v>95.7</v>
      </c>
      <c r="O512">
        <v>4.7619047620000003</v>
      </c>
      <c r="P512">
        <v>4.7850000000000001</v>
      </c>
      <c r="Q512">
        <v>5.0999999999999996</v>
      </c>
      <c r="R512">
        <f t="shared" si="71"/>
        <v>100.49</v>
      </c>
      <c r="S512" t="str">
        <f t="shared" si="63"/>
        <v>check</v>
      </c>
      <c r="T512" t="str">
        <f t="shared" si="64"/>
        <v>Home And Lifestyle</v>
      </c>
      <c r="U512" t="str">
        <f t="shared" si="65"/>
        <v>Credit card</v>
      </c>
      <c r="V512">
        <f>SUM(J512:J512:J1511)</f>
        <v>156215.99699999994</v>
      </c>
      <c r="W512">
        <f t="shared" si="66"/>
        <v>2635</v>
      </c>
      <c r="X512">
        <f t="shared" si="67"/>
        <v>318.15885336048871</v>
      </c>
      <c r="Y512">
        <f t="shared" si="68"/>
        <v>1034.46</v>
      </c>
      <c r="Z512">
        <f t="shared" si="69"/>
        <v>10.6785</v>
      </c>
      <c r="AA512">
        <f t="shared" si="70"/>
        <v>491</v>
      </c>
    </row>
    <row r="513" spans="1:27" x14ac:dyDescent="0.3">
      <c r="A513" t="s">
        <v>599</v>
      </c>
      <c r="B513" t="s">
        <v>45</v>
      </c>
      <c r="C513" t="s">
        <v>46</v>
      </c>
      <c r="D513" t="s">
        <v>20</v>
      </c>
      <c r="E513" t="s">
        <v>21</v>
      </c>
      <c r="F513" t="s">
        <v>36</v>
      </c>
      <c r="G513">
        <v>90.74</v>
      </c>
      <c r="H513">
        <v>7</v>
      </c>
      <c r="I513">
        <v>31.759</v>
      </c>
      <c r="J513">
        <v>666.93899999999996</v>
      </c>
      <c r="K513" t="s">
        <v>187</v>
      </c>
      <c r="L513">
        <v>0.75208333333333333</v>
      </c>
      <c r="M513" t="s">
        <v>32</v>
      </c>
      <c r="N513">
        <v>635.17999999999995</v>
      </c>
      <c r="O513">
        <v>4.7619047620000003</v>
      </c>
      <c r="P513">
        <v>31.759</v>
      </c>
      <c r="Q513">
        <v>6.2</v>
      </c>
      <c r="R513">
        <f t="shared" si="71"/>
        <v>666.94</v>
      </c>
      <c r="S513" t="str">
        <f t="shared" si="63"/>
        <v>check</v>
      </c>
      <c r="T513" t="str">
        <f t="shared" si="64"/>
        <v>Sports And Travel</v>
      </c>
      <c r="U513" t="str">
        <f t="shared" si="65"/>
        <v>Credit card</v>
      </c>
      <c r="V513">
        <f>SUM(J513:J513:J1512)</f>
        <v>156115.51199999993</v>
      </c>
      <c r="W513">
        <f t="shared" si="66"/>
        <v>2629</v>
      </c>
      <c r="X513">
        <f t="shared" si="67"/>
        <v>318.60308571428556</v>
      </c>
      <c r="Y513">
        <f t="shared" si="68"/>
        <v>1034.46</v>
      </c>
      <c r="Z513">
        <f t="shared" si="69"/>
        <v>10.6785</v>
      </c>
      <c r="AA513">
        <f t="shared" si="70"/>
        <v>490</v>
      </c>
    </row>
    <row r="514" spans="1:27" x14ac:dyDescent="0.3">
      <c r="A514" t="s">
        <v>600</v>
      </c>
      <c r="B514" t="s">
        <v>18</v>
      </c>
      <c r="C514" t="s">
        <v>19</v>
      </c>
      <c r="D514" t="s">
        <v>27</v>
      </c>
      <c r="E514" t="s">
        <v>21</v>
      </c>
      <c r="F514" t="s">
        <v>31</v>
      </c>
      <c r="G514">
        <v>42.91</v>
      </c>
      <c r="H514">
        <v>5</v>
      </c>
      <c r="I514">
        <v>10.727499999999999</v>
      </c>
      <c r="J514">
        <v>225.2775</v>
      </c>
      <c r="K514">
        <v>43586</v>
      </c>
      <c r="L514">
        <v>0.7284722222222223</v>
      </c>
      <c r="M514" t="s">
        <v>23</v>
      </c>
      <c r="N514">
        <v>214.55</v>
      </c>
      <c r="O514">
        <v>4.7619047620000003</v>
      </c>
      <c r="P514">
        <v>10.727499999999999</v>
      </c>
      <c r="Q514">
        <v>6.1</v>
      </c>
      <c r="R514">
        <f t="shared" si="71"/>
        <v>225.28</v>
      </c>
      <c r="S514" t="str">
        <f t="shared" si="63"/>
        <v>check</v>
      </c>
      <c r="T514" t="str">
        <f t="shared" si="64"/>
        <v>Home And Lifestyle</v>
      </c>
      <c r="U514" t="str">
        <f t="shared" si="65"/>
        <v>Ewallet</v>
      </c>
      <c r="V514">
        <f>SUM(J514:J514:J1513)</f>
        <v>155448.57299999992</v>
      </c>
      <c r="W514">
        <f t="shared" si="66"/>
        <v>2622</v>
      </c>
      <c r="X514">
        <f t="shared" si="67"/>
        <v>317.89074233128815</v>
      </c>
      <c r="Y514">
        <f t="shared" si="68"/>
        <v>1034.46</v>
      </c>
      <c r="Z514">
        <f t="shared" si="69"/>
        <v>10.6785</v>
      </c>
      <c r="AA514">
        <f t="shared" si="70"/>
        <v>489</v>
      </c>
    </row>
    <row r="515" spans="1:27" x14ac:dyDescent="0.3">
      <c r="A515" t="s">
        <v>601</v>
      </c>
      <c r="B515" t="s">
        <v>18</v>
      </c>
      <c r="C515" t="s">
        <v>19</v>
      </c>
      <c r="D515" t="s">
        <v>27</v>
      </c>
      <c r="E515" t="s">
        <v>21</v>
      </c>
      <c r="F515" t="s">
        <v>50</v>
      </c>
      <c r="G515">
        <v>54.28</v>
      </c>
      <c r="H515">
        <v>7</v>
      </c>
      <c r="I515">
        <v>18.998000000000001</v>
      </c>
      <c r="J515">
        <v>398.95800000000003</v>
      </c>
      <c r="K515" t="s">
        <v>34</v>
      </c>
      <c r="L515">
        <v>0.75347222222222221</v>
      </c>
      <c r="M515" t="s">
        <v>23</v>
      </c>
      <c r="N515">
        <v>379.96</v>
      </c>
      <c r="O515">
        <v>4.7619047620000003</v>
      </c>
      <c r="P515">
        <v>18.998000000000001</v>
      </c>
      <c r="Q515">
        <v>9.3000000000000007</v>
      </c>
      <c r="R515">
        <f t="shared" si="71"/>
        <v>398.96</v>
      </c>
      <c r="S515" t="str">
        <f t="shared" ref="S515:S578" si="72">IF(J515=ROUND((G515*H515)+I515,2),"correct","check")</f>
        <v>check</v>
      </c>
      <c r="T515" t="str">
        <f t="shared" ref="T515:T578" si="73">PROPER(F515)</f>
        <v>Fashion Accessories</v>
      </c>
      <c r="U515" t="str">
        <f t="shared" ref="U515:U578" si="74">TRIM(M515)</f>
        <v>Ewallet</v>
      </c>
      <c r="V515">
        <f>SUM(J515:J515:J1514)</f>
        <v>155223.29549999995</v>
      </c>
      <c r="W515">
        <f t="shared" ref="W515:W578" si="75">SUM(H515:H1514)</f>
        <v>2617</v>
      </c>
      <c r="X515">
        <f t="shared" ref="X515:X578" si="76">AVERAGE(J515:J1514)</f>
        <v>318.08052356557369</v>
      </c>
      <c r="Y515">
        <f t="shared" ref="Y515:Y578" si="77">MAX(J515:J1514)</f>
        <v>1034.46</v>
      </c>
      <c r="Z515">
        <f t="shared" ref="Z515:Z578" si="78">MIN(J515:J1514)</f>
        <v>10.6785</v>
      </c>
      <c r="AA515">
        <f t="shared" ref="AA515:AA578" si="79">COUNTA(A515:A1514)</f>
        <v>488</v>
      </c>
    </row>
    <row r="516" spans="1:27" x14ac:dyDescent="0.3">
      <c r="A516" t="s">
        <v>602</v>
      </c>
      <c r="B516" t="s">
        <v>18</v>
      </c>
      <c r="C516" t="s">
        <v>19</v>
      </c>
      <c r="D516" t="s">
        <v>27</v>
      </c>
      <c r="E516" t="s">
        <v>215</v>
      </c>
      <c r="F516" t="s">
        <v>28</v>
      </c>
      <c r="G516">
        <v>99.55</v>
      </c>
      <c r="H516">
        <v>7</v>
      </c>
      <c r="I516">
        <v>34.842500000000001</v>
      </c>
      <c r="J516">
        <v>731.6925</v>
      </c>
      <c r="K516" t="s">
        <v>354</v>
      </c>
      <c r="L516">
        <v>0.50486111111111109</v>
      </c>
      <c r="M516" t="s">
        <v>29</v>
      </c>
      <c r="N516">
        <v>696.85</v>
      </c>
      <c r="O516">
        <v>4.7619047620000003</v>
      </c>
      <c r="P516">
        <v>34.842500000000001</v>
      </c>
      <c r="Q516">
        <v>7.6</v>
      </c>
      <c r="R516">
        <f t="shared" ref="R516:R579" si="80">ROUND((G516*H516)+I516,2)</f>
        <v>731.69</v>
      </c>
      <c r="S516" t="str">
        <f t="shared" si="72"/>
        <v>check</v>
      </c>
      <c r="T516" t="str">
        <f t="shared" si="73"/>
        <v>Electronic Accessories</v>
      </c>
      <c r="U516" t="str">
        <f t="shared" si="74"/>
        <v>Cash</v>
      </c>
      <c r="V516">
        <f>SUM(J516:J516:J1515)</f>
        <v>154824.33749999991</v>
      </c>
      <c r="W516">
        <f t="shared" si="75"/>
        <v>2610</v>
      </c>
      <c r="X516">
        <f t="shared" si="76"/>
        <v>317.91445071868566</v>
      </c>
      <c r="Y516">
        <f t="shared" si="77"/>
        <v>1034.46</v>
      </c>
      <c r="Z516">
        <f t="shared" si="78"/>
        <v>10.6785</v>
      </c>
      <c r="AA516">
        <f t="shared" si="79"/>
        <v>487</v>
      </c>
    </row>
    <row r="517" spans="1:27" x14ac:dyDescent="0.3">
      <c r="A517" t="s">
        <v>603</v>
      </c>
      <c r="B517" t="s">
        <v>25</v>
      </c>
      <c r="C517" t="s">
        <v>26</v>
      </c>
      <c r="D517" t="s">
        <v>20</v>
      </c>
      <c r="E517" t="s">
        <v>215</v>
      </c>
      <c r="F517" t="s">
        <v>36</v>
      </c>
      <c r="G517">
        <v>58.39</v>
      </c>
      <c r="H517">
        <v>7</v>
      </c>
      <c r="I517">
        <v>20.436499999999999</v>
      </c>
      <c r="J517">
        <v>429.16649999999998</v>
      </c>
      <c r="K517" t="s">
        <v>148</v>
      </c>
      <c r="L517">
        <v>0.8256944444444444</v>
      </c>
      <c r="M517" t="s">
        <v>32</v>
      </c>
      <c r="N517">
        <v>408.73</v>
      </c>
      <c r="O517">
        <v>4.7619047620000003</v>
      </c>
      <c r="P517">
        <v>20.436499999999999</v>
      </c>
      <c r="Q517">
        <v>8.1999999999999993</v>
      </c>
      <c r="R517">
        <f t="shared" si="80"/>
        <v>429.17</v>
      </c>
      <c r="S517" t="str">
        <f t="shared" si="72"/>
        <v>check</v>
      </c>
      <c r="T517" t="str">
        <f t="shared" si="73"/>
        <v>Sports And Travel</v>
      </c>
      <c r="U517" t="str">
        <f t="shared" si="74"/>
        <v>Credit card</v>
      </c>
      <c r="V517">
        <f>SUM(J517:J517:J1516)</f>
        <v>154092.6449999999</v>
      </c>
      <c r="W517">
        <f t="shared" si="75"/>
        <v>2603</v>
      </c>
      <c r="X517">
        <f t="shared" si="76"/>
        <v>317.06305555555537</v>
      </c>
      <c r="Y517">
        <f t="shared" si="77"/>
        <v>1034.46</v>
      </c>
      <c r="Z517">
        <f t="shared" si="78"/>
        <v>10.6785</v>
      </c>
      <c r="AA517">
        <f t="shared" si="79"/>
        <v>486</v>
      </c>
    </row>
    <row r="518" spans="1:27" x14ac:dyDescent="0.3">
      <c r="A518" t="s">
        <v>604</v>
      </c>
      <c r="B518" t="s">
        <v>25</v>
      </c>
      <c r="C518" t="s">
        <v>26</v>
      </c>
      <c r="D518" t="s">
        <v>20</v>
      </c>
      <c r="E518" t="s">
        <v>21</v>
      </c>
      <c r="F518" t="s">
        <v>50</v>
      </c>
      <c r="G518">
        <v>51.47</v>
      </c>
      <c r="H518">
        <v>1</v>
      </c>
      <c r="I518">
        <v>2.5735000000000001</v>
      </c>
      <c r="J518">
        <v>54.043500000000002</v>
      </c>
      <c r="K518" t="s">
        <v>289</v>
      </c>
      <c r="L518">
        <v>0.66111111111111109</v>
      </c>
      <c r="M518" t="s">
        <v>23</v>
      </c>
      <c r="N518">
        <v>51.47</v>
      </c>
      <c r="O518">
        <v>4.7619047620000003</v>
      </c>
      <c r="P518">
        <v>2.5735000000000001</v>
      </c>
      <c r="Q518">
        <v>8.5</v>
      </c>
      <c r="R518">
        <f t="shared" si="80"/>
        <v>54.04</v>
      </c>
      <c r="S518" t="str">
        <f t="shared" si="72"/>
        <v>check</v>
      </c>
      <c r="T518" t="str">
        <f t="shared" si="73"/>
        <v>Fashion Accessories</v>
      </c>
      <c r="U518" t="str">
        <f t="shared" si="74"/>
        <v>Ewallet</v>
      </c>
      <c r="V518">
        <f>SUM(J518:J518:J1517)</f>
        <v>153663.47849999991</v>
      </c>
      <c r="W518">
        <f t="shared" si="75"/>
        <v>2596</v>
      </c>
      <c r="X518">
        <f t="shared" si="76"/>
        <v>316.83191443298949</v>
      </c>
      <c r="Y518">
        <f t="shared" si="77"/>
        <v>1034.46</v>
      </c>
      <c r="Z518">
        <f t="shared" si="78"/>
        <v>10.6785</v>
      </c>
      <c r="AA518">
        <f t="shared" si="79"/>
        <v>485</v>
      </c>
    </row>
    <row r="519" spans="1:27" x14ac:dyDescent="0.3">
      <c r="A519" t="s">
        <v>605</v>
      </c>
      <c r="B519" t="s">
        <v>45</v>
      </c>
      <c r="C519" t="s">
        <v>46</v>
      </c>
      <c r="D519" t="s">
        <v>20</v>
      </c>
      <c r="E519" t="s">
        <v>215</v>
      </c>
      <c r="F519" t="s">
        <v>22</v>
      </c>
      <c r="G519">
        <v>54.86</v>
      </c>
      <c r="H519">
        <v>5</v>
      </c>
      <c r="I519">
        <v>13.715</v>
      </c>
      <c r="J519">
        <v>288.01499999999999</v>
      </c>
      <c r="K519" t="s">
        <v>55</v>
      </c>
      <c r="L519">
        <v>0.70000000000000007</v>
      </c>
      <c r="M519" t="s">
        <v>23</v>
      </c>
      <c r="N519">
        <v>274.3</v>
      </c>
      <c r="O519">
        <v>4.7619047620000003</v>
      </c>
      <c r="P519">
        <v>13.715</v>
      </c>
      <c r="Q519">
        <v>9.8000000000000007</v>
      </c>
      <c r="R519">
        <f t="shared" si="80"/>
        <v>288.02</v>
      </c>
      <c r="S519" t="str">
        <f t="shared" si="72"/>
        <v>check</v>
      </c>
      <c r="T519" t="str">
        <f t="shared" si="73"/>
        <v>Health And Beauty</v>
      </c>
      <c r="U519" t="str">
        <f t="shared" si="74"/>
        <v>Ewallet</v>
      </c>
      <c r="V519">
        <f>SUM(J519:J519:J1518)</f>
        <v>153609.43499999991</v>
      </c>
      <c r="W519">
        <f t="shared" si="75"/>
        <v>2595</v>
      </c>
      <c r="X519">
        <f t="shared" si="76"/>
        <v>317.37486570247916</v>
      </c>
      <c r="Y519">
        <f t="shared" si="77"/>
        <v>1034.46</v>
      </c>
      <c r="Z519">
        <f t="shared" si="78"/>
        <v>10.6785</v>
      </c>
      <c r="AA519">
        <f t="shared" si="79"/>
        <v>484</v>
      </c>
    </row>
    <row r="520" spans="1:27" x14ac:dyDescent="0.3">
      <c r="A520" t="s">
        <v>606</v>
      </c>
      <c r="B520" t="s">
        <v>25</v>
      </c>
      <c r="C520" t="s">
        <v>26</v>
      </c>
      <c r="D520" t="s">
        <v>20</v>
      </c>
      <c r="E520" t="s">
        <v>215</v>
      </c>
      <c r="F520" t="s">
        <v>31</v>
      </c>
      <c r="G520">
        <v>39.39</v>
      </c>
      <c r="H520">
        <v>5</v>
      </c>
      <c r="I520">
        <v>9.8475000000000001</v>
      </c>
      <c r="J520">
        <v>206.79750000000001</v>
      </c>
      <c r="K520" t="s">
        <v>135</v>
      </c>
      <c r="L520">
        <v>0.8652777777777777</v>
      </c>
      <c r="M520" t="s">
        <v>32</v>
      </c>
      <c r="N520">
        <v>196.95</v>
      </c>
      <c r="O520">
        <v>4.7619047620000003</v>
      </c>
      <c r="P520">
        <v>9.8475000000000001</v>
      </c>
      <c r="Q520">
        <v>8.6999999999999993</v>
      </c>
      <c r="R520">
        <f t="shared" si="80"/>
        <v>206.8</v>
      </c>
      <c r="S520" t="str">
        <f t="shared" si="72"/>
        <v>check</v>
      </c>
      <c r="T520" t="str">
        <f t="shared" si="73"/>
        <v>Home And Lifestyle</v>
      </c>
      <c r="U520" t="str">
        <f t="shared" si="74"/>
        <v>Credit card</v>
      </c>
      <c r="V520">
        <f>SUM(J520:J520:J1519)</f>
        <v>153321.41999999993</v>
      </c>
      <c r="W520">
        <f t="shared" si="75"/>
        <v>2590</v>
      </c>
      <c r="X520">
        <f t="shared" si="76"/>
        <v>317.4356521739129</v>
      </c>
      <c r="Y520">
        <f t="shared" si="77"/>
        <v>1034.46</v>
      </c>
      <c r="Z520">
        <f t="shared" si="78"/>
        <v>10.6785</v>
      </c>
      <c r="AA520">
        <f t="shared" si="79"/>
        <v>483</v>
      </c>
    </row>
    <row r="521" spans="1:27" x14ac:dyDescent="0.3">
      <c r="A521" t="s">
        <v>607</v>
      </c>
      <c r="B521" t="s">
        <v>18</v>
      </c>
      <c r="C521" t="s">
        <v>19</v>
      </c>
      <c r="D521" t="s">
        <v>27</v>
      </c>
      <c r="E521" t="s">
        <v>215</v>
      </c>
      <c r="F521" t="s">
        <v>31</v>
      </c>
      <c r="G521">
        <v>34.729999999999997</v>
      </c>
      <c r="H521">
        <v>2</v>
      </c>
      <c r="I521">
        <v>3.4729999999999999</v>
      </c>
      <c r="J521">
        <v>72.933000000000007</v>
      </c>
      <c r="K521">
        <v>43468</v>
      </c>
      <c r="L521">
        <v>0.7597222222222223</v>
      </c>
      <c r="M521" t="s">
        <v>23</v>
      </c>
      <c r="N521">
        <v>69.459999999999994</v>
      </c>
      <c r="O521">
        <v>4.7619047620000003</v>
      </c>
      <c r="P521">
        <v>3.4729999999999999</v>
      </c>
      <c r="Q521">
        <v>9.6999999999999993</v>
      </c>
      <c r="R521">
        <f t="shared" si="80"/>
        <v>72.930000000000007</v>
      </c>
      <c r="S521" t="str">
        <f t="shared" si="72"/>
        <v>check</v>
      </c>
      <c r="T521" t="str">
        <f t="shared" si="73"/>
        <v>Home And Lifestyle</v>
      </c>
      <c r="U521" t="str">
        <f t="shared" si="74"/>
        <v>Ewallet</v>
      </c>
      <c r="V521">
        <f>SUM(J521:J521:J1520)</f>
        <v>153114.62249999991</v>
      </c>
      <c r="W521">
        <f t="shared" si="75"/>
        <v>2585</v>
      </c>
      <c r="X521">
        <f t="shared" si="76"/>
        <v>317.6651919087135</v>
      </c>
      <c r="Y521">
        <f t="shared" si="77"/>
        <v>1034.46</v>
      </c>
      <c r="Z521">
        <f t="shared" si="78"/>
        <v>10.6785</v>
      </c>
      <c r="AA521">
        <f t="shared" si="79"/>
        <v>482</v>
      </c>
    </row>
    <row r="522" spans="1:27" x14ac:dyDescent="0.3">
      <c r="A522" t="s">
        <v>608</v>
      </c>
      <c r="B522" t="s">
        <v>25</v>
      </c>
      <c r="C522" t="s">
        <v>26</v>
      </c>
      <c r="D522" t="s">
        <v>20</v>
      </c>
      <c r="E522" t="s">
        <v>215</v>
      </c>
      <c r="F522" t="s">
        <v>36</v>
      </c>
      <c r="G522">
        <v>71.92</v>
      </c>
      <c r="H522">
        <v>5</v>
      </c>
      <c r="I522">
        <v>17.98</v>
      </c>
      <c r="J522">
        <v>377.58</v>
      </c>
      <c r="K522" t="s">
        <v>90</v>
      </c>
      <c r="L522">
        <v>0.62847222222222221</v>
      </c>
      <c r="M522" t="s">
        <v>32</v>
      </c>
      <c r="N522">
        <v>359.6</v>
      </c>
      <c r="O522">
        <v>4.7619047620000003</v>
      </c>
      <c r="P522">
        <v>17.98</v>
      </c>
      <c r="Q522">
        <v>4.3</v>
      </c>
      <c r="R522">
        <f t="shared" si="80"/>
        <v>377.58</v>
      </c>
      <c r="S522" t="str">
        <f t="shared" si="72"/>
        <v>correct</v>
      </c>
      <c r="T522" t="str">
        <f t="shared" si="73"/>
        <v>Sports And Travel</v>
      </c>
      <c r="U522" t="str">
        <f t="shared" si="74"/>
        <v>Credit card</v>
      </c>
      <c r="V522">
        <f>SUM(J522:J522:J1521)</f>
        <v>153041.68949999992</v>
      </c>
      <c r="W522">
        <f t="shared" si="75"/>
        <v>2583</v>
      </c>
      <c r="X522">
        <f t="shared" si="76"/>
        <v>318.17399064449046</v>
      </c>
      <c r="Y522">
        <f t="shared" si="77"/>
        <v>1034.46</v>
      </c>
      <c r="Z522">
        <f t="shared" si="78"/>
        <v>10.6785</v>
      </c>
      <c r="AA522">
        <f t="shared" si="79"/>
        <v>481</v>
      </c>
    </row>
    <row r="523" spans="1:27" x14ac:dyDescent="0.3">
      <c r="A523" t="s">
        <v>609</v>
      </c>
      <c r="B523" t="s">
        <v>45</v>
      </c>
      <c r="C523" t="s">
        <v>46</v>
      </c>
      <c r="D523" t="s">
        <v>27</v>
      </c>
      <c r="E523" t="s">
        <v>21</v>
      </c>
      <c r="F523" t="s">
        <v>28</v>
      </c>
      <c r="G523">
        <v>45.71</v>
      </c>
      <c r="H523">
        <v>3</v>
      </c>
      <c r="I523">
        <v>6.8564999999999996</v>
      </c>
      <c r="J523">
        <v>143.98650000000001</v>
      </c>
      <c r="K523" t="s">
        <v>166</v>
      </c>
      <c r="L523">
        <v>0.44027777777777777</v>
      </c>
      <c r="M523" t="s">
        <v>32</v>
      </c>
      <c r="N523">
        <v>137.13</v>
      </c>
      <c r="O523">
        <v>4.7619047620000003</v>
      </c>
      <c r="P523">
        <v>6.8564999999999996</v>
      </c>
      <c r="Q523">
        <v>7.7</v>
      </c>
      <c r="R523">
        <f t="shared" si="80"/>
        <v>143.99</v>
      </c>
      <c r="S523" t="str">
        <f t="shared" si="72"/>
        <v>check</v>
      </c>
      <c r="T523" t="str">
        <f t="shared" si="73"/>
        <v>Electronic Accessories</v>
      </c>
      <c r="U523" t="str">
        <f t="shared" si="74"/>
        <v>Credit card</v>
      </c>
      <c r="V523">
        <f>SUM(J523:J523:J1522)</f>
        <v>152664.1094999999</v>
      </c>
      <c r="W523">
        <f t="shared" si="75"/>
        <v>2578</v>
      </c>
      <c r="X523">
        <f t="shared" si="76"/>
        <v>318.05022812499982</v>
      </c>
      <c r="Y523">
        <f t="shared" si="77"/>
        <v>1034.46</v>
      </c>
      <c r="Z523">
        <f t="shared" si="78"/>
        <v>10.6785</v>
      </c>
      <c r="AA523">
        <f t="shared" si="79"/>
        <v>480</v>
      </c>
    </row>
    <row r="524" spans="1:27" x14ac:dyDescent="0.3">
      <c r="A524" t="s">
        <v>610</v>
      </c>
      <c r="B524" t="s">
        <v>25</v>
      </c>
      <c r="C524" t="s">
        <v>26</v>
      </c>
      <c r="D524" t="s">
        <v>20</v>
      </c>
      <c r="E524" t="s">
        <v>21</v>
      </c>
      <c r="F524" t="s">
        <v>31</v>
      </c>
      <c r="G524">
        <v>83.17</v>
      </c>
      <c r="H524">
        <v>6</v>
      </c>
      <c r="I524">
        <v>24.951000000000001</v>
      </c>
      <c r="J524">
        <v>523.971</v>
      </c>
      <c r="K524" t="s">
        <v>295</v>
      </c>
      <c r="L524">
        <v>0.47430555555555554</v>
      </c>
      <c r="M524" t="s">
        <v>29</v>
      </c>
      <c r="N524">
        <v>499.02</v>
      </c>
      <c r="O524">
        <v>4.7619047620000003</v>
      </c>
      <c r="P524">
        <v>24.951000000000001</v>
      </c>
      <c r="Q524">
        <v>7.3</v>
      </c>
      <c r="R524">
        <f t="shared" si="80"/>
        <v>523.97</v>
      </c>
      <c r="S524" t="str">
        <f t="shared" si="72"/>
        <v>check</v>
      </c>
      <c r="T524" t="str">
        <f t="shared" si="73"/>
        <v>Home And Lifestyle</v>
      </c>
      <c r="U524" t="str">
        <f t="shared" si="74"/>
        <v>Cash</v>
      </c>
      <c r="V524">
        <f>SUM(J524:J524:J1523)</f>
        <v>152520.12299999991</v>
      </c>
      <c r="W524">
        <f t="shared" si="75"/>
        <v>2575</v>
      </c>
      <c r="X524">
        <f t="shared" si="76"/>
        <v>318.41361795407079</v>
      </c>
      <c r="Y524">
        <f t="shared" si="77"/>
        <v>1034.46</v>
      </c>
      <c r="Z524">
        <f t="shared" si="78"/>
        <v>10.6785</v>
      </c>
      <c r="AA524">
        <f t="shared" si="79"/>
        <v>479</v>
      </c>
    </row>
    <row r="525" spans="1:27" x14ac:dyDescent="0.3">
      <c r="A525" t="s">
        <v>611</v>
      </c>
      <c r="B525" t="s">
        <v>18</v>
      </c>
      <c r="C525" t="s">
        <v>19</v>
      </c>
      <c r="D525" t="s">
        <v>20</v>
      </c>
      <c r="E525" t="s">
        <v>21</v>
      </c>
      <c r="F525" t="s">
        <v>31</v>
      </c>
      <c r="G525">
        <v>37.44</v>
      </c>
      <c r="H525">
        <v>6</v>
      </c>
      <c r="I525">
        <v>11.231999999999999</v>
      </c>
      <c r="J525">
        <v>235.87200000000001</v>
      </c>
      <c r="K525">
        <v>43618</v>
      </c>
      <c r="L525">
        <v>0.57986111111111105</v>
      </c>
      <c r="M525" t="s">
        <v>32</v>
      </c>
      <c r="N525">
        <v>224.64</v>
      </c>
      <c r="O525">
        <v>4.7619047620000003</v>
      </c>
      <c r="P525">
        <v>11.231999999999999</v>
      </c>
      <c r="Q525">
        <v>5.9</v>
      </c>
      <c r="R525">
        <f t="shared" si="80"/>
        <v>235.87</v>
      </c>
      <c r="S525" t="str">
        <f t="shared" si="72"/>
        <v>check</v>
      </c>
      <c r="T525" t="str">
        <f t="shared" si="73"/>
        <v>Home And Lifestyle</v>
      </c>
      <c r="U525" t="str">
        <f t="shared" si="74"/>
        <v>Credit card</v>
      </c>
      <c r="V525">
        <f>SUM(J525:J525:J1524)</f>
        <v>151996.15199999989</v>
      </c>
      <c r="W525">
        <f t="shared" si="75"/>
        <v>2569</v>
      </c>
      <c r="X525">
        <f t="shared" si="76"/>
        <v>317.98358158995791</v>
      </c>
      <c r="Y525">
        <f t="shared" si="77"/>
        <v>1034.46</v>
      </c>
      <c r="Z525">
        <f t="shared" si="78"/>
        <v>10.6785</v>
      </c>
      <c r="AA525">
        <f t="shared" si="79"/>
        <v>478</v>
      </c>
    </row>
    <row r="526" spans="1:27" x14ac:dyDescent="0.3">
      <c r="A526" t="s">
        <v>612</v>
      </c>
      <c r="B526" t="s">
        <v>25</v>
      </c>
      <c r="C526" t="s">
        <v>26</v>
      </c>
      <c r="D526" t="s">
        <v>27</v>
      </c>
      <c r="E526" t="s">
        <v>215</v>
      </c>
      <c r="F526" t="s">
        <v>22</v>
      </c>
      <c r="G526">
        <v>62.87</v>
      </c>
      <c r="H526">
        <v>2</v>
      </c>
      <c r="I526">
        <v>6.2869999999999999</v>
      </c>
      <c r="J526">
        <v>132.02699999999999</v>
      </c>
      <c r="K526">
        <v>43466</v>
      </c>
      <c r="L526">
        <v>0.48819444444444443</v>
      </c>
      <c r="M526" t="s">
        <v>29</v>
      </c>
      <c r="N526">
        <v>125.74</v>
      </c>
      <c r="O526">
        <v>4.7619047620000003</v>
      </c>
      <c r="P526">
        <v>6.2869999999999999</v>
      </c>
      <c r="Q526">
        <v>5</v>
      </c>
      <c r="R526">
        <f t="shared" si="80"/>
        <v>132.03</v>
      </c>
      <c r="S526" t="str">
        <f t="shared" si="72"/>
        <v>check</v>
      </c>
      <c r="T526" t="str">
        <f t="shared" si="73"/>
        <v>Health And Beauty</v>
      </c>
      <c r="U526" t="str">
        <f t="shared" si="74"/>
        <v>Cash</v>
      </c>
      <c r="V526">
        <f>SUM(J526:J526:J1525)</f>
        <v>151760.27999999988</v>
      </c>
      <c r="W526">
        <f t="shared" si="75"/>
        <v>2563</v>
      </c>
      <c r="X526">
        <f t="shared" si="76"/>
        <v>318.15572327043998</v>
      </c>
      <c r="Y526">
        <f t="shared" si="77"/>
        <v>1034.46</v>
      </c>
      <c r="Z526">
        <f t="shared" si="78"/>
        <v>10.6785</v>
      </c>
      <c r="AA526">
        <f t="shared" si="79"/>
        <v>477</v>
      </c>
    </row>
    <row r="527" spans="1:27" x14ac:dyDescent="0.3">
      <c r="A527" t="s">
        <v>613</v>
      </c>
      <c r="B527" t="s">
        <v>18</v>
      </c>
      <c r="C527" t="s">
        <v>19</v>
      </c>
      <c r="D527" t="s">
        <v>27</v>
      </c>
      <c r="E527" t="s">
        <v>215</v>
      </c>
      <c r="F527" t="s">
        <v>47</v>
      </c>
      <c r="G527">
        <v>81.709999999999994</v>
      </c>
      <c r="H527">
        <v>6</v>
      </c>
      <c r="I527">
        <v>24.513000000000002</v>
      </c>
      <c r="J527">
        <v>514.77300000000002</v>
      </c>
      <c r="K527" t="s">
        <v>34</v>
      </c>
      <c r="L527">
        <v>0.60833333333333328</v>
      </c>
      <c r="M527" t="s">
        <v>32</v>
      </c>
      <c r="N527">
        <v>490.26</v>
      </c>
      <c r="O527">
        <v>4.7619047620000003</v>
      </c>
      <c r="P527">
        <v>24.513000000000002</v>
      </c>
      <c r="Q527">
        <v>8</v>
      </c>
      <c r="R527">
        <f t="shared" si="80"/>
        <v>514.77</v>
      </c>
      <c r="S527" t="str">
        <f t="shared" si="72"/>
        <v>check</v>
      </c>
      <c r="T527" t="str">
        <f t="shared" si="73"/>
        <v>Food And Beverages</v>
      </c>
      <c r="U527" t="str">
        <f t="shared" si="74"/>
        <v>Credit card</v>
      </c>
      <c r="V527">
        <f>SUM(J527:J527:J1526)</f>
        <v>151628.25299999988</v>
      </c>
      <c r="W527">
        <f t="shared" si="75"/>
        <v>2561</v>
      </c>
      <c r="X527">
        <f t="shared" si="76"/>
        <v>318.54674999999975</v>
      </c>
      <c r="Y527">
        <f t="shared" si="77"/>
        <v>1034.46</v>
      </c>
      <c r="Z527">
        <f t="shared" si="78"/>
        <v>10.6785</v>
      </c>
      <c r="AA527">
        <f t="shared" si="79"/>
        <v>476</v>
      </c>
    </row>
    <row r="528" spans="1:27" x14ac:dyDescent="0.3">
      <c r="A528" t="s">
        <v>614</v>
      </c>
      <c r="B528" t="s">
        <v>18</v>
      </c>
      <c r="C528" t="s">
        <v>19</v>
      </c>
      <c r="D528" t="s">
        <v>20</v>
      </c>
      <c r="E528" t="s">
        <v>21</v>
      </c>
      <c r="F528" t="s">
        <v>36</v>
      </c>
      <c r="G528">
        <v>91.41</v>
      </c>
      <c r="H528">
        <v>5</v>
      </c>
      <c r="I528">
        <v>22.852499999999999</v>
      </c>
      <c r="J528">
        <v>479.90249999999997</v>
      </c>
      <c r="K528" t="s">
        <v>40</v>
      </c>
      <c r="L528">
        <v>0.66875000000000007</v>
      </c>
      <c r="M528" t="s">
        <v>23</v>
      </c>
      <c r="N528">
        <v>457.05</v>
      </c>
      <c r="O528">
        <v>4.7619047620000003</v>
      </c>
      <c r="P528">
        <v>22.852499999999999</v>
      </c>
      <c r="Q528">
        <v>7.1</v>
      </c>
      <c r="R528">
        <f t="shared" si="80"/>
        <v>479.9</v>
      </c>
      <c r="S528" t="str">
        <f t="shared" si="72"/>
        <v>check</v>
      </c>
      <c r="T528" t="str">
        <f t="shared" si="73"/>
        <v>Sports And Travel</v>
      </c>
      <c r="U528" t="str">
        <f t="shared" si="74"/>
        <v>Ewallet</v>
      </c>
      <c r="V528">
        <f>SUM(J528:J528:J1527)</f>
        <v>151113.47999999989</v>
      </c>
      <c r="W528">
        <f t="shared" si="75"/>
        <v>2555</v>
      </c>
      <c r="X528">
        <f t="shared" si="76"/>
        <v>318.13364210526294</v>
      </c>
      <c r="Y528">
        <f t="shared" si="77"/>
        <v>1034.46</v>
      </c>
      <c r="Z528">
        <f t="shared" si="78"/>
        <v>10.6785</v>
      </c>
      <c r="AA528">
        <f t="shared" si="79"/>
        <v>475</v>
      </c>
    </row>
    <row r="529" spans="1:27" x14ac:dyDescent="0.3">
      <c r="A529" t="s">
        <v>615</v>
      </c>
      <c r="B529" t="s">
        <v>45</v>
      </c>
      <c r="C529" t="s">
        <v>46</v>
      </c>
      <c r="D529" t="s">
        <v>27</v>
      </c>
      <c r="E529" t="s">
        <v>215</v>
      </c>
      <c r="F529" t="s">
        <v>50</v>
      </c>
      <c r="G529">
        <v>39.21</v>
      </c>
      <c r="H529">
        <v>4</v>
      </c>
      <c r="I529">
        <v>7.8419999999999996</v>
      </c>
      <c r="J529">
        <v>164.68199999999999</v>
      </c>
      <c r="K529" t="s">
        <v>187</v>
      </c>
      <c r="L529">
        <v>0.8354166666666667</v>
      </c>
      <c r="M529" t="s">
        <v>32</v>
      </c>
      <c r="N529">
        <v>156.84</v>
      </c>
      <c r="O529">
        <v>4.7619047620000003</v>
      </c>
      <c r="P529">
        <v>7.8419999999999996</v>
      </c>
      <c r="Q529">
        <v>9</v>
      </c>
      <c r="R529">
        <f t="shared" si="80"/>
        <v>164.68</v>
      </c>
      <c r="S529" t="str">
        <f t="shared" si="72"/>
        <v>check</v>
      </c>
      <c r="T529" t="str">
        <f t="shared" si="73"/>
        <v>Fashion Accessories</v>
      </c>
      <c r="U529" t="str">
        <f t="shared" si="74"/>
        <v>Credit card</v>
      </c>
      <c r="V529">
        <f>SUM(J529:J529:J1528)</f>
        <v>150633.5774999999</v>
      </c>
      <c r="W529">
        <f t="shared" si="75"/>
        <v>2550</v>
      </c>
      <c r="X529">
        <f t="shared" si="76"/>
        <v>317.7923575949365</v>
      </c>
      <c r="Y529">
        <f t="shared" si="77"/>
        <v>1034.46</v>
      </c>
      <c r="Z529">
        <f t="shared" si="78"/>
        <v>10.6785</v>
      </c>
      <c r="AA529">
        <f t="shared" si="79"/>
        <v>474</v>
      </c>
    </row>
    <row r="530" spans="1:27" x14ac:dyDescent="0.3">
      <c r="A530" t="s">
        <v>616</v>
      </c>
      <c r="B530" t="s">
        <v>45</v>
      </c>
      <c r="C530" t="s">
        <v>46</v>
      </c>
      <c r="D530" t="s">
        <v>20</v>
      </c>
      <c r="E530" t="s">
        <v>215</v>
      </c>
      <c r="F530" t="s">
        <v>50</v>
      </c>
      <c r="G530">
        <v>59.86</v>
      </c>
      <c r="H530">
        <v>2</v>
      </c>
      <c r="I530">
        <v>5.9859999999999998</v>
      </c>
      <c r="J530">
        <v>125.706</v>
      </c>
      <c r="K530" t="s">
        <v>137</v>
      </c>
      <c r="L530">
        <v>0.62152777777777779</v>
      </c>
      <c r="M530" t="s">
        <v>23</v>
      </c>
      <c r="N530">
        <v>119.72</v>
      </c>
      <c r="O530">
        <v>4.7619047620000003</v>
      </c>
      <c r="P530">
        <v>5.9859999999999998</v>
      </c>
      <c r="Q530">
        <v>6.7</v>
      </c>
      <c r="R530">
        <f t="shared" si="80"/>
        <v>125.71</v>
      </c>
      <c r="S530" t="str">
        <f t="shared" si="72"/>
        <v>check</v>
      </c>
      <c r="T530" t="str">
        <f t="shared" si="73"/>
        <v>Fashion Accessories</v>
      </c>
      <c r="U530" t="str">
        <f t="shared" si="74"/>
        <v>Ewallet</v>
      </c>
      <c r="V530">
        <f>SUM(J530:J530:J1529)</f>
        <v>150468.8954999999</v>
      </c>
      <c r="W530">
        <f t="shared" si="75"/>
        <v>2546</v>
      </c>
      <c r="X530">
        <f t="shared" si="76"/>
        <v>318.11605813953469</v>
      </c>
      <c r="Y530">
        <f t="shared" si="77"/>
        <v>1034.46</v>
      </c>
      <c r="Z530">
        <f t="shared" si="78"/>
        <v>10.6785</v>
      </c>
      <c r="AA530">
        <f t="shared" si="79"/>
        <v>473</v>
      </c>
    </row>
    <row r="531" spans="1:27" x14ac:dyDescent="0.3">
      <c r="A531" t="s">
        <v>617</v>
      </c>
      <c r="B531" t="s">
        <v>45</v>
      </c>
      <c r="C531" t="s">
        <v>46</v>
      </c>
      <c r="D531" t="s">
        <v>20</v>
      </c>
      <c r="E531" t="s">
        <v>21</v>
      </c>
      <c r="F531" t="s">
        <v>47</v>
      </c>
      <c r="G531">
        <v>54.36</v>
      </c>
      <c r="H531">
        <v>10</v>
      </c>
      <c r="I531">
        <v>27.18</v>
      </c>
      <c r="J531">
        <v>570.78</v>
      </c>
      <c r="K531">
        <v>43648</v>
      </c>
      <c r="L531">
        <v>0.4777777777777778</v>
      </c>
      <c r="M531" t="s">
        <v>32</v>
      </c>
      <c r="N531">
        <v>543.6</v>
      </c>
      <c r="O531">
        <v>4.7619047620000003</v>
      </c>
      <c r="P531">
        <v>27.18</v>
      </c>
      <c r="Q531">
        <v>6.1</v>
      </c>
      <c r="R531">
        <f t="shared" si="80"/>
        <v>570.78</v>
      </c>
      <c r="S531" t="str">
        <f t="shared" si="72"/>
        <v>correct</v>
      </c>
      <c r="T531" t="str">
        <f t="shared" si="73"/>
        <v>Food And Beverages</v>
      </c>
      <c r="U531" t="str">
        <f t="shared" si="74"/>
        <v>Credit card</v>
      </c>
      <c r="V531">
        <f>SUM(J531:J531:J1530)</f>
        <v>150343.18949999989</v>
      </c>
      <c r="W531">
        <f t="shared" si="75"/>
        <v>2544</v>
      </c>
      <c r="X531">
        <f t="shared" si="76"/>
        <v>318.52370656779635</v>
      </c>
      <c r="Y531">
        <f t="shared" si="77"/>
        <v>1034.46</v>
      </c>
      <c r="Z531">
        <f t="shared" si="78"/>
        <v>10.6785</v>
      </c>
      <c r="AA531">
        <f t="shared" si="79"/>
        <v>472</v>
      </c>
    </row>
    <row r="532" spans="1:27" x14ac:dyDescent="0.3">
      <c r="A532" t="s">
        <v>618</v>
      </c>
      <c r="B532" t="s">
        <v>18</v>
      </c>
      <c r="C532" t="s">
        <v>19</v>
      </c>
      <c r="D532" t="s">
        <v>27</v>
      </c>
      <c r="E532" t="s">
        <v>215</v>
      </c>
      <c r="F532" t="s">
        <v>36</v>
      </c>
      <c r="G532">
        <v>98.09</v>
      </c>
      <c r="H532">
        <v>9</v>
      </c>
      <c r="I532">
        <v>44.140500000000003</v>
      </c>
      <c r="J532">
        <v>926.95050000000003</v>
      </c>
      <c r="K532" t="s">
        <v>68</v>
      </c>
      <c r="L532">
        <v>0.82013888888888886</v>
      </c>
      <c r="M532" t="s">
        <v>29</v>
      </c>
      <c r="N532">
        <v>882.81</v>
      </c>
      <c r="O532">
        <v>4.7619047620000003</v>
      </c>
      <c r="P532">
        <v>44.140500000000003</v>
      </c>
      <c r="Q532">
        <v>9.3000000000000007</v>
      </c>
      <c r="R532">
        <f t="shared" si="80"/>
        <v>926.95</v>
      </c>
      <c r="S532" t="str">
        <f t="shared" si="72"/>
        <v>check</v>
      </c>
      <c r="T532" t="str">
        <f t="shared" si="73"/>
        <v>Sports And Travel</v>
      </c>
      <c r="U532" t="str">
        <f t="shared" si="74"/>
        <v>Cash</v>
      </c>
      <c r="V532">
        <f>SUM(J532:J532:J1531)</f>
        <v>149772.40949999989</v>
      </c>
      <c r="W532">
        <f t="shared" si="75"/>
        <v>2534</v>
      </c>
      <c r="X532">
        <f t="shared" si="76"/>
        <v>317.98813057324816</v>
      </c>
      <c r="Y532">
        <f t="shared" si="77"/>
        <v>1034.46</v>
      </c>
      <c r="Z532">
        <f t="shared" si="78"/>
        <v>10.6785</v>
      </c>
      <c r="AA532">
        <f t="shared" si="79"/>
        <v>471</v>
      </c>
    </row>
    <row r="533" spans="1:27" x14ac:dyDescent="0.3">
      <c r="A533" t="s">
        <v>619</v>
      </c>
      <c r="B533" t="s">
        <v>18</v>
      </c>
      <c r="C533" t="s">
        <v>19</v>
      </c>
      <c r="D533" t="s">
        <v>27</v>
      </c>
      <c r="E533" t="s">
        <v>215</v>
      </c>
      <c r="F533" t="s">
        <v>22</v>
      </c>
      <c r="G533">
        <v>25.43</v>
      </c>
      <c r="H533">
        <v>6</v>
      </c>
      <c r="I533">
        <v>7.6289999999999996</v>
      </c>
      <c r="J533">
        <v>160.209</v>
      </c>
      <c r="K533">
        <v>43801</v>
      </c>
      <c r="L533">
        <v>0.79236111111111107</v>
      </c>
      <c r="M533" t="s">
        <v>23</v>
      </c>
      <c r="N533">
        <v>152.58000000000001</v>
      </c>
      <c r="O533">
        <v>4.7619047620000003</v>
      </c>
      <c r="P533">
        <v>7.6289999999999996</v>
      </c>
      <c r="Q533">
        <v>7</v>
      </c>
      <c r="R533">
        <f t="shared" si="80"/>
        <v>160.21</v>
      </c>
      <c r="S533" t="str">
        <f t="shared" si="72"/>
        <v>check</v>
      </c>
      <c r="T533" t="str">
        <f t="shared" si="73"/>
        <v>Health And Beauty</v>
      </c>
      <c r="U533" t="str">
        <f t="shared" si="74"/>
        <v>Ewallet</v>
      </c>
      <c r="V533">
        <f>SUM(J533:J533:J1532)</f>
        <v>148845.45899999989</v>
      </c>
      <c r="W533">
        <f t="shared" si="75"/>
        <v>2525</v>
      </c>
      <c r="X533">
        <f t="shared" si="76"/>
        <v>316.69246595744659</v>
      </c>
      <c r="Y533">
        <f t="shared" si="77"/>
        <v>1034.46</v>
      </c>
      <c r="Z533">
        <f t="shared" si="78"/>
        <v>10.6785</v>
      </c>
      <c r="AA533">
        <f t="shared" si="79"/>
        <v>470</v>
      </c>
    </row>
    <row r="534" spans="1:27" x14ac:dyDescent="0.3">
      <c r="A534" t="s">
        <v>620</v>
      </c>
      <c r="B534" t="s">
        <v>18</v>
      </c>
      <c r="C534" t="s">
        <v>19</v>
      </c>
      <c r="D534" t="s">
        <v>20</v>
      </c>
      <c r="E534" t="s">
        <v>215</v>
      </c>
      <c r="F534" t="s">
        <v>50</v>
      </c>
      <c r="G534">
        <v>86.68</v>
      </c>
      <c r="H534">
        <v>8</v>
      </c>
      <c r="I534">
        <v>34.671999999999997</v>
      </c>
      <c r="J534">
        <v>728.11199999999997</v>
      </c>
      <c r="K534" t="s">
        <v>128</v>
      </c>
      <c r="L534">
        <v>0.75277777777777777</v>
      </c>
      <c r="M534" t="s">
        <v>32</v>
      </c>
      <c r="N534">
        <v>693.44</v>
      </c>
      <c r="O534">
        <v>4.7619047620000003</v>
      </c>
      <c r="P534">
        <v>34.671999999999997</v>
      </c>
      <c r="Q534">
        <v>7.2</v>
      </c>
      <c r="R534">
        <f t="shared" si="80"/>
        <v>728.11</v>
      </c>
      <c r="S534" t="str">
        <f t="shared" si="72"/>
        <v>check</v>
      </c>
      <c r="T534" t="str">
        <f t="shared" si="73"/>
        <v>Fashion Accessories</v>
      </c>
      <c r="U534" t="str">
        <f t="shared" si="74"/>
        <v>Credit card</v>
      </c>
      <c r="V534">
        <f>SUM(J534:J534:J1533)</f>
        <v>148685.24999999988</v>
      </c>
      <c r="W534">
        <f t="shared" si="75"/>
        <v>2519</v>
      </c>
      <c r="X534">
        <f t="shared" si="76"/>
        <v>317.02611940298482</v>
      </c>
      <c r="Y534">
        <f t="shared" si="77"/>
        <v>1034.46</v>
      </c>
      <c r="Z534">
        <f t="shared" si="78"/>
        <v>10.6785</v>
      </c>
      <c r="AA534">
        <f t="shared" si="79"/>
        <v>469</v>
      </c>
    </row>
    <row r="535" spans="1:27" x14ac:dyDescent="0.3">
      <c r="A535" t="s">
        <v>621</v>
      </c>
      <c r="B535" t="s">
        <v>45</v>
      </c>
      <c r="C535" t="s">
        <v>46</v>
      </c>
      <c r="D535" t="s">
        <v>27</v>
      </c>
      <c r="E535" t="s">
        <v>215</v>
      </c>
      <c r="F535" t="s">
        <v>28</v>
      </c>
      <c r="G535">
        <v>22.95</v>
      </c>
      <c r="H535">
        <v>10</v>
      </c>
      <c r="I535">
        <v>11.475</v>
      </c>
      <c r="J535">
        <v>240.97499999999999</v>
      </c>
      <c r="K535">
        <v>43618</v>
      </c>
      <c r="L535">
        <v>0.80555555555555547</v>
      </c>
      <c r="M535" t="s">
        <v>23</v>
      </c>
      <c r="N535">
        <v>229.5</v>
      </c>
      <c r="O535">
        <v>4.7619047620000003</v>
      </c>
      <c r="P535">
        <v>11.475</v>
      </c>
      <c r="Q535">
        <v>8.1999999999999993</v>
      </c>
      <c r="R535">
        <f t="shared" si="80"/>
        <v>240.98</v>
      </c>
      <c r="S535" t="str">
        <f t="shared" si="72"/>
        <v>check</v>
      </c>
      <c r="T535" t="str">
        <f t="shared" si="73"/>
        <v>Electronic Accessories</v>
      </c>
      <c r="U535" t="str">
        <f t="shared" si="74"/>
        <v>Ewallet</v>
      </c>
      <c r="V535">
        <f>SUM(J535:J535:J1534)</f>
        <v>147957.13799999986</v>
      </c>
      <c r="W535">
        <f t="shared" si="75"/>
        <v>2511</v>
      </c>
      <c r="X535">
        <f t="shared" si="76"/>
        <v>316.14773076923046</v>
      </c>
      <c r="Y535">
        <f t="shared" si="77"/>
        <v>1034.46</v>
      </c>
      <c r="Z535">
        <f t="shared" si="78"/>
        <v>10.6785</v>
      </c>
      <c r="AA535">
        <f t="shared" si="79"/>
        <v>468</v>
      </c>
    </row>
    <row r="536" spans="1:27" x14ac:dyDescent="0.3">
      <c r="A536" t="s">
        <v>622</v>
      </c>
      <c r="B536" t="s">
        <v>25</v>
      </c>
      <c r="C536" t="s">
        <v>26</v>
      </c>
      <c r="D536" t="s">
        <v>27</v>
      </c>
      <c r="E536" t="s">
        <v>21</v>
      </c>
      <c r="F536" t="s">
        <v>47</v>
      </c>
      <c r="G536">
        <v>16.309999999999999</v>
      </c>
      <c r="H536">
        <v>9</v>
      </c>
      <c r="I536">
        <v>7.3395000000000001</v>
      </c>
      <c r="J536">
        <v>154.12950000000001</v>
      </c>
      <c r="K536" t="s">
        <v>166</v>
      </c>
      <c r="L536">
        <v>0.4381944444444445</v>
      </c>
      <c r="M536" t="s">
        <v>23</v>
      </c>
      <c r="N536">
        <v>146.79</v>
      </c>
      <c r="O536">
        <v>4.7619047620000003</v>
      </c>
      <c r="P536">
        <v>7.3395000000000001</v>
      </c>
      <c r="Q536">
        <v>8.4</v>
      </c>
      <c r="R536">
        <f t="shared" si="80"/>
        <v>154.13</v>
      </c>
      <c r="S536" t="str">
        <f t="shared" si="72"/>
        <v>check</v>
      </c>
      <c r="T536" t="str">
        <f t="shared" si="73"/>
        <v>Food And Beverages</v>
      </c>
      <c r="U536" t="str">
        <f t="shared" si="74"/>
        <v>Ewallet</v>
      </c>
      <c r="V536">
        <f>SUM(J536:J536:J1535)</f>
        <v>147716.16299999988</v>
      </c>
      <c r="W536">
        <f t="shared" si="75"/>
        <v>2501</v>
      </c>
      <c r="X536">
        <f t="shared" si="76"/>
        <v>316.3087002141325</v>
      </c>
      <c r="Y536">
        <f t="shared" si="77"/>
        <v>1034.46</v>
      </c>
      <c r="Z536">
        <f t="shared" si="78"/>
        <v>10.6785</v>
      </c>
      <c r="AA536">
        <f t="shared" si="79"/>
        <v>467</v>
      </c>
    </row>
    <row r="537" spans="1:27" x14ac:dyDescent="0.3">
      <c r="A537" t="s">
        <v>623</v>
      </c>
      <c r="B537" t="s">
        <v>18</v>
      </c>
      <c r="C537" t="s">
        <v>19</v>
      </c>
      <c r="D537" t="s">
        <v>27</v>
      </c>
      <c r="E537" t="s">
        <v>21</v>
      </c>
      <c r="F537" t="s">
        <v>31</v>
      </c>
      <c r="G537">
        <v>28.32</v>
      </c>
      <c r="H537">
        <v>5</v>
      </c>
      <c r="I537">
        <v>7.08</v>
      </c>
      <c r="J537">
        <v>148.68</v>
      </c>
      <c r="K537">
        <v>43772</v>
      </c>
      <c r="L537">
        <v>0.56111111111111112</v>
      </c>
      <c r="M537" t="s">
        <v>23</v>
      </c>
      <c r="N537">
        <v>141.6</v>
      </c>
      <c r="O537">
        <v>4.7619047620000003</v>
      </c>
      <c r="P537">
        <v>7.08</v>
      </c>
      <c r="Q537">
        <v>6.2</v>
      </c>
      <c r="R537">
        <f t="shared" si="80"/>
        <v>148.68</v>
      </c>
      <c r="S537" t="str">
        <f t="shared" si="72"/>
        <v>correct</v>
      </c>
      <c r="T537" t="str">
        <f t="shared" si="73"/>
        <v>Home And Lifestyle</v>
      </c>
      <c r="U537" t="str">
        <f t="shared" si="74"/>
        <v>Ewallet</v>
      </c>
      <c r="V537">
        <f>SUM(J537:J537:J1536)</f>
        <v>147562.03349999987</v>
      </c>
      <c r="W537">
        <f t="shared" si="75"/>
        <v>2492</v>
      </c>
      <c r="X537">
        <f t="shared" si="76"/>
        <v>316.65672424892676</v>
      </c>
      <c r="Y537">
        <f t="shared" si="77"/>
        <v>1034.46</v>
      </c>
      <c r="Z537">
        <f t="shared" si="78"/>
        <v>10.6785</v>
      </c>
      <c r="AA537">
        <f t="shared" si="79"/>
        <v>466</v>
      </c>
    </row>
    <row r="538" spans="1:27" x14ac:dyDescent="0.3">
      <c r="A538" t="s">
        <v>624</v>
      </c>
      <c r="B538" t="s">
        <v>25</v>
      </c>
      <c r="C538" t="s">
        <v>26</v>
      </c>
      <c r="D538" t="s">
        <v>27</v>
      </c>
      <c r="E538" t="s">
        <v>215</v>
      </c>
      <c r="F538" t="s">
        <v>31</v>
      </c>
      <c r="G538">
        <v>16.670000000000002</v>
      </c>
      <c r="H538">
        <v>7</v>
      </c>
      <c r="I538">
        <v>5.8345000000000002</v>
      </c>
      <c r="J538">
        <v>122.5245</v>
      </c>
      <c r="K538">
        <v>43648</v>
      </c>
      <c r="L538">
        <v>0.48333333333333334</v>
      </c>
      <c r="M538" t="s">
        <v>23</v>
      </c>
      <c r="N538">
        <v>116.69</v>
      </c>
      <c r="O538">
        <v>4.7619047620000003</v>
      </c>
      <c r="P538">
        <v>5.8345000000000002</v>
      </c>
      <c r="Q538">
        <v>7.4</v>
      </c>
      <c r="R538">
        <f t="shared" si="80"/>
        <v>122.52</v>
      </c>
      <c r="S538" t="str">
        <f t="shared" si="72"/>
        <v>check</v>
      </c>
      <c r="T538" t="str">
        <f t="shared" si="73"/>
        <v>Home And Lifestyle</v>
      </c>
      <c r="U538" t="str">
        <f t="shared" si="74"/>
        <v>Ewallet</v>
      </c>
      <c r="V538">
        <f>SUM(J538:J538:J1537)</f>
        <v>147413.35349999985</v>
      </c>
      <c r="W538">
        <f t="shared" si="75"/>
        <v>2487</v>
      </c>
      <c r="X538">
        <f t="shared" si="76"/>
        <v>317.0179645161287</v>
      </c>
      <c r="Y538">
        <f t="shared" si="77"/>
        <v>1034.46</v>
      </c>
      <c r="Z538">
        <f t="shared" si="78"/>
        <v>10.6785</v>
      </c>
      <c r="AA538">
        <f t="shared" si="79"/>
        <v>465</v>
      </c>
    </row>
    <row r="539" spans="1:27" x14ac:dyDescent="0.3">
      <c r="A539" t="s">
        <v>625</v>
      </c>
      <c r="B539" t="s">
        <v>45</v>
      </c>
      <c r="C539" t="s">
        <v>46</v>
      </c>
      <c r="D539" t="s">
        <v>20</v>
      </c>
      <c r="E539" t="s">
        <v>21</v>
      </c>
      <c r="F539" t="s">
        <v>50</v>
      </c>
      <c r="G539">
        <v>73.959999999999994</v>
      </c>
      <c r="H539">
        <v>1</v>
      </c>
      <c r="I539">
        <v>3.698</v>
      </c>
      <c r="J539">
        <v>77.658000000000001</v>
      </c>
      <c r="K539">
        <v>43586</v>
      </c>
      <c r="L539">
        <v>0.48055555555555557</v>
      </c>
      <c r="M539" t="s">
        <v>32</v>
      </c>
      <c r="N539">
        <v>73.959999999999994</v>
      </c>
      <c r="O539">
        <v>4.7619047620000003</v>
      </c>
      <c r="P539">
        <v>3.698</v>
      </c>
      <c r="Q539">
        <v>5</v>
      </c>
      <c r="R539">
        <f t="shared" si="80"/>
        <v>77.66</v>
      </c>
      <c r="S539" t="str">
        <f t="shared" si="72"/>
        <v>check</v>
      </c>
      <c r="T539" t="str">
        <f t="shared" si="73"/>
        <v>Fashion Accessories</v>
      </c>
      <c r="U539" t="str">
        <f t="shared" si="74"/>
        <v>Credit card</v>
      </c>
      <c r="V539">
        <f>SUM(J539:J539:J1538)</f>
        <v>147290.82899999988</v>
      </c>
      <c r="W539">
        <f t="shared" si="75"/>
        <v>2480</v>
      </c>
      <c r="X539">
        <f t="shared" si="76"/>
        <v>317.43713146551698</v>
      </c>
      <c r="Y539">
        <f t="shared" si="77"/>
        <v>1034.46</v>
      </c>
      <c r="Z539">
        <f t="shared" si="78"/>
        <v>10.6785</v>
      </c>
      <c r="AA539">
        <f t="shared" si="79"/>
        <v>464</v>
      </c>
    </row>
    <row r="540" spans="1:27" x14ac:dyDescent="0.3">
      <c r="A540" t="s">
        <v>626</v>
      </c>
      <c r="B540" t="s">
        <v>18</v>
      </c>
      <c r="C540" t="s">
        <v>19</v>
      </c>
      <c r="D540" t="s">
        <v>27</v>
      </c>
      <c r="E540" t="s">
        <v>215</v>
      </c>
      <c r="F540" t="s">
        <v>31</v>
      </c>
      <c r="G540">
        <v>97.94</v>
      </c>
      <c r="H540">
        <v>1</v>
      </c>
      <c r="I540">
        <v>4.8970000000000002</v>
      </c>
      <c r="J540">
        <v>102.837</v>
      </c>
      <c r="K540">
        <v>43649</v>
      </c>
      <c r="L540">
        <v>0.48888888888888887</v>
      </c>
      <c r="M540" t="s">
        <v>23</v>
      </c>
      <c r="N540">
        <v>97.94</v>
      </c>
      <c r="O540">
        <v>4.7619047620000003</v>
      </c>
      <c r="P540">
        <v>4.8970000000000002</v>
      </c>
      <c r="Q540">
        <v>6.9</v>
      </c>
      <c r="R540">
        <f t="shared" si="80"/>
        <v>102.84</v>
      </c>
      <c r="S540" t="str">
        <f t="shared" si="72"/>
        <v>check</v>
      </c>
      <c r="T540" t="str">
        <f t="shared" si="73"/>
        <v>Home And Lifestyle</v>
      </c>
      <c r="U540" t="str">
        <f t="shared" si="74"/>
        <v>Ewallet</v>
      </c>
      <c r="V540">
        <f>SUM(J540:J540:J1539)</f>
        <v>147213.17099999989</v>
      </c>
      <c r="W540">
        <f t="shared" si="75"/>
        <v>2479</v>
      </c>
      <c r="X540">
        <f t="shared" si="76"/>
        <v>317.95501295896304</v>
      </c>
      <c r="Y540">
        <f t="shared" si="77"/>
        <v>1034.46</v>
      </c>
      <c r="Z540">
        <f t="shared" si="78"/>
        <v>10.6785</v>
      </c>
      <c r="AA540">
        <f t="shared" si="79"/>
        <v>463</v>
      </c>
    </row>
    <row r="541" spans="1:27" x14ac:dyDescent="0.3">
      <c r="A541" t="s">
        <v>627</v>
      </c>
      <c r="B541" t="s">
        <v>18</v>
      </c>
      <c r="C541" t="s">
        <v>19</v>
      </c>
      <c r="D541" t="s">
        <v>27</v>
      </c>
      <c r="E541" t="s">
        <v>21</v>
      </c>
      <c r="F541" t="s">
        <v>50</v>
      </c>
      <c r="G541">
        <v>73.05</v>
      </c>
      <c r="H541">
        <v>4</v>
      </c>
      <c r="I541">
        <v>14.61</v>
      </c>
      <c r="J541">
        <v>306.81</v>
      </c>
      <c r="K541" t="s">
        <v>40</v>
      </c>
      <c r="L541">
        <v>0.71944444444444444</v>
      </c>
      <c r="M541" t="s">
        <v>32</v>
      </c>
      <c r="N541">
        <v>292.2</v>
      </c>
      <c r="O541">
        <v>4.7619047620000003</v>
      </c>
      <c r="P541">
        <v>14.61</v>
      </c>
      <c r="Q541">
        <v>4.9000000000000004</v>
      </c>
      <c r="R541">
        <f t="shared" si="80"/>
        <v>306.81</v>
      </c>
      <c r="S541" t="str">
        <f t="shared" si="72"/>
        <v>correct</v>
      </c>
      <c r="T541" t="str">
        <f t="shared" si="73"/>
        <v>Fashion Accessories</v>
      </c>
      <c r="U541" t="str">
        <f t="shared" si="74"/>
        <v>Credit card</v>
      </c>
      <c r="V541">
        <f>SUM(J541:J541:J1540)</f>
        <v>147110.33399999989</v>
      </c>
      <c r="W541">
        <f t="shared" si="75"/>
        <v>2478</v>
      </c>
      <c r="X541">
        <f t="shared" si="76"/>
        <v>318.42063636363611</v>
      </c>
      <c r="Y541">
        <f t="shared" si="77"/>
        <v>1034.46</v>
      </c>
      <c r="Z541">
        <f t="shared" si="78"/>
        <v>10.6785</v>
      </c>
      <c r="AA541">
        <f t="shared" si="79"/>
        <v>462</v>
      </c>
    </row>
    <row r="542" spans="1:27" x14ac:dyDescent="0.3">
      <c r="A542" t="s">
        <v>628</v>
      </c>
      <c r="B542" t="s">
        <v>25</v>
      </c>
      <c r="C542" t="s">
        <v>26</v>
      </c>
      <c r="D542" t="s">
        <v>20</v>
      </c>
      <c r="E542" t="s">
        <v>21</v>
      </c>
      <c r="F542" t="s">
        <v>47</v>
      </c>
      <c r="G542">
        <v>87.48</v>
      </c>
      <c r="H542">
        <v>6</v>
      </c>
      <c r="I542">
        <v>26.244</v>
      </c>
      <c r="J542">
        <v>551.12400000000002</v>
      </c>
      <c r="K542">
        <v>43467</v>
      </c>
      <c r="L542">
        <v>0.77986111111111101</v>
      </c>
      <c r="M542" t="s">
        <v>23</v>
      </c>
      <c r="N542">
        <v>524.88</v>
      </c>
      <c r="O542">
        <v>4.7619047620000003</v>
      </c>
      <c r="P542">
        <v>26.244</v>
      </c>
      <c r="Q542">
        <v>5.0999999999999996</v>
      </c>
      <c r="R542">
        <f t="shared" si="80"/>
        <v>551.12</v>
      </c>
      <c r="S542" t="str">
        <f t="shared" si="72"/>
        <v>check</v>
      </c>
      <c r="T542" t="str">
        <f t="shared" si="73"/>
        <v>Food And Beverages</v>
      </c>
      <c r="U542" t="str">
        <f t="shared" si="74"/>
        <v>Ewallet</v>
      </c>
      <c r="V542">
        <f>SUM(J542:J542:J1541)</f>
        <v>146803.52399999986</v>
      </c>
      <c r="W542">
        <f t="shared" si="75"/>
        <v>2474</v>
      </c>
      <c r="X542">
        <f t="shared" si="76"/>
        <v>318.44582212581315</v>
      </c>
      <c r="Y542">
        <f t="shared" si="77"/>
        <v>1034.46</v>
      </c>
      <c r="Z542">
        <f t="shared" si="78"/>
        <v>10.6785</v>
      </c>
      <c r="AA542">
        <f t="shared" si="79"/>
        <v>461</v>
      </c>
    </row>
    <row r="543" spans="1:27" x14ac:dyDescent="0.3">
      <c r="A543" t="s">
        <v>629</v>
      </c>
      <c r="B543" t="s">
        <v>18</v>
      </c>
      <c r="C543" t="s">
        <v>19</v>
      </c>
      <c r="D543" t="s">
        <v>27</v>
      </c>
      <c r="E543" t="s">
        <v>215</v>
      </c>
      <c r="F543" t="s">
        <v>31</v>
      </c>
      <c r="G543">
        <v>30.68</v>
      </c>
      <c r="H543">
        <v>3</v>
      </c>
      <c r="I543">
        <v>4.6020000000000003</v>
      </c>
      <c r="J543">
        <v>96.641999999999996</v>
      </c>
      <c r="K543" t="s">
        <v>135</v>
      </c>
      <c r="L543">
        <v>0.45833333333333331</v>
      </c>
      <c r="M543" t="s">
        <v>23</v>
      </c>
      <c r="N543">
        <v>92.04</v>
      </c>
      <c r="O543">
        <v>4.7619047620000003</v>
      </c>
      <c r="P543">
        <v>4.6020000000000003</v>
      </c>
      <c r="Q543">
        <v>9.1</v>
      </c>
      <c r="R543">
        <f t="shared" si="80"/>
        <v>96.64</v>
      </c>
      <c r="S543" t="str">
        <f t="shared" si="72"/>
        <v>check</v>
      </c>
      <c r="T543" t="str">
        <f t="shared" si="73"/>
        <v>Home And Lifestyle</v>
      </c>
      <c r="U543" t="str">
        <f t="shared" si="74"/>
        <v>Ewallet</v>
      </c>
      <c r="V543">
        <f>SUM(J543:J543:J1542)</f>
        <v>146252.39999999988</v>
      </c>
      <c r="W543">
        <f t="shared" si="75"/>
        <v>2468</v>
      </c>
      <c r="X543">
        <f t="shared" si="76"/>
        <v>317.93999999999971</v>
      </c>
      <c r="Y543">
        <f t="shared" si="77"/>
        <v>1034.46</v>
      </c>
      <c r="Z543">
        <f t="shared" si="78"/>
        <v>10.6785</v>
      </c>
      <c r="AA543">
        <f t="shared" si="79"/>
        <v>460</v>
      </c>
    </row>
    <row r="544" spans="1:27" x14ac:dyDescent="0.3">
      <c r="A544" t="s">
        <v>630</v>
      </c>
      <c r="B544" t="s">
        <v>25</v>
      </c>
      <c r="C544" t="s">
        <v>26</v>
      </c>
      <c r="D544" t="s">
        <v>20</v>
      </c>
      <c r="E544" t="s">
        <v>215</v>
      </c>
      <c r="F544" t="s">
        <v>22</v>
      </c>
      <c r="G544">
        <v>75.88</v>
      </c>
      <c r="H544">
        <v>1</v>
      </c>
      <c r="I544">
        <v>3.794</v>
      </c>
      <c r="J544">
        <v>79.674000000000007</v>
      </c>
      <c r="K544">
        <v>43525</v>
      </c>
      <c r="L544">
        <v>0.4375</v>
      </c>
      <c r="M544" t="s">
        <v>32</v>
      </c>
      <c r="N544">
        <v>75.88</v>
      </c>
      <c r="O544">
        <v>4.7619047620000003</v>
      </c>
      <c r="P544">
        <v>3.794</v>
      </c>
      <c r="Q544">
        <v>7.1</v>
      </c>
      <c r="R544">
        <f t="shared" si="80"/>
        <v>79.67</v>
      </c>
      <c r="S544" t="str">
        <f t="shared" si="72"/>
        <v>check</v>
      </c>
      <c r="T544" t="str">
        <f t="shared" si="73"/>
        <v>Health And Beauty</v>
      </c>
      <c r="U544" t="str">
        <f t="shared" si="74"/>
        <v>Credit card</v>
      </c>
      <c r="V544">
        <f>SUM(J544:J544:J1543)</f>
        <v>146155.75799999989</v>
      </c>
      <c r="W544">
        <f t="shared" si="75"/>
        <v>2465</v>
      </c>
      <c r="X544">
        <f t="shared" si="76"/>
        <v>318.42213071895401</v>
      </c>
      <c r="Y544">
        <f t="shared" si="77"/>
        <v>1034.46</v>
      </c>
      <c r="Z544">
        <f t="shared" si="78"/>
        <v>10.6785</v>
      </c>
      <c r="AA544">
        <f t="shared" si="79"/>
        <v>459</v>
      </c>
    </row>
    <row r="545" spans="1:27" x14ac:dyDescent="0.3">
      <c r="A545" t="s">
        <v>631</v>
      </c>
      <c r="B545" t="s">
        <v>45</v>
      </c>
      <c r="C545" t="s">
        <v>46</v>
      </c>
      <c r="D545" t="s">
        <v>20</v>
      </c>
      <c r="E545" t="s">
        <v>21</v>
      </c>
      <c r="F545" t="s">
        <v>36</v>
      </c>
      <c r="G545">
        <v>20.18</v>
      </c>
      <c r="H545">
        <v>4</v>
      </c>
      <c r="I545">
        <v>4.0359999999999996</v>
      </c>
      <c r="J545">
        <v>84.756</v>
      </c>
      <c r="K545" t="s">
        <v>257</v>
      </c>
      <c r="L545">
        <v>0.50972222222222219</v>
      </c>
      <c r="M545" t="s">
        <v>32</v>
      </c>
      <c r="N545">
        <v>80.72</v>
      </c>
      <c r="O545">
        <v>4.7619047620000003</v>
      </c>
      <c r="P545">
        <v>4.0359999999999996</v>
      </c>
      <c r="Q545">
        <v>5</v>
      </c>
      <c r="R545">
        <f t="shared" si="80"/>
        <v>84.76</v>
      </c>
      <c r="S545" t="str">
        <f t="shared" si="72"/>
        <v>check</v>
      </c>
      <c r="T545" t="str">
        <f t="shared" si="73"/>
        <v>Sports And Travel</v>
      </c>
      <c r="U545" t="str">
        <f t="shared" si="74"/>
        <v>Credit card</v>
      </c>
      <c r="V545">
        <f>SUM(J545:J545:J1544)</f>
        <v>146076.08399999989</v>
      </c>
      <c r="W545">
        <f t="shared" si="75"/>
        <v>2464</v>
      </c>
      <c r="X545">
        <f t="shared" si="76"/>
        <v>318.94341484716131</v>
      </c>
      <c r="Y545">
        <f t="shared" si="77"/>
        <v>1034.46</v>
      </c>
      <c r="Z545">
        <f t="shared" si="78"/>
        <v>10.6785</v>
      </c>
      <c r="AA545">
        <f t="shared" si="79"/>
        <v>458</v>
      </c>
    </row>
    <row r="546" spans="1:27" x14ac:dyDescent="0.3">
      <c r="A546" t="s">
        <v>632</v>
      </c>
      <c r="B546" t="s">
        <v>25</v>
      </c>
      <c r="C546" t="s">
        <v>26</v>
      </c>
      <c r="D546" t="s">
        <v>20</v>
      </c>
      <c r="E546" t="s">
        <v>215</v>
      </c>
      <c r="F546" t="s">
        <v>28</v>
      </c>
      <c r="G546">
        <v>18.77</v>
      </c>
      <c r="H546">
        <v>6</v>
      </c>
      <c r="I546">
        <v>5.6310000000000002</v>
      </c>
      <c r="J546">
        <v>118.251</v>
      </c>
      <c r="K546" t="s">
        <v>79</v>
      </c>
      <c r="L546">
        <v>0.69652777777777775</v>
      </c>
      <c r="M546" t="s">
        <v>32</v>
      </c>
      <c r="N546">
        <v>112.62</v>
      </c>
      <c r="O546">
        <v>4.7619047620000003</v>
      </c>
      <c r="P546">
        <v>5.6310000000000002</v>
      </c>
      <c r="Q546">
        <v>5.5</v>
      </c>
      <c r="R546">
        <f t="shared" si="80"/>
        <v>118.25</v>
      </c>
      <c r="S546" t="str">
        <f t="shared" si="72"/>
        <v>check</v>
      </c>
      <c r="T546" t="str">
        <f t="shared" si="73"/>
        <v>Electronic Accessories</v>
      </c>
      <c r="U546" t="str">
        <f t="shared" si="74"/>
        <v>Credit card</v>
      </c>
      <c r="V546">
        <f>SUM(J546:J546:J1545)</f>
        <v>145991.32799999989</v>
      </c>
      <c r="W546">
        <f t="shared" si="75"/>
        <v>2460</v>
      </c>
      <c r="X546">
        <f t="shared" si="76"/>
        <v>319.45585995623611</v>
      </c>
      <c r="Y546">
        <f t="shared" si="77"/>
        <v>1034.46</v>
      </c>
      <c r="Z546">
        <f t="shared" si="78"/>
        <v>10.6785</v>
      </c>
      <c r="AA546">
        <f t="shared" si="79"/>
        <v>457</v>
      </c>
    </row>
    <row r="547" spans="1:27" x14ac:dyDescent="0.3">
      <c r="A547" t="s">
        <v>633</v>
      </c>
      <c r="B547" t="s">
        <v>45</v>
      </c>
      <c r="C547" t="s">
        <v>46</v>
      </c>
      <c r="D547" t="s">
        <v>27</v>
      </c>
      <c r="E547" t="s">
        <v>21</v>
      </c>
      <c r="F547" t="s">
        <v>47</v>
      </c>
      <c r="G547">
        <v>71.2</v>
      </c>
      <c r="H547">
        <v>1</v>
      </c>
      <c r="I547">
        <v>3.56</v>
      </c>
      <c r="J547">
        <v>74.760000000000005</v>
      </c>
      <c r="K547">
        <v>43586</v>
      </c>
      <c r="L547">
        <v>0.86111111111111116</v>
      </c>
      <c r="M547" t="s">
        <v>32</v>
      </c>
      <c r="N547">
        <v>71.2</v>
      </c>
      <c r="O547">
        <v>4.7619047620000003</v>
      </c>
      <c r="P547">
        <v>3.56</v>
      </c>
      <c r="Q547">
        <v>9.1999999999999993</v>
      </c>
      <c r="R547">
        <f t="shared" si="80"/>
        <v>74.760000000000005</v>
      </c>
      <c r="S547" t="str">
        <f t="shared" si="72"/>
        <v>correct</v>
      </c>
      <c r="T547" t="str">
        <f t="shared" si="73"/>
        <v>Food And Beverages</v>
      </c>
      <c r="U547" t="str">
        <f t="shared" si="74"/>
        <v>Credit card</v>
      </c>
      <c r="V547">
        <f>SUM(J547:J547:J1546)</f>
        <v>145873.0769999999</v>
      </c>
      <c r="W547">
        <f t="shared" si="75"/>
        <v>2454</v>
      </c>
      <c r="X547">
        <f t="shared" si="76"/>
        <v>319.89709868421033</v>
      </c>
      <c r="Y547">
        <f t="shared" si="77"/>
        <v>1034.46</v>
      </c>
      <c r="Z547">
        <f t="shared" si="78"/>
        <v>10.6785</v>
      </c>
      <c r="AA547">
        <f t="shared" si="79"/>
        <v>456</v>
      </c>
    </row>
    <row r="548" spans="1:27" x14ac:dyDescent="0.3">
      <c r="A548" t="s">
        <v>634</v>
      </c>
      <c r="B548" t="s">
        <v>45</v>
      </c>
      <c r="C548" t="s">
        <v>46</v>
      </c>
      <c r="D548" t="s">
        <v>20</v>
      </c>
      <c r="E548" t="s">
        <v>215</v>
      </c>
      <c r="F548" t="s">
        <v>31</v>
      </c>
      <c r="G548">
        <v>38.81</v>
      </c>
      <c r="H548">
        <v>4</v>
      </c>
      <c r="I548">
        <v>7.7619999999999996</v>
      </c>
      <c r="J548">
        <v>163.00200000000001</v>
      </c>
      <c r="K548" t="s">
        <v>102</v>
      </c>
      <c r="L548">
        <v>0.56944444444444442</v>
      </c>
      <c r="M548" t="s">
        <v>23</v>
      </c>
      <c r="N548">
        <v>155.24</v>
      </c>
      <c r="O548">
        <v>4.7619047620000003</v>
      </c>
      <c r="P548">
        <v>7.7619999999999996</v>
      </c>
      <c r="Q548">
        <v>4.9000000000000004</v>
      </c>
      <c r="R548">
        <f t="shared" si="80"/>
        <v>163</v>
      </c>
      <c r="S548" t="str">
        <f t="shared" si="72"/>
        <v>check</v>
      </c>
      <c r="T548" t="str">
        <f t="shared" si="73"/>
        <v>Home And Lifestyle</v>
      </c>
      <c r="U548" t="str">
        <f t="shared" si="74"/>
        <v>Ewallet</v>
      </c>
      <c r="V548">
        <f>SUM(J548:J548:J1547)</f>
        <v>145798.31699999989</v>
      </c>
      <c r="W548">
        <f t="shared" si="75"/>
        <v>2453</v>
      </c>
      <c r="X548">
        <f t="shared" si="76"/>
        <v>320.43586153846132</v>
      </c>
      <c r="Y548">
        <f t="shared" si="77"/>
        <v>1034.46</v>
      </c>
      <c r="Z548">
        <f t="shared" si="78"/>
        <v>10.6785</v>
      </c>
      <c r="AA548">
        <f t="shared" si="79"/>
        <v>455</v>
      </c>
    </row>
    <row r="549" spans="1:27" x14ac:dyDescent="0.3">
      <c r="A549" t="s">
        <v>635</v>
      </c>
      <c r="B549" t="s">
        <v>18</v>
      </c>
      <c r="C549" t="s">
        <v>19</v>
      </c>
      <c r="D549" t="s">
        <v>27</v>
      </c>
      <c r="E549" t="s">
        <v>21</v>
      </c>
      <c r="F549" t="s">
        <v>50</v>
      </c>
      <c r="G549">
        <v>29.42</v>
      </c>
      <c r="H549">
        <v>10</v>
      </c>
      <c r="I549">
        <v>14.71</v>
      </c>
      <c r="J549">
        <v>308.91000000000003</v>
      </c>
      <c r="K549">
        <v>43800</v>
      </c>
      <c r="L549">
        <v>0.68263888888888891</v>
      </c>
      <c r="M549" t="s">
        <v>23</v>
      </c>
      <c r="N549">
        <v>294.2</v>
      </c>
      <c r="O549">
        <v>4.7619047620000003</v>
      </c>
      <c r="P549">
        <v>14.71</v>
      </c>
      <c r="Q549">
        <v>8.9</v>
      </c>
      <c r="R549">
        <f t="shared" si="80"/>
        <v>308.91000000000003</v>
      </c>
      <c r="S549" t="str">
        <f t="shared" si="72"/>
        <v>correct</v>
      </c>
      <c r="T549" t="str">
        <f t="shared" si="73"/>
        <v>Fashion Accessories</v>
      </c>
      <c r="U549" t="str">
        <f t="shared" si="74"/>
        <v>Ewallet</v>
      </c>
      <c r="V549">
        <f>SUM(J549:J549:J1548)</f>
        <v>145635.31499999992</v>
      </c>
      <c r="W549">
        <f t="shared" si="75"/>
        <v>2449</v>
      </c>
      <c r="X549">
        <f t="shared" si="76"/>
        <v>320.7826321585901</v>
      </c>
      <c r="Y549">
        <f t="shared" si="77"/>
        <v>1034.46</v>
      </c>
      <c r="Z549">
        <f t="shared" si="78"/>
        <v>10.6785</v>
      </c>
      <c r="AA549">
        <f t="shared" si="79"/>
        <v>454</v>
      </c>
    </row>
    <row r="550" spans="1:27" x14ac:dyDescent="0.3">
      <c r="A550" t="s">
        <v>636</v>
      </c>
      <c r="B550" t="s">
        <v>18</v>
      </c>
      <c r="C550" t="s">
        <v>19</v>
      </c>
      <c r="D550" t="s">
        <v>27</v>
      </c>
      <c r="E550" t="s">
        <v>215</v>
      </c>
      <c r="F550" t="s">
        <v>36</v>
      </c>
      <c r="G550">
        <v>60.95</v>
      </c>
      <c r="H550">
        <v>9</v>
      </c>
      <c r="I550">
        <v>27.427499999999998</v>
      </c>
      <c r="J550">
        <v>575.97749999999996</v>
      </c>
      <c r="K550">
        <v>43647</v>
      </c>
      <c r="L550">
        <v>0.50555555555555554</v>
      </c>
      <c r="M550" t="s">
        <v>32</v>
      </c>
      <c r="N550">
        <v>548.54999999999995</v>
      </c>
      <c r="O550">
        <v>4.7619047620000003</v>
      </c>
      <c r="P550">
        <v>27.427499999999998</v>
      </c>
      <c r="Q550">
        <v>6</v>
      </c>
      <c r="R550">
        <f t="shared" si="80"/>
        <v>575.98</v>
      </c>
      <c r="S550" t="str">
        <f t="shared" si="72"/>
        <v>check</v>
      </c>
      <c r="T550" t="str">
        <f t="shared" si="73"/>
        <v>Sports And Travel</v>
      </c>
      <c r="U550" t="str">
        <f t="shared" si="74"/>
        <v>Credit card</v>
      </c>
      <c r="V550">
        <f>SUM(J550:J550:J1549)</f>
        <v>145326.40499999991</v>
      </c>
      <c r="W550">
        <f t="shared" si="75"/>
        <v>2439</v>
      </c>
      <c r="X550">
        <f t="shared" si="76"/>
        <v>320.80884105960246</v>
      </c>
      <c r="Y550">
        <f t="shared" si="77"/>
        <v>1034.46</v>
      </c>
      <c r="Z550">
        <f t="shared" si="78"/>
        <v>10.6785</v>
      </c>
      <c r="AA550">
        <f t="shared" si="79"/>
        <v>453</v>
      </c>
    </row>
    <row r="551" spans="1:27" x14ac:dyDescent="0.3">
      <c r="A551" t="s">
        <v>637</v>
      </c>
      <c r="B551" t="s">
        <v>45</v>
      </c>
      <c r="C551" t="s">
        <v>46</v>
      </c>
      <c r="D551" t="s">
        <v>27</v>
      </c>
      <c r="E551" t="s">
        <v>21</v>
      </c>
      <c r="F551" t="s">
        <v>36</v>
      </c>
      <c r="G551">
        <v>51.54</v>
      </c>
      <c r="H551">
        <v>5</v>
      </c>
      <c r="I551">
        <v>12.885</v>
      </c>
      <c r="J551">
        <v>270.58499999999998</v>
      </c>
      <c r="K551" t="s">
        <v>144</v>
      </c>
      <c r="L551">
        <v>0.73958333333333337</v>
      </c>
      <c r="M551" t="s">
        <v>29</v>
      </c>
      <c r="N551">
        <v>257.7</v>
      </c>
      <c r="O551">
        <v>4.7619047620000003</v>
      </c>
      <c r="P551">
        <v>12.885</v>
      </c>
      <c r="Q551">
        <v>4.2</v>
      </c>
      <c r="R551">
        <f t="shared" si="80"/>
        <v>270.58999999999997</v>
      </c>
      <c r="S551" t="str">
        <f t="shared" si="72"/>
        <v>check</v>
      </c>
      <c r="T551" t="str">
        <f t="shared" si="73"/>
        <v>Sports And Travel</v>
      </c>
      <c r="U551" t="str">
        <f t="shared" si="74"/>
        <v>Cash</v>
      </c>
      <c r="V551">
        <f>SUM(J551:J551:J1550)</f>
        <v>144750.4274999999</v>
      </c>
      <c r="W551">
        <f t="shared" si="75"/>
        <v>2430</v>
      </c>
      <c r="X551">
        <f t="shared" si="76"/>
        <v>320.24430862831838</v>
      </c>
      <c r="Y551">
        <f t="shared" si="77"/>
        <v>1034.46</v>
      </c>
      <c r="Z551">
        <f t="shared" si="78"/>
        <v>10.6785</v>
      </c>
      <c r="AA551">
        <f t="shared" si="79"/>
        <v>452</v>
      </c>
    </row>
    <row r="552" spans="1:27" x14ac:dyDescent="0.3">
      <c r="A552" t="s">
        <v>638</v>
      </c>
      <c r="B552" t="s">
        <v>18</v>
      </c>
      <c r="C552" t="s">
        <v>19</v>
      </c>
      <c r="D552" t="s">
        <v>27</v>
      </c>
      <c r="E552" t="s">
        <v>21</v>
      </c>
      <c r="F552" t="s">
        <v>28</v>
      </c>
      <c r="G552">
        <v>66.06</v>
      </c>
      <c r="H552">
        <v>6</v>
      </c>
      <c r="I552">
        <v>19.818000000000001</v>
      </c>
      <c r="J552">
        <v>416.178</v>
      </c>
      <c r="K552" t="s">
        <v>146</v>
      </c>
      <c r="L552">
        <v>0.43611111111111112</v>
      </c>
      <c r="M552" t="s">
        <v>29</v>
      </c>
      <c r="N552">
        <v>396.36</v>
      </c>
      <c r="O552">
        <v>4.7619047620000003</v>
      </c>
      <c r="P552">
        <v>19.818000000000001</v>
      </c>
      <c r="Q552">
        <v>7.3</v>
      </c>
      <c r="R552">
        <f t="shared" si="80"/>
        <v>416.18</v>
      </c>
      <c r="S552" t="str">
        <f t="shared" si="72"/>
        <v>check</v>
      </c>
      <c r="T552" t="str">
        <f t="shared" si="73"/>
        <v>Electronic Accessories</v>
      </c>
      <c r="U552" t="str">
        <f t="shared" si="74"/>
        <v>Cash</v>
      </c>
      <c r="V552">
        <f>SUM(J552:J552:J1551)</f>
        <v>144479.84249999991</v>
      </c>
      <c r="W552">
        <f t="shared" si="75"/>
        <v>2425</v>
      </c>
      <c r="X552">
        <f t="shared" si="76"/>
        <v>320.35441796008848</v>
      </c>
      <c r="Y552">
        <f t="shared" si="77"/>
        <v>1034.46</v>
      </c>
      <c r="Z552">
        <f t="shared" si="78"/>
        <v>10.6785</v>
      </c>
      <c r="AA552">
        <f t="shared" si="79"/>
        <v>451</v>
      </c>
    </row>
    <row r="553" spans="1:27" x14ac:dyDescent="0.3">
      <c r="A553" t="s">
        <v>639</v>
      </c>
      <c r="B553" t="s">
        <v>45</v>
      </c>
      <c r="C553" t="s">
        <v>46</v>
      </c>
      <c r="D553" t="s">
        <v>27</v>
      </c>
      <c r="E553" t="s">
        <v>215</v>
      </c>
      <c r="F553" t="s">
        <v>50</v>
      </c>
      <c r="G553">
        <v>57.27</v>
      </c>
      <c r="H553">
        <v>3</v>
      </c>
      <c r="I553">
        <v>8.5905000000000005</v>
      </c>
      <c r="J553">
        <v>180.40049999999999</v>
      </c>
      <c r="K553">
        <v>43710</v>
      </c>
      <c r="L553">
        <v>0.85486111111111107</v>
      </c>
      <c r="M553" t="s">
        <v>23</v>
      </c>
      <c r="N553">
        <v>171.81</v>
      </c>
      <c r="O553">
        <v>4.7619047620000003</v>
      </c>
      <c r="P553">
        <v>8.5905000000000005</v>
      </c>
      <c r="Q553">
        <v>6.5</v>
      </c>
      <c r="R553">
        <f t="shared" si="80"/>
        <v>180.4</v>
      </c>
      <c r="S553" t="str">
        <f t="shared" si="72"/>
        <v>check</v>
      </c>
      <c r="T553" t="str">
        <f t="shared" si="73"/>
        <v>Fashion Accessories</v>
      </c>
      <c r="U553" t="str">
        <f t="shared" si="74"/>
        <v>Ewallet</v>
      </c>
      <c r="V553">
        <f>SUM(J553:J553:J1552)</f>
        <v>144063.6644999999</v>
      </c>
      <c r="W553">
        <f t="shared" si="75"/>
        <v>2419</v>
      </c>
      <c r="X553">
        <f t="shared" si="76"/>
        <v>320.14147666666645</v>
      </c>
      <c r="Y553">
        <f t="shared" si="77"/>
        <v>1034.46</v>
      </c>
      <c r="Z553">
        <f t="shared" si="78"/>
        <v>10.6785</v>
      </c>
      <c r="AA553">
        <f t="shared" si="79"/>
        <v>450</v>
      </c>
    </row>
    <row r="554" spans="1:27" x14ac:dyDescent="0.3">
      <c r="A554" t="s">
        <v>640</v>
      </c>
      <c r="B554" t="s">
        <v>45</v>
      </c>
      <c r="C554" t="s">
        <v>46</v>
      </c>
      <c r="D554" t="s">
        <v>27</v>
      </c>
      <c r="E554" t="s">
        <v>21</v>
      </c>
      <c r="F554" t="s">
        <v>50</v>
      </c>
      <c r="G554">
        <v>54.31</v>
      </c>
      <c r="H554">
        <v>9</v>
      </c>
      <c r="I554">
        <v>24.439499999999999</v>
      </c>
      <c r="J554">
        <v>513.22950000000003</v>
      </c>
      <c r="K554" t="s">
        <v>218</v>
      </c>
      <c r="L554">
        <v>0.45069444444444445</v>
      </c>
      <c r="M554" t="s">
        <v>29</v>
      </c>
      <c r="N554">
        <v>488.79</v>
      </c>
      <c r="O554">
        <v>4.7619047620000003</v>
      </c>
      <c r="P554">
        <v>24.439499999999999</v>
      </c>
      <c r="Q554">
        <v>8.9</v>
      </c>
      <c r="R554">
        <f t="shared" si="80"/>
        <v>513.23</v>
      </c>
      <c r="S554" t="str">
        <f t="shared" si="72"/>
        <v>check</v>
      </c>
      <c r="T554" t="str">
        <f t="shared" si="73"/>
        <v>Fashion Accessories</v>
      </c>
      <c r="U554" t="str">
        <f t="shared" si="74"/>
        <v>Cash</v>
      </c>
      <c r="V554">
        <f>SUM(J554:J554:J1553)</f>
        <v>143883.26399999991</v>
      </c>
      <c r="W554">
        <f t="shared" si="75"/>
        <v>2416</v>
      </c>
      <c r="X554">
        <f t="shared" si="76"/>
        <v>320.45270378619131</v>
      </c>
      <c r="Y554">
        <f t="shared" si="77"/>
        <v>1034.46</v>
      </c>
      <c r="Z554">
        <f t="shared" si="78"/>
        <v>10.6785</v>
      </c>
      <c r="AA554">
        <f t="shared" si="79"/>
        <v>449</v>
      </c>
    </row>
    <row r="555" spans="1:27" x14ac:dyDescent="0.3">
      <c r="A555" t="s">
        <v>641</v>
      </c>
      <c r="B555" t="s">
        <v>45</v>
      </c>
      <c r="C555" t="s">
        <v>46</v>
      </c>
      <c r="D555" t="s">
        <v>27</v>
      </c>
      <c r="E555" t="s">
        <v>21</v>
      </c>
      <c r="F555" t="s">
        <v>22</v>
      </c>
      <c r="G555">
        <v>58.24</v>
      </c>
      <c r="H555">
        <v>9</v>
      </c>
      <c r="I555">
        <v>26.207999999999998</v>
      </c>
      <c r="J555">
        <v>550.36800000000005</v>
      </c>
      <c r="K555">
        <v>43587</v>
      </c>
      <c r="L555">
        <v>0.52361111111111114</v>
      </c>
      <c r="M555" t="s">
        <v>29</v>
      </c>
      <c r="N555">
        <v>524.16</v>
      </c>
      <c r="O555">
        <v>4.7619047620000003</v>
      </c>
      <c r="P555">
        <v>26.207999999999998</v>
      </c>
      <c r="Q555">
        <v>9.6999999999999993</v>
      </c>
      <c r="R555">
        <f t="shared" si="80"/>
        <v>550.37</v>
      </c>
      <c r="S555" t="str">
        <f t="shared" si="72"/>
        <v>check</v>
      </c>
      <c r="T555" t="str">
        <f t="shared" si="73"/>
        <v>Health And Beauty</v>
      </c>
      <c r="U555" t="str">
        <f t="shared" si="74"/>
        <v>Cash</v>
      </c>
      <c r="V555">
        <f>SUM(J555:J555:J1554)</f>
        <v>143370.03449999989</v>
      </c>
      <c r="W555">
        <f t="shared" si="75"/>
        <v>2407</v>
      </c>
      <c r="X555">
        <f t="shared" si="76"/>
        <v>320.02239843749976</v>
      </c>
      <c r="Y555">
        <f t="shared" si="77"/>
        <v>1034.46</v>
      </c>
      <c r="Z555">
        <f t="shared" si="78"/>
        <v>10.6785</v>
      </c>
      <c r="AA555">
        <f t="shared" si="79"/>
        <v>448</v>
      </c>
    </row>
    <row r="556" spans="1:27" x14ac:dyDescent="0.3">
      <c r="A556" t="s">
        <v>642</v>
      </c>
      <c r="B556" t="s">
        <v>25</v>
      </c>
      <c r="C556" t="s">
        <v>26</v>
      </c>
      <c r="D556" t="s">
        <v>27</v>
      </c>
      <c r="E556" t="s">
        <v>215</v>
      </c>
      <c r="F556" t="s">
        <v>28</v>
      </c>
      <c r="G556">
        <v>22.21</v>
      </c>
      <c r="H556">
        <v>6</v>
      </c>
      <c r="I556">
        <v>6.6630000000000003</v>
      </c>
      <c r="J556">
        <v>139.923</v>
      </c>
      <c r="K556">
        <v>43649</v>
      </c>
      <c r="L556">
        <v>0.43263888888888885</v>
      </c>
      <c r="M556" t="s">
        <v>32</v>
      </c>
      <c r="N556">
        <v>133.26</v>
      </c>
      <c r="O556">
        <v>4.7619047620000003</v>
      </c>
      <c r="P556">
        <v>6.6630000000000003</v>
      </c>
      <c r="Q556">
        <v>8.6</v>
      </c>
      <c r="R556">
        <f t="shared" si="80"/>
        <v>139.91999999999999</v>
      </c>
      <c r="S556" t="str">
        <f t="shared" si="72"/>
        <v>check</v>
      </c>
      <c r="T556" t="str">
        <f t="shared" si="73"/>
        <v>Electronic Accessories</v>
      </c>
      <c r="U556" t="str">
        <f t="shared" si="74"/>
        <v>Credit card</v>
      </c>
      <c r="V556">
        <f>SUM(J556:J556:J1555)</f>
        <v>142819.66649999988</v>
      </c>
      <c r="W556">
        <f t="shared" si="75"/>
        <v>2398</v>
      </c>
      <c r="X556">
        <f t="shared" si="76"/>
        <v>319.50708389261717</v>
      </c>
      <c r="Y556">
        <f t="shared" si="77"/>
        <v>1034.46</v>
      </c>
      <c r="Z556">
        <f t="shared" si="78"/>
        <v>10.6785</v>
      </c>
      <c r="AA556">
        <f t="shared" si="79"/>
        <v>447</v>
      </c>
    </row>
    <row r="557" spans="1:27" x14ac:dyDescent="0.3">
      <c r="A557" t="s">
        <v>643</v>
      </c>
      <c r="B557" t="s">
        <v>18</v>
      </c>
      <c r="C557" t="s">
        <v>19</v>
      </c>
      <c r="D557" t="s">
        <v>20</v>
      </c>
      <c r="E557" t="s">
        <v>215</v>
      </c>
      <c r="F557" t="s">
        <v>28</v>
      </c>
      <c r="G557">
        <v>19.32</v>
      </c>
      <c r="H557">
        <v>7</v>
      </c>
      <c r="I557">
        <v>6.7619999999999996</v>
      </c>
      <c r="J557">
        <v>142.00200000000001</v>
      </c>
      <c r="K557" t="s">
        <v>38</v>
      </c>
      <c r="L557">
        <v>0.78541666666666676</v>
      </c>
      <c r="M557" t="s">
        <v>29</v>
      </c>
      <c r="N557">
        <v>135.24</v>
      </c>
      <c r="O557">
        <v>4.7619047620000003</v>
      </c>
      <c r="P557">
        <v>6.7619999999999996</v>
      </c>
      <c r="Q557">
        <v>6.9</v>
      </c>
      <c r="R557">
        <f t="shared" si="80"/>
        <v>142</v>
      </c>
      <c r="S557" t="str">
        <f t="shared" si="72"/>
        <v>check</v>
      </c>
      <c r="T557" t="str">
        <f t="shared" si="73"/>
        <v>Electronic Accessories</v>
      </c>
      <c r="U557" t="str">
        <f t="shared" si="74"/>
        <v>Cash</v>
      </c>
      <c r="V557">
        <f>SUM(J557:J557:J1556)</f>
        <v>142679.74349999989</v>
      </c>
      <c r="W557">
        <f t="shared" si="75"/>
        <v>2392</v>
      </c>
      <c r="X557">
        <f t="shared" si="76"/>
        <v>319.90973878923745</v>
      </c>
      <c r="Y557">
        <f t="shared" si="77"/>
        <v>1034.46</v>
      </c>
      <c r="Z557">
        <f t="shared" si="78"/>
        <v>10.6785</v>
      </c>
      <c r="AA557">
        <f t="shared" si="79"/>
        <v>446</v>
      </c>
    </row>
    <row r="558" spans="1:27" x14ac:dyDescent="0.3">
      <c r="A558" t="s">
        <v>644</v>
      </c>
      <c r="B558" t="s">
        <v>45</v>
      </c>
      <c r="C558" t="s">
        <v>46</v>
      </c>
      <c r="D558" t="s">
        <v>27</v>
      </c>
      <c r="E558" t="s">
        <v>215</v>
      </c>
      <c r="F558" t="s">
        <v>31</v>
      </c>
      <c r="G558">
        <v>37.479999999999997</v>
      </c>
      <c r="H558">
        <v>3</v>
      </c>
      <c r="I558">
        <v>5.6219999999999999</v>
      </c>
      <c r="J558">
        <v>118.062</v>
      </c>
      <c r="K558" t="s">
        <v>114</v>
      </c>
      <c r="L558">
        <v>0.57291666666666663</v>
      </c>
      <c r="M558" t="s">
        <v>32</v>
      </c>
      <c r="N558">
        <v>112.44</v>
      </c>
      <c r="O558">
        <v>4.7619047620000003</v>
      </c>
      <c r="P558">
        <v>5.6219999999999999</v>
      </c>
      <c r="Q558">
        <v>7.7</v>
      </c>
      <c r="R558">
        <f t="shared" si="80"/>
        <v>118.06</v>
      </c>
      <c r="S558" t="str">
        <f t="shared" si="72"/>
        <v>check</v>
      </c>
      <c r="T558" t="str">
        <f t="shared" si="73"/>
        <v>Home And Lifestyle</v>
      </c>
      <c r="U558" t="str">
        <f t="shared" si="74"/>
        <v>Credit card</v>
      </c>
      <c r="V558">
        <f>SUM(J558:J558:J1557)</f>
        <v>142537.74149999989</v>
      </c>
      <c r="W558">
        <f t="shared" si="75"/>
        <v>2385</v>
      </c>
      <c r="X558">
        <f t="shared" si="76"/>
        <v>320.3095314606739</v>
      </c>
      <c r="Y558">
        <f t="shared" si="77"/>
        <v>1034.46</v>
      </c>
      <c r="Z558">
        <f t="shared" si="78"/>
        <v>10.6785</v>
      </c>
      <c r="AA558">
        <f t="shared" si="79"/>
        <v>445</v>
      </c>
    </row>
    <row r="559" spans="1:27" x14ac:dyDescent="0.3">
      <c r="A559" t="s">
        <v>645</v>
      </c>
      <c r="B559" t="s">
        <v>45</v>
      </c>
      <c r="C559" t="s">
        <v>46</v>
      </c>
      <c r="D559" t="s">
        <v>20</v>
      </c>
      <c r="E559" t="s">
        <v>21</v>
      </c>
      <c r="F559" t="s">
        <v>50</v>
      </c>
      <c r="G559">
        <v>72.040000000000006</v>
      </c>
      <c r="H559">
        <v>2</v>
      </c>
      <c r="I559">
        <v>7.2039999999999997</v>
      </c>
      <c r="J559">
        <v>151.28399999999999</v>
      </c>
      <c r="K559">
        <v>43557</v>
      </c>
      <c r="L559">
        <v>0.81805555555555554</v>
      </c>
      <c r="M559" t="s">
        <v>29</v>
      </c>
      <c r="N559">
        <v>144.08000000000001</v>
      </c>
      <c r="O559">
        <v>4.7619047620000003</v>
      </c>
      <c r="P559">
        <v>7.2039999999999997</v>
      </c>
      <c r="Q559">
        <v>9.5</v>
      </c>
      <c r="R559">
        <f t="shared" si="80"/>
        <v>151.28</v>
      </c>
      <c r="S559" t="str">
        <f t="shared" si="72"/>
        <v>check</v>
      </c>
      <c r="T559" t="str">
        <f t="shared" si="73"/>
        <v>Fashion Accessories</v>
      </c>
      <c r="U559" t="str">
        <f t="shared" si="74"/>
        <v>Cash</v>
      </c>
      <c r="V559">
        <f>SUM(J559:J559:J1558)</f>
        <v>142419.67949999988</v>
      </c>
      <c r="W559">
        <f t="shared" si="75"/>
        <v>2382</v>
      </c>
      <c r="X559">
        <f t="shared" si="76"/>
        <v>320.76504391891865</v>
      </c>
      <c r="Y559">
        <f t="shared" si="77"/>
        <v>1034.46</v>
      </c>
      <c r="Z559">
        <f t="shared" si="78"/>
        <v>10.6785</v>
      </c>
      <c r="AA559">
        <f t="shared" si="79"/>
        <v>444</v>
      </c>
    </row>
    <row r="560" spans="1:27" x14ac:dyDescent="0.3">
      <c r="A560" t="s">
        <v>646</v>
      </c>
      <c r="B560" t="s">
        <v>25</v>
      </c>
      <c r="C560" t="s">
        <v>26</v>
      </c>
      <c r="D560" t="s">
        <v>20</v>
      </c>
      <c r="E560" t="s">
        <v>21</v>
      </c>
      <c r="F560" t="s">
        <v>47</v>
      </c>
      <c r="G560">
        <v>98.52</v>
      </c>
      <c r="H560">
        <v>10</v>
      </c>
      <c r="I560">
        <v>49.26</v>
      </c>
      <c r="J560">
        <v>1034.46</v>
      </c>
      <c r="K560" t="s">
        <v>241</v>
      </c>
      <c r="L560">
        <v>0.84930555555555554</v>
      </c>
      <c r="M560" t="s">
        <v>23</v>
      </c>
      <c r="N560">
        <v>985.2</v>
      </c>
      <c r="O560">
        <v>4.7619047620000003</v>
      </c>
      <c r="P560">
        <v>49.26</v>
      </c>
      <c r="Q560">
        <v>4.5</v>
      </c>
      <c r="R560">
        <f t="shared" si="80"/>
        <v>1034.46</v>
      </c>
      <c r="S560" t="str">
        <f t="shared" si="72"/>
        <v>correct</v>
      </c>
      <c r="T560" t="str">
        <f t="shared" si="73"/>
        <v>Food And Beverages</v>
      </c>
      <c r="U560" t="str">
        <f t="shared" si="74"/>
        <v>Ewallet</v>
      </c>
      <c r="V560">
        <f>SUM(J560:J560:J1559)</f>
        <v>142268.3954999999</v>
      </c>
      <c r="W560">
        <f t="shared" si="75"/>
        <v>2380</v>
      </c>
      <c r="X560">
        <f t="shared" si="76"/>
        <v>321.14761963882597</v>
      </c>
      <c r="Y560">
        <f t="shared" si="77"/>
        <v>1034.46</v>
      </c>
      <c r="Z560">
        <f t="shared" si="78"/>
        <v>10.6785</v>
      </c>
      <c r="AA560">
        <f t="shared" si="79"/>
        <v>443</v>
      </c>
    </row>
    <row r="561" spans="1:27" x14ac:dyDescent="0.3">
      <c r="A561" t="s">
        <v>647</v>
      </c>
      <c r="B561" t="s">
        <v>18</v>
      </c>
      <c r="C561" t="s">
        <v>19</v>
      </c>
      <c r="D561" t="s">
        <v>20</v>
      </c>
      <c r="E561" t="s">
        <v>215</v>
      </c>
      <c r="F561" t="s">
        <v>47</v>
      </c>
      <c r="G561">
        <v>41.66</v>
      </c>
      <c r="H561">
        <v>6</v>
      </c>
      <c r="I561">
        <v>12.497999999999999</v>
      </c>
      <c r="J561">
        <v>262.45800000000003</v>
      </c>
      <c r="K561">
        <v>43497</v>
      </c>
      <c r="L561">
        <v>0.64166666666666672</v>
      </c>
      <c r="M561" t="s">
        <v>23</v>
      </c>
      <c r="N561">
        <v>249.96</v>
      </c>
      <c r="O561">
        <v>4.7619047620000003</v>
      </c>
      <c r="P561">
        <v>12.497999999999999</v>
      </c>
      <c r="Q561">
        <v>5.6</v>
      </c>
      <c r="R561">
        <f t="shared" si="80"/>
        <v>262.45999999999998</v>
      </c>
      <c r="S561" t="str">
        <f t="shared" si="72"/>
        <v>check</v>
      </c>
      <c r="T561" t="str">
        <f t="shared" si="73"/>
        <v>Food And Beverages</v>
      </c>
      <c r="U561" t="str">
        <f t="shared" si="74"/>
        <v>Ewallet</v>
      </c>
      <c r="V561">
        <f>SUM(J561:J561:J1560)</f>
        <v>141233.93549999988</v>
      </c>
      <c r="W561">
        <f t="shared" si="75"/>
        <v>2370</v>
      </c>
      <c r="X561">
        <f t="shared" si="76"/>
        <v>319.53379072398161</v>
      </c>
      <c r="Y561">
        <f t="shared" si="77"/>
        <v>1023.75</v>
      </c>
      <c r="Z561">
        <f t="shared" si="78"/>
        <v>10.6785</v>
      </c>
      <c r="AA561">
        <f t="shared" si="79"/>
        <v>442</v>
      </c>
    </row>
    <row r="562" spans="1:27" x14ac:dyDescent="0.3">
      <c r="A562" t="s">
        <v>648</v>
      </c>
      <c r="B562" t="s">
        <v>18</v>
      </c>
      <c r="C562" t="s">
        <v>19</v>
      </c>
      <c r="D562" t="s">
        <v>20</v>
      </c>
      <c r="E562" t="s">
        <v>21</v>
      </c>
      <c r="F562" t="s">
        <v>31</v>
      </c>
      <c r="G562">
        <v>72.42</v>
      </c>
      <c r="H562">
        <v>3</v>
      </c>
      <c r="I562">
        <v>10.863</v>
      </c>
      <c r="J562">
        <v>228.12299999999999</v>
      </c>
      <c r="K562" t="s">
        <v>55</v>
      </c>
      <c r="L562">
        <v>0.70416666666666661</v>
      </c>
      <c r="M562" t="s">
        <v>23</v>
      </c>
      <c r="N562">
        <v>217.26</v>
      </c>
      <c r="O562">
        <v>4.7619047620000003</v>
      </c>
      <c r="P562">
        <v>10.863</v>
      </c>
      <c r="Q562">
        <v>8.1999999999999993</v>
      </c>
      <c r="R562">
        <f t="shared" si="80"/>
        <v>228.12</v>
      </c>
      <c r="S562" t="str">
        <f t="shared" si="72"/>
        <v>check</v>
      </c>
      <c r="T562" t="str">
        <f t="shared" si="73"/>
        <v>Home And Lifestyle</v>
      </c>
      <c r="U562" t="str">
        <f t="shared" si="74"/>
        <v>Ewallet</v>
      </c>
      <c r="V562">
        <f>SUM(J562:J562:J1561)</f>
        <v>140971.47749999986</v>
      </c>
      <c r="W562">
        <f t="shared" si="75"/>
        <v>2364</v>
      </c>
      <c r="X562">
        <f t="shared" si="76"/>
        <v>319.66321428571399</v>
      </c>
      <c r="Y562">
        <f t="shared" si="77"/>
        <v>1023.75</v>
      </c>
      <c r="Z562">
        <f t="shared" si="78"/>
        <v>10.6785</v>
      </c>
      <c r="AA562">
        <f t="shared" si="79"/>
        <v>441</v>
      </c>
    </row>
    <row r="563" spans="1:27" x14ac:dyDescent="0.3">
      <c r="A563" t="s">
        <v>649</v>
      </c>
      <c r="B563" t="s">
        <v>45</v>
      </c>
      <c r="C563" t="s">
        <v>46</v>
      </c>
      <c r="D563" t="s">
        <v>27</v>
      </c>
      <c r="E563" t="s">
        <v>215</v>
      </c>
      <c r="F563" t="s">
        <v>28</v>
      </c>
      <c r="G563">
        <v>21.58</v>
      </c>
      <c r="H563">
        <v>9</v>
      </c>
      <c r="I563">
        <v>9.7110000000000003</v>
      </c>
      <c r="J563">
        <v>203.93100000000001</v>
      </c>
      <c r="K563" t="s">
        <v>354</v>
      </c>
      <c r="L563">
        <v>0.52222222222222225</v>
      </c>
      <c r="M563" t="s">
        <v>29</v>
      </c>
      <c r="N563">
        <v>194.22</v>
      </c>
      <c r="O563">
        <v>4.7619047620000003</v>
      </c>
      <c r="P563">
        <v>9.7110000000000003</v>
      </c>
      <c r="Q563">
        <v>7.3</v>
      </c>
      <c r="R563">
        <f t="shared" si="80"/>
        <v>203.93</v>
      </c>
      <c r="S563" t="str">
        <f t="shared" si="72"/>
        <v>check</v>
      </c>
      <c r="T563" t="str">
        <f t="shared" si="73"/>
        <v>Electronic Accessories</v>
      </c>
      <c r="U563" t="str">
        <f t="shared" si="74"/>
        <v>Cash</v>
      </c>
      <c r="V563">
        <f>SUM(J563:J563:J1562)</f>
        <v>140743.35449999987</v>
      </c>
      <c r="W563">
        <f t="shared" si="75"/>
        <v>2361</v>
      </c>
      <c r="X563">
        <f t="shared" si="76"/>
        <v>319.87126022727244</v>
      </c>
      <c r="Y563">
        <f t="shared" si="77"/>
        <v>1023.75</v>
      </c>
      <c r="Z563">
        <f t="shared" si="78"/>
        <v>10.6785</v>
      </c>
      <c r="AA563">
        <f t="shared" si="79"/>
        <v>440</v>
      </c>
    </row>
    <row r="564" spans="1:27" x14ac:dyDescent="0.3">
      <c r="A564" t="s">
        <v>650</v>
      </c>
      <c r="B564" t="s">
        <v>25</v>
      </c>
      <c r="C564" t="s">
        <v>26</v>
      </c>
      <c r="D564" t="s">
        <v>27</v>
      </c>
      <c r="E564" t="s">
        <v>215</v>
      </c>
      <c r="F564" t="s">
        <v>47</v>
      </c>
      <c r="G564">
        <v>89.2</v>
      </c>
      <c r="H564">
        <v>10</v>
      </c>
      <c r="I564">
        <v>44.6</v>
      </c>
      <c r="J564">
        <v>936.6</v>
      </c>
      <c r="K564">
        <v>43771</v>
      </c>
      <c r="L564">
        <v>0.65416666666666667</v>
      </c>
      <c r="M564" t="s">
        <v>32</v>
      </c>
      <c r="N564">
        <v>892</v>
      </c>
      <c r="O564">
        <v>4.7619047620000003</v>
      </c>
      <c r="P564">
        <v>44.6</v>
      </c>
      <c r="Q564">
        <v>4.4000000000000004</v>
      </c>
      <c r="R564">
        <f t="shared" si="80"/>
        <v>936.6</v>
      </c>
      <c r="S564" t="str">
        <f t="shared" si="72"/>
        <v>correct</v>
      </c>
      <c r="T564" t="str">
        <f t="shared" si="73"/>
        <v>Food And Beverages</v>
      </c>
      <c r="U564" t="str">
        <f t="shared" si="74"/>
        <v>Credit card</v>
      </c>
      <c r="V564">
        <f>SUM(J564:J564:J1563)</f>
        <v>140539.42349999986</v>
      </c>
      <c r="W564">
        <f t="shared" si="75"/>
        <v>2352</v>
      </c>
      <c r="X564">
        <f t="shared" si="76"/>
        <v>320.13536104783566</v>
      </c>
      <c r="Y564">
        <f t="shared" si="77"/>
        <v>1023.75</v>
      </c>
      <c r="Z564">
        <f t="shared" si="78"/>
        <v>10.6785</v>
      </c>
      <c r="AA564">
        <f t="shared" si="79"/>
        <v>439</v>
      </c>
    </row>
    <row r="565" spans="1:27" x14ac:dyDescent="0.3">
      <c r="A565" t="s">
        <v>651</v>
      </c>
      <c r="B565" t="s">
        <v>45</v>
      </c>
      <c r="C565" t="s">
        <v>46</v>
      </c>
      <c r="D565" t="s">
        <v>27</v>
      </c>
      <c r="E565" t="s">
        <v>21</v>
      </c>
      <c r="F565" t="s">
        <v>28</v>
      </c>
      <c r="G565">
        <v>42.42</v>
      </c>
      <c r="H565">
        <v>8</v>
      </c>
      <c r="I565">
        <v>16.968</v>
      </c>
      <c r="J565">
        <v>356.32799999999997</v>
      </c>
      <c r="K565" t="s">
        <v>241</v>
      </c>
      <c r="L565">
        <v>0.58194444444444449</v>
      </c>
      <c r="M565" t="s">
        <v>23</v>
      </c>
      <c r="N565">
        <v>339.36</v>
      </c>
      <c r="O565">
        <v>4.7619047620000003</v>
      </c>
      <c r="P565">
        <v>16.968</v>
      </c>
      <c r="Q565">
        <v>5.7</v>
      </c>
      <c r="R565">
        <f t="shared" si="80"/>
        <v>356.33</v>
      </c>
      <c r="S565" t="str">
        <f t="shared" si="72"/>
        <v>check</v>
      </c>
      <c r="T565" t="str">
        <f t="shared" si="73"/>
        <v>Electronic Accessories</v>
      </c>
      <c r="U565" t="str">
        <f t="shared" si="74"/>
        <v>Ewallet</v>
      </c>
      <c r="V565">
        <f>SUM(J565:J565:J1564)</f>
        <v>139602.82349999991</v>
      </c>
      <c r="W565">
        <f t="shared" si="75"/>
        <v>2342</v>
      </c>
      <c r="X565">
        <f t="shared" si="76"/>
        <v>318.72790753424636</v>
      </c>
      <c r="Y565">
        <f t="shared" si="77"/>
        <v>1023.75</v>
      </c>
      <c r="Z565">
        <f t="shared" si="78"/>
        <v>10.6785</v>
      </c>
      <c r="AA565">
        <f t="shared" si="79"/>
        <v>438</v>
      </c>
    </row>
    <row r="566" spans="1:27" x14ac:dyDescent="0.3">
      <c r="A566" t="s">
        <v>652</v>
      </c>
      <c r="B566" t="s">
        <v>18</v>
      </c>
      <c r="C566" t="s">
        <v>19</v>
      </c>
      <c r="D566" t="s">
        <v>20</v>
      </c>
      <c r="E566" t="s">
        <v>215</v>
      </c>
      <c r="F566" t="s">
        <v>28</v>
      </c>
      <c r="G566">
        <v>74.510000000000005</v>
      </c>
      <c r="H566">
        <v>6</v>
      </c>
      <c r="I566">
        <v>22.353000000000002</v>
      </c>
      <c r="J566">
        <v>469.41300000000001</v>
      </c>
      <c r="K566" t="s">
        <v>295</v>
      </c>
      <c r="L566">
        <v>0.63055555555555554</v>
      </c>
      <c r="M566" t="s">
        <v>23</v>
      </c>
      <c r="N566">
        <v>447.06</v>
      </c>
      <c r="O566">
        <v>4.7619047620000003</v>
      </c>
      <c r="P566">
        <v>22.353000000000002</v>
      </c>
      <c r="Q566">
        <v>5</v>
      </c>
      <c r="R566">
        <f t="shared" si="80"/>
        <v>469.41</v>
      </c>
      <c r="S566" t="str">
        <f t="shared" si="72"/>
        <v>check</v>
      </c>
      <c r="T566" t="str">
        <f t="shared" si="73"/>
        <v>Electronic Accessories</v>
      </c>
      <c r="U566" t="str">
        <f t="shared" si="74"/>
        <v>Ewallet</v>
      </c>
      <c r="V566">
        <f>SUM(J566:J566:J1565)</f>
        <v>139246.4954999999</v>
      </c>
      <c r="W566">
        <f t="shared" si="75"/>
        <v>2334</v>
      </c>
      <c r="X566">
        <f t="shared" si="76"/>
        <v>318.6418661327229</v>
      </c>
      <c r="Y566">
        <f t="shared" si="77"/>
        <v>1023.75</v>
      </c>
      <c r="Z566">
        <f t="shared" si="78"/>
        <v>10.6785</v>
      </c>
      <c r="AA566">
        <f t="shared" si="79"/>
        <v>437</v>
      </c>
    </row>
    <row r="567" spans="1:27" x14ac:dyDescent="0.3">
      <c r="A567" t="s">
        <v>653</v>
      </c>
      <c r="B567" t="s">
        <v>45</v>
      </c>
      <c r="C567" t="s">
        <v>46</v>
      </c>
      <c r="D567" t="s">
        <v>27</v>
      </c>
      <c r="E567" t="s">
        <v>215</v>
      </c>
      <c r="F567" t="s">
        <v>50</v>
      </c>
      <c r="G567">
        <v>99.25</v>
      </c>
      <c r="H567">
        <v>2</v>
      </c>
      <c r="I567">
        <v>9.9250000000000007</v>
      </c>
      <c r="J567">
        <v>208.42500000000001</v>
      </c>
      <c r="K567" t="s">
        <v>295</v>
      </c>
      <c r="L567">
        <v>0.54305555555555551</v>
      </c>
      <c r="M567" t="s">
        <v>29</v>
      </c>
      <c r="N567">
        <v>198.5</v>
      </c>
      <c r="O567">
        <v>4.7619047620000003</v>
      </c>
      <c r="P567">
        <v>9.9250000000000007</v>
      </c>
      <c r="Q567">
        <v>9</v>
      </c>
      <c r="R567">
        <f t="shared" si="80"/>
        <v>208.43</v>
      </c>
      <c r="S567" t="str">
        <f t="shared" si="72"/>
        <v>check</v>
      </c>
      <c r="T567" t="str">
        <f t="shared" si="73"/>
        <v>Fashion Accessories</v>
      </c>
      <c r="U567" t="str">
        <f t="shared" si="74"/>
        <v>Cash</v>
      </c>
      <c r="V567">
        <f>SUM(J567:J567:J1566)</f>
        <v>138777.0824999999</v>
      </c>
      <c r="W567">
        <f t="shared" si="75"/>
        <v>2328</v>
      </c>
      <c r="X567">
        <f t="shared" si="76"/>
        <v>318.29606077981629</v>
      </c>
      <c r="Y567">
        <f t="shared" si="77"/>
        <v>1023.75</v>
      </c>
      <c r="Z567">
        <f t="shared" si="78"/>
        <v>10.6785</v>
      </c>
      <c r="AA567">
        <f t="shared" si="79"/>
        <v>436</v>
      </c>
    </row>
    <row r="568" spans="1:27" x14ac:dyDescent="0.3">
      <c r="A568" t="s">
        <v>654</v>
      </c>
      <c r="B568" t="s">
        <v>18</v>
      </c>
      <c r="C568" t="s">
        <v>19</v>
      </c>
      <c r="D568" t="s">
        <v>27</v>
      </c>
      <c r="E568" t="s">
        <v>21</v>
      </c>
      <c r="F568" t="s">
        <v>47</v>
      </c>
      <c r="G568">
        <v>81.209999999999994</v>
      </c>
      <c r="H568">
        <v>10</v>
      </c>
      <c r="I568">
        <v>40.604999999999997</v>
      </c>
      <c r="J568">
        <v>852.70500000000004</v>
      </c>
      <c r="K568" t="s">
        <v>90</v>
      </c>
      <c r="L568">
        <v>0.54236111111111118</v>
      </c>
      <c r="M568" t="s">
        <v>32</v>
      </c>
      <c r="N568">
        <v>812.1</v>
      </c>
      <c r="O568">
        <v>4.7619047620000003</v>
      </c>
      <c r="P568">
        <v>40.604999999999997</v>
      </c>
      <c r="Q568">
        <v>6.3</v>
      </c>
      <c r="R568">
        <f t="shared" si="80"/>
        <v>852.71</v>
      </c>
      <c r="S568" t="str">
        <f t="shared" si="72"/>
        <v>check</v>
      </c>
      <c r="T568" t="str">
        <f t="shared" si="73"/>
        <v>Food And Beverages</v>
      </c>
      <c r="U568" t="str">
        <f t="shared" si="74"/>
        <v>Credit card</v>
      </c>
      <c r="V568">
        <f>SUM(J568:J568:J1567)</f>
        <v>138568.65749999991</v>
      </c>
      <c r="W568">
        <f t="shared" si="75"/>
        <v>2326</v>
      </c>
      <c r="X568">
        <f t="shared" si="76"/>
        <v>318.54863793103431</v>
      </c>
      <c r="Y568">
        <f t="shared" si="77"/>
        <v>1023.75</v>
      </c>
      <c r="Z568">
        <f t="shared" si="78"/>
        <v>10.6785</v>
      </c>
      <c r="AA568">
        <f t="shared" si="79"/>
        <v>435</v>
      </c>
    </row>
    <row r="569" spans="1:27" x14ac:dyDescent="0.3">
      <c r="A569" t="s">
        <v>655</v>
      </c>
      <c r="B569" t="s">
        <v>25</v>
      </c>
      <c r="C569" t="s">
        <v>26</v>
      </c>
      <c r="D569" t="s">
        <v>27</v>
      </c>
      <c r="E569" t="s">
        <v>21</v>
      </c>
      <c r="F569" t="s">
        <v>36</v>
      </c>
      <c r="G569">
        <v>49.33</v>
      </c>
      <c r="H569">
        <v>10</v>
      </c>
      <c r="I569">
        <v>24.664999999999999</v>
      </c>
      <c r="J569">
        <v>517.96500000000003</v>
      </c>
      <c r="K569">
        <v>43526</v>
      </c>
      <c r="L569">
        <v>0.69444444444444453</v>
      </c>
      <c r="M569" t="s">
        <v>32</v>
      </c>
      <c r="N569">
        <v>493.3</v>
      </c>
      <c r="O569">
        <v>4.7619047620000003</v>
      </c>
      <c r="P569">
        <v>24.664999999999999</v>
      </c>
      <c r="Q569">
        <v>9.4</v>
      </c>
      <c r="R569">
        <f t="shared" si="80"/>
        <v>517.97</v>
      </c>
      <c r="S569" t="str">
        <f t="shared" si="72"/>
        <v>check</v>
      </c>
      <c r="T569" t="str">
        <f t="shared" si="73"/>
        <v>Sports And Travel</v>
      </c>
      <c r="U569" t="str">
        <f t="shared" si="74"/>
        <v>Credit card</v>
      </c>
      <c r="V569">
        <f>SUM(J569:J569:J1568)</f>
        <v>137715.9524999999</v>
      </c>
      <c r="W569">
        <f t="shared" si="75"/>
        <v>2316</v>
      </c>
      <c r="X569">
        <f t="shared" si="76"/>
        <v>317.31786290322555</v>
      </c>
      <c r="Y569">
        <f t="shared" si="77"/>
        <v>1023.75</v>
      </c>
      <c r="Z569">
        <f t="shared" si="78"/>
        <v>10.6785</v>
      </c>
      <c r="AA569">
        <f t="shared" si="79"/>
        <v>434</v>
      </c>
    </row>
    <row r="570" spans="1:27" x14ac:dyDescent="0.3">
      <c r="A570" t="s">
        <v>656</v>
      </c>
      <c r="B570" t="s">
        <v>18</v>
      </c>
      <c r="C570" t="s">
        <v>19</v>
      </c>
      <c r="D570" t="s">
        <v>27</v>
      </c>
      <c r="E570" t="s">
        <v>21</v>
      </c>
      <c r="F570" t="s">
        <v>50</v>
      </c>
      <c r="G570">
        <v>65.739999999999995</v>
      </c>
      <c r="H570">
        <v>9</v>
      </c>
      <c r="I570">
        <v>29.582999999999998</v>
      </c>
      <c r="J570">
        <v>621.24300000000005</v>
      </c>
      <c r="K570">
        <v>43466</v>
      </c>
      <c r="L570">
        <v>0.57986111111111105</v>
      </c>
      <c r="M570" t="s">
        <v>29</v>
      </c>
      <c r="N570">
        <v>591.66</v>
      </c>
      <c r="O570">
        <v>4.7619047620000003</v>
      </c>
      <c r="P570">
        <v>29.582999999999998</v>
      </c>
      <c r="Q570">
        <v>7.7</v>
      </c>
      <c r="R570">
        <f t="shared" si="80"/>
        <v>621.24</v>
      </c>
      <c r="S570" t="str">
        <f t="shared" si="72"/>
        <v>check</v>
      </c>
      <c r="T570" t="str">
        <f t="shared" si="73"/>
        <v>Fashion Accessories</v>
      </c>
      <c r="U570" t="str">
        <f t="shared" si="74"/>
        <v>Cash</v>
      </c>
      <c r="V570">
        <f>SUM(J570:J570:J1569)</f>
        <v>137197.9874999999</v>
      </c>
      <c r="W570">
        <f t="shared" si="75"/>
        <v>2306</v>
      </c>
      <c r="X570">
        <f t="shared" si="76"/>
        <v>316.8544745958427</v>
      </c>
      <c r="Y570">
        <f t="shared" si="77"/>
        <v>1023.75</v>
      </c>
      <c r="Z570">
        <f t="shared" si="78"/>
        <v>10.6785</v>
      </c>
      <c r="AA570">
        <f t="shared" si="79"/>
        <v>433</v>
      </c>
    </row>
    <row r="571" spans="1:27" x14ac:dyDescent="0.3">
      <c r="A571" t="s">
        <v>657</v>
      </c>
      <c r="B571" t="s">
        <v>45</v>
      </c>
      <c r="C571" t="s">
        <v>46</v>
      </c>
      <c r="D571" t="s">
        <v>27</v>
      </c>
      <c r="E571" t="s">
        <v>21</v>
      </c>
      <c r="F571" t="s">
        <v>50</v>
      </c>
      <c r="G571">
        <v>79.86</v>
      </c>
      <c r="H571">
        <v>7</v>
      </c>
      <c r="I571">
        <v>27.951000000000001</v>
      </c>
      <c r="J571">
        <v>586.971</v>
      </c>
      <c r="K571">
        <v>43739</v>
      </c>
      <c r="L571">
        <v>0.43958333333333338</v>
      </c>
      <c r="M571" t="s">
        <v>32</v>
      </c>
      <c r="N571">
        <v>559.02</v>
      </c>
      <c r="O571">
        <v>4.7619047620000003</v>
      </c>
      <c r="P571">
        <v>27.951000000000001</v>
      </c>
      <c r="Q571">
        <v>5.5</v>
      </c>
      <c r="R571">
        <f t="shared" si="80"/>
        <v>586.97</v>
      </c>
      <c r="S571" t="str">
        <f t="shared" si="72"/>
        <v>check</v>
      </c>
      <c r="T571" t="str">
        <f t="shared" si="73"/>
        <v>Fashion Accessories</v>
      </c>
      <c r="U571" t="str">
        <f t="shared" si="74"/>
        <v>Credit card</v>
      </c>
      <c r="V571">
        <f>SUM(J571:J571:J1570)</f>
        <v>136576.74449999988</v>
      </c>
      <c r="W571">
        <f t="shared" si="75"/>
        <v>2297</v>
      </c>
      <c r="X571">
        <f t="shared" si="76"/>
        <v>316.14987152777752</v>
      </c>
      <c r="Y571">
        <f t="shared" si="77"/>
        <v>1023.75</v>
      </c>
      <c r="Z571">
        <f t="shared" si="78"/>
        <v>10.6785</v>
      </c>
      <c r="AA571">
        <f t="shared" si="79"/>
        <v>432</v>
      </c>
    </row>
    <row r="572" spans="1:27" x14ac:dyDescent="0.3">
      <c r="A572" t="s">
        <v>658</v>
      </c>
      <c r="B572" t="s">
        <v>25</v>
      </c>
      <c r="C572" t="s">
        <v>26</v>
      </c>
      <c r="D572" t="s">
        <v>27</v>
      </c>
      <c r="E572" t="s">
        <v>21</v>
      </c>
      <c r="F572" t="s">
        <v>36</v>
      </c>
      <c r="G572">
        <v>73.98</v>
      </c>
      <c r="H572">
        <v>7</v>
      </c>
      <c r="I572">
        <v>25.893000000000001</v>
      </c>
      <c r="J572">
        <v>543.75300000000004</v>
      </c>
      <c r="K572">
        <v>43499</v>
      </c>
      <c r="L572">
        <v>0.6958333333333333</v>
      </c>
      <c r="M572" t="s">
        <v>23</v>
      </c>
      <c r="N572">
        <v>517.86</v>
      </c>
      <c r="O572">
        <v>4.7619047620000003</v>
      </c>
      <c r="P572">
        <v>25.893000000000001</v>
      </c>
      <c r="Q572">
        <v>4.0999999999999996</v>
      </c>
      <c r="R572">
        <f t="shared" si="80"/>
        <v>543.75</v>
      </c>
      <c r="S572" t="str">
        <f t="shared" si="72"/>
        <v>check</v>
      </c>
      <c r="T572" t="str">
        <f t="shared" si="73"/>
        <v>Sports And Travel</v>
      </c>
      <c r="U572" t="str">
        <f t="shared" si="74"/>
        <v>Ewallet</v>
      </c>
      <c r="V572">
        <f>SUM(J572:J572:J1571)</f>
        <v>135989.77349999986</v>
      </c>
      <c r="W572">
        <f t="shared" si="75"/>
        <v>2290</v>
      </c>
      <c r="X572">
        <f t="shared" si="76"/>
        <v>315.52151624129897</v>
      </c>
      <c r="Y572">
        <f t="shared" si="77"/>
        <v>1023.75</v>
      </c>
      <c r="Z572">
        <f t="shared" si="78"/>
        <v>10.6785</v>
      </c>
      <c r="AA572">
        <f t="shared" si="79"/>
        <v>431</v>
      </c>
    </row>
    <row r="573" spans="1:27" x14ac:dyDescent="0.3">
      <c r="A573" t="s">
        <v>659</v>
      </c>
      <c r="B573" t="s">
        <v>45</v>
      </c>
      <c r="C573" t="s">
        <v>46</v>
      </c>
      <c r="D573" t="s">
        <v>20</v>
      </c>
      <c r="E573" t="s">
        <v>21</v>
      </c>
      <c r="F573" t="s">
        <v>31</v>
      </c>
      <c r="G573">
        <v>82.04</v>
      </c>
      <c r="H573">
        <v>5</v>
      </c>
      <c r="I573">
        <v>20.51</v>
      </c>
      <c r="J573">
        <v>430.71</v>
      </c>
      <c r="K573" t="s">
        <v>40</v>
      </c>
      <c r="L573">
        <v>0.71944444444444444</v>
      </c>
      <c r="M573" t="s">
        <v>32</v>
      </c>
      <c r="N573">
        <v>410.2</v>
      </c>
      <c r="O573">
        <v>4.7619047620000003</v>
      </c>
      <c r="P573">
        <v>20.51</v>
      </c>
      <c r="Q573">
        <v>7.6</v>
      </c>
      <c r="R573">
        <f t="shared" si="80"/>
        <v>430.71</v>
      </c>
      <c r="S573" t="str">
        <f t="shared" si="72"/>
        <v>correct</v>
      </c>
      <c r="T573" t="str">
        <f t="shared" si="73"/>
        <v>Home And Lifestyle</v>
      </c>
      <c r="U573" t="str">
        <f t="shared" si="74"/>
        <v>Credit card</v>
      </c>
      <c r="V573">
        <f>SUM(J573:J573:J1572)</f>
        <v>135446.02049999987</v>
      </c>
      <c r="W573">
        <f t="shared" si="75"/>
        <v>2283</v>
      </c>
      <c r="X573">
        <f t="shared" si="76"/>
        <v>314.99074534883692</v>
      </c>
      <c r="Y573">
        <f t="shared" si="77"/>
        <v>1023.75</v>
      </c>
      <c r="Z573">
        <f t="shared" si="78"/>
        <v>10.6785</v>
      </c>
      <c r="AA573">
        <f t="shared" si="79"/>
        <v>430</v>
      </c>
    </row>
    <row r="574" spans="1:27" x14ac:dyDescent="0.3">
      <c r="A574" t="s">
        <v>660</v>
      </c>
      <c r="B574" t="s">
        <v>45</v>
      </c>
      <c r="C574" t="s">
        <v>46</v>
      </c>
      <c r="D574" t="s">
        <v>20</v>
      </c>
      <c r="E574" t="s">
        <v>215</v>
      </c>
      <c r="F574" t="s">
        <v>36</v>
      </c>
      <c r="G574">
        <v>26.67</v>
      </c>
      <c r="H574">
        <v>10</v>
      </c>
      <c r="I574">
        <v>13.335000000000001</v>
      </c>
      <c r="J574">
        <v>280.03500000000003</v>
      </c>
      <c r="K574" t="s">
        <v>228</v>
      </c>
      <c r="L574">
        <v>0.4916666666666667</v>
      </c>
      <c r="M574" t="s">
        <v>29</v>
      </c>
      <c r="N574">
        <v>266.7</v>
      </c>
      <c r="O574">
        <v>4.7619047620000003</v>
      </c>
      <c r="P574">
        <v>13.335000000000001</v>
      </c>
      <c r="Q574">
        <v>8.6</v>
      </c>
      <c r="R574">
        <f t="shared" si="80"/>
        <v>280.04000000000002</v>
      </c>
      <c r="S574" t="str">
        <f t="shared" si="72"/>
        <v>check</v>
      </c>
      <c r="T574" t="str">
        <f t="shared" si="73"/>
        <v>Sports And Travel</v>
      </c>
      <c r="U574" t="str">
        <f t="shared" si="74"/>
        <v>Cash</v>
      </c>
      <c r="V574">
        <f>SUM(J574:J574:J1573)</f>
        <v>135015.31049999988</v>
      </c>
      <c r="W574">
        <f t="shared" si="75"/>
        <v>2278</v>
      </c>
      <c r="X574">
        <f t="shared" si="76"/>
        <v>314.72100349650322</v>
      </c>
      <c r="Y574">
        <f t="shared" si="77"/>
        <v>1023.75</v>
      </c>
      <c r="Z574">
        <f t="shared" si="78"/>
        <v>10.6785</v>
      </c>
      <c r="AA574">
        <f t="shared" si="79"/>
        <v>429</v>
      </c>
    </row>
    <row r="575" spans="1:27" x14ac:dyDescent="0.3">
      <c r="A575" t="s">
        <v>661</v>
      </c>
      <c r="B575" t="s">
        <v>18</v>
      </c>
      <c r="C575" t="s">
        <v>19</v>
      </c>
      <c r="D575" t="s">
        <v>20</v>
      </c>
      <c r="E575" t="s">
        <v>215</v>
      </c>
      <c r="F575" t="s">
        <v>47</v>
      </c>
      <c r="G575">
        <v>10.130000000000001</v>
      </c>
      <c r="H575">
        <v>7</v>
      </c>
      <c r="I575">
        <v>3.5455000000000001</v>
      </c>
      <c r="J575">
        <v>74.455500000000001</v>
      </c>
      <c r="K575">
        <v>43741</v>
      </c>
      <c r="L575">
        <v>0.81597222222222221</v>
      </c>
      <c r="M575" t="s">
        <v>23</v>
      </c>
      <c r="N575">
        <v>70.91</v>
      </c>
      <c r="O575">
        <v>4.7619047620000003</v>
      </c>
      <c r="P575">
        <v>3.5455000000000001</v>
      </c>
      <c r="Q575">
        <v>8.3000000000000007</v>
      </c>
      <c r="R575">
        <f t="shared" si="80"/>
        <v>74.459999999999994</v>
      </c>
      <c r="S575" t="str">
        <f t="shared" si="72"/>
        <v>check</v>
      </c>
      <c r="T575" t="str">
        <f t="shared" si="73"/>
        <v>Food And Beverages</v>
      </c>
      <c r="U575" t="str">
        <f t="shared" si="74"/>
        <v>Ewallet</v>
      </c>
      <c r="V575">
        <f>SUM(J575:J575:J1574)</f>
        <v>134735.27549999987</v>
      </c>
      <c r="W575">
        <f t="shared" si="75"/>
        <v>2268</v>
      </c>
      <c r="X575">
        <f t="shared" si="76"/>
        <v>314.80204556074739</v>
      </c>
      <c r="Y575">
        <f t="shared" si="77"/>
        <v>1023.75</v>
      </c>
      <c r="Z575">
        <f t="shared" si="78"/>
        <v>10.6785</v>
      </c>
      <c r="AA575">
        <f t="shared" si="79"/>
        <v>428</v>
      </c>
    </row>
    <row r="576" spans="1:27" x14ac:dyDescent="0.3">
      <c r="A576" t="s">
        <v>662</v>
      </c>
      <c r="B576" t="s">
        <v>45</v>
      </c>
      <c r="C576" t="s">
        <v>46</v>
      </c>
      <c r="D576" t="s">
        <v>27</v>
      </c>
      <c r="E576" t="s">
        <v>215</v>
      </c>
      <c r="F576" t="s">
        <v>47</v>
      </c>
      <c r="G576">
        <v>72.39</v>
      </c>
      <c r="H576">
        <v>2</v>
      </c>
      <c r="I576">
        <v>7.2389999999999999</v>
      </c>
      <c r="J576">
        <v>152.01900000000001</v>
      </c>
      <c r="K576" t="s">
        <v>137</v>
      </c>
      <c r="L576">
        <v>0.82986111111111116</v>
      </c>
      <c r="M576" t="s">
        <v>32</v>
      </c>
      <c r="N576">
        <v>144.78</v>
      </c>
      <c r="O576">
        <v>4.7619047620000003</v>
      </c>
      <c r="P576">
        <v>7.2389999999999999</v>
      </c>
      <c r="Q576">
        <v>8.1</v>
      </c>
      <c r="R576">
        <f t="shared" si="80"/>
        <v>152.02000000000001</v>
      </c>
      <c r="S576" t="str">
        <f t="shared" si="72"/>
        <v>check</v>
      </c>
      <c r="T576" t="str">
        <f t="shared" si="73"/>
        <v>Food And Beverages</v>
      </c>
      <c r="U576" t="str">
        <f t="shared" si="74"/>
        <v>Credit card</v>
      </c>
      <c r="V576">
        <f>SUM(J576:J576:J1575)</f>
        <v>134660.81999999986</v>
      </c>
      <c r="W576">
        <f t="shared" si="75"/>
        <v>2261</v>
      </c>
      <c r="X576">
        <f t="shared" si="76"/>
        <v>315.36491803278653</v>
      </c>
      <c r="Y576">
        <f t="shared" si="77"/>
        <v>1023.75</v>
      </c>
      <c r="Z576">
        <f t="shared" si="78"/>
        <v>10.6785</v>
      </c>
      <c r="AA576">
        <f t="shared" si="79"/>
        <v>427</v>
      </c>
    </row>
    <row r="577" spans="1:27" x14ac:dyDescent="0.3">
      <c r="A577" t="s">
        <v>663</v>
      </c>
      <c r="B577" t="s">
        <v>18</v>
      </c>
      <c r="C577" t="s">
        <v>19</v>
      </c>
      <c r="D577" t="s">
        <v>27</v>
      </c>
      <c r="E577" t="s">
        <v>215</v>
      </c>
      <c r="F577" t="s">
        <v>36</v>
      </c>
      <c r="G577">
        <v>85.91</v>
      </c>
      <c r="H577">
        <v>5</v>
      </c>
      <c r="I577">
        <v>21.477499999999999</v>
      </c>
      <c r="J577">
        <v>451.02749999999997</v>
      </c>
      <c r="K577" t="s">
        <v>71</v>
      </c>
      <c r="L577">
        <v>0.60625000000000007</v>
      </c>
      <c r="M577" t="s">
        <v>32</v>
      </c>
      <c r="N577">
        <v>429.55</v>
      </c>
      <c r="O577">
        <v>4.7619047620000003</v>
      </c>
      <c r="P577">
        <v>21.477499999999999</v>
      </c>
      <c r="Q577">
        <v>8.6</v>
      </c>
      <c r="R577">
        <f t="shared" si="80"/>
        <v>451.03</v>
      </c>
      <c r="S577" t="str">
        <f t="shared" si="72"/>
        <v>check</v>
      </c>
      <c r="T577" t="str">
        <f t="shared" si="73"/>
        <v>Sports And Travel</v>
      </c>
      <c r="U577" t="str">
        <f t="shared" si="74"/>
        <v>Credit card</v>
      </c>
      <c r="V577">
        <f>SUM(J577:J577:J1576)</f>
        <v>134508.80099999986</v>
      </c>
      <c r="W577">
        <f t="shared" si="75"/>
        <v>2259</v>
      </c>
      <c r="X577">
        <f t="shared" si="76"/>
        <v>315.74835915492923</v>
      </c>
      <c r="Y577">
        <f t="shared" si="77"/>
        <v>1023.75</v>
      </c>
      <c r="Z577">
        <f t="shared" si="78"/>
        <v>10.6785</v>
      </c>
      <c r="AA577">
        <f t="shared" si="79"/>
        <v>426</v>
      </c>
    </row>
    <row r="578" spans="1:27" x14ac:dyDescent="0.3">
      <c r="A578" t="s">
        <v>664</v>
      </c>
      <c r="B578" t="s">
        <v>45</v>
      </c>
      <c r="C578" t="s">
        <v>46</v>
      </c>
      <c r="D578" t="s">
        <v>20</v>
      </c>
      <c r="E578" t="s">
        <v>215</v>
      </c>
      <c r="F578" t="s">
        <v>50</v>
      </c>
      <c r="G578">
        <v>81.31</v>
      </c>
      <c r="H578">
        <v>7</v>
      </c>
      <c r="I578">
        <v>28.458500000000001</v>
      </c>
      <c r="J578">
        <v>597.62850000000003</v>
      </c>
      <c r="K578">
        <v>43468</v>
      </c>
      <c r="L578">
        <v>0.8256944444444444</v>
      </c>
      <c r="M578" t="s">
        <v>23</v>
      </c>
      <c r="N578">
        <v>569.16999999999996</v>
      </c>
      <c r="O578">
        <v>4.7619047620000003</v>
      </c>
      <c r="P578">
        <v>28.458500000000001</v>
      </c>
      <c r="Q578">
        <v>6.3</v>
      </c>
      <c r="R578">
        <f t="shared" si="80"/>
        <v>597.63</v>
      </c>
      <c r="S578" t="str">
        <f t="shared" si="72"/>
        <v>check</v>
      </c>
      <c r="T578" t="str">
        <f t="shared" si="73"/>
        <v>Fashion Accessories</v>
      </c>
      <c r="U578" t="str">
        <f t="shared" si="74"/>
        <v>Ewallet</v>
      </c>
      <c r="V578">
        <f>SUM(J578:J578:J1577)</f>
        <v>134057.77349999986</v>
      </c>
      <c r="W578">
        <f t="shared" si="75"/>
        <v>2254</v>
      </c>
      <c r="X578">
        <f t="shared" si="76"/>
        <v>315.43005529411732</v>
      </c>
      <c r="Y578">
        <f t="shared" si="77"/>
        <v>1023.75</v>
      </c>
      <c r="Z578">
        <f t="shared" si="78"/>
        <v>10.6785</v>
      </c>
      <c r="AA578">
        <f t="shared" si="79"/>
        <v>425</v>
      </c>
    </row>
    <row r="579" spans="1:27" x14ac:dyDescent="0.3">
      <c r="A579" t="s">
        <v>665</v>
      </c>
      <c r="B579" t="s">
        <v>45</v>
      </c>
      <c r="C579" t="s">
        <v>46</v>
      </c>
      <c r="D579" t="s">
        <v>27</v>
      </c>
      <c r="E579" t="s">
        <v>215</v>
      </c>
      <c r="F579" t="s">
        <v>47</v>
      </c>
      <c r="G579">
        <v>60.3</v>
      </c>
      <c r="H579">
        <v>4</v>
      </c>
      <c r="I579">
        <v>12.06</v>
      </c>
      <c r="J579">
        <v>253.26</v>
      </c>
      <c r="K579" t="s">
        <v>48</v>
      </c>
      <c r="L579">
        <v>0.77986111111111101</v>
      </c>
      <c r="M579" t="s">
        <v>29</v>
      </c>
      <c r="N579">
        <v>241.2</v>
      </c>
      <c r="O579">
        <v>4.7619047620000003</v>
      </c>
      <c r="P579">
        <v>12.06</v>
      </c>
      <c r="Q579">
        <v>5.8</v>
      </c>
      <c r="R579">
        <f t="shared" si="80"/>
        <v>253.26</v>
      </c>
      <c r="S579" t="str">
        <f t="shared" ref="S579:S642" si="81">IF(J579=ROUND((G579*H579)+I579,2),"correct","check")</f>
        <v>correct</v>
      </c>
      <c r="T579" t="str">
        <f t="shared" ref="T579:T642" si="82">PROPER(F579)</f>
        <v>Food And Beverages</v>
      </c>
      <c r="U579" t="str">
        <f t="shared" ref="U579:U642" si="83">TRIM(M579)</f>
        <v>Cash</v>
      </c>
      <c r="V579">
        <f>SUM(J579:J579:J1578)</f>
        <v>133460.14499999987</v>
      </c>
      <c r="W579">
        <f t="shared" ref="W579:W642" si="84">SUM(H579:H1578)</f>
        <v>2247</v>
      </c>
      <c r="X579">
        <f t="shared" ref="X579:X642" si="85">AVERAGE(J579:J1578)</f>
        <v>314.76449292452799</v>
      </c>
      <c r="Y579">
        <f t="shared" ref="Y579:Y642" si="86">MAX(J579:J1578)</f>
        <v>1023.75</v>
      </c>
      <c r="Z579">
        <f t="shared" ref="Z579:Z642" si="87">MIN(J579:J1578)</f>
        <v>10.6785</v>
      </c>
      <c r="AA579">
        <f t="shared" ref="AA579:AA642" si="88">COUNTA(A579:A1578)</f>
        <v>424</v>
      </c>
    </row>
    <row r="580" spans="1:27" x14ac:dyDescent="0.3">
      <c r="A580" t="s">
        <v>666</v>
      </c>
      <c r="B580" t="s">
        <v>25</v>
      </c>
      <c r="C580" t="s">
        <v>26</v>
      </c>
      <c r="D580" t="s">
        <v>27</v>
      </c>
      <c r="E580" t="s">
        <v>215</v>
      </c>
      <c r="F580" t="s">
        <v>47</v>
      </c>
      <c r="G580">
        <v>31.77</v>
      </c>
      <c r="H580">
        <v>4</v>
      </c>
      <c r="I580">
        <v>6.3540000000000001</v>
      </c>
      <c r="J580">
        <v>133.434</v>
      </c>
      <c r="K580" t="s">
        <v>283</v>
      </c>
      <c r="L580">
        <v>0.61319444444444449</v>
      </c>
      <c r="M580" t="s">
        <v>23</v>
      </c>
      <c r="N580">
        <v>127.08</v>
      </c>
      <c r="O580">
        <v>4.7619047620000003</v>
      </c>
      <c r="P580">
        <v>6.3540000000000001</v>
      </c>
      <c r="Q580">
        <v>6.2</v>
      </c>
      <c r="R580">
        <f t="shared" ref="R580:R643" si="89">ROUND((G580*H580)+I580,2)</f>
        <v>133.43</v>
      </c>
      <c r="S580" t="str">
        <f t="shared" si="81"/>
        <v>check</v>
      </c>
      <c r="T580" t="str">
        <f t="shared" si="82"/>
        <v>Food And Beverages</v>
      </c>
      <c r="U580" t="str">
        <f t="shared" si="83"/>
        <v>Ewallet</v>
      </c>
      <c r="V580">
        <f>SUM(J580:J580:J1579)</f>
        <v>133206.88499999989</v>
      </c>
      <c r="W580">
        <f t="shared" si="84"/>
        <v>2243</v>
      </c>
      <c r="X580">
        <f t="shared" si="85"/>
        <v>314.909893617021</v>
      </c>
      <c r="Y580">
        <f t="shared" si="86"/>
        <v>1023.75</v>
      </c>
      <c r="Z580">
        <f t="shared" si="87"/>
        <v>10.6785</v>
      </c>
      <c r="AA580">
        <f t="shared" si="88"/>
        <v>423</v>
      </c>
    </row>
    <row r="581" spans="1:27" x14ac:dyDescent="0.3">
      <c r="A581" t="s">
        <v>667</v>
      </c>
      <c r="B581" t="s">
        <v>18</v>
      </c>
      <c r="C581" t="s">
        <v>19</v>
      </c>
      <c r="D581" t="s">
        <v>27</v>
      </c>
      <c r="E581" t="s">
        <v>21</v>
      </c>
      <c r="F581" t="s">
        <v>22</v>
      </c>
      <c r="G581">
        <v>64.27</v>
      </c>
      <c r="H581">
        <v>4</v>
      </c>
      <c r="I581">
        <v>12.853999999999999</v>
      </c>
      <c r="J581">
        <v>269.93400000000003</v>
      </c>
      <c r="K581" t="s">
        <v>166</v>
      </c>
      <c r="L581">
        <v>0.57916666666666672</v>
      </c>
      <c r="M581" t="s">
        <v>29</v>
      </c>
      <c r="N581">
        <v>257.08</v>
      </c>
      <c r="O581">
        <v>4.7619047620000003</v>
      </c>
      <c r="P581">
        <v>12.853999999999999</v>
      </c>
      <c r="Q581">
        <v>7.7</v>
      </c>
      <c r="R581">
        <f t="shared" si="89"/>
        <v>269.93</v>
      </c>
      <c r="S581" t="str">
        <f t="shared" si="81"/>
        <v>check</v>
      </c>
      <c r="T581" t="str">
        <f t="shared" si="82"/>
        <v>Health And Beauty</v>
      </c>
      <c r="U581" t="str">
        <f t="shared" si="83"/>
        <v>Cash</v>
      </c>
      <c r="V581">
        <f>SUM(J581:J581:J1580)</f>
        <v>133073.45099999988</v>
      </c>
      <c r="W581">
        <f t="shared" si="84"/>
        <v>2239</v>
      </c>
      <c r="X581">
        <f t="shared" si="85"/>
        <v>315.3399312796206</v>
      </c>
      <c r="Y581">
        <f t="shared" si="86"/>
        <v>1023.75</v>
      </c>
      <c r="Z581">
        <f t="shared" si="87"/>
        <v>10.6785</v>
      </c>
      <c r="AA581">
        <f t="shared" si="88"/>
        <v>422</v>
      </c>
    </row>
    <row r="582" spans="1:27" x14ac:dyDescent="0.3">
      <c r="A582" t="s">
        <v>668</v>
      </c>
      <c r="B582" t="s">
        <v>45</v>
      </c>
      <c r="C582" t="s">
        <v>46</v>
      </c>
      <c r="D582" t="s">
        <v>27</v>
      </c>
      <c r="E582" t="s">
        <v>215</v>
      </c>
      <c r="F582" t="s">
        <v>22</v>
      </c>
      <c r="G582">
        <v>69.510000000000005</v>
      </c>
      <c r="H582">
        <v>2</v>
      </c>
      <c r="I582">
        <v>6.9509999999999996</v>
      </c>
      <c r="J582">
        <v>145.971</v>
      </c>
      <c r="K582">
        <v>43468</v>
      </c>
      <c r="L582">
        <v>0.51041666666666663</v>
      </c>
      <c r="M582" t="s">
        <v>23</v>
      </c>
      <c r="N582">
        <v>139.02000000000001</v>
      </c>
      <c r="O582">
        <v>4.7619047620000003</v>
      </c>
      <c r="P582">
        <v>6.9509999999999996</v>
      </c>
      <c r="Q582">
        <v>8.1</v>
      </c>
      <c r="R582">
        <f t="shared" si="89"/>
        <v>145.97</v>
      </c>
      <c r="S582" t="str">
        <f t="shared" si="81"/>
        <v>check</v>
      </c>
      <c r="T582" t="str">
        <f t="shared" si="82"/>
        <v>Health And Beauty</v>
      </c>
      <c r="U582" t="str">
        <f t="shared" si="83"/>
        <v>Ewallet</v>
      </c>
      <c r="V582">
        <f>SUM(J582:J582:J1581)</f>
        <v>132803.51699999991</v>
      </c>
      <c r="W582">
        <f t="shared" si="84"/>
        <v>2235</v>
      </c>
      <c r="X582">
        <f t="shared" si="85"/>
        <v>315.44778384798076</v>
      </c>
      <c r="Y582">
        <f t="shared" si="86"/>
        <v>1023.75</v>
      </c>
      <c r="Z582">
        <f t="shared" si="87"/>
        <v>10.6785</v>
      </c>
      <c r="AA582">
        <f t="shared" si="88"/>
        <v>421</v>
      </c>
    </row>
    <row r="583" spans="1:27" x14ac:dyDescent="0.3">
      <c r="A583" t="s">
        <v>669</v>
      </c>
      <c r="B583" t="s">
        <v>25</v>
      </c>
      <c r="C583" t="s">
        <v>26</v>
      </c>
      <c r="D583" t="s">
        <v>27</v>
      </c>
      <c r="E583" t="s">
        <v>215</v>
      </c>
      <c r="F583" t="s">
        <v>47</v>
      </c>
      <c r="G583">
        <v>27.22</v>
      </c>
      <c r="H583">
        <v>3</v>
      </c>
      <c r="I583">
        <v>4.0830000000000002</v>
      </c>
      <c r="J583">
        <v>85.742999999999995</v>
      </c>
      <c r="K583">
        <v>43647</v>
      </c>
      <c r="L583">
        <v>0.52569444444444446</v>
      </c>
      <c r="M583" t="s">
        <v>29</v>
      </c>
      <c r="N583">
        <v>81.66</v>
      </c>
      <c r="O583">
        <v>4.7619047620000003</v>
      </c>
      <c r="P583">
        <v>4.0830000000000002</v>
      </c>
      <c r="Q583">
        <v>7.3</v>
      </c>
      <c r="R583">
        <f t="shared" si="89"/>
        <v>85.74</v>
      </c>
      <c r="S583" t="str">
        <f t="shared" si="81"/>
        <v>check</v>
      </c>
      <c r="T583" t="str">
        <f t="shared" si="82"/>
        <v>Food And Beverages</v>
      </c>
      <c r="U583" t="str">
        <f t="shared" si="83"/>
        <v>Cash</v>
      </c>
      <c r="V583">
        <f>SUM(J583:J583:J1582)</f>
        <v>132657.54599999991</v>
      </c>
      <c r="W583">
        <f t="shared" si="84"/>
        <v>2233</v>
      </c>
      <c r="X583">
        <f t="shared" si="85"/>
        <v>315.85129999999981</v>
      </c>
      <c r="Y583">
        <f t="shared" si="86"/>
        <v>1023.75</v>
      </c>
      <c r="Z583">
        <f t="shared" si="87"/>
        <v>10.6785</v>
      </c>
      <c r="AA583">
        <f t="shared" si="88"/>
        <v>420</v>
      </c>
    </row>
    <row r="584" spans="1:27" x14ac:dyDescent="0.3">
      <c r="A584" t="s">
        <v>670</v>
      </c>
      <c r="B584" t="s">
        <v>18</v>
      </c>
      <c r="C584" t="s">
        <v>19</v>
      </c>
      <c r="D584" t="s">
        <v>20</v>
      </c>
      <c r="E584" t="s">
        <v>21</v>
      </c>
      <c r="F584" t="s">
        <v>22</v>
      </c>
      <c r="G584">
        <v>77.680000000000007</v>
      </c>
      <c r="H584">
        <v>4</v>
      </c>
      <c r="I584">
        <v>15.536</v>
      </c>
      <c r="J584">
        <v>326.25599999999997</v>
      </c>
      <c r="K584">
        <v>43467</v>
      </c>
      <c r="L584">
        <v>0.82916666666666661</v>
      </c>
      <c r="M584" t="s">
        <v>29</v>
      </c>
      <c r="N584">
        <v>310.72000000000003</v>
      </c>
      <c r="O584">
        <v>4.7619047620000003</v>
      </c>
      <c r="P584">
        <v>15.536</v>
      </c>
      <c r="Q584">
        <v>8.4</v>
      </c>
      <c r="R584">
        <f t="shared" si="89"/>
        <v>326.26</v>
      </c>
      <c r="S584" t="str">
        <f t="shared" si="81"/>
        <v>check</v>
      </c>
      <c r="T584" t="str">
        <f t="shared" si="82"/>
        <v>Health And Beauty</v>
      </c>
      <c r="U584" t="str">
        <f t="shared" si="83"/>
        <v>Cash</v>
      </c>
      <c r="V584">
        <f>SUM(J584:J584:J1583)</f>
        <v>132571.8029999999</v>
      </c>
      <c r="W584">
        <f t="shared" si="84"/>
        <v>2230</v>
      </c>
      <c r="X584">
        <f t="shared" si="85"/>
        <v>316.40048448687327</v>
      </c>
      <c r="Y584">
        <f t="shared" si="86"/>
        <v>1023.75</v>
      </c>
      <c r="Z584">
        <f t="shared" si="87"/>
        <v>10.6785</v>
      </c>
      <c r="AA584">
        <f t="shared" si="88"/>
        <v>419</v>
      </c>
    </row>
    <row r="585" spans="1:27" x14ac:dyDescent="0.3">
      <c r="A585" t="s">
        <v>671</v>
      </c>
      <c r="B585" t="s">
        <v>25</v>
      </c>
      <c r="C585" t="s">
        <v>26</v>
      </c>
      <c r="D585" t="s">
        <v>20</v>
      </c>
      <c r="E585" t="s">
        <v>21</v>
      </c>
      <c r="F585" t="s">
        <v>50</v>
      </c>
      <c r="G585">
        <v>92.98</v>
      </c>
      <c r="H585">
        <v>2</v>
      </c>
      <c r="I585">
        <v>9.298</v>
      </c>
      <c r="J585">
        <v>195.25800000000001</v>
      </c>
      <c r="K585" t="s">
        <v>257</v>
      </c>
      <c r="L585">
        <v>0.62916666666666665</v>
      </c>
      <c r="M585" t="s">
        <v>32</v>
      </c>
      <c r="N585">
        <v>185.96</v>
      </c>
      <c r="O585">
        <v>4.7619047620000003</v>
      </c>
      <c r="P585">
        <v>9.298</v>
      </c>
      <c r="Q585">
        <v>8</v>
      </c>
      <c r="R585">
        <f t="shared" si="89"/>
        <v>195.26</v>
      </c>
      <c r="S585" t="str">
        <f t="shared" si="81"/>
        <v>check</v>
      </c>
      <c r="T585" t="str">
        <f t="shared" si="82"/>
        <v>Fashion Accessories</v>
      </c>
      <c r="U585" t="str">
        <f t="shared" si="83"/>
        <v>Credit card</v>
      </c>
      <c r="V585">
        <f>SUM(J585:J585:J1584)</f>
        <v>132245.5469999999</v>
      </c>
      <c r="W585">
        <f t="shared" si="84"/>
        <v>2226</v>
      </c>
      <c r="X585">
        <f t="shared" si="85"/>
        <v>316.37690669856437</v>
      </c>
      <c r="Y585">
        <f t="shared" si="86"/>
        <v>1023.75</v>
      </c>
      <c r="Z585">
        <f t="shared" si="87"/>
        <v>10.6785</v>
      </c>
      <c r="AA585">
        <f t="shared" si="88"/>
        <v>418</v>
      </c>
    </row>
    <row r="586" spans="1:27" x14ac:dyDescent="0.3">
      <c r="A586" t="s">
        <v>672</v>
      </c>
      <c r="B586" t="s">
        <v>45</v>
      </c>
      <c r="C586" t="s">
        <v>46</v>
      </c>
      <c r="D586" t="s">
        <v>20</v>
      </c>
      <c r="E586" t="s">
        <v>21</v>
      </c>
      <c r="F586" t="s">
        <v>50</v>
      </c>
      <c r="G586">
        <v>18.079999999999998</v>
      </c>
      <c r="H586">
        <v>4</v>
      </c>
      <c r="I586">
        <v>3.6160000000000001</v>
      </c>
      <c r="J586">
        <v>75.936000000000007</v>
      </c>
      <c r="K586" t="s">
        <v>283</v>
      </c>
      <c r="L586">
        <v>0.75208333333333333</v>
      </c>
      <c r="M586" t="s">
        <v>32</v>
      </c>
      <c r="N586">
        <v>72.319999999999993</v>
      </c>
      <c r="O586">
        <v>4.7619047620000003</v>
      </c>
      <c r="P586">
        <v>3.6160000000000001</v>
      </c>
      <c r="Q586">
        <v>9.5</v>
      </c>
      <c r="R586">
        <f t="shared" si="89"/>
        <v>75.94</v>
      </c>
      <c r="S586" t="str">
        <f t="shared" si="81"/>
        <v>check</v>
      </c>
      <c r="T586" t="str">
        <f t="shared" si="82"/>
        <v>Fashion Accessories</v>
      </c>
      <c r="U586" t="str">
        <f t="shared" si="83"/>
        <v>Credit card</v>
      </c>
      <c r="V586">
        <f>SUM(J586:J586:J1585)</f>
        <v>132050.2889999999</v>
      </c>
      <c r="W586">
        <f t="shared" si="84"/>
        <v>2224</v>
      </c>
      <c r="X586">
        <f t="shared" si="85"/>
        <v>316.66735971223</v>
      </c>
      <c r="Y586">
        <f t="shared" si="86"/>
        <v>1023.75</v>
      </c>
      <c r="Z586">
        <f t="shared" si="87"/>
        <v>10.6785</v>
      </c>
      <c r="AA586">
        <f t="shared" si="88"/>
        <v>417</v>
      </c>
    </row>
    <row r="587" spans="1:27" x14ac:dyDescent="0.3">
      <c r="A587" t="s">
        <v>673</v>
      </c>
      <c r="B587" t="s">
        <v>45</v>
      </c>
      <c r="C587" t="s">
        <v>46</v>
      </c>
      <c r="D587" t="s">
        <v>27</v>
      </c>
      <c r="E587" t="s">
        <v>215</v>
      </c>
      <c r="F587" t="s">
        <v>36</v>
      </c>
      <c r="G587">
        <v>63.06</v>
      </c>
      <c r="H587">
        <v>3</v>
      </c>
      <c r="I587">
        <v>9.4589999999999996</v>
      </c>
      <c r="J587">
        <v>198.63900000000001</v>
      </c>
      <c r="K587" t="s">
        <v>182</v>
      </c>
      <c r="L587">
        <v>0.66527777777777775</v>
      </c>
      <c r="M587" t="s">
        <v>23</v>
      </c>
      <c r="N587">
        <v>189.18</v>
      </c>
      <c r="O587">
        <v>4.7619047620000003</v>
      </c>
      <c r="P587">
        <v>9.4589999999999996</v>
      </c>
      <c r="Q587">
        <v>7</v>
      </c>
      <c r="R587">
        <f t="shared" si="89"/>
        <v>198.64</v>
      </c>
      <c r="S587" t="str">
        <f t="shared" si="81"/>
        <v>check</v>
      </c>
      <c r="T587" t="str">
        <f t="shared" si="82"/>
        <v>Sports And Travel</v>
      </c>
      <c r="U587" t="str">
        <f t="shared" si="83"/>
        <v>Ewallet</v>
      </c>
      <c r="V587">
        <f>SUM(J587:J587:J1586)</f>
        <v>131974.35299999992</v>
      </c>
      <c r="W587">
        <f t="shared" si="84"/>
        <v>2220</v>
      </c>
      <c r="X587">
        <f t="shared" si="85"/>
        <v>317.24604086538443</v>
      </c>
      <c r="Y587">
        <f t="shared" si="86"/>
        <v>1023.75</v>
      </c>
      <c r="Z587">
        <f t="shared" si="87"/>
        <v>10.6785</v>
      </c>
      <c r="AA587">
        <f t="shared" si="88"/>
        <v>416</v>
      </c>
    </row>
    <row r="588" spans="1:27" x14ac:dyDescent="0.3">
      <c r="A588" t="s">
        <v>674</v>
      </c>
      <c r="B588" t="s">
        <v>18</v>
      </c>
      <c r="C588" t="s">
        <v>19</v>
      </c>
      <c r="D588" t="s">
        <v>27</v>
      </c>
      <c r="E588" t="s">
        <v>215</v>
      </c>
      <c r="F588" t="s">
        <v>22</v>
      </c>
      <c r="G588">
        <v>51.71</v>
      </c>
      <c r="H588">
        <v>4</v>
      </c>
      <c r="I588">
        <v>10.342000000000001</v>
      </c>
      <c r="J588">
        <v>217.18199999999999</v>
      </c>
      <c r="K588">
        <v>43711</v>
      </c>
      <c r="L588">
        <v>0.57847222222222217</v>
      </c>
      <c r="M588" t="s">
        <v>32</v>
      </c>
      <c r="N588">
        <v>206.84</v>
      </c>
      <c r="O588">
        <v>4.7619047620000003</v>
      </c>
      <c r="P588">
        <v>10.342000000000001</v>
      </c>
      <c r="Q588">
        <v>9.8000000000000007</v>
      </c>
      <c r="R588">
        <f t="shared" si="89"/>
        <v>217.18</v>
      </c>
      <c r="S588" t="str">
        <f t="shared" si="81"/>
        <v>check</v>
      </c>
      <c r="T588" t="str">
        <f t="shared" si="82"/>
        <v>Health And Beauty</v>
      </c>
      <c r="U588" t="str">
        <f t="shared" si="83"/>
        <v>Credit card</v>
      </c>
      <c r="V588">
        <f>SUM(J588:J588:J1587)</f>
        <v>131775.71399999992</v>
      </c>
      <c r="W588">
        <f t="shared" si="84"/>
        <v>2217</v>
      </c>
      <c r="X588">
        <f t="shared" si="85"/>
        <v>317.53184096385525</v>
      </c>
      <c r="Y588">
        <f t="shared" si="86"/>
        <v>1023.75</v>
      </c>
      <c r="Z588">
        <f t="shared" si="87"/>
        <v>10.6785</v>
      </c>
      <c r="AA588">
        <f t="shared" si="88"/>
        <v>415</v>
      </c>
    </row>
    <row r="589" spans="1:27" x14ac:dyDescent="0.3">
      <c r="A589" t="s">
        <v>675</v>
      </c>
      <c r="B589" t="s">
        <v>18</v>
      </c>
      <c r="C589" t="s">
        <v>19</v>
      </c>
      <c r="D589" t="s">
        <v>27</v>
      </c>
      <c r="E589" t="s">
        <v>21</v>
      </c>
      <c r="F589" t="s">
        <v>47</v>
      </c>
      <c r="G589">
        <v>52.34</v>
      </c>
      <c r="H589">
        <v>3</v>
      </c>
      <c r="I589">
        <v>7.851</v>
      </c>
      <c r="J589">
        <v>164.87100000000001</v>
      </c>
      <c r="K589" t="s">
        <v>111</v>
      </c>
      <c r="L589">
        <v>0.5854166666666667</v>
      </c>
      <c r="M589" t="s">
        <v>29</v>
      </c>
      <c r="N589">
        <v>157.02000000000001</v>
      </c>
      <c r="O589">
        <v>4.7619047620000003</v>
      </c>
      <c r="P589">
        <v>7.851</v>
      </c>
      <c r="Q589">
        <v>9.1999999999999993</v>
      </c>
      <c r="R589">
        <f t="shared" si="89"/>
        <v>164.87</v>
      </c>
      <c r="S589" t="str">
        <f t="shared" si="81"/>
        <v>check</v>
      </c>
      <c r="T589" t="str">
        <f t="shared" si="82"/>
        <v>Food And Beverages</v>
      </c>
      <c r="U589" t="str">
        <f t="shared" si="83"/>
        <v>Cash</v>
      </c>
      <c r="V589">
        <f>SUM(J589:J589:J1588)</f>
        <v>131558.53199999992</v>
      </c>
      <c r="W589">
        <f t="shared" si="84"/>
        <v>2213</v>
      </c>
      <c r="X589">
        <f t="shared" si="85"/>
        <v>317.77423188405777</v>
      </c>
      <c r="Y589">
        <f t="shared" si="86"/>
        <v>1023.75</v>
      </c>
      <c r="Z589">
        <f t="shared" si="87"/>
        <v>10.6785</v>
      </c>
      <c r="AA589">
        <f t="shared" si="88"/>
        <v>414</v>
      </c>
    </row>
    <row r="590" spans="1:27" x14ac:dyDescent="0.3">
      <c r="A590" t="s">
        <v>676</v>
      </c>
      <c r="B590" t="s">
        <v>18</v>
      </c>
      <c r="C590" t="s">
        <v>19</v>
      </c>
      <c r="D590" t="s">
        <v>27</v>
      </c>
      <c r="E590" t="s">
        <v>21</v>
      </c>
      <c r="F590" t="s">
        <v>36</v>
      </c>
      <c r="G590">
        <v>43.06</v>
      </c>
      <c r="H590">
        <v>5</v>
      </c>
      <c r="I590">
        <v>10.765000000000001</v>
      </c>
      <c r="J590">
        <v>226.065</v>
      </c>
      <c r="K590">
        <v>43557</v>
      </c>
      <c r="L590">
        <v>0.69305555555555554</v>
      </c>
      <c r="M590" t="s">
        <v>23</v>
      </c>
      <c r="N590">
        <v>215.3</v>
      </c>
      <c r="O590">
        <v>4.7619047620000003</v>
      </c>
      <c r="P590">
        <v>10.765000000000001</v>
      </c>
      <c r="Q590">
        <v>7.7</v>
      </c>
      <c r="R590">
        <f t="shared" si="89"/>
        <v>226.07</v>
      </c>
      <c r="S590" t="str">
        <f t="shared" si="81"/>
        <v>check</v>
      </c>
      <c r="T590" t="str">
        <f t="shared" si="82"/>
        <v>Sports And Travel</v>
      </c>
      <c r="U590" t="str">
        <f t="shared" si="83"/>
        <v>Ewallet</v>
      </c>
      <c r="V590">
        <f>SUM(J590:J590:J1589)</f>
        <v>131393.66099999993</v>
      </c>
      <c r="W590">
        <f t="shared" si="84"/>
        <v>2210</v>
      </c>
      <c r="X590">
        <f t="shared" si="85"/>
        <v>318.14445762711847</v>
      </c>
      <c r="Y590">
        <f t="shared" si="86"/>
        <v>1023.75</v>
      </c>
      <c r="Z590">
        <f t="shared" si="87"/>
        <v>10.6785</v>
      </c>
      <c r="AA590">
        <f t="shared" si="88"/>
        <v>413</v>
      </c>
    </row>
    <row r="591" spans="1:27" x14ac:dyDescent="0.3">
      <c r="A591" t="s">
        <v>677</v>
      </c>
      <c r="B591" t="s">
        <v>25</v>
      </c>
      <c r="C591" t="s">
        <v>26</v>
      </c>
      <c r="D591" t="s">
        <v>27</v>
      </c>
      <c r="E591" t="s">
        <v>215</v>
      </c>
      <c r="F591" t="s">
        <v>50</v>
      </c>
      <c r="G591">
        <v>59.61</v>
      </c>
      <c r="H591">
        <v>10</v>
      </c>
      <c r="I591">
        <v>29.805</v>
      </c>
      <c r="J591">
        <v>625.90499999999997</v>
      </c>
      <c r="K591" t="s">
        <v>354</v>
      </c>
      <c r="L591">
        <v>0.46319444444444446</v>
      </c>
      <c r="M591" t="s">
        <v>29</v>
      </c>
      <c r="N591">
        <v>596.1</v>
      </c>
      <c r="O591">
        <v>4.7619047620000003</v>
      </c>
      <c r="P591">
        <v>29.805</v>
      </c>
      <c r="Q591">
        <v>5.3</v>
      </c>
      <c r="R591">
        <f t="shared" si="89"/>
        <v>625.91</v>
      </c>
      <c r="S591" t="str">
        <f t="shared" si="81"/>
        <v>check</v>
      </c>
      <c r="T591" t="str">
        <f t="shared" si="82"/>
        <v>Fashion Accessories</v>
      </c>
      <c r="U591" t="str">
        <f t="shared" si="83"/>
        <v>Cash</v>
      </c>
      <c r="V591">
        <f>SUM(J591:J591:J1590)</f>
        <v>131167.59599999993</v>
      </c>
      <c r="W591">
        <f t="shared" si="84"/>
        <v>2205</v>
      </c>
      <c r="X591">
        <f t="shared" si="85"/>
        <v>318.36795145631049</v>
      </c>
      <c r="Y591">
        <f t="shared" si="86"/>
        <v>1023.75</v>
      </c>
      <c r="Z591">
        <f t="shared" si="87"/>
        <v>10.6785</v>
      </c>
      <c r="AA591">
        <f t="shared" si="88"/>
        <v>412</v>
      </c>
    </row>
    <row r="592" spans="1:27" x14ac:dyDescent="0.3">
      <c r="A592" t="s">
        <v>678</v>
      </c>
      <c r="B592" t="s">
        <v>18</v>
      </c>
      <c r="C592" t="s">
        <v>19</v>
      </c>
      <c r="D592" t="s">
        <v>27</v>
      </c>
      <c r="E592" t="s">
        <v>215</v>
      </c>
      <c r="F592" t="s">
        <v>22</v>
      </c>
      <c r="G592">
        <v>14.62</v>
      </c>
      <c r="H592">
        <v>5</v>
      </c>
      <c r="I592">
        <v>3.6549999999999998</v>
      </c>
      <c r="J592">
        <v>76.754999999999995</v>
      </c>
      <c r="K592">
        <v>43558</v>
      </c>
      <c r="L592">
        <v>0.51597222222222217</v>
      </c>
      <c r="M592" t="s">
        <v>29</v>
      </c>
      <c r="N592">
        <v>73.099999999999994</v>
      </c>
      <c r="O592">
        <v>4.7619047620000003</v>
      </c>
      <c r="P592">
        <v>3.6549999999999998</v>
      </c>
      <c r="Q592">
        <v>4.4000000000000004</v>
      </c>
      <c r="R592">
        <f t="shared" si="89"/>
        <v>76.760000000000005</v>
      </c>
      <c r="S592" t="str">
        <f t="shared" si="81"/>
        <v>check</v>
      </c>
      <c r="T592" t="str">
        <f t="shared" si="82"/>
        <v>Health And Beauty</v>
      </c>
      <c r="U592" t="str">
        <f t="shared" si="83"/>
        <v>Cash</v>
      </c>
      <c r="V592">
        <f>SUM(J592:J592:J1591)</f>
        <v>130541.6909999999</v>
      </c>
      <c r="W592">
        <f t="shared" si="84"/>
        <v>2195</v>
      </c>
      <c r="X592">
        <f t="shared" si="85"/>
        <v>317.61968613138663</v>
      </c>
      <c r="Y592">
        <f t="shared" si="86"/>
        <v>1023.75</v>
      </c>
      <c r="Z592">
        <f t="shared" si="87"/>
        <v>10.6785</v>
      </c>
      <c r="AA592">
        <f t="shared" si="88"/>
        <v>411</v>
      </c>
    </row>
    <row r="593" spans="1:27" x14ac:dyDescent="0.3">
      <c r="A593" t="s">
        <v>679</v>
      </c>
      <c r="B593" t="s">
        <v>25</v>
      </c>
      <c r="C593" t="s">
        <v>26</v>
      </c>
      <c r="D593" t="s">
        <v>20</v>
      </c>
      <c r="E593" t="s">
        <v>215</v>
      </c>
      <c r="F593" t="s">
        <v>22</v>
      </c>
      <c r="G593">
        <v>46.53</v>
      </c>
      <c r="H593">
        <v>6</v>
      </c>
      <c r="I593">
        <v>13.959</v>
      </c>
      <c r="J593">
        <v>293.13900000000001</v>
      </c>
      <c r="K593">
        <v>43527</v>
      </c>
      <c r="L593">
        <v>0.45416666666666666</v>
      </c>
      <c r="M593" t="s">
        <v>32</v>
      </c>
      <c r="N593">
        <v>279.18</v>
      </c>
      <c r="O593">
        <v>4.7619047620000003</v>
      </c>
      <c r="P593">
        <v>13.959</v>
      </c>
      <c r="Q593">
        <v>4.3</v>
      </c>
      <c r="R593">
        <f t="shared" si="89"/>
        <v>293.14</v>
      </c>
      <c r="S593" t="str">
        <f t="shared" si="81"/>
        <v>check</v>
      </c>
      <c r="T593" t="str">
        <f t="shared" si="82"/>
        <v>Health And Beauty</v>
      </c>
      <c r="U593" t="str">
        <f t="shared" si="83"/>
        <v>Credit card</v>
      </c>
      <c r="V593">
        <f>SUM(J593:J593:J1592)</f>
        <v>130464.9359999999</v>
      </c>
      <c r="W593">
        <f t="shared" si="84"/>
        <v>2190</v>
      </c>
      <c r="X593">
        <f t="shared" si="85"/>
        <v>318.2071609756095</v>
      </c>
      <c r="Y593">
        <f t="shared" si="86"/>
        <v>1023.75</v>
      </c>
      <c r="Z593">
        <f t="shared" si="87"/>
        <v>10.6785</v>
      </c>
      <c r="AA593">
        <f t="shared" si="88"/>
        <v>410</v>
      </c>
    </row>
    <row r="594" spans="1:27" x14ac:dyDescent="0.3">
      <c r="A594" t="s">
        <v>680</v>
      </c>
      <c r="B594" t="s">
        <v>25</v>
      </c>
      <c r="C594" t="s">
        <v>26</v>
      </c>
      <c r="D594" t="s">
        <v>20</v>
      </c>
      <c r="E594" t="s">
        <v>21</v>
      </c>
      <c r="F594" t="s">
        <v>31</v>
      </c>
      <c r="G594">
        <v>24.24</v>
      </c>
      <c r="H594">
        <v>7</v>
      </c>
      <c r="I594">
        <v>8.484</v>
      </c>
      <c r="J594">
        <v>178.16399999999999</v>
      </c>
      <c r="K594" t="s">
        <v>34</v>
      </c>
      <c r="L594">
        <v>0.73472222222222217</v>
      </c>
      <c r="M594" t="s">
        <v>23</v>
      </c>
      <c r="N594">
        <v>169.68</v>
      </c>
      <c r="O594">
        <v>4.7619047620000003</v>
      </c>
      <c r="P594">
        <v>8.484</v>
      </c>
      <c r="Q594">
        <v>9.4</v>
      </c>
      <c r="R594">
        <f t="shared" si="89"/>
        <v>178.16</v>
      </c>
      <c r="S594" t="str">
        <f t="shared" si="81"/>
        <v>check</v>
      </c>
      <c r="T594" t="str">
        <f t="shared" si="82"/>
        <v>Home And Lifestyle</v>
      </c>
      <c r="U594" t="str">
        <f t="shared" si="83"/>
        <v>Ewallet</v>
      </c>
      <c r="V594">
        <f>SUM(J594:J594:J1593)</f>
        <v>130171.7969999999</v>
      </c>
      <c r="W594">
        <f t="shared" si="84"/>
        <v>2184</v>
      </c>
      <c r="X594">
        <f t="shared" si="85"/>
        <v>318.26845232273814</v>
      </c>
      <c r="Y594">
        <f t="shared" si="86"/>
        <v>1023.75</v>
      </c>
      <c r="Z594">
        <f t="shared" si="87"/>
        <v>10.6785</v>
      </c>
      <c r="AA594">
        <f t="shared" si="88"/>
        <v>409</v>
      </c>
    </row>
    <row r="595" spans="1:27" x14ac:dyDescent="0.3">
      <c r="A595" t="s">
        <v>681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45.58</v>
      </c>
      <c r="H595">
        <v>1</v>
      </c>
      <c r="I595">
        <v>2.2789999999999999</v>
      </c>
      <c r="J595">
        <v>47.859000000000002</v>
      </c>
      <c r="K595">
        <v>43648</v>
      </c>
      <c r="L595">
        <v>0.59236111111111112</v>
      </c>
      <c r="M595" t="s">
        <v>29</v>
      </c>
      <c r="N595">
        <v>45.58</v>
      </c>
      <c r="O595">
        <v>4.7619047620000003</v>
      </c>
      <c r="P595">
        <v>2.2789999999999999</v>
      </c>
      <c r="Q595">
        <v>9.8000000000000007</v>
      </c>
      <c r="R595">
        <f t="shared" si="89"/>
        <v>47.86</v>
      </c>
      <c r="S595" t="str">
        <f t="shared" si="81"/>
        <v>check</v>
      </c>
      <c r="T595" t="str">
        <f t="shared" si="82"/>
        <v>Sports And Travel</v>
      </c>
      <c r="U595" t="str">
        <f t="shared" si="83"/>
        <v>Cash</v>
      </c>
      <c r="V595">
        <f>SUM(J595:J595:J1594)</f>
        <v>129993.6329999999</v>
      </c>
      <c r="W595">
        <f t="shared" si="84"/>
        <v>2177</v>
      </c>
      <c r="X595">
        <f t="shared" si="85"/>
        <v>318.61184558823504</v>
      </c>
      <c r="Y595">
        <f t="shared" si="86"/>
        <v>1023.75</v>
      </c>
      <c r="Z595">
        <f t="shared" si="87"/>
        <v>10.6785</v>
      </c>
      <c r="AA595">
        <f t="shared" si="88"/>
        <v>408</v>
      </c>
    </row>
    <row r="596" spans="1:27" x14ac:dyDescent="0.3">
      <c r="A596" t="s">
        <v>682</v>
      </c>
      <c r="B596" t="s">
        <v>18</v>
      </c>
      <c r="C596" t="s">
        <v>19</v>
      </c>
      <c r="D596" t="s">
        <v>20</v>
      </c>
      <c r="E596" t="s">
        <v>21</v>
      </c>
      <c r="F596" t="s">
        <v>36</v>
      </c>
      <c r="G596">
        <v>75.2</v>
      </c>
      <c r="H596">
        <v>3</v>
      </c>
      <c r="I596">
        <v>11.28</v>
      </c>
      <c r="J596">
        <v>236.88</v>
      </c>
      <c r="K596">
        <v>43587</v>
      </c>
      <c r="L596">
        <v>0.49374999999999997</v>
      </c>
      <c r="M596" t="s">
        <v>23</v>
      </c>
      <c r="N596">
        <v>225.6</v>
      </c>
      <c r="O596">
        <v>4.7619047620000003</v>
      </c>
      <c r="P596">
        <v>11.28</v>
      </c>
      <c r="Q596">
        <v>4.8</v>
      </c>
      <c r="R596">
        <f t="shared" si="89"/>
        <v>236.88</v>
      </c>
      <c r="S596" t="str">
        <f t="shared" si="81"/>
        <v>correct</v>
      </c>
      <c r="T596" t="str">
        <f t="shared" si="82"/>
        <v>Sports And Travel</v>
      </c>
      <c r="U596" t="str">
        <f t="shared" si="83"/>
        <v>Ewallet</v>
      </c>
      <c r="V596">
        <f>SUM(J596:J596:J1595)</f>
        <v>129945.7739999999</v>
      </c>
      <c r="W596">
        <f t="shared" si="84"/>
        <v>2176</v>
      </c>
      <c r="X596">
        <f t="shared" si="85"/>
        <v>319.27708599508577</v>
      </c>
      <c r="Y596">
        <f t="shared" si="86"/>
        <v>1023.75</v>
      </c>
      <c r="Z596">
        <f t="shared" si="87"/>
        <v>10.6785</v>
      </c>
      <c r="AA596">
        <f t="shared" si="88"/>
        <v>407</v>
      </c>
    </row>
    <row r="597" spans="1:27" x14ac:dyDescent="0.3">
      <c r="A597" t="s">
        <v>683</v>
      </c>
      <c r="B597" t="s">
        <v>45</v>
      </c>
      <c r="C597" t="s">
        <v>46</v>
      </c>
      <c r="D597" t="s">
        <v>20</v>
      </c>
      <c r="E597" t="s">
        <v>215</v>
      </c>
      <c r="F597" t="s">
        <v>36</v>
      </c>
      <c r="G597">
        <v>96.8</v>
      </c>
      <c r="H597">
        <v>3</v>
      </c>
      <c r="I597">
        <v>14.52</v>
      </c>
      <c r="J597">
        <v>304.92</v>
      </c>
      <c r="K597" t="s">
        <v>66</v>
      </c>
      <c r="L597">
        <v>0.54513888888888895</v>
      </c>
      <c r="M597" t="s">
        <v>29</v>
      </c>
      <c r="N597">
        <v>290.39999999999998</v>
      </c>
      <c r="O597">
        <v>4.7619047620000003</v>
      </c>
      <c r="P597">
        <v>14.52</v>
      </c>
      <c r="Q597">
        <v>5.3</v>
      </c>
      <c r="R597">
        <f t="shared" si="89"/>
        <v>304.92</v>
      </c>
      <c r="S597" t="str">
        <f t="shared" si="81"/>
        <v>correct</v>
      </c>
      <c r="T597" t="str">
        <f t="shared" si="82"/>
        <v>Sports And Travel</v>
      </c>
      <c r="U597" t="str">
        <f t="shared" si="83"/>
        <v>Cash</v>
      </c>
      <c r="V597">
        <f>SUM(J597:J597:J1596)</f>
        <v>129708.8939999999</v>
      </c>
      <c r="W597">
        <f t="shared" si="84"/>
        <v>2173</v>
      </c>
      <c r="X597">
        <f t="shared" si="85"/>
        <v>319.48003448275836</v>
      </c>
      <c r="Y597">
        <f t="shared" si="86"/>
        <v>1023.75</v>
      </c>
      <c r="Z597">
        <f t="shared" si="87"/>
        <v>10.6785</v>
      </c>
      <c r="AA597">
        <f t="shared" si="88"/>
        <v>406</v>
      </c>
    </row>
    <row r="598" spans="1:27" x14ac:dyDescent="0.3">
      <c r="A598" t="s">
        <v>684</v>
      </c>
      <c r="B598" t="s">
        <v>45</v>
      </c>
      <c r="C598" t="s">
        <v>46</v>
      </c>
      <c r="D598" t="s">
        <v>27</v>
      </c>
      <c r="E598" t="s">
        <v>215</v>
      </c>
      <c r="F598" t="s">
        <v>22</v>
      </c>
      <c r="G598">
        <v>14.82</v>
      </c>
      <c r="H598">
        <v>3</v>
      </c>
      <c r="I598">
        <v>2.2229999999999999</v>
      </c>
      <c r="J598">
        <v>46.683</v>
      </c>
      <c r="K598">
        <v>43468</v>
      </c>
      <c r="L598">
        <v>0.47916666666666669</v>
      </c>
      <c r="M598" t="s">
        <v>32</v>
      </c>
      <c r="N598">
        <v>44.46</v>
      </c>
      <c r="O598">
        <v>4.7619047620000003</v>
      </c>
      <c r="P598">
        <v>2.2229999999999999</v>
      </c>
      <c r="Q598">
        <v>8.6999999999999993</v>
      </c>
      <c r="R598">
        <f t="shared" si="89"/>
        <v>46.68</v>
      </c>
      <c r="S598" t="str">
        <f t="shared" si="81"/>
        <v>check</v>
      </c>
      <c r="T598" t="str">
        <f t="shared" si="82"/>
        <v>Health And Beauty</v>
      </c>
      <c r="U598" t="str">
        <f t="shared" si="83"/>
        <v>Credit card</v>
      </c>
      <c r="V598">
        <f>SUM(J598:J598:J1597)</f>
        <v>129403.9739999999</v>
      </c>
      <c r="W598">
        <f t="shared" si="84"/>
        <v>2170</v>
      </c>
      <c r="X598">
        <f t="shared" si="85"/>
        <v>319.51598518518495</v>
      </c>
      <c r="Y598">
        <f t="shared" si="86"/>
        <v>1023.75</v>
      </c>
      <c r="Z598">
        <f t="shared" si="87"/>
        <v>10.6785</v>
      </c>
      <c r="AA598">
        <f t="shared" si="88"/>
        <v>405</v>
      </c>
    </row>
    <row r="599" spans="1:27" x14ac:dyDescent="0.3">
      <c r="A599" t="s">
        <v>685</v>
      </c>
      <c r="B599" t="s">
        <v>18</v>
      </c>
      <c r="C599" t="s">
        <v>19</v>
      </c>
      <c r="D599" t="s">
        <v>27</v>
      </c>
      <c r="E599" t="s">
        <v>215</v>
      </c>
      <c r="F599" t="s">
        <v>47</v>
      </c>
      <c r="G599">
        <v>52.2</v>
      </c>
      <c r="H599">
        <v>3</v>
      </c>
      <c r="I599">
        <v>7.83</v>
      </c>
      <c r="J599">
        <v>164.43</v>
      </c>
      <c r="K599" t="s">
        <v>117</v>
      </c>
      <c r="L599">
        <v>0.5625</v>
      </c>
      <c r="M599" t="s">
        <v>32</v>
      </c>
      <c r="N599">
        <v>156.6</v>
      </c>
      <c r="O599">
        <v>4.7619047620000003</v>
      </c>
      <c r="P599">
        <v>7.83</v>
      </c>
      <c r="Q599">
        <v>9.5</v>
      </c>
      <c r="R599">
        <f t="shared" si="89"/>
        <v>164.43</v>
      </c>
      <c r="S599" t="str">
        <f t="shared" si="81"/>
        <v>correct</v>
      </c>
      <c r="T599" t="str">
        <f t="shared" si="82"/>
        <v>Food And Beverages</v>
      </c>
      <c r="U599" t="str">
        <f t="shared" si="83"/>
        <v>Credit card</v>
      </c>
      <c r="V599">
        <f>SUM(J599:J599:J1598)</f>
        <v>129357.2909999999</v>
      </c>
      <c r="W599">
        <f t="shared" si="84"/>
        <v>2167</v>
      </c>
      <c r="X599">
        <f t="shared" si="85"/>
        <v>320.19131435643538</v>
      </c>
      <c r="Y599">
        <f t="shared" si="86"/>
        <v>1023.75</v>
      </c>
      <c r="Z599">
        <f t="shared" si="87"/>
        <v>10.6785</v>
      </c>
      <c r="AA599">
        <f t="shared" si="88"/>
        <v>404</v>
      </c>
    </row>
    <row r="600" spans="1:27" x14ac:dyDescent="0.3">
      <c r="A600" t="s">
        <v>686</v>
      </c>
      <c r="B600" t="s">
        <v>25</v>
      </c>
      <c r="C600" t="s">
        <v>26</v>
      </c>
      <c r="D600" t="s">
        <v>27</v>
      </c>
      <c r="E600" t="s">
        <v>21</v>
      </c>
      <c r="F600" t="s">
        <v>36</v>
      </c>
      <c r="G600">
        <v>46.66</v>
      </c>
      <c r="H600">
        <v>9</v>
      </c>
      <c r="I600">
        <v>20.997</v>
      </c>
      <c r="J600">
        <v>440.93700000000001</v>
      </c>
      <c r="K600" t="s">
        <v>68</v>
      </c>
      <c r="L600">
        <v>0.7993055555555556</v>
      </c>
      <c r="M600" t="s">
        <v>23</v>
      </c>
      <c r="N600">
        <v>419.94</v>
      </c>
      <c r="O600">
        <v>4.7619047620000003</v>
      </c>
      <c r="P600">
        <v>20.997</v>
      </c>
      <c r="Q600">
        <v>5.3</v>
      </c>
      <c r="R600">
        <f t="shared" si="89"/>
        <v>440.94</v>
      </c>
      <c r="S600" t="str">
        <f t="shared" si="81"/>
        <v>check</v>
      </c>
      <c r="T600" t="str">
        <f t="shared" si="82"/>
        <v>Sports And Travel</v>
      </c>
      <c r="U600" t="str">
        <f t="shared" si="83"/>
        <v>Ewallet</v>
      </c>
      <c r="V600">
        <f>SUM(J600:J600:J1599)</f>
        <v>129192.8609999999</v>
      </c>
      <c r="W600">
        <f t="shared" si="84"/>
        <v>2164</v>
      </c>
      <c r="X600">
        <f t="shared" si="85"/>
        <v>320.57781885856053</v>
      </c>
      <c r="Y600">
        <f t="shared" si="86"/>
        <v>1023.75</v>
      </c>
      <c r="Z600">
        <f t="shared" si="87"/>
        <v>10.6785</v>
      </c>
      <c r="AA600">
        <f t="shared" si="88"/>
        <v>403</v>
      </c>
    </row>
    <row r="601" spans="1:27" x14ac:dyDescent="0.3">
      <c r="A601" t="s">
        <v>687</v>
      </c>
      <c r="B601" t="s">
        <v>25</v>
      </c>
      <c r="C601" t="s">
        <v>26</v>
      </c>
      <c r="D601" t="s">
        <v>27</v>
      </c>
      <c r="E601" t="s">
        <v>21</v>
      </c>
      <c r="F601" t="s">
        <v>50</v>
      </c>
      <c r="G601">
        <v>36.85</v>
      </c>
      <c r="H601">
        <v>5</v>
      </c>
      <c r="I601">
        <v>9.2125000000000004</v>
      </c>
      <c r="J601">
        <v>193.46250000000001</v>
      </c>
      <c r="K601" t="s">
        <v>144</v>
      </c>
      <c r="L601">
        <v>0.78680555555555554</v>
      </c>
      <c r="M601" t="s">
        <v>29</v>
      </c>
      <c r="N601">
        <v>184.25</v>
      </c>
      <c r="O601">
        <v>4.7619047620000003</v>
      </c>
      <c r="P601">
        <v>9.2125000000000004</v>
      </c>
      <c r="Q601">
        <v>9.1999999999999993</v>
      </c>
      <c r="R601">
        <f t="shared" si="89"/>
        <v>193.46</v>
      </c>
      <c r="S601" t="str">
        <f t="shared" si="81"/>
        <v>check</v>
      </c>
      <c r="T601" t="str">
        <f t="shared" si="82"/>
        <v>Fashion Accessories</v>
      </c>
      <c r="U601" t="str">
        <f t="shared" si="83"/>
        <v>Cash</v>
      </c>
      <c r="V601">
        <f>SUM(J601:J601:J1600)</f>
        <v>128751.92399999993</v>
      </c>
      <c r="W601">
        <f t="shared" si="84"/>
        <v>2155</v>
      </c>
      <c r="X601">
        <f t="shared" si="85"/>
        <v>320.27841791044756</v>
      </c>
      <c r="Y601">
        <f t="shared" si="86"/>
        <v>1023.75</v>
      </c>
      <c r="Z601">
        <f t="shared" si="87"/>
        <v>10.6785</v>
      </c>
      <c r="AA601">
        <f t="shared" si="88"/>
        <v>402</v>
      </c>
    </row>
    <row r="602" spans="1:27" x14ac:dyDescent="0.3">
      <c r="A602" t="s">
        <v>688</v>
      </c>
      <c r="B602" t="s">
        <v>18</v>
      </c>
      <c r="C602" t="s">
        <v>19</v>
      </c>
      <c r="D602" t="s">
        <v>20</v>
      </c>
      <c r="E602" t="s">
        <v>21</v>
      </c>
      <c r="F602" t="s">
        <v>31</v>
      </c>
      <c r="G602">
        <v>70.319999999999993</v>
      </c>
      <c r="H602">
        <v>2</v>
      </c>
      <c r="I602">
        <v>7.032</v>
      </c>
      <c r="J602">
        <v>147.672</v>
      </c>
      <c r="K602" t="s">
        <v>176</v>
      </c>
      <c r="L602">
        <v>0.59861111111111109</v>
      </c>
      <c r="M602" t="s">
        <v>23</v>
      </c>
      <c r="N602">
        <v>140.63999999999999</v>
      </c>
      <c r="O602">
        <v>4.7619047620000003</v>
      </c>
      <c r="P602">
        <v>7.032</v>
      </c>
      <c r="Q602">
        <v>9.6</v>
      </c>
      <c r="R602">
        <f t="shared" si="89"/>
        <v>147.66999999999999</v>
      </c>
      <c r="S602" t="str">
        <f t="shared" si="81"/>
        <v>check</v>
      </c>
      <c r="T602" t="str">
        <f t="shared" si="82"/>
        <v>Home And Lifestyle</v>
      </c>
      <c r="U602" t="str">
        <f t="shared" si="83"/>
        <v>Ewallet</v>
      </c>
      <c r="V602">
        <f>SUM(J602:J602:J1601)</f>
        <v>128558.46149999992</v>
      </c>
      <c r="W602">
        <f t="shared" si="84"/>
        <v>2150</v>
      </c>
      <c r="X602">
        <f t="shared" si="85"/>
        <v>320.59466708229405</v>
      </c>
      <c r="Y602">
        <f t="shared" si="86"/>
        <v>1023.75</v>
      </c>
      <c r="Z602">
        <f t="shared" si="87"/>
        <v>10.6785</v>
      </c>
      <c r="AA602">
        <f t="shared" si="88"/>
        <v>401</v>
      </c>
    </row>
    <row r="603" spans="1:27" x14ac:dyDescent="0.3">
      <c r="A603" t="s">
        <v>689</v>
      </c>
      <c r="B603" t="s">
        <v>25</v>
      </c>
      <c r="C603" t="s">
        <v>26</v>
      </c>
      <c r="D603" t="s">
        <v>27</v>
      </c>
      <c r="E603" t="s">
        <v>215</v>
      </c>
      <c r="F603" t="s">
        <v>28</v>
      </c>
      <c r="G603">
        <v>83.08</v>
      </c>
      <c r="H603">
        <v>1</v>
      </c>
      <c r="I603">
        <v>4.1539999999999999</v>
      </c>
      <c r="J603">
        <v>87.233999999999995</v>
      </c>
      <c r="K603" t="s">
        <v>146</v>
      </c>
      <c r="L603">
        <v>0.71944444444444444</v>
      </c>
      <c r="M603" t="s">
        <v>23</v>
      </c>
      <c r="N603">
        <v>83.08</v>
      </c>
      <c r="O603">
        <v>4.7619047620000003</v>
      </c>
      <c r="P603">
        <v>4.1539999999999999</v>
      </c>
      <c r="Q603">
        <v>6.4</v>
      </c>
      <c r="R603">
        <f t="shared" si="89"/>
        <v>87.23</v>
      </c>
      <c r="S603" t="str">
        <f t="shared" si="81"/>
        <v>check</v>
      </c>
      <c r="T603" t="str">
        <f t="shared" si="82"/>
        <v>Electronic Accessories</v>
      </c>
      <c r="U603" t="str">
        <f t="shared" si="83"/>
        <v>Ewallet</v>
      </c>
      <c r="V603">
        <f>SUM(J603:J603:J1602)</f>
        <v>128410.78949999993</v>
      </c>
      <c r="W603">
        <f t="shared" si="84"/>
        <v>2148</v>
      </c>
      <c r="X603">
        <f t="shared" si="85"/>
        <v>321.0269737499998</v>
      </c>
      <c r="Y603">
        <f t="shared" si="86"/>
        <v>1023.75</v>
      </c>
      <c r="Z603">
        <f t="shared" si="87"/>
        <v>10.6785</v>
      </c>
      <c r="AA603">
        <f t="shared" si="88"/>
        <v>400</v>
      </c>
    </row>
    <row r="604" spans="1:27" x14ac:dyDescent="0.3">
      <c r="A604" t="s">
        <v>690</v>
      </c>
      <c r="B604" t="s">
        <v>25</v>
      </c>
      <c r="C604" t="s">
        <v>26</v>
      </c>
      <c r="D604" t="s">
        <v>27</v>
      </c>
      <c r="E604" t="s">
        <v>21</v>
      </c>
      <c r="F604" t="s">
        <v>50</v>
      </c>
      <c r="G604">
        <v>64.989999999999995</v>
      </c>
      <c r="H604">
        <v>1</v>
      </c>
      <c r="I604">
        <v>3.2494999999999998</v>
      </c>
      <c r="J604">
        <v>68.239500000000007</v>
      </c>
      <c r="K604" t="s">
        <v>144</v>
      </c>
      <c r="L604">
        <v>0.42083333333333334</v>
      </c>
      <c r="M604" t="s">
        <v>32</v>
      </c>
      <c r="N604">
        <v>64.989999999999995</v>
      </c>
      <c r="O604">
        <v>4.7619047620000003</v>
      </c>
      <c r="P604">
        <v>3.2494999999999998</v>
      </c>
      <c r="Q604">
        <v>4.5</v>
      </c>
      <c r="R604">
        <f t="shared" si="89"/>
        <v>68.239999999999995</v>
      </c>
      <c r="S604" t="str">
        <f t="shared" si="81"/>
        <v>check</v>
      </c>
      <c r="T604" t="str">
        <f t="shared" si="82"/>
        <v>Fashion Accessories</v>
      </c>
      <c r="U604" t="str">
        <f t="shared" si="83"/>
        <v>Credit card</v>
      </c>
      <c r="V604">
        <f>SUM(J604:J604:J1603)</f>
        <v>128323.55549999993</v>
      </c>
      <c r="W604">
        <f t="shared" si="84"/>
        <v>2147</v>
      </c>
      <c r="X604">
        <f t="shared" si="85"/>
        <v>321.61292105263141</v>
      </c>
      <c r="Y604">
        <f t="shared" si="86"/>
        <v>1023.75</v>
      </c>
      <c r="Z604">
        <f t="shared" si="87"/>
        <v>10.6785</v>
      </c>
      <c r="AA604">
        <f t="shared" si="88"/>
        <v>399</v>
      </c>
    </row>
    <row r="605" spans="1:27" x14ac:dyDescent="0.3">
      <c r="A605" t="s">
        <v>691</v>
      </c>
      <c r="B605" t="s">
        <v>25</v>
      </c>
      <c r="C605" t="s">
        <v>26</v>
      </c>
      <c r="D605" t="s">
        <v>27</v>
      </c>
      <c r="E605" t="s">
        <v>215</v>
      </c>
      <c r="F605" t="s">
        <v>47</v>
      </c>
      <c r="G605">
        <v>77.56</v>
      </c>
      <c r="H605">
        <v>10</v>
      </c>
      <c r="I605">
        <v>38.78</v>
      </c>
      <c r="J605">
        <v>814.38</v>
      </c>
      <c r="K605" t="s">
        <v>354</v>
      </c>
      <c r="L605">
        <v>0.85763888888888884</v>
      </c>
      <c r="M605" t="s">
        <v>23</v>
      </c>
      <c r="N605">
        <v>775.6</v>
      </c>
      <c r="O605">
        <v>4.7619047620000003</v>
      </c>
      <c r="P605">
        <v>38.78</v>
      </c>
      <c r="Q605">
        <v>6.9</v>
      </c>
      <c r="R605">
        <f t="shared" si="89"/>
        <v>814.38</v>
      </c>
      <c r="S605" t="str">
        <f t="shared" si="81"/>
        <v>correct</v>
      </c>
      <c r="T605" t="str">
        <f t="shared" si="82"/>
        <v>Food And Beverages</v>
      </c>
      <c r="U605" t="str">
        <f t="shared" si="83"/>
        <v>Ewallet</v>
      </c>
      <c r="V605">
        <f>SUM(J605:J605:J1604)</f>
        <v>128255.31599999993</v>
      </c>
      <c r="W605">
        <f t="shared" si="84"/>
        <v>2146</v>
      </c>
      <c r="X605">
        <f t="shared" si="85"/>
        <v>322.24953768844205</v>
      </c>
      <c r="Y605">
        <f t="shared" si="86"/>
        <v>1023.75</v>
      </c>
      <c r="Z605">
        <f t="shared" si="87"/>
        <v>10.6785</v>
      </c>
      <c r="AA605">
        <f t="shared" si="88"/>
        <v>398</v>
      </c>
    </row>
    <row r="606" spans="1:27" x14ac:dyDescent="0.3">
      <c r="A606" t="s">
        <v>692</v>
      </c>
      <c r="B606" t="s">
        <v>45</v>
      </c>
      <c r="C606" t="s">
        <v>46</v>
      </c>
      <c r="D606" t="s">
        <v>27</v>
      </c>
      <c r="E606" t="s">
        <v>21</v>
      </c>
      <c r="F606" t="s">
        <v>36</v>
      </c>
      <c r="G606">
        <v>54.51</v>
      </c>
      <c r="H606">
        <v>6</v>
      </c>
      <c r="I606">
        <v>16.353000000000002</v>
      </c>
      <c r="J606">
        <v>343.41300000000001</v>
      </c>
      <c r="K606" t="s">
        <v>338</v>
      </c>
      <c r="L606">
        <v>0.57916666666666672</v>
      </c>
      <c r="M606" t="s">
        <v>23</v>
      </c>
      <c r="N606">
        <v>327.06</v>
      </c>
      <c r="O606">
        <v>4.7619047620000003</v>
      </c>
      <c r="P606">
        <v>16.353000000000002</v>
      </c>
      <c r="Q606">
        <v>7.8</v>
      </c>
      <c r="R606">
        <f t="shared" si="89"/>
        <v>343.41</v>
      </c>
      <c r="S606" t="str">
        <f t="shared" si="81"/>
        <v>check</v>
      </c>
      <c r="T606" t="str">
        <f t="shared" si="82"/>
        <v>Sports And Travel</v>
      </c>
      <c r="U606" t="str">
        <f t="shared" si="83"/>
        <v>Ewallet</v>
      </c>
      <c r="V606">
        <f>SUM(J606:J606:J1605)</f>
        <v>127440.93599999993</v>
      </c>
      <c r="W606">
        <f t="shared" si="84"/>
        <v>2136</v>
      </c>
      <c r="X606">
        <f t="shared" si="85"/>
        <v>321.00991435768242</v>
      </c>
      <c r="Y606">
        <f t="shared" si="86"/>
        <v>1023.75</v>
      </c>
      <c r="Z606">
        <f t="shared" si="87"/>
        <v>10.6785</v>
      </c>
      <c r="AA606">
        <f t="shared" si="88"/>
        <v>397</v>
      </c>
    </row>
    <row r="607" spans="1:27" x14ac:dyDescent="0.3">
      <c r="A607" t="s">
        <v>693</v>
      </c>
      <c r="B607" t="s">
        <v>25</v>
      </c>
      <c r="C607" t="s">
        <v>26</v>
      </c>
      <c r="D607" t="s">
        <v>20</v>
      </c>
      <c r="E607" t="s">
        <v>21</v>
      </c>
      <c r="F607" t="s">
        <v>50</v>
      </c>
      <c r="G607">
        <v>51.89</v>
      </c>
      <c r="H607">
        <v>7</v>
      </c>
      <c r="I607">
        <v>18.1615</v>
      </c>
      <c r="J607">
        <v>381.39150000000001</v>
      </c>
      <c r="K607">
        <v>43678</v>
      </c>
      <c r="L607">
        <v>0.83888888888888891</v>
      </c>
      <c r="M607" t="s">
        <v>29</v>
      </c>
      <c r="N607">
        <v>363.23</v>
      </c>
      <c r="O607">
        <v>4.7619047620000003</v>
      </c>
      <c r="P607">
        <v>18.1615</v>
      </c>
      <c r="Q607">
        <v>4.5</v>
      </c>
      <c r="R607">
        <f t="shared" si="89"/>
        <v>381.39</v>
      </c>
      <c r="S607" t="str">
        <f t="shared" si="81"/>
        <v>check</v>
      </c>
      <c r="T607" t="str">
        <f t="shared" si="82"/>
        <v>Fashion Accessories</v>
      </c>
      <c r="U607" t="str">
        <f t="shared" si="83"/>
        <v>Cash</v>
      </c>
      <c r="V607">
        <f>SUM(J607:J607:J1606)</f>
        <v>127097.52299999993</v>
      </c>
      <c r="W607">
        <f t="shared" si="84"/>
        <v>2130</v>
      </c>
      <c r="X607">
        <f t="shared" si="85"/>
        <v>320.95334090909074</v>
      </c>
      <c r="Y607">
        <f t="shared" si="86"/>
        <v>1023.75</v>
      </c>
      <c r="Z607">
        <f t="shared" si="87"/>
        <v>10.6785</v>
      </c>
      <c r="AA607">
        <f t="shared" si="88"/>
        <v>396</v>
      </c>
    </row>
    <row r="608" spans="1:27" x14ac:dyDescent="0.3">
      <c r="A608" t="s">
        <v>694</v>
      </c>
      <c r="B608" t="s">
        <v>45</v>
      </c>
      <c r="C608" t="s">
        <v>46</v>
      </c>
      <c r="D608" t="s">
        <v>27</v>
      </c>
      <c r="E608" t="s">
        <v>215</v>
      </c>
      <c r="F608" t="s">
        <v>31</v>
      </c>
      <c r="G608">
        <v>31.75</v>
      </c>
      <c r="H608">
        <v>4</v>
      </c>
      <c r="I608">
        <v>6.35</v>
      </c>
      <c r="J608">
        <v>133.35</v>
      </c>
      <c r="K608">
        <v>43679</v>
      </c>
      <c r="L608">
        <v>0.6430555555555556</v>
      </c>
      <c r="M608" t="s">
        <v>29</v>
      </c>
      <c r="N608">
        <v>127</v>
      </c>
      <c r="O608">
        <v>4.7619047620000003</v>
      </c>
      <c r="P608">
        <v>6.35</v>
      </c>
      <c r="Q608">
        <v>8.6</v>
      </c>
      <c r="R608">
        <f t="shared" si="89"/>
        <v>133.35</v>
      </c>
      <c r="S608" t="str">
        <f t="shared" si="81"/>
        <v>correct</v>
      </c>
      <c r="T608" t="str">
        <f t="shared" si="82"/>
        <v>Home And Lifestyle</v>
      </c>
      <c r="U608" t="str">
        <f t="shared" si="83"/>
        <v>Cash</v>
      </c>
      <c r="V608">
        <f>SUM(J608:J608:J1607)</f>
        <v>126716.13149999993</v>
      </c>
      <c r="W608">
        <f t="shared" si="84"/>
        <v>2123</v>
      </c>
      <c r="X608">
        <f t="shared" si="85"/>
        <v>320.80033291139222</v>
      </c>
      <c r="Y608">
        <f t="shared" si="86"/>
        <v>1023.75</v>
      </c>
      <c r="Z608">
        <f t="shared" si="87"/>
        <v>10.6785</v>
      </c>
      <c r="AA608">
        <f t="shared" si="88"/>
        <v>395</v>
      </c>
    </row>
    <row r="609" spans="1:27" x14ac:dyDescent="0.3">
      <c r="A609" t="s">
        <v>695</v>
      </c>
      <c r="B609" t="s">
        <v>18</v>
      </c>
      <c r="C609" t="s">
        <v>19</v>
      </c>
      <c r="D609" t="s">
        <v>20</v>
      </c>
      <c r="E609" t="s">
        <v>21</v>
      </c>
      <c r="F609" t="s">
        <v>50</v>
      </c>
      <c r="G609">
        <v>53.65</v>
      </c>
      <c r="H609">
        <v>7</v>
      </c>
      <c r="I609">
        <v>18.7775</v>
      </c>
      <c r="J609">
        <v>394.32749999999999</v>
      </c>
      <c r="K609">
        <v>43740</v>
      </c>
      <c r="L609">
        <v>0.53888888888888886</v>
      </c>
      <c r="M609" t="s">
        <v>23</v>
      </c>
      <c r="N609">
        <v>375.55</v>
      </c>
      <c r="O609">
        <v>4.7619047620000003</v>
      </c>
      <c r="P609">
        <v>18.7775</v>
      </c>
      <c r="Q609">
        <v>5.2</v>
      </c>
      <c r="R609">
        <f t="shared" si="89"/>
        <v>394.33</v>
      </c>
      <c r="S609" t="str">
        <f t="shared" si="81"/>
        <v>check</v>
      </c>
      <c r="T609" t="str">
        <f t="shared" si="82"/>
        <v>Fashion Accessories</v>
      </c>
      <c r="U609" t="str">
        <f t="shared" si="83"/>
        <v>Ewallet</v>
      </c>
      <c r="V609">
        <f>SUM(J609:J609:J1608)</f>
        <v>126582.78149999992</v>
      </c>
      <c r="W609">
        <f t="shared" si="84"/>
        <v>2119</v>
      </c>
      <c r="X609">
        <f t="shared" si="85"/>
        <v>321.27609517766479</v>
      </c>
      <c r="Y609">
        <f t="shared" si="86"/>
        <v>1023.75</v>
      </c>
      <c r="Z609">
        <f t="shared" si="87"/>
        <v>10.6785</v>
      </c>
      <c r="AA609">
        <f t="shared" si="88"/>
        <v>394</v>
      </c>
    </row>
    <row r="610" spans="1:27" x14ac:dyDescent="0.3">
      <c r="A610" t="s">
        <v>696</v>
      </c>
      <c r="B610" t="s">
        <v>25</v>
      </c>
      <c r="C610" t="s">
        <v>26</v>
      </c>
      <c r="D610" t="s">
        <v>20</v>
      </c>
      <c r="E610" t="s">
        <v>21</v>
      </c>
      <c r="F610" t="s">
        <v>47</v>
      </c>
      <c r="G610">
        <v>49.79</v>
      </c>
      <c r="H610">
        <v>4</v>
      </c>
      <c r="I610">
        <v>9.9580000000000002</v>
      </c>
      <c r="J610">
        <v>209.11799999999999</v>
      </c>
      <c r="K610" t="s">
        <v>170</v>
      </c>
      <c r="L610">
        <v>0.8027777777777777</v>
      </c>
      <c r="M610" t="s">
        <v>32</v>
      </c>
      <c r="N610">
        <v>199.16</v>
      </c>
      <c r="O610">
        <v>4.7619047620000003</v>
      </c>
      <c r="P610">
        <v>9.9580000000000002</v>
      </c>
      <c r="Q610">
        <v>6.4</v>
      </c>
      <c r="R610">
        <f t="shared" si="89"/>
        <v>209.12</v>
      </c>
      <c r="S610" t="str">
        <f t="shared" si="81"/>
        <v>check</v>
      </c>
      <c r="T610" t="str">
        <f t="shared" si="82"/>
        <v>Food And Beverages</v>
      </c>
      <c r="U610" t="str">
        <f t="shared" si="83"/>
        <v>Credit card</v>
      </c>
      <c r="V610">
        <f>SUM(J610:J610:J1609)</f>
        <v>126188.45399999993</v>
      </c>
      <c r="W610">
        <f t="shared" si="84"/>
        <v>2112</v>
      </c>
      <c r="X610">
        <f t="shared" si="85"/>
        <v>321.09021374045784</v>
      </c>
      <c r="Y610">
        <f t="shared" si="86"/>
        <v>1023.75</v>
      </c>
      <c r="Z610">
        <f t="shared" si="87"/>
        <v>10.6785</v>
      </c>
      <c r="AA610">
        <f t="shared" si="88"/>
        <v>393</v>
      </c>
    </row>
    <row r="611" spans="1:27" x14ac:dyDescent="0.3">
      <c r="A611" t="s">
        <v>697</v>
      </c>
      <c r="B611" t="s">
        <v>18</v>
      </c>
      <c r="C611" t="s">
        <v>19</v>
      </c>
      <c r="D611" t="s">
        <v>27</v>
      </c>
      <c r="E611" t="s">
        <v>215</v>
      </c>
      <c r="F611" t="s">
        <v>50</v>
      </c>
      <c r="G611">
        <v>30.61</v>
      </c>
      <c r="H611">
        <v>1</v>
      </c>
      <c r="I611">
        <v>1.5305</v>
      </c>
      <c r="J611">
        <v>32.140500000000003</v>
      </c>
      <c r="K611" t="s">
        <v>146</v>
      </c>
      <c r="L611">
        <v>0.51388888888888895</v>
      </c>
      <c r="M611" t="s">
        <v>23</v>
      </c>
      <c r="N611">
        <v>30.61</v>
      </c>
      <c r="O611">
        <v>4.7619047620000003</v>
      </c>
      <c r="P611">
        <v>1.5305</v>
      </c>
      <c r="Q611">
        <v>5.2</v>
      </c>
      <c r="R611">
        <f t="shared" si="89"/>
        <v>32.14</v>
      </c>
      <c r="S611" t="str">
        <f t="shared" si="81"/>
        <v>check</v>
      </c>
      <c r="T611" t="str">
        <f t="shared" si="82"/>
        <v>Fashion Accessories</v>
      </c>
      <c r="U611" t="str">
        <f t="shared" si="83"/>
        <v>Ewallet</v>
      </c>
      <c r="V611">
        <f>SUM(J611:J611:J1610)</f>
        <v>125979.33599999992</v>
      </c>
      <c r="W611">
        <f t="shared" si="84"/>
        <v>2108</v>
      </c>
      <c r="X611">
        <f t="shared" si="85"/>
        <v>321.37585714285694</v>
      </c>
      <c r="Y611">
        <f t="shared" si="86"/>
        <v>1023.75</v>
      </c>
      <c r="Z611">
        <f t="shared" si="87"/>
        <v>10.6785</v>
      </c>
      <c r="AA611">
        <f t="shared" si="88"/>
        <v>392</v>
      </c>
    </row>
    <row r="612" spans="1:27" x14ac:dyDescent="0.3">
      <c r="A612" t="s">
        <v>698</v>
      </c>
      <c r="B612" t="s">
        <v>45</v>
      </c>
      <c r="C612" t="s">
        <v>46</v>
      </c>
      <c r="D612" t="s">
        <v>20</v>
      </c>
      <c r="E612" t="s">
        <v>215</v>
      </c>
      <c r="F612" t="s">
        <v>47</v>
      </c>
      <c r="G612">
        <v>57.89</v>
      </c>
      <c r="H612">
        <v>2</v>
      </c>
      <c r="I612">
        <v>5.7889999999999997</v>
      </c>
      <c r="J612">
        <v>121.569</v>
      </c>
      <c r="K612" t="s">
        <v>90</v>
      </c>
      <c r="L612">
        <v>0.44236111111111115</v>
      </c>
      <c r="M612" t="s">
        <v>23</v>
      </c>
      <c r="N612">
        <v>115.78</v>
      </c>
      <c r="O612">
        <v>4.7619047620000003</v>
      </c>
      <c r="P612">
        <v>5.7889999999999997</v>
      </c>
      <c r="Q612">
        <v>8.9</v>
      </c>
      <c r="R612">
        <f t="shared" si="89"/>
        <v>121.57</v>
      </c>
      <c r="S612" t="str">
        <f t="shared" si="81"/>
        <v>check</v>
      </c>
      <c r="T612" t="str">
        <f t="shared" si="82"/>
        <v>Food And Beverages</v>
      </c>
      <c r="U612" t="str">
        <f t="shared" si="83"/>
        <v>Ewallet</v>
      </c>
      <c r="V612">
        <f>SUM(J612:J612:J1611)</f>
        <v>125947.19549999993</v>
      </c>
      <c r="W612">
        <f t="shared" si="84"/>
        <v>2107</v>
      </c>
      <c r="X612">
        <f t="shared" si="85"/>
        <v>322.1155895140663</v>
      </c>
      <c r="Y612">
        <f t="shared" si="86"/>
        <v>1023.75</v>
      </c>
      <c r="Z612">
        <f t="shared" si="87"/>
        <v>10.6785</v>
      </c>
      <c r="AA612">
        <f t="shared" si="88"/>
        <v>391</v>
      </c>
    </row>
    <row r="613" spans="1:27" x14ac:dyDescent="0.3">
      <c r="A613" t="s">
        <v>699</v>
      </c>
      <c r="B613" t="s">
        <v>18</v>
      </c>
      <c r="C613" t="s">
        <v>19</v>
      </c>
      <c r="D613" t="s">
        <v>27</v>
      </c>
      <c r="E613" t="s">
        <v>21</v>
      </c>
      <c r="F613" t="s">
        <v>28</v>
      </c>
      <c r="G613">
        <v>28.96</v>
      </c>
      <c r="H613">
        <v>1</v>
      </c>
      <c r="I613">
        <v>1.448</v>
      </c>
      <c r="J613">
        <v>30.408000000000001</v>
      </c>
      <c r="K613">
        <v>43648</v>
      </c>
      <c r="L613">
        <v>0.4291666666666667</v>
      </c>
      <c r="M613" t="s">
        <v>32</v>
      </c>
      <c r="N613">
        <v>28.96</v>
      </c>
      <c r="O613">
        <v>4.7619047620000003</v>
      </c>
      <c r="P613">
        <v>1.448</v>
      </c>
      <c r="Q613">
        <v>6.2</v>
      </c>
      <c r="R613">
        <f t="shared" si="89"/>
        <v>30.41</v>
      </c>
      <c r="S613" t="str">
        <f t="shared" si="81"/>
        <v>check</v>
      </c>
      <c r="T613" t="str">
        <f t="shared" si="82"/>
        <v>Electronic Accessories</v>
      </c>
      <c r="U613" t="str">
        <f t="shared" si="83"/>
        <v>Credit card</v>
      </c>
      <c r="V613">
        <f>SUM(J613:J613:J1612)</f>
        <v>125825.62649999993</v>
      </c>
      <c r="W613">
        <f t="shared" si="84"/>
        <v>2105</v>
      </c>
      <c r="X613">
        <f t="shared" si="85"/>
        <v>322.62981153846135</v>
      </c>
      <c r="Y613">
        <f t="shared" si="86"/>
        <v>1023.75</v>
      </c>
      <c r="Z613">
        <f t="shared" si="87"/>
        <v>10.6785</v>
      </c>
      <c r="AA613">
        <f t="shared" si="88"/>
        <v>390</v>
      </c>
    </row>
    <row r="614" spans="1:27" x14ac:dyDescent="0.3">
      <c r="A614" t="s">
        <v>700</v>
      </c>
      <c r="B614" t="s">
        <v>25</v>
      </c>
      <c r="C614" t="s">
        <v>26</v>
      </c>
      <c r="D614" t="s">
        <v>20</v>
      </c>
      <c r="E614" t="s">
        <v>21</v>
      </c>
      <c r="F614" t="s">
        <v>47</v>
      </c>
      <c r="G614">
        <v>98.97</v>
      </c>
      <c r="H614">
        <v>9</v>
      </c>
      <c r="I614">
        <v>44.536499999999997</v>
      </c>
      <c r="J614">
        <v>935.26649999999995</v>
      </c>
      <c r="K614">
        <v>43711</v>
      </c>
      <c r="L614">
        <v>0.47430555555555554</v>
      </c>
      <c r="M614" t="s">
        <v>29</v>
      </c>
      <c r="N614">
        <v>890.73</v>
      </c>
      <c r="O614">
        <v>4.7619047620000003</v>
      </c>
      <c r="P614">
        <v>44.536499999999997</v>
      </c>
      <c r="Q614">
        <v>6.7</v>
      </c>
      <c r="R614">
        <f t="shared" si="89"/>
        <v>935.27</v>
      </c>
      <c r="S614" t="str">
        <f t="shared" si="81"/>
        <v>check</v>
      </c>
      <c r="T614" t="str">
        <f t="shared" si="82"/>
        <v>Food And Beverages</v>
      </c>
      <c r="U614" t="str">
        <f t="shared" si="83"/>
        <v>Cash</v>
      </c>
      <c r="V614">
        <f>SUM(J614:J614:J1613)</f>
        <v>125795.21849999993</v>
      </c>
      <c r="W614">
        <f t="shared" si="84"/>
        <v>2104</v>
      </c>
      <c r="X614">
        <f t="shared" si="85"/>
        <v>323.38102442159362</v>
      </c>
      <c r="Y614">
        <f t="shared" si="86"/>
        <v>1023.75</v>
      </c>
      <c r="Z614">
        <f t="shared" si="87"/>
        <v>10.6785</v>
      </c>
      <c r="AA614">
        <f t="shared" si="88"/>
        <v>389</v>
      </c>
    </row>
    <row r="615" spans="1:27" x14ac:dyDescent="0.3">
      <c r="A615" t="s">
        <v>701</v>
      </c>
      <c r="B615" t="s">
        <v>45</v>
      </c>
      <c r="C615" t="s">
        <v>46</v>
      </c>
      <c r="D615" t="s">
        <v>20</v>
      </c>
      <c r="E615" t="s">
        <v>215</v>
      </c>
      <c r="F615" t="s">
        <v>50</v>
      </c>
      <c r="G615">
        <v>93.22</v>
      </c>
      <c r="H615">
        <v>3</v>
      </c>
      <c r="I615">
        <v>13.983000000000001</v>
      </c>
      <c r="J615">
        <v>293.64299999999997</v>
      </c>
      <c r="K615" t="s">
        <v>128</v>
      </c>
      <c r="L615">
        <v>0.48958333333333331</v>
      </c>
      <c r="M615" t="s">
        <v>29</v>
      </c>
      <c r="N615">
        <v>279.66000000000003</v>
      </c>
      <c r="O615">
        <v>4.7619047620000003</v>
      </c>
      <c r="P615">
        <v>13.983000000000001</v>
      </c>
      <c r="Q615">
        <v>7.2</v>
      </c>
      <c r="R615">
        <f t="shared" si="89"/>
        <v>293.64</v>
      </c>
      <c r="S615" t="str">
        <f t="shared" si="81"/>
        <v>check</v>
      </c>
      <c r="T615" t="str">
        <f t="shared" si="82"/>
        <v>Fashion Accessories</v>
      </c>
      <c r="U615" t="str">
        <f t="shared" si="83"/>
        <v>Cash</v>
      </c>
      <c r="V615">
        <f>SUM(J615:J615:J1614)</f>
        <v>124859.95199999993</v>
      </c>
      <c r="W615">
        <f t="shared" si="84"/>
        <v>2095</v>
      </c>
      <c r="X615">
        <f t="shared" si="85"/>
        <v>321.8039999999998</v>
      </c>
      <c r="Y615">
        <f t="shared" si="86"/>
        <v>1023.75</v>
      </c>
      <c r="Z615">
        <f t="shared" si="87"/>
        <v>10.6785</v>
      </c>
      <c r="AA615">
        <f t="shared" si="88"/>
        <v>388</v>
      </c>
    </row>
    <row r="616" spans="1:27" x14ac:dyDescent="0.3">
      <c r="A616" t="s">
        <v>702</v>
      </c>
      <c r="B616" t="s">
        <v>25</v>
      </c>
      <c r="C616" t="s">
        <v>26</v>
      </c>
      <c r="D616" t="s">
        <v>20</v>
      </c>
      <c r="E616" t="s">
        <v>215</v>
      </c>
      <c r="F616" t="s">
        <v>36</v>
      </c>
      <c r="G616">
        <v>80.930000000000007</v>
      </c>
      <c r="H616">
        <v>1</v>
      </c>
      <c r="I616">
        <v>4.0465</v>
      </c>
      <c r="J616">
        <v>84.976500000000001</v>
      </c>
      <c r="K616" t="s">
        <v>182</v>
      </c>
      <c r="L616">
        <v>0.67222222222222217</v>
      </c>
      <c r="M616" t="s">
        <v>32</v>
      </c>
      <c r="N616">
        <v>80.930000000000007</v>
      </c>
      <c r="O616">
        <v>4.7619047620000003</v>
      </c>
      <c r="P616">
        <v>4.0465</v>
      </c>
      <c r="Q616">
        <v>9</v>
      </c>
      <c r="R616">
        <f t="shared" si="89"/>
        <v>84.98</v>
      </c>
      <c r="S616" t="str">
        <f t="shared" si="81"/>
        <v>check</v>
      </c>
      <c r="T616" t="str">
        <f t="shared" si="82"/>
        <v>Sports And Travel</v>
      </c>
      <c r="U616" t="str">
        <f t="shared" si="83"/>
        <v>Credit card</v>
      </c>
      <c r="V616">
        <f>SUM(J616:J616:J1615)</f>
        <v>124566.30899999994</v>
      </c>
      <c r="W616">
        <f t="shared" si="84"/>
        <v>2092</v>
      </c>
      <c r="X616">
        <f t="shared" si="85"/>
        <v>321.8767674418603</v>
      </c>
      <c r="Y616">
        <f t="shared" si="86"/>
        <v>1023.75</v>
      </c>
      <c r="Z616">
        <f t="shared" si="87"/>
        <v>10.6785</v>
      </c>
      <c r="AA616">
        <f t="shared" si="88"/>
        <v>387</v>
      </c>
    </row>
    <row r="617" spans="1:27" x14ac:dyDescent="0.3">
      <c r="A617" t="s">
        <v>703</v>
      </c>
      <c r="B617" t="s">
        <v>18</v>
      </c>
      <c r="C617" t="s">
        <v>19</v>
      </c>
      <c r="D617" t="s">
        <v>20</v>
      </c>
      <c r="E617" t="s">
        <v>215</v>
      </c>
      <c r="F617" t="s">
        <v>47</v>
      </c>
      <c r="G617">
        <v>67.45</v>
      </c>
      <c r="H617">
        <v>10</v>
      </c>
      <c r="I617">
        <v>33.725000000000001</v>
      </c>
      <c r="J617">
        <v>708.22500000000002</v>
      </c>
      <c r="K617">
        <v>43526</v>
      </c>
      <c r="L617">
        <v>0.47569444444444442</v>
      </c>
      <c r="M617" t="s">
        <v>23</v>
      </c>
      <c r="N617">
        <v>674.5</v>
      </c>
      <c r="O617">
        <v>4.7619047620000003</v>
      </c>
      <c r="P617">
        <v>33.725000000000001</v>
      </c>
      <c r="Q617">
        <v>4.2</v>
      </c>
      <c r="R617">
        <f t="shared" si="89"/>
        <v>708.23</v>
      </c>
      <c r="S617" t="str">
        <f t="shared" si="81"/>
        <v>check</v>
      </c>
      <c r="T617" t="str">
        <f t="shared" si="82"/>
        <v>Food And Beverages</v>
      </c>
      <c r="U617" t="str">
        <f t="shared" si="83"/>
        <v>Ewallet</v>
      </c>
      <c r="V617">
        <f>SUM(J617:J617:J1616)</f>
        <v>124481.33249999992</v>
      </c>
      <c r="W617">
        <f t="shared" si="84"/>
        <v>2091</v>
      </c>
      <c r="X617">
        <f t="shared" si="85"/>
        <v>322.49049870466297</v>
      </c>
      <c r="Y617">
        <f t="shared" si="86"/>
        <v>1023.75</v>
      </c>
      <c r="Z617">
        <f t="shared" si="87"/>
        <v>10.6785</v>
      </c>
      <c r="AA617">
        <f t="shared" si="88"/>
        <v>386</v>
      </c>
    </row>
    <row r="618" spans="1:27" x14ac:dyDescent="0.3">
      <c r="A618" t="s">
        <v>704</v>
      </c>
      <c r="B618" t="s">
        <v>18</v>
      </c>
      <c r="C618" t="s">
        <v>19</v>
      </c>
      <c r="D618" t="s">
        <v>20</v>
      </c>
      <c r="E618" t="s">
        <v>21</v>
      </c>
      <c r="F618" t="s">
        <v>36</v>
      </c>
      <c r="G618">
        <v>38.72</v>
      </c>
      <c r="H618">
        <v>9</v>
      </c>
      <c r="I618">
        <v>17.423999999999999</v>
      </c>
      <c r="J618">
        <v>365.904</v>
      </c>
      <c r="K618" t="s">
        <v>295</v>
      </c>
      <c r="L618">
        <v>0.51666666666666672</v>
      </c>
      <c r="M618" t="s">
        <v>23</v>
      </c>
      <c r="N618">
        <v>348.48</v>
      </c>
      <c r="O618">
        <v>4.7619047620000003</v>
      </c>
      <c r="P618">
        <v>17.423999999999999</v>
      </c>
      <c r="Q618">
        <v>4.2</v>
      </c>
      <c r="R618">
        <f t="shared" si="89"/>
        <v>365.9</v>
      </c>
      <c r="S618" t="str">
        <f t="shared" si="81"/>
        <v>check</v>
      </c>
      <c r="T618" t="str">
        <f t="shared" si="82"/>
        <v>Sports And Travel</v>
      </c>
      <c r="U618" t="str">
        <f t="shared" si="83"/>
        <v>Ewallet</v>
      </c>
      <c r="V618">
        <f>SUM(J618:J618:J1617)</f>
        <v>123773.10749999994</v>
      </c>
      <c r="W618">
        <f t="shared" si="84"/>
        <v>2081</v>
      </c>
      <c r="X618">
        <f t="shared" si="85"/>
        <v>321.48859090909076</v>
      </c>
      <c r="Y618">
        <f t="shared" si="86"/>
        <v>1023.75</v>
      </c>
      <c r="Z618">
        <f t="shared" si="87"/>
        <v>10.6785</v>
      </c>
      <c r="AA618">
        <f t="shared" si="88"/>
        <v>385</v>
      </c>
    </row>
    <row r="619" spans="1:27" x14ac:dyDescent="0.3">
      <c r="A619" t="s">
        <v>705</v>
      </c>
      <c r="B619" t="s">
        <v>45</v>
      </c>
      <c r="C619" t="s">
        <v>46</v>
      </c>
      <c r="D619" t="s">
        <v>20</v>
      </c>
      <c r="E619" t="s">
        <v>215</v>
      </c>
      <c r="F619" t="s">
        <v>36</v>
      </c>
      <c r="G619">
        <v>72.599999999999994</v>
      </c>
      <c r="H619">
        <v>6</v>
      </c>
      <c r="I619">
        <v>21.78</v>
      </c>
      <c r="J619">
        <v>457.38</v>
      </c>
      <c r="K619" t="s">
        <v>137</v>
      </c>
      <c r="L619">
        <v>0.82708333333333339</v>
      </c>
      <c r="M619" t="s">
        <v>29</v>
      </c>
      <c r="N619">
        <v>435.6</v>
      </c>
      <c r="O619">
        <v>4.7619047620000003</v>
      </c>
      <c r="P619">
        <v>21.78</v>
      </c>
      <c r="Q619">
        <v>6.9</v>
      </c>
      <c r="R619">
        <f t="shared" si="89"/>
        <v>457.38</v>
      </c>
      <c r="S619" t="str">
        <f t="shared" si="81"/>
        <v>correct</v>
      </c>
      <c r="T619" t="str">
        <f t="shared" si="82"/>
        <v>Sports And Travel</v>
      </c>
      <c r="U619" t="str">
        <f t="shared" si="83"/>
        <v>Cash</v>
      </c>
      <c r="V619">
        <f>SUM(J619:J619:J1618)</f>
        <v>123407.20349999995</v>
      </c>
      <c r="W619">
        <f t="shared" si="84"/>
        <v>2072</v>
      </c>
      <c r="X619">
        <f t="shared" si="85"/>
        <v>321.37292578124988</v>
      </c>
      <c r="Y619">
        <f t="shared" si="86"/>
        <v>1023.75</v>
      </c>
      <c r="Z619">
        <f t="shared" si="87"/>
        <v>10.6785</v>
      </c>
      <c r="AA619">
        <f t="shared" si="88"/>
        <v>384</v>
      </c>
    </row>
    <row r="620" spans="1:27" x14ac:dyDescent="0.3">
      <c r="A620" t="s">
        <v>706</v>
      </c>
      <c r="B620" t="s">
        <v>25</v>
      </c>
      <c r="C620" t="s">
        <v>26</v>
      </c>
      <c r="D620" t="s">
        <v>20</v>
      </c>
      <c r="E620" t="s">
        <v>215</v>
      </c>
      <c r="F620" t="s">
        <v>28</v>
      </c>
      <c r="G620">
        <v>87.91</v>
      </c>
      <c r="H620">
        <v>5</v>
      </c>
      <c r="I620">
        <v>21.977499999999999</v>
      </c>
      <c r="J620">
        <v>461.52749999999997</v>
      </c>
      <c r="K620" t="s">
        <v>354</v>
      </c>
      <c r="L620">
        <v>0.75694444444444453</v>
      </c>
      <c r="M620" t="s">
        <v>23</v>
      </c>
      <c r="N620">
        <v>439.55</v>
      </c>
      <c r="O620">
        <v>4.7619047620000003</v>
      </c>
      <c r="P620">
        <v>21.977499999999999</v>
      </c>
      <c r="Q620">
        <v>4.4000000000000004</v>
      </c>
      <c r="R620">
        <f t="shared" si="89"/>
        <v>461.53</v>
      </c>
      <c r="S620" t="str">
        <f t="shared" si="81"/>
        <v>check</v>
      </c>
      <c r="T620" t="str">
        <f t="shared" si="82"/>
        <v>Electronic Accessories</v>
      </c>
      <c r="U620" t="str">
        <f t="shared" si="83"/>
        <v>Ewallet</v>
      </c>
      <c r="V620">
        <f>SUM(J620:J620:J1619)</f>
        <v>122949.82349999994</v>
      </c>
      <c r="W620">
        <f t="shared" si="84"/>
        <v>2066</v>
      </c>
      <c r="X620">
        <f t="shared" si="85"/>
        <v>321.01781592689281</v>
      </c>
      <c r="Y620">
        <f t="shared" si="86"/>
        <v>1023.75</v>
      </c>
      <c r="Z620">
        <f t="shared" si="87"/>
        <v>10.6785</v>
      </c>
      <c r="AA620">
        <f t="shared" si="88"/>
        <v>383</v>
      </c>
    </row>
    <row r="621" spans="1:27" x14ac:dyDescent="0.3">
      <c r="A621" t="s">
        <v>707</v>
      </c>
      <c r="B621" t="s">
        <v>18</v>
      </c>
      <c r="C621" t="s">
        <v>19</v>
      </c>
      <c r="D621" t="s">
        <v>20</v>
      </c>
      <c r="E621" t="s">
        <v>215</v>
      </c>
      <c r="F621" t="s">
        <v>47</v>
      </c>
      <c r="G621">
        <v>98.53</v>
      </c>
      <c r="H621">
        <v>6</v>
      </c>
      <c r="I621">
        <v>29.559000000000001</v>
      </c>
      <c r="J621">
        <v>620.73900000000003</v>
      </c>
      <c r="K621" t="s">
        <v>146</v>
      </c>
      <c r="L621">
        <v>0.47361111111111115</v>
      </c>
      <c r="M621" t="s">
        <v>32</v>
      </c>
      <c r="N621">
        <v>591.17999999999995</v>
      </c>
      <c r="O621">
        <v>4.7619047620000003</v>
      </c>
      <c r="P621">
        <v>29.559000000000001</v>
      </c>
      <c r="Q621">
        <v>4</v>
      </c>
      <c r="R621">
        <f t="shared" si="89"/>
        <v>620.74</v>
      </c>
      <c r="S621" t="str">
        <f t="shared" si="81"/>
        <v>check</v>
      </c>
      <c r="T621" t="str">
        <f t="shared" si="82"/>
        <v>Food And Beverages</v>
      </c>
      <c r="U621" t="str">
        <f t="shared" si="83"/>
        <v>Credit card</v>
      </c>
      <c r="V621">
        <f>SUM(J621:J621:J1620)</f>
        <v>122488.29599999994</v>
      </c>
      <c r="W621">
        <f t="shared" si="84"/>
        <v>2061</v>
      </c>
      <c r="X621">
        <f t="shared" si="85"/>
        <v>320.64998952879569</v>
      </c>
      <c r="Y621">
        <f t="shared" si="86"/>
        <v>1023.75</v>
      </c>
      <c r="Z621">
        <f t="shared" si="87"/>
        <v>10.6785</v>
      </c>
      <c r="AA621">
        <f t="shared" si="88"/>
        <v>382</v>
      </c>
    </row>
    <row r="622" spans="1:27" x14ac:dyDescent="0.3">
      <c r="A622" t="s">
        <v>708</v>
      </c>
      <c r="B622" t="s">
        <v>25</v>
      </c>
      <c r="C622" t="s">
        <v>26</v>
      </c>
      <c r="D622" t="s">
        <v>20</v>
      </c>
      <c r="E622" t="s">
        <v>21</v>
      </c>
      <c r="F622" t="s">
        <v>50</v>
      </c>
      <c r="G622">
        <v>43.46</v>
      </c>
      <c r="H622">
        <v>6</v>
      </c>
      <c r="I622">
        <v>13.038</v>
      </c>
      <c r="J622">
        <v>273.798</v>
      </c>
      <c r="K622">
        <v>43648</v>
      </c>
      <c r="L622">
        <v>0.74652777777777779</v>
      </c>
      <c r="M622" t="s">
        <v>23</v>
      </c>
      <c r="N622">
        <v>260.76</v>
      </c>
      <c r="O622">
        <v>4.7619047620000003</v>
      </c>
      <c r="P622">
        <v>13.038</v>
      </c>
      <c r="Q622">
        <v>8.5</v>
      </c>
      <c r="R622">
        <f t="shared" si="89"/>
        <v>273.8</v>
      </c>
      <c r="S622" t="str">
        <f t="shared" si="81"/>
        <v>check</v>
      </c>
      <c r="T622" t="str">
        <f t="shared" si="82"/>
        <v>Fashion Accessories</v>
      </c>
      <c r="U622" t="str">
        <f t="shared" si="83"/>
        <v>Ewallet</v>
      </c>
      <c r="V622">
        <f>SUM(J622:J622:J1621)</f>
        <v>121867.55699999993</v>
      </c>
      <c r="W622">
        <f t="shared" si="84"/>
        <v>2055</v>
      </c>
      <c r="X622">
        <f t="shared" si="85"/>
        <v>319.86235433070846</v>
      </c>
      <c r="Y622">
        <f t="shared" si="86"/>
        <v>1023.75</v>
      </c>
      <c r="Z622">
        <f t="shared" si="87"/>
        <v>10.6785</v>
      </c>
      <c r="AA622">
        <f t="shared" si="88"/>
        <v>381</v>
      </c>
    </row>
    <row r="623" spans="1:27" x14ac:dyDescent="0.3">
      <c r="A623" t="s">
        <v>709</v>
      </c>
      <c r="B623" t="s">
        <v>18</v>
      </c>
      <c r="C623" t="s">
        <v>19</v>
      </c>
      <c r="D623" t="s">
        <v>27</v>
      </c>
      <c r="E623" t="s">
        <v>21</v>
      </c>
      <c r="F623" t="s">
        <v>47</v>
      </c>
      <c r="G623">
        <v>71.680000000000007</v>
      </c>
      <c r="H623">
        <v>3</v>
      </c>
      <c r="I623">
        <v>10.752000000000001</v>
      </c>
      <c r="J623">
        <v>225.792</v>
      </c>
      <c r="K623" t="s">
        <v>170</v>
      </c>
      <c r="L623">
        <v>0.64583333333333337</v>
      </c>
      <c r="M623" t="s">
        <v>32</v>
      </c>
      <c r="N623">
        <v>215.04</v>
      </c>
      <c r="O623">
        <v>4.7619047620000003</v>
      </c>
      <c r="P623">
        <v>10.752000000000001</v>
      </c>
      <c r="Q623">
        <v>9.1999999999999993</v>
      </c>
      <c r="R623">
        <f t="shared" si="89"/>
        <v>225.79</v>
      </c>
      <c r="S623" t="str">
        <f t="shared" si="81"/>
        <v>check</v>
      </c>
      <c r="T623" t="str">
        <f t="shared" si="82"/>
        <v>Food And Beverages</v>
      </c>
      <c r="U623" t="str">
        <f t="shared" si="83"/>
        <v>Credit card</v>
      </c>
      <c r="V623">
        <f>SUM(J623:J623:J1622)</f>
        <v>121593.75899999993</v>
      </c>
      <c r="W623">
        <f t="shared" si="84"/>
        <v>2049</v>
      </c>
      <c r="X623">
        <f t="shared" si="85"/>
        <v>319.98357631578932</v>
      </c>
      <c r="Y623">
        <f t="shared" si="86"/>
        <v>1023.75</v>
      </c>
      <c r="Z623">
        <f t="shared" si="87"/>
        <v>10.6785</v>
      </c>
      <c r="AA623">
        <f t="shared" si="88"/>
        <v>380</v>
      </c>
    </row>
    <row r="624" spans="1:27" x14ac:dyDescent="0.3">
      <c r="A624" t="s">
        <v>710</v>
      </c>
      <c r="B624" t="s">
        <v>18</v>
      </c>
      <c r="C624" t="s">
        <v>19</v>
      </c>
      <c r="D624" t="s">
        <v>20</v>
      </c>
      <c r="E624" t="s">
        <v>21</v>
      </c>
      <c r="F624" t="s">
        <v>47</v>
      </c>
      <c r="G624">
        <v>91.61</v>
      </c>
      <c r="H624">
        <v>1</v>
      </c>
      <c r="I624">
        <v>4.5804999999999998</v>
      </c>
      <c r="J624">
        <v>96.1905</v>
      </c>
      <c r="K624" t="s">
        <v>295</v>
      </c>
      <c r="L624">
        <v>0.8222222222222223</v>
      </c>
      <c r="M624" t="s">
        <v>29</v>
      </c>
      <c r="N624">
        <v>91.61</v>
      </c>
      <c r="O624">
        <v>4.7619047620000003</v>
      </c>
      <c r="P624">
        <v>4.5804999999999998</v>
      </c>
      <c r="Q624">
        <v>9.8000000000000007</v>
      </c>
      <c r="R624">
        <f t="shared" si="89"/>
        <v>96.19</v>
      </c>
      <c r="S624" t="str">
        <f t="shared" si="81"/>
        <v>check</v>
      </c>
      <c r="T624" t="str">
        <f t="shared" si="82"/>
        <v>Food And Beverages</v>
      </c>
      <c r="U624" t="str">
        <f t="shared" si="83"/>
        <v>Cash</v>
      </c>
      <c r="V624">
        <f>SUM(J624:J624:J1623)</f>
        <v>121367.96699999992</v>
      </c>
      <c r="W624">
        <f t="shared" si="84"/>
        <v>2046</v>
      </c>
      <c r="X624">
        <f t="shared" si="85"/>
        <v>320.23210290237444</v>
      </c>
      <c r="Y624">
        <f t="shared" si="86"/>
        <v>1023.75</v>
      </c>
      <c r="Z624">
        <f t="shared" si="87"/>
        <v>10.6785</v>
      </c>
      <c r="AA624">
        <f t="shared" si="88"/>
        <v>379</v>
      </c>
    </row>
    <row r="625" spans="1:27" x14ac:dyDescent="0.3">
      <c r="A625" t="s">
        <v>711</v>
      </c>
      <c r="B625" t="s">
        <v>45</v>
      </c>
      <c r="C625" t="s">
        <v>46</v>
      </c>
      <c r="D625" t="s">
        <v>20</v>
      </c>
      <c r="E625" t="s">
        <v>21</v>
      </c>
      <c r="F625" t="s">
        <v>31</v>
      </c>
      <c r="G625">
        <v>94.59</v>
      </c>
      <c r="H625">
        <v>7</v>
      </c>
      <c r="I625">
        <v>33.106499999999997</v>
      </c>
      <c r="J625">
        <v>695.23649999999998</v>
      </c>
      <c r="K625" t="s">
        <v>90</v>
      </c>
      <c r="L625">
        <v>0.64374999999999993</v>
      </c>
      <c r="M625" t="s">
        <v>32</v>
      </c>
      <c r="N625">
        <v>662.13</v>
      </c>
      <c r="O625">
        <v>4.7619047620000003</v>
      </c>
      <c r="P625">
        <v>33.106499999999997</v>
      </c>
      <c r="Q625">
        <v>4.9000000000000004</v>
      </c>
      <c r="R625">
        <f t="shared" si="89"/>
        <v>695.24</v>
      </c>
      <c r="S625" t="str">
        <f t="shared" si="81"/>
        <v>check</v>
      </c>
      <c r="T625" t="str">
        <f t="shared" si="82"/>
        <v>Home And Lifestyle</v>
      </c>
      <c r="U625" t="str">
        <f t="shared" si="83"/>
        <v>Credit card</v>
      </c>
      <c r="V625">
        <f>SUM(J625:J625:J1624)</f>
        <v>121271.77649999991</v>
      </c>
      <c r="W625">
        <f t="shared" si="84"/>
        <v>2045</v>
      </c>
      <c r="X625">
        <f t="shared" si="85"/>
        <v>320.82480555555532</v>
      </c>
      <c r="Y625">
        <f t="shared" si="86"/>
        <v>1023.75</v>
      </c>
      <c r="Z625">
        <f t="shared" si="87"/>
        <v>10.6785</v>
      </c>
      <c r="AA625">
        <f t="shared" si="88"/>
        <v>378</v>
      </c>
    </row>
    <row r="626" spans="1:27" x14ac:dyDescent="0.3">
      <c r="A626" t="s">
        <v>712</v>
      </c>
      <c r="B626" t="s">
        <v>45</v>
      </c>
      <c r="C626" t="s">
        <v>46</v>
      </c>
      <c r="D626" t="s">
        <v>27</v>
      </c>
      <c r="E626" t="s">
        <v>21</v>
      </c>
      <c r="F626" t="s">
        <v>50</v>
      </c>
      <c r="G626">
        <v>83.25</v>
      </c>
      <c r="H626">
        <v>10</v>
      </c>
      <c r="I626">
        <v>41.625</v>
      </c>
      <c r="J626">
        <v>874.125</v>
      </c>
      <c r="K626">
        <v>43800</v>
      </c>
      <c r="L626">
        <v>0.47569444444444442</v>
      </c>
      <c r="M626" t="s">
        <v>32</v>
      </c>
      <c r="N626">
        <v>832.5</v>
      </c>
      <c r="O626">
        <v>4.7619047620000003</v>
      </c>
      <c r="P626">
        <v>41.625</v>
      </c>
      <c r="Q626">
        <v>4.4000000000000004</v>
      </c>
      <c r="R626">
        <f t="shared" si="89"/>
        <v>874.13</v>
      </c>
      <c r="S626" t="str">
        <f t="shared" si="81"/>
        <v>check</v>
      </c>
      <c r="T626" t="str">
        <f t="shared" si="82"/>
        <v>Fashion Accessories</v>
      </c>
      <c r="U626" t="str">
        <f t="shared" si="83"/>
        <v>Credit card</v>
      </c>
      <c r="V626">
        <f>SUM(J626:J626:J1625)</f>
        <v>120576.53999999992</v>
      </c>
      <c r="W626">
        <f t="shared" si="84"/>
        <v>2038</v>
      </c>
      <c r="X626">
        <f t="shared" si="85"/>
        <v>319.83167108753292</v>
      </c>
      <c r="Y626">
        <f t="shared" si="86"/>
        <v>1023.75</v>
      </c>
      <c r="Z626">
        <f t="shared" si="87"/>
        <v>10.6785</v>
      </c>
      <c r="AA626">
        <f t="shared" si="88"/>
        <v>377</v>
      </c>
    </row>
    <row r="627" spans="1:27" x14ac:dyDescent="0.3">
      <c r="A627" t="s">
        <v>713</v>
      </c>
      <c r="B627" t="s">
        <v>45</v>
      </c>
      <c r="C627" t="s">
        <v>46</v>
      </c>
      <c r="D627" t="s">
        <v>20</v>
      </c>
      <c r="E627" t="s">
        <v>215</v>
      </c>
      <c r="F627" t="s">
        <v>50</v>
      </c>
      <c r="G627">
        <v>91.35</v>
      </c>
      <c r="H627">
        <v>1</v>
      </c>
      <c r="I627">
        <v>4.5674999999999999</v>
      </c>
      <c r="J627">
        <v>95.917500000000004</v>
      </c>
      <c r="K627" t="s">
        <v>211</v>
      </c>
      <c r="L627">
        <v>0.65416666666666667</v>
      </c>
      <c r="M627" t="s">
        <v>29</v>
      </c>
      <c r="N627">
        <v>91.35</v>
      </c>
      <c r="O627">
        <v>4.7619047620000003</v>
      </c>
      <c r="P627">
        <v>4.5674999999999999</v>
      </c>
      <c r="Q627">
        <v>6.8</v>
      </c>
      <c r="R627">
        <f t="shared" si="89"/>
        <v>95.92</v>
      </c>
      <c r="S627" t="str">
        <f t="shared" si="81"/>
        <v>check</v>
      </c>
      <c r="T627" t="str">
        <f t="shared" si="82"/>
        <v>Fashion Accessories</v>
      </c>
      <c r="U627" t="str">
        <f t="shared" si="83"/>
        <v>Cash</v>
      </c>
      <c r="V627">
        <f>SUM(J627:J627:J1626)</f>
        <v>119702.41499999994</v>
      </c>
      <c r="W627">
        <f t="shared" si="84"/>
        <v>2028</v>
      </c>
      <c r="X627">
        <f t="shared" si="85"/>
        <v>318.35748670212746</v>
      </c>
      <c r="Y627">
        <f t="shared" si="86"/>
        <v>1023.75</v>
      </c>
      <c r="Z627">
        <f t="shared" si="87"/>
        <v>10.6785</v>
      </c>
      <c r="AA627">
        <f t="shared" si="88"/>
        <v>376</v>
      </c>
    </row>
    <row r="628" spans="1:27" x14ac:dyDescent="0.3">
      <c r="A628" t="s">
        <v>714</v>
      </c>
      <c r="B628" t="s">
        <v>45</v>
      </c>
      <c r="C628" t="s">
        <v>46</v>
      </c>
      <c r="D628" t="s">
        <v>20</v>
      </c>
      <c r="E628" t="s">
        <v>21</v>
      </c>
      <c r="F628" t="s">
        <v>47</v>
      </c>
      <c r="G628">
        <v>78.88</v>
      </c>
      <c r="H628">
        <v>2</v>
      </c>
      <c r="I628">
        <v>7.8879999999999999</v>
      </c>
      <c r="J628">
        <v>165.648</v>
      </c>
      <c r="K628" t="s">
        <v>144</v>
      </c>
      <c r="L628">
        <v>0.6694444444444444</v>
      </c>
      <c r="M628" t="s">
        <v>29</v>
      </c>
      <c r="N628">
        <v>157.76</v>
      </c>
      <c r="O628">
        <v>4.7619047620000003</v>
      </c>
      <c r="P628">
        <v>7.8879999999999999</v>
      </c>
      <c r="Q628">
        <v>9.1</v>
      </c>
      <c r="R628">
        <f t="shared" si="89"/>
        <v>165.65</v>
      </c>
      <c r="S628" t="str">
        <f t="shared" si="81"/>
        <v>check</v>
      </c>
      <c r="T628" t="str">
        <f t="shared" si="82"/>
        <v>Food And Beverages</v>
      </c>
      <c r="U628" t="str">
        <f t="shared" si="83"/>
        <v>Cash</v>
      </c>
      <c r="V628">
        <f>SUM(J628:J628:J1627)</f>
        <v>119606.49749999994</v>
      </c>
      <c r="W628">
        <f t="shared" si="84"/>
        <v>2027</v>
      </c>
      <c r="X628">
        <f t="shared" si="85"/>
        <v>318.95065999999986</v>
      </c>
      <c r="Y628">
        <f t="shared" si="86"/>
        <v>1023.75</v>
      </c>
      <c r="Z628">
        <f t="shared" si="87"/>
        <v>10.6785</v>
      </c>
      <c r="AA628">
        <f t="shared" si="88"/>
        <v>375</v>
      </c>
    </row>
    <row r="629" spans="1:27" x14ac:dyDescent="0.3">
      <c r="A629" t="s">
        <v>715</v>
      </c>
      <c r="B629" t="s">
        <v>18</v>
      </c>
      <c r="C629" t="s">
        <v>19</v>
      </c>
      <c r="D629" t="s">
        <v>27</v>
      </c>
      <c r="E629" t="s">
        <v>215</v>
      </c>
      <c r="F629" t="s">
        <v>36</v>
      </c>
      <c r="G629">
        <v>60.87</v>
      </c>
      <c r="H629">
        <v>2</v>
      </c>
      <c r="I629">
        <v>6.0869999999999997</v>
      </c>
      <c r="J629">
        <v>127.827</v>
      </c>
      <c r="K629">
        <v>43711</v>
      </c>
      <c r="L629">
        <v>0.52569444444444446</v>
      </c>
      <c r="M629" t="s">
        <v>23</v>
      </c>
      <c r="N629">
        <v>121.74</v>
      </c>
      <c r="O629">
        <v>4.7619047620000003</v>
      </c>
      <c r="P629">
        <v>6.0869999999999997</v>
      </c>
      <c r="Q629">
        <v>8.6999999999999993</v>
      </c>
      <c r="R629">
        <f t="shared" si="89"/>
        <v>127.83</v>
      </c>
      <c r="S629" t="str">
        <f t="shared" si="81"/>
        <v>check</v>
      </c>
      <c r="T629" t="str">
        <f t="shared" si="82"/>
        <v>Sports And Travel</v>
      </c>
      <c r="U629" t="str">
        <f t="shared" si="83"/>
        <v>Ewallet</v>
      </c>
      <c r="V629">
        <f>SUM(J629:J629:J1628)</f>
        <v>119440.84949999994</v>
      </c>
      <c r="W629">
        <f t="shared" si="84"/>
        <v>2025</v>
      </c>
      <c r="X629">
        <f t="shared" si="85"/>
        <v>319.36056016042767</v>
      </c>
      <c r="Y629">
        <f t="shared" si="86"/>
        <v>1023.75</v>
      </c>
      <c r="Z629">
        <f t="shared" si="87"/>
        <v>10.6785</v>
      </c>
      <c r="AA629">
        <f t="shared" si="88"/>
        <v>374</v>
      </c>
    </row>
    <row r="630" spans="1:27" x14ac:dyDescent="0.3">
      <c r="A630" t="s">
        <v>716</v>
      </c>
      <c r="B630" t="s">
        <v>45</v>
      </c>
      <c r="C630" t="s">
        <v>46</v>
      </c>
      <c r="D630" t="s">
        <v>20</v>
      </c>
      <c r="E630" t="s">
        <v>215</v>
      </c>
      <c r="F630" t="s">
        <v>22</v>
      </c>
      <c r="G630">
        <v>82.58</v>
      </c>
      <c r="H630">
        <v>10</v>
      </c>
      <c r="I630">
        <v>41.29</v>
      </c>
      <c r="J630">
        <v>867.09</v>
      </c>
      <c r="K630" t="s">
        <v>354</v>
      </c>
      <c r="L630">
        <v>0.6118055555555556</v>
      </c>
      <c r="M630" t="s">
        <v>29</v>
      </c>
      <c r="N630">
        <v>825.8</v>
      </c>
      <c r="O630">
        <v>4.7619047620000003</v>
      </c>
      <c r="P630">
        <v>41.29</v>
      </c>
      <c r="Q630">
        <v>5</v>
      </c>
      <c r="R630">
        <f t="shared" si="89"/>
        <v>867.09</v>
      </c>
      <c r="S630" t="str">
        <f t="shared" si="81"/>
        <v>correct</v>
      </c>
      <c r="T630" t="str">
        <f t="shared" si="82"/>
        <v>Health And Beauty</v>
      </c>
      <c r="U630" t="str">
        <f t="shared" si="83"/>
        <v>Cash</v>
      </c>
      <c r="V630">
        <f>SUM(J630:J630:J1629)</f>
        <v>119313.02249999993</v>
      </c>
      <c r="W630">
        <f t="shared" si="84"/>
        <v>2023</v>
      </c>
      <c r="X630">
        <f t="shared" si="85"/>
        <v>319.87405495978533</v>
      </c>
      <c r="Y630">
        <f t="shared" si="86"/>
        <v>1023.75</v>
      </c>
      <c r="Z630">
        <f t="shared" si="87"/>
        <v>10.6785</v>
      </c>
      <c r="AA630">
        <f t="shared" si="88"/>
        <v>373</v>
      </c>
    </row>
    <row r="631" spans="1:27" x14ac:dyDescent="0.3">
      <c r="A631" t="s">
        <v>717</v>
      </c>
      <c r="B631" t="s">
        <v>18</v>
      </c>
      <c r="C631" t="s">
        <v>19</v>
      </c>
      <c r="D631" t="s">
        <v>20</v>
      </c>
      <c r="E631" t="s">
        <v>215</v>
      </c>
      <c r="F631" t="s">
        <v>31</v>
      </c>
      <c r="G631">
        <v>53.3</v>
      </c>
      <c r="H631">
        <v>3</v>
      </c>
      <c r="I631">
        <v>7.9950000000000001</v>
      </c>
      <c r="J631">
        <v>167.89500000000001</v>
      </c>
      <c r="K631" t="s">
        <v>75</v>
      </c>
      <c r="L631">
        <v>0.59652777777777777</v>
      </c>
      <c r="M631" t="s">
        <v>23</v>
      </c>
      <c r="N631">
        <v>159.9</v>
      </c>
      <c r="O631">
        <v>4.7619047620000003</v>
      </c>
      <c r="P631">
        <v>7.9950000000000001</v>
      </c>
      <c r="Q631">
        <v>7.5</v>
      </c>
      <c r="R631">
        <f t="shared" si="89"/>
        <v>167.9</v>
      </c>
      <c r="S631" t="str">
        <f t="shared" si="81"/>
        <v>check</v>
      </c>
      <c r="T631" t="str">
        <f t="shared" si="82"/>
        <v>Home And Lifestyle</v>
      </c>
      <c r="U631" t="str">
        <f t="shared" si="83"/>
        <v>Ewallet</v>
      </c>
      <c r="V631">
        <f>SUM(J631:J631:J1630)</f>
        <v>118445.93249999994</v>
      </c>
      <c r="W631">
        <f t="shared" si="84"/>
        <v>2013</v>
      </c>
      <c r="X631">
        <f t="shared" si="85"/>
        <v>318.40304435483853</v>
      </c>
      <c r="Y631">
        <f t="shared" si="86"/>
        <v>1023.75</v>
      </c>
      <c r="Z631">
        <f t="shared" si="87"/>
        <v>10.6785</v>
      </c>
      <c r="AA631">
        <f t="shared" si="88"/>
        <v>372</v>
      </c>
    </row>
    <row r="632" spans="1:27" x14ac:dyDescent="0.3">
      <c r="A632" t="s">
        <v>718</v>
      </c>
      <c r="B632" t="s">
        <v>18</v>
      </c>
      <c r="C632" t="s">
        <v>19</v>
      </c>
      <c r="D632" t="s">
        <v>27</v>
      </c>
      <c r="E632" t="s">
        <v>21</v>
      </c>
      <c r="F632" t="s">
        <v>50</v>
      </c>
      <c r="G632">
        <v>12.09</v>
      </c>
      <c r="H632">
        <v>1</v>
      </c>
      <c r="I632">
        <v>0.60450000000000004</v>
      </c>
      <c r="J632">
        <v>12.6945</v>
      </c>
      <c r="K632" t="s">
        <v>144</v>
      </c>
      <c r="L632">
        <v>0.7631944444444444</v>
      </c>
      <c r="M632" t="s">
        <v>32</v>
      </c>
      <c r="N632">
        <v>12.09</v>
      </c>
      <c r="O632">
        <v>4.7619047620000003</v>
      </c>
      <c r="P632">
        <v>0.60450000000000004</v>
      </c>
      <c r="Q632">
        <v>8.1999999999999993</v>
      </c>
      <c r="R632">
        <f t="shared" si="89"/>
        <v>12.69</v>
      </c>
      <c r="S632" t="str">
        <f t="shared" si="81"/>
        <v>check</v>
      </c>
      <c r="T632" t="str">
        <f t="shared" si="82"/>
        <v>Fashion Accessories</v>
      </c>
      <c r="U632" t="str">
        <f t="shared" si="83"/>
        <v>Credit card</v>
      </c>
      <c r="V632">
        <f>SUM(J632:J632:J1631)</f>
        <v>118278.03749999993</v>
      </c>
      <c r="W632">
        <f t="shared" si="84"/>
        <v>2010</v>
      </c>
      <c r="X632">
        <f t="shared" si="85"/>
        <v>318.80872641509416</v>
      </c>
      <c r="Y632">
        <f t="shared" si="86"/>
        <v>1023.75</v>
      </c>
      <c r="Z632">
        <f t="shared" si="87"/>
        <v>10.6785</v>
      </c>
      <c r="AA632">
        <f t="shared" si="88"/>
        <v>371</v>
      </c>
    </row>
    <row r="633" spans="1:27" x14ac:dyDescent="0.3">
      <c r="A633" t="s">
        <v>719</v>
      </c>
      <c r="B633" t="s">
        <v>18</v>
      </c>
      <c r="C633" t="s">
        <v>19</v>
      </c>
      <c r="D633" t="s">
        <v>27</v>
      </c>
      <c r="E633" t="s">
        <v>215</v>
      </c>
      <c r="F633" t="s">
        <v>36</v>
      </c>
      <c r="G633">
        <v>64.19</v>
      </c>
      <c r="H633">
        <v>10</v>
      </c>
      <c r="I633">
        <v>32.094999999999999</v>
      </c>
      <c r="J633">
        <v>673.995</v>
      </c>
      <c r="K633" t="s">
        <v>182</v>
      </c>
      <c r="L633">
        <v>0.58888888888888891</v>
      </c>
      <c r="M633" t="s">
        <v>32</v>
      </c>
      <c r="N633">
        <v>641.9</v>
      </c>
      <c r="O633">
        <v>4.7619047620000003</v>
      </c>
      <c r="P633">
        <v>32.094999999999999</v>
      </c>
      <c r="Q633">
        <v>6.7</v>
      </c>
      <c r="R633">
        <f t="shared" si="89"/>
        <v>674</v>
      </c>
      <c r="S633" t="str">
        <f t="shared" si="81"/>
        <v>check</v>
      </c>
      <c r="T633" t="str">
        <f t="shared" si="82"/>
        <v>Sports And Travel</v>
      </c>
      <c r="U633" t="str">
        <f t="shared" si="83"/>
        <v>Credit card</v>
      </c>
      <c r="V633">
        <f>SUM(J633:J633:J1632)</f>
        <v>118265.34299999994</v>
      </c>
      <c r="W633">
        <f t="shared" si="84"/>
        <v>2009</v>
      </c>
      <c r="X633">
        <f t="shared" si="85"/>
        <v>319.63606216216198</v>
      </c>
      <c r="Y633">
        <f t="shared" si="86"/>
        <v>1023.75</v>
      </c>
      <c r="Z633">
        <f t="shared" si="87"/>
        <v>10.6785</v>
      </c>
      <c r="AA633">
        <f t="shared" si="88"/>
        <v>370</v>
      </c>
    </row>
    <row r="634" spans="1:27" x14ac:dyDescent="0.3">
      <c r="A634" t="s">
        <v>720</v>
      </c>
      <c r="B634" t="s">
        <v>18</v>
      </c>
      <c r="C634" t="s">
        <v>19</v>
      </c>
      <c r="D634" t="s">
        <v>27</v>
      </c>
      <c r="E634" t="s">
        <v>215</v>
      </c>
      <c r="F634" t="s">
        <v>28</v>
      </c>
      <c r="G634">
        <v>78.31</v>
      </c>
      <c r="H634">
        <v>3</v>
      </c>
      <c r="I634">
        <v>11.746499999999999</v>
      </c>
      <c r="J634">
        <v>246.6765</v>
      </c>
      <c r="K634">
        <v>43588</v>
      </c>
      <c r="L634">
        <v>0.69305555555555554</v>
      </c>
      <c r="M634" t="s">
        <v>23</v>
      </c>
      <c r="N634">
        <v>234.93</v>
      </c>
      <c r="O634">
        <v>4.7619047620000003</v>
      </c>
      <c r="P634">
        <v>11.746499999999999</v>
      </c>
      <c r="Q634">
        <v>5.4</v>
      </c>
      <c r="R634">
        <f t="shared" si="89"/>
        <v>246.68</v>
      </c>
      <c r="S634" t="str">
        <f t="shared" si="81"/>
        <v>check</v>
      </c>
      <c r="T634" t="str">
        <f t="shared" si="82"/>
        <v>Electronic Accessories</v>
      </c>
      <c r="U634" t="str">
        <f t="shared" si="83"/>
        <v>Ewallet</v>
      </c>
      <c r="V634">
        <f>SUM(J634:J634:J1633)</f>
        <v>117591.34799999994</v>
      </c>
      <c r="W634">
        <f t="shared" si="84"/>
        <v>1999</v>
      </c>
      <c r="X634">
        <f t="shared" si="85"/>
        <v>318.67573983739823</v>
      </c>
      <c r="Y634">
        <f t="shared" si="86"/>
        <v>1023.75</v>
      </c>
      <c r="Z634">
        <f t="shared" si="87"/>
        <v>10.6785</v>
      </c>
      <c r="AA634">
        <f t="shared" si="88"/>
        <v>369</v>
      </c>
    </row>
    <row r="635" spans="1:27" x14ac:dyDescent="0.3">
      <c r="A635" t="s">
        <v>721</v>
      </c>
      <c r="B635" t="s">
        <v>18</v>
      </c>
      <c r="C635" t="s">
        <v>19</v>
      </c>
      <c r="D635" t="s">
        <v>20</v>
      </c>
      <c r="E635" t="s">
        <v>215</v>
      </c>
      <c r="F635" t="s">
        <v>47</v>
      </c>
      <c r="G635">
        <v>83.77</v>
      </c>
      <c r="H635">
        <v>2</v>
      </c>
      <c r="I635">
        <v>8.3770000000000007</v>
      </c>
      <c r="J635">
        <v>175.917</v>
      </c>
      <c r="K635" t="s">
        <v>57</v>
      </c>
      <c r="L635">
        <v>0.45416666666666666</v>
      </c>
      <c r="M635" t="s">
        <v>32</v>
      </c>
      <c r="N635">
        <v>167.54</v>
      </c>
      <c r="O635">
        <v>4.7619047620000003</v>
      </c>
      <c r="P635">
        <v>8.3770000000000007</v>
      </c>
      <c r="Q635">
        <v>7</v>
      </c>
      <c r="R635">
        <f t="shared" si="89"/>
        <v>175.92</v>
      </c>
      <c r="S635" t="str">
        <f t="shared" si="81"/>
        <v>check</v>
      </c>
      <c r="T635" t="str">
        <f t="shared" si="82"/>
        <v>Food And Beverages</v>
      </c>
      <c r="U635" t="str">
        <f t="shared" si="83"/>
        <v>Credit card</v>
      </c>
      <c r="V635">
        <f>SUM(J635:J635:J1634)</f>
        <v>117344.67149999994</v>
      </c>
      <c r="W635">
        <f t="shared" si="84"/>
        <v>1996</v>
      </c>
      <c r="X635">
        <f t="shared" si="85"/>
        <v>318.87138994565203</v>
      </c>
      <c r="Y635">
        <f t="shared" si="86"/>
        <v>1023.75</v>
      </c>
      <c r="Z635">
        <f t="shared" si="87"/>
        <v>10.6785</v>
      </c>
      <c r="AA635">
        <f t="shared" si="88"/>
        <v>368</v>
      </c>
    </row>
    <row r="636" spans="1:27" x14ac:dyDescent="0.3">
      <c r="A636" t="s">
        <v>722</v>
      </c>
      <c r="B636" t="s">
        <v>45</v>
      </c>
      <c r="C636" t="s">
        <v>46</v>
      </c>
      <c r="D636" t="s">
        <v>27</v>
      </c>
      <c r="E636" t="s">
        <v>215</v>
      </c>
      <c r="F636" t="s">
        <v>31</v>
      </c>
      <c r="G636">
        <v>99.7</v>
      </c>
      <c r="H636">
        <v>3</v>
      </c>
      <c r="I636">
        <v>14.955</v>
      </c>
      <c r="J636">
        <v>314.05500000000001</v>
      </c>
      <c r="K636" t="s">
        <v>289</v>
      </c>
      <c r="L636">
        <v>0.47847222222222219</v>
      </c>
      <c r="M636" t="s">
        <v>23</v>
      </c>
      <c r="N636">
        <v>299.10000000000002</v>
      </c>
      <c r="O636">
        <v>4.7619047620000003</v>
      </c>
      <c r="P636">
        <v>14.955</v>
      </c>
      <c r="Q636">
        <v>4.7</v>
      </c>
      <c r="R636">
        <f t="shared" si="89"/>
        <v>314.06</v>
      </c>
      <c r="S636" t="str">
        <f t="shared" si="81"/>
        <v>check</v>
      </c>
      <c r="T636" t="str">
        <f t="shared" si="82"/>
        <v>Home And Lifestyle</v>
      </c>
      <c r="U636" t="str">
        <f t="shared" si="83"/>
        <v>Ewallet</v>
      </c>
      <c r="V636">
        <f>SUM(J636:J636:J1635)</f>
        <v>117168.75449999994</v>
      </c>
      <c r="W636">
        <f t="shared" si="84"/>
        <v>1994</v>
      </c>
      <c r="X636">
        <f t="shared" si="85"/>
        <v>319.26091144414153</v>
      </c>
      <c r="Y636">
        <f t="shared" si="86"/>
        <v>1023.75</v>
      </c>
      <c r="Z636">
        <f t="shared" si="87"/>
        <v>10.6785</v>
      </c>
      <c r="AA636">
        <f t="shared" si="88"/>
        <v>367</v>
      </c>
    </row>
    <row r="637" spans="1:27" x14ac:dyDescent="0.3">
      <c r="A637" t="s">
        <v>723</v>
      </c>
      <c r="B637" t="s">
        <v>45</v>
      </c>
      <c r="C637" t="s">
        <v>46</v>
      </c>
      <c r="D637" t="s">
        <v>20</v>
      </c>
      <c r="E637" t="s">
        <v>215</v>
      </c>
      <c r="F637" t="s">
        <v>47</v>
      </c>
      <c r="G637">
        <v>79.91</v>
      </c>
      <c r="H637">
        <v>3</v>
      </c>
      <c r="I637">
        <v>11.986499999999999</v>
      </c>
      <c r="J637">
        <v>251.7165</v>
      </c>
      <c r="K637" t="s">
        <v>295</v>
      </c>
      <c r="L637">
        <v>0.81111111111111101</v>
      </c>
      <c r="M637" t="s">
        <v>32</v>
      </c>
      <c r="N637">
        <v>239.73</v>
      </c>
      <c r="O637">
        <v>4.7619047620000003</v>
      </c>
      <c r="P637">
        <v>11.986499999999999</v>
      </c>
      <c r="Q637">
        <v>5</v>
      </c>
      <c r="R637">
        <f t="shared" si="89"/>
        <v>251.72</v>
      </c>
      <c r="S637" t="str">
        <f t="shared" si="81"/>
        <v>check</v>
      </c>
      <c r="T637" t="str">
        <f t="shared" si="82"/>
        <v>Food And Beverages</v>
      </c>
      <c r="U637" t="str">
        <f t="shared" si="83"/>
        <v>Credit card</v>
      </c>
      <c r="V637">
        <f>SUM(J637:J637:J1636)</f>
        <v>116854.69949999994</v>
      </c>
      <c r="W637">
        <f t="shared" si="84"/>
        <v>1991</v>
      </c>
      <c r="X637">
        <f t="shared" si="85"/>
        <v>319.27513524590148</v>
      </c>
      <c r="Y637">
        <f t="shared" si="86"/>
        <v>1023.75</v>
      </c>
      <c r="Z637">
        <f t="shared" si="87"/>
        <v>10.6785</v>
      </c>
      <c r="AA637">
        <f t="shared" si="88"/>
        <v>366</v>
      </c>
    </row>
    <row r="638" spans="1:27" x14ac:dyDescent="0.3">
      <c r="A638" t="s">
        <v>724</v>
      </c>
      <c r="B638" t="s">
        <v>45</v>
      </c>
      <c r="C638" t="s">
        <v>46</v>
      </c>
      <c r="D638" t="s">
        <v>20</v>
      </c>
      <c r="E638" t="s">
        <v>215</v>
      </c>
      <c r="F638" t="s">
        <v>22</v>
      </c>
      <c r="G638">
        <v>66.47</v>
      </c>
      <c r="H638">
        <v>10</v>
      </c>
      <c r="I638">
        <v>33.234999999999999</v>
      </c>
      <c r="J638">
        <v>697.93499999999995</v>
      </c>
      <c r="K638" t="s">
        <v>57</v>
      </c>
      <c r="L638">
        <v>0.62569444444444444</v>
      </c>
      <c r="M638" t="s">
        <v>32</v>
      </c>
      <c r="N638">
        <v>664.7</v>
      </c>
      <c r="O638">
        <v>4.7619047620000003</v>
      </c>
      <c r="P638">
        <v>33.234999999999999</v>
      </c>
      <c r="Q638">
        <v>5</v>
      </c>
      <c r="R638">
        <f t="shared" si="89"/>
        <v>697.94</v>
      </c>
      <c r="S638" t="str">
        <f t="shared" si="81"/>
        <v>check</v>
      </c>
      <c r="T638" t="str">
        <f t="shared" si="82"/>
        <v>Health And Beauty</v>
      </c>
      <c r="U638" t="str">
        <f t="shared" si="83"/>
        <v>Credit card</v>
      </c>
      <c r="V638">
        <f>SUM(J638:J638:J1637)</f>
        <v>116602.98299999995</v>
      </c>
      <c r="W638">
        <f t="shared" si="84"/>
        <v>1988</v>
      </c>
      <c r="X638">
        <f t="shared" si="85"/>
        <v>319.46022739726016</v>
      </c>
      <c r="Y638">
        <f t="shared" si="86"/>
        <v>1023.75</v>
      </c>
      <c r="Z638">
        <f t="shared" si="87"/>
        <v>10.6785</v>
      </c>
      <c r="AA638">
        <f t="shared" si="88"/>
        <v>365</v>
      </c>
    </row>
    <row r="639" spans="1:27" x14ac:dyDescent="0.3">
      <c r="A639" t="s">
        <v>725</v>
      </c>
      <c r="B639" t="s">
        <v>18</v>
      </c>
      <c r="C639" t="s">
        <v>19</v>
      </c>
      <c r="D639" t="s">
        <v>27</v>
      </c>
      <c r="E639" t="s">
        <v>215</v>
      </c>
      <c r="F639" t="s">
        <v>22</v>
      </c>
      <c r="G639">
        <v>28.95</v>
      </c>
      <c r="H639">
        <v>7</v>
      </c>
      <c r="I639">
        <v>10.1325</v>
      </c>
      <c r="J639">
        <v>212.7825</v>
      </c>
      <c r="K639">
        <v>43527</v>
      </c>
      <c r="L639">
        <v>0.85486111111111107</v>
      </c>
      <c r="M639" t="s">
        <v>32</v>
      </c>
      <c r="N639">
        <v>202.65</v>
      </c>
      <c r="O639">
        <v>4.7619047620000003</v>
      </c>
      <c r="P639">
        <v>10.1325</v>
      </c>
      <c r="Q639">
        <v>6</v>
      </c>
      <c r="R639">
        <f t="shared" si="89"/>
        <v>212.78</v>
      </c>
      <c r="S639" t="str">
        <f t="shared" si="81"/>
        <v>check</v>
      </c>
      <c r="T639" t="str">
        <f t="shared" si="82"/>
        <v>Health And Beauty</v>
      </c>
      <c r="U639" t="str">
        <f t="shared" si="83"/>
        <v>Credit card</v>
      </c>
      <c r="V639">
        <f>SUM(J639:J639:J1638)</f>
        <v>115905.04799999995</v>
      </c>
      <c r="W639">
        <f t="shared" si="84"/>
        <v>1978</v>
      </c>
      <c r="X639">
        <f t="shared" si="85"/>
        <v>318.42046153846138</v>
      </c>
      <c r="Y639">
        <f t="shared" si="86"/>
        <v>1023.75</v>
      </c>
      <c r="Z639">
        <f t="shared" si="87"/>
        <v>10.6785</v>
      </c>
      <c r="AA639">
        <f t="shared" si="88"/>
        <v>364</v>
      </c>
    </row>
    <row r="640" spans="1:27" x14ac:dyDescent="0.3">
      <c r="A640" t="s">
        <v>726</v>
      </c>
      <c r="B640" t="s">
        <v>25</v>
      </c>
      <c r="C640" t="s">
        <v>26</v>
      </c>
      <c r="D640" t="s">
        <v>27</v>
      </c>
      <c r="E640" t="s">
        <v>21</v>
      </c>
      <c r="F640" t="s">
        <v>28</v>
      </c>
      <c r="G640">
        <v>46.2</v>
      </c>
      <c r="H640">
        <v>1</v>
      </c>
      <c r="I640">
        <v>2.31</v>
      </c>
      <c r="J640">
        <v>48.51</v>
      </c>
      <c r="K640" t="s">
        <v>102</v>
      </c>
      <c r="L640">
        <v>0.51111111111111118</v>
      </c>
      <c r="M640" t="s">
        <v>29</v>
      </c>
      <c r="N640">
        <v>46.2</v>
      </c>
      <c r="O640">
        <v>4.7619047620000003</v>
      </c>
      <c r="P640">
        <v>2.31</v>
      </c>
      <c r="Q640">
        <v>6.3</v>
      </c>
      <c r="R640">
        <f t="shared" si="89"/>
        <v>48.51</v>
      </c>
      <c r="S640" t="str">
        <f t="shared" si="81"/>
        <v>correct</v>
      </c>
      <c r="T640" t="str">
        <f t="shared" si="82"/>
        <v>Electronic Accessories</v>
      </c>
      <c r="U640" t="str">
        <f t="shared" si="83"/>
        <v>Cash</v>
      </c>
      <c r="V640">
        <f>SUM(J640:J640:J1639)</f>
        <v>115692.26549999994</v>
      </c>
      <c r="W640">
        <f t="shared" si="84"/>
        <v>1971</v>
      </c>
      <c r="X640">
        <f t="shared" si="85"/>
        <v>318.7114752066114</v>
      </c>
      <c r="Y640">
        <f t="shared" si="86"/>
        <v>1023.75</v>
      </c>
      <c r="Z640">
        <f t="shared" si="87"/>
        <v>10.6785</v>
      </c>
      <c r="AA640">
        <f t="shared" si="88"/>
        <v>363</v>
      </c>
    </row>
    <row r="641" spans="1:27" x14ac:dyDescent="0.3">
      <c r="A641" t="s">
        <v>727</v>
      </c>
      <c r="B641" t="s">
        <v>45</v>
      </c>
      <c r="C641" t="s">
        <v>46</v>
      </c>
      <c r="D641" t="s">
        <v>20</v>
      </c>
      <c r="E641" t="s">
        <v>21</v>
      </c>
      <c r="F641" t="s">
        <v>47</v>
      </c>
      <c r="G641">
        <v>17.63</v>
      </c>
      <c r="H641">
        <v>5</v>
      </c>
      <c r="I641">
        <v>4.4074999999999998</v>
      </c>
      <c r="J641">
        <v>92.557500000000005</v>
      </c>
      <c r="K641">
        <v>43680</v>
      </c>
      <c r="L641">
        <v>0.64374999999999993</v>
      </c>
      <c r="M641" t="s">
        <v>29</v>
      </c>
      <c r="N641">
        <v>88.15</v>
      </c>
      <c r="O641">
        <v>4.7619047620000003</v>
      </c>
      <c r="P641">
        <v>4.4074999999999998</v>
      </c>
      <c r="Q641">
        <v>8.5</v>
      </c>
      <c r="R641">
        <f t="shared" si="89"/>
        <v>92.56</v>
      </c>
      <c r="S641" t="str">
        <f t="shared" si="81"/>
        <v>check</v>
      </c>
      <c r="T641" t="str">
        <f t="shared" si="82"/>
        <v>Food And Beverages</v>
      </c>
      <c r="U641" t="str">
        <f t="shared" si="83"/>
        <v>Cash</v>
      </c>
      <c r="V641">
        <f>SUM(J641:J641:J1640)</f>
        <v>115643.75549999994</v>
      </c>
      <c r="W641">
        <f t="shared" si="84"/>
        <v>1970</v>
      </c>
      <c r="X641">
        <f t="shared" si="85"/>
        <v>319.45788812154677</v>
      </c>
      <c r="Y641">
        <f t="shared" si="86"/>
        <v>1023.75</v>
      </c>
      <c r="Z641">
        <f t="shared" si="87"/>
        <v>10.6785</v>
      </c>
      <c r="AA641">
        <f t="shared" si="88"/>
        <v>362</v>
      </c>
    </row>
    <row r="642" spans="1:27" x14ac:dyDescent="0.3">
      <c r="A642" t="s">
        <v>728</v>
      </c>
      <c r="B642" t="s">
        <v>45</v>
      </c>
      <c r="C642" t="s">
        <v>46</v>
      </c>
      <c r="D642" t="s">
        <v>27</v>
      </c>
      <c r="E642" t="s">
        <v>215</v>
      </c>
      <c r="F642" t="s">
        <v>50</v>
      </c>
      <c r="G642">
        <v>52.42</v>
      </c>
      <c r="H642">
        <v>3</v>
      </c>
      <c r="I642">
        <v>7.8630000000000004</v>
      </c>
      <c r="J642">
        <v>165.12299999999999</v>
      </c>
      <c r="K642" t="s">
        <v>98</v>
      </c>
      <c r="L642">
        <v>0.73333333333333339</v>
      </c>
      <c r="M642" t="s">
        <v>23</v>
      </c>
      <c r="N642">
        <v>157.26</v>
      </c>
      <c r="O642">
        <v>4.7619047620000003</v>
      </c>
      <c r="P642">
        <v>7.8630000000000004</v>
      </c>
      <c r="Q642">
        <v>7.5</v>
      </c>
      <c r="R642">
        <f t="shared" si="89"/>
        <v>165.12</v>
      </c>
      <c r="S642" t="str">
        <f t="shared" si="81"/>
        <v>check</v>
      </c>
      <c r="T642" t="str">
        <f t="shared" si="82"/>
        <v>Fashion Accessories</v>
      </c>
      <c r="U642" t="str">
        <f t="shared" si="83"/>
        <v>Ewallet</v>
      </c>
      <c r="V642">
        <f>SUM(J642:J642:J1641)</f>
        <v>115551.19799999995</v>
      </c>
      <c r="W642">
        <f t="shared" si="84"/>
        <v>1965</v>
      </c>
      <c r="X642">
        <f t="shared" si="85"/>
        <v>320.08642105263141</v>
      </c>
      <c r="Y642">
        <f t="shared" si="86"/>
        <v>1023.75</v>
      </c>
      <c r="Z642">
        <f t="shared" si="87"/>
        <v>10.6785</v>
      </c>
      <c r="AA642">
        <f t="shared" si="88"/>
        <v>361</v>
      </c>
    </row>
    <row r="643" spans="1:27" x14ac:dyDescent="0.3">
      <c r="A643" t="s">
        <v>729</v>
      </c>
      <c r="B643" t="s">
        <v>45</v>
      </c>
      <c r="C643" t="s">
        <v>46</v>
      </c>
      <c r="D643" t="s">
        <v>20</v>
      </c>
      <c r="E643" t="s">
        <v>21</v>
      </c>
      <c r="F643" t="s">
        <v>47</v>
      </c>
      <c r="G643">
        <v>98.79</v>
      </c>
      <c r="H643">
        <v>3</v>
      </c>
      <c r="I643">
        <v>14.8185</v>
      </c>
      <c r="J643">
        <v>311.18849999999998</v>
      </c>
      <c r="K643" t="s">
        <v>148</v>
      </c>
      <c r="L643">
        <v>0.83333333333333337</v>
      </c>
      <c r="M643" t="s">
        <v>23</v>
      </c>
      <c r="N643">
        <v>296.37</v>
      </c>
      <c r="O643">
        <v>4.7619047620000003</v>
      </c>
      <c r="P643">
        <v>14.8185</v>
      </c>
      <c r="Q643">
        <v>6.4</v>
      </c>
      <c r="R643">
        <f t="shared" si="89"/>
        <v>311.19</v>
      </c>
      <c r="S643" t="str">
        <f t="shared" ref="S643:S706" si="90">IF(J643=ROUND((G643*H643)+I643,2),"correct","check")</f>
        <v>check</v>
      </c>
      <c r="T643" t="str">
        <f t="shared" ref="T643:T706" si="91">PROPER(F643)</f>
        <v>Food And Beverages</v>
      </c>
      <c r="U643" t="str">
        <f t="shared" ref="U643:U706" si="92">TRIM(M643)</f>
        <v>Ewallet</v>
      </c>
      <c r="V643">
        <f>SUM(J643:J643:J1642)</f>
        <v>115386.07499999994</v>
      </c>
      <c r="W643">
        <f t="shared" ref="W643:W706" si="93">SUM(H643:H1642)</f>
        <v>1962</v>
      </c>
      <c r="X643">
        <f t="shared" ref="X643:X706" si="94">AVERAGE(J643:J1642)</f>
        <v>320.51687499999986</v>
      </c>
      <c r="Y643">
        <f t="shared" ref="Y643:Y706" si="95">MAX(J643:J1642)</f>
        <v>1023.75</v>
      </c>
      <c r="Z643">
        <f t="shared" ref="Z643:Z706" si="96">MIN(J643:J1642)</f>
        <v>10.6785</v>
      </c>
      <c r="AA643">
        <f t="shared" ref="AA643:AA706" si="97">COUNTA(A643:A1642)</f>
        <v>360</v>
      </c>
    </row>
    <row r="644" spans="1:27" x14ac:dyDescent="0.3">
      <c r="A644" t="s">
        <v>730</v>
      </c>
      <c r="B644" t="s">
        <v>25</v>
      </c>
      <c r="C644" t="s">
        <v>26</v>
      </c>
      <c r="D644" t="s">
        <v>20</v>
      </c>
      <c r="E644" t="s">
        <v>21</v>
      </c>
      <c r="F644" t="s">
        <v>28</v>
      </c>
      <c r="G644">
        <v>88.55</v>
      </c>
      <c r="H644">
        <v>8</v>
      </c>
      <c r="I644">
        <v>35.42</v>
      </c>
      <c r="J644">
        <v>743.82</v>
      </c>
      <c r="K644" t="s">
        <v>102</v>
      </c>
      <c r="L644">
        <v>0.64513888888888882</v>
      </c>
      <c r="M644" t="s">
        <v>23</v>
      </c>
      <c r="N644">
        <v>708.4</v>
      </c>
      <c r="O644">
        <v>4.7619047620000003</v>
      </c>
      <c r="P644">
        <v>35.42</v>
      </c>
      <c r="Q644">
        <v>4.7</v>
      </c>
      <c r="R644">
        <f t="shared" ref="R644:R707" si="98">ROUND((G644*H644)+I644,2)</f>
        <v>743.82</v>
      </c>
      <c r="S644" t="str">
        <f t="shared" si="90"/>
        <v>correct</v>
      </c>
      <c r="T644" t="str">
        <f t="shared" si="91"/>
        <v>Electronic Accessories</v>
      </c>
      <c r="U644" t="str">
        <f t="shared" si="92"/>
        <v>Ewallet</v>
      </c>
      <c r="V644">
        <f>SUM(J644:J644:J1643)</f>
        <v>115074.88649999995</v>
      </c>
      <c r="W644">
        <f t="shared" si="93"/>
        <v>1959</v>
      </c>
      <c r="X644">
        <f t="shared" si="94"/>
        <v>320.54285933147617</v>
      </c>
      <c r="Y644">
        <f t="shared" si="95"/>
        <v>1023.75</v>
      </c>
      <c r="Z644">
        <f t="shared" si="96"/>
        <v>10.6785</v>
      </c>
      <c r="AA644">
        <f t="shared" si="97"/>
        <v>359</v>
      </c>
    </row>
    <row r="645" spans="1:27" x14ac:dyDescent="0.3">
      <c r="A645" t="s">
        <v>731</v>
      </c>
      <c r="B645" t="s">
        <v>45</v>
      </c>
      <c r="C645" t="s">
        <v>46</v>
      </c>
      <c r="D645" t="s">
        <v>20</v>
      </c>
      <c r="E645" t="s">
        <v>215</v>
      </c>
      <c r="F645" t="s">
        <v>28</v>
      </c>
      <c r="G645">
        <v>55.67</v>
      </c>
      <c r="H645">
        <v>2</v>
      </c>
      <c r="I645">
        <v>5.5670000000000002</v>
      </c>
      <c r="J645">
        <v>116.907</v>
      </c>
      <c r="K645" t="s">
        <v>111</v>
      </c>
      <c r="L645">
        <v>0.63055555555555554</v>
      </c>
      <c r="M645" t="s">
        <v>23</v>
      </c>
      <c r="N645">
        <v>111.34</v>
      </c>
      <c r="O645">
        <v>4.7619047620000003</v>
      </c>
      <c r="P645">
        <v>5.5670000000000002</v>
      </c>
      <c r="Q645">
        <v>6</v>
      </c>
      <c r="R645">
        <f t="shared" si="98"/>
        <v>116.91</v>
      </c>
      <c r="S645" t="str">
        <f t="shared" si="90"/>
        <v>check</v>
      </c>
      <c r="T645" t="str">
        <f t="shared" si="91"/>
        <v>Electronic Accessories</v>
      </c>
      <c r="U645" t="str">
        <f t="shared" si="92"/>
        <v>Ewallet</v>
      </c>
      <c r="V645">
        <f>SUM(J645:J645:J1644)</f>
        <v>114331.06649999994</v>
      </c>
      <c r="W645">
        <f t="shared" si="93"/>
        <v>1951</v>
      </c>
      <c r="X645">
        <f t="shared" si="94"/>
        <v>319.36052094972052</v>
      </c>
      <c r="Y645">
        <f t="shared" si="95"/>
        <v>1023.75</v>
      </c>
      <c r="Z645">
        <f t="shared" si="96"/>
        <v>10.6785</v>
      </c>
      <c r="AA645">
        <f t="shared" si="97"/>
        <v>358</v>
      </c>
    </row>
    <row r="646" spans="1:27" x14ac:dyDescent="0.3">
      <c r="A646" t="s">
        <v>732</v>
      </c>
      <c r="B646" t="s">
        <v>25</v>
      </c>
      <c r="C646" t="s">
        <v>26</v>
      </c>
      <c r="D646" t="s">
        <v>20</v>
      </c>
      <c r="E646" t="s">
        <v>21</v>
      </c>
      <c r="F646" t="s">
        <v>47</v>
      </c>
      <c r="G646">
        <v>72.52</v>
      </c>
      <c r="H646">
        <v>8</v>
      </c>
      <c r="I646">
        <v>29.007999999999999</v>
      </c>
      <c r="J646">
        <v>609.16800000000001</v>
      </c>
      <c r="K646" t="s">
        <v>235</v>
      </c>
      <c r="L646">
        <v>0.80972222222222223</v>
      </c>
      <c r="M646" t="s">
        <v>32</v>
      </c>
      <c r="N646">
        <v>580.16</v>
      </c>
      <c r="O646">
        <v>4.7619047620000003</v>
      </c>
      <c r="P646">
        <v>29.007999999999999</v>
      </c>
      <c r="Q646">
        <v>4</v>
      </c>
      <c r="R646">
        <f t="shared" si="98"/>
        <v>609.16999999999996</v>
      </c>
      <c r="S646" t="str">
        <f t="shared" si="90"/>
        <v>check</v>
      </c>
      <c r="T646" t="str">
        <f t="shared" si="91"/>
        <v>Food And Beverages</v>
      </c>
      <c r="U646" t="str">
        <f t="shared" si="92"/>
        <v>Credit card</v>
      </c>
      <c r="V646">
        <f>SUM(J646:J646:J1645)</f>
        <v>114214.15949999995</v>
      </c>
      <c r="W646">
        <f t="shared" si="93"/>
        <v>1949</v>
      </c>
      <c r="X646">
        <f t="shared" si="94"/>
        <v>319.9276176470587</v>
      </c>
      <c r="Y646">
        <f t="shared" si="95"/>
        <v>1023.75</v>
      </c>
      <c r="Z646">
        <f t="shared" si="96"/>
        <v>10.6785</v>
      </c>
      <c r="AA646">
        <f t="shared" si="97"/>
        <v>357</v>
      </c>
    </row>
    <row r="647" spans="1:27" x14ac:dyDescent="0.3">
      <c r="A647" t="s">
        <v>733</v>
      </c>
      <c r="B647" t="s">
        <v>25</v>
      </c>
      <c r="C647" t="s">
        <v>26</v>
      </c>
      <c r="D647" t="s">
        <v>20</v>
      </c>
      <c r="E647" t="s">
        <v>215</v>
      </c>
      <c r="F647" t="s">
        <v>28</v>
      </c>
      <c r="G647">
        <v>12.05</v>
      </c>
      <c r="H647">
        <v>5</v>
      </c>
      <c r="I647">
        <v>3.0125000000000002</v>
      </c>
      <c r="J647">
        <v>63.262500000000003</v>
      </c>
      <c r="K647" t="s">
        <v>211</v>
      </c>
      <c r="L647">
        <v>0.66180555555555554</v>
      </c>
      <c r="M647" t="s">
        <v>23</v>
      </c>
      <c r="N647">
        <v>60.25</v>
      </c>
      <c r="O647">
        <v>4.7619047620000003</v>
      </c>
      <c r="P647">
        <v>3.0125000000000002</v>
      </c>
      <c r="Q647">
        <v>5.5</v>
      </c>
      <c r="R647">
        <f t="shared" si="98"/>
        <v>63.26</v>
      </c>
      <c r="S647" t="str">
        <f t="shared" si="90"/>
        <v>check</v>
      </c>
      <c r="T647" t="str">
        <f t="shared" si="91"/>
        <v>Electronic Accessories</v>
      </c>
      <c r="U647" t="str">
        <f t="shared" si="92"/>
        <v>Ewallet</v>
      </c>
      <c r="V647">
        <f>SUM(J647:J647:J1646)</f>
        <v>113604.99149999995</v>
      </c>
      <c r="W647">
        <f t="shared" si="93"/>
        <v>1941</v>
      </c>
      <c r="X647">
        <f t="shared" si="94"/>
        <v>319.11514466292118</v>
      </c>
      <c r="Y647">
        <f t="shared" si="95"/>
        <v>1023.75</v>
      </c>
      <c r="Z647">
        <f t="shared" si="96"/>
        <v>10.6785</v>
      </c>
      <c r="AA647">
        <f t="shared" si="97"/>
        <v>356</v>
      </c>
    </row>
    <row r="648" spans="1:27" x14ac:dyDescent="0.3">
      <c r="A648" t="s">
        <v>734</v>
      </c>
      <c r="B648" t="s">
        <v>18</v>
      </c>
      <c r="C648" t="s">
        <v>19</v>
      </c>
      <c r="D648" t="s">
        <v>20</v>
      </c>
      <c r="E648" t="s">
        <v>215</v>
      </c>
      <c r="F648" t="s">
        <v>31</v>
      </c>
      <c r="G648">
        <v>19.36</v>
      </c>
      <c r="H648">
        <v>9</v>
      </c>
      <c r="I648">
        <v>8.7119999999999997</v>
      </c>
      <c r="J648">
        <v>182.952</v>
      </c>
      <c r="K648" t="s">
        <v>208</v>
      </c>
      <c r="L648">
        <v>0.77986111111111101</v>
      </c>
      <c r="M648" t="s">
        <v>23</v>
      </c>
      <c r="N648">
        <v>174.24</v>
      </c>
      <c r="O648">
        <v>4.7619047620000003</v>
      </c>
      <c r="P648">
        <v>8.7119999999999997</v>
      </c>
      <c r="Q648">
        <v>8.6999999999999993</v>
      </c>
      <c r="R648">
        <f t="shared" si="98"/>
        <v>182.95</v>
      </c>
      <c r="S648" t="str">
        <f t="shared" si="90"/>
        <v>check</v>
      </c>
      <c r="T648" t="str">
        <f t="shared" si="91"/>
        <v>Home And Lifestyle</v>
      </c>
      <c r="U648" t="str">
        <f t="shared" si="92"/>
        <v>Ewallet</v>
      </c>
      <c r="V648">
        <f>SUM(J648:J648:J1647)</f>
        <v>113541.72899999995</v>
      </c>
      <c r="W648">
        <f t="shared" si="93"/>
        <v>1936</v>
      </c>
      <c r="X648">
        <f t="shared" si="94"/>
        <v>319.83585633802801</v>
      </c>
      <c r="Y648">
        <f t="shared" si="95"/>
        <v>1023.75</v>
      </c>
      <c r="Z648">
        <f t="shared" si="96"/>
        <v>10.6785</v>
      </c>
      <c r="AA648">
        <f t="shared" si="97"/>
        <v>355</v>
      </c>
    </row>
    <row r="649" spans="1:27" x14ac:dyDescent="0.3">
      <c r="A649" t="s">
        <v>735</v>
      </c>
      <c r="B649" t="s">
        <v>25</v>
      </c>
      <c r="C649" t="s">
        <v>26</v>
      </c>
      <c r="D649" t="s">
        <v>27</v>
      </c>
      <c r="E649" t="s">
        <v>215</v>
      </c>
      <c r="F649" t="s">
        <v>22</v>
      </c>
      <c r="G649">
        <v>70.209999999999994</v>
      </c>
      <c r="H649">
        <v>6</v>
      </c>
      <c r="I649">
        <v>21.062999999999999</v>
      </c>
      <c r="J649">
        <v>442.32299999999998</v>
      </c>
      <c r="K649" t="s">
        <v>235</v>
      </c>
      <c r="L649">
        <v>0.62361111111111112</v>
      </c>
      <c r="M649" t="s">
        <v>29</v>
      </c>
      <c r="N649">
        <v>421.26</v>
      </c>
      <c r="O649">
        <v>4.7619047620000003</v>
      </c>
      <c r="P649">
        <v>21.062999999999999</v>
      </c>
      <c r="Q649">
        <v>7.4</v>
      </c>
      <c r="R649">
        <f t="shared" si="98"/>
        <v>442.32</v>
      </c>
      <c r="S649" t="str">
        <f t="shared" si="90"/>
        <v>check</v>
      </c>
      <c r="T649" t="str">
        <f t="shared" si="91"/>
        <v>Health And Beauty</v>
      </c>
      <c r="U649" t="str">
        <f t="shared" si="92"/>
        <v>Cash</v>
      </c>
      <c r="V649">
        <f>SUM(J649:J649:J1648)</f>
        <v>113358.77699999994</v>
      </c>
      <c r="W649">
        <f t="shared" si="93"/>
        <v>1927</v>
      </c>
      <c r="X649">
        <f t="shared" si="94"/>
        <v>320.2225338983049</v>
      </c>
      <c r="Y649">
        <f t="shared" si="95"/>
        <v>1023.75</v>
      </c>
      <c r="Z649">
        <f t="shared" si="96"/>
        <v>10.6785</v>
      </c>
      <c r="AA649">
        <f t="shared" si="97"/>
        <v>354</v>
      </c>
    </row>
    <row r="650" spans="1:27" x14ac:dyDescent="0.3">
      <c r="A650" t="s">
        <v>736</v>
      </c>
      <c r="B650" t="s">
        <v>45</v>
      </c>
      <c r="C650" t="s">
        <v>46</v>
      </c>
      <c r="D650" t="s">
        <v>20</v>
      </c>
      <c r="E650" t="s">
        <v>215</v>
      </c>
      <c r="F650" t="s">
        <v>50</v>
      </c>
      <c r="G650">
        <v>33.630000000000003</v>
      </c>
      <c r="H650">
        <v>1</v>
      </c>
      <c r="I650">
        <v>1.6815</v>
      </c>
      <c r="J650">
        <v>35.311500000000002</v>
      </c>
      <c r="K650" t="s">
        <v>295</v>
      </c>
      <c r="L650">
        <v>0.82986111111111116</v>
      </c>
      <c r="M650" t="s">
        <v>29</v>
      </c>
      <c r="N650">
        <v>33.630000000000003</v>
      </c>
      <c r="O650">
        <v>4.7619047620000003</v>
      </c>
      <c r="P650">
        <v>1.6815</v>
      </c>
      <c r="Q650">
        <v>5.6</v>
      </c>
      <c r="R650">
        <f t="shared" si="98"/>
        <v>35.31</v>
      </c>
      <c r="S650" t="str">
        <f t="shared" si="90"/>
        <v>check</v>
      </c>
      <c r="T650" t="str">
        <f t="shared" si="91"/>
        <v>Fashion Accessories</v>
      </c>
      <c r="U650" t="str">
        <f t="shared" si="92"/>
        <v>Cash</v>
      </c>
      <c r="V650">
        <f>SUM(J650:J650:J1649)</f>
        <v>112916.45399999994</v>
      </c>
      <c r="W650">
        <f t="shared" si="93"/>
        <v>1921</v>
      </c>
      <c r="X650">
        <f t="shared" si="94"/>
        <v>319.87664022662875</v>
      </c>
      <c r="Y650">
        <f t="shared" si="95"/>
        <v>1023.75</v>
      </c>
      <c r="Z650">
        <f t="shared" si="96"/>
        <v>10.6785</v>
      </c>
      <c r="AA650">
        <f t="shared" si="97"/>
        <v>353</v>
      </c>
    </row>
    <row r="651" spans="1:27" x14ac:dyDescent="0.3">
      <c r="A651" t="s">
        <v>737</v>
      </c>
      <c r="B651" t="s">
        <v>25</v>
      </c>
      <c r="C651" t="s">
        <v>26</v>
      </c>
      <c r="D651" t="s">
        <v>20</v>
      </c>
      <c r="E651" t="s">
        <v>21</v>
      </c>
      <c r="F651" t="s">
        <v>36</v>
      </c>
      <c r="G651">
        <v>15.49</v>
      </c>
      <c r="H651">
        <v>2</v>
      </c>
      <c r="I651">
        <v>1.5489999999999999</v>
      </c>
      <c r="J651">
        <v>32.529000000000003</v>
      </c>
      <c r="K651" t="s">
        <v>187</v>
      </c>
      <c r="L651">
        <v>0.63194444444444442</v>
      </c>
      <c r="M651" t="s">
        <v>29</v>
      </c>
      <c r="N651">
        <v>30.98</v>
      </c>
      <c r="O651">
        <v>4.7619047620000003</v>
      </c>
      <c r="P651">
        <v>1.5489999999999999</v>
      </c>
      <c r="Q651">
        <v>6.3</v>
      </c>
      <c r="R651">
        <f t="shared" si="98"/>
        <v>32.53</v>
      </c>
      <c r="S651" t="str">
        <f t="shared" si="90"/>
        <v>check</v>
      </c>
      <c r="T651" t="str">
        <f t="shared" si="91"/>
        <v>Sports And Travel</v>
      </c>
      <c r="U651" t="str">
        <f t="shared" si="92"/>
        <v>Cash</v>
      </c>
      <c r="V651">
        <f>SUM(J651:J651:J1650)</f>
        <v>112881.14249999994</v>
      </c>
      <c r="W651">
        <f t="shared" si="93"/>
        <v>1920</v>
      </c>
      <c r="X651">
        <f t="shared" si="94"/>
        <v>320.68506392045441</v>
      </c>
      <c r="Y651">
        <f t="shared" si="95"/>
        <v>1023.75</v>
      </c>
      <c r="Z651">
        <f t="shared" si="96"/>
        <v>10.6785</v>
      </c>
      <c r="AA651">
        <f t="shared" si="97"/>
        <v>352</v>
      </c>
    </row>
    <row r="652" spans="1:27" x14ac:dyDescent="0.3">
      <c r="A652" t="s">
        <v>738</v>
      </c>
      <c r="B652" t="s">
        <v>25</v>
      </c>
      <c r="C652" t="s">
        <v>26</v>
      </c>
      <c r="D652" t="s">
        <v>27</v>
      </c>
      <c r="E652" t="s">
        <v>215</v>
      </c>
      <c r="F652" t="s">
        <v>28</v>
      </c>
      <c r="G652">
        <v>24.74</v>
      </c>
      <c r="H652">
        <v>10</v>
      </c>
      <c r="I652">
        <v>12.37</v>
      </c>
      <c r="J652">
        <v>259.77</v>
      </c>
      <c r="K652" t="s">
        <v>42</v>
      </c>
      <c r="L652">
        <v>0.6972222222222223</v>
      </c>
      <c r="M652" t="s">
        <v>29</v>
      </c>
      <c r="N652">
        <v>247.4</v>
      </c>
      <c r="O652">
        <v>4.7619047620000003</v>
      </c>
      <c r="P652">
        <v>12.37</v>
      </c>
      <c r="Q652">
        <v>7.1</v>
      </c>
      <c r="R652">
        <f t="shared" si="98"/>
        <v>259.77</v>
      </c>
      <c r="S652" t="str">
        <f t="shared" si="90"/>
        <v>correct</v>
      </c>
      <c r="T652" t="str">
        <f t="shared" si="91"/>
        <v>Electronic Accessories</v>
      </c>
      <c r="U652" t="str">
        <f t="shared" si="92"/>
        <v>Cash</v>
      </c>
      <c r="V652">
        <f>SUM(J652:J652:J1651)</f>
        <v>112848.61349999993</v>
      </c>
      <c r="W652">
        <f t="shared" si="93"/>
        <v>1918</v>
      </c>
      <c r="X652">
        <f t="shared" si="94"/>
        <v>321.50602136752116</v>
      </c>
      <c r="Y652">
        <f t="shared" si="95"/>
        <v>1023.75</v>
      </c>
      <c r="Z652">
        <f t="shared" si="96"/>
        <v>10.6785</v>
      </c>
      <c r="AA652">
        <f t="shared" si="97"/>
        <v>351</v>
      </c>
    </row>
    <row r="653" spans="1:27" x14ac:dyDescent="0.3">
      <c r="A653" t="s">
        <v>739</v>
      </c>
      <c r="B653" t="s">
        <v>45</v>
      </c>
      <c r="C653" t="s">
        <v>46</v>
      </c>
      <c r="D653" t="s">
        <v>27</v>
      </c>
      <c r="E653" t="s">
        <v>215</v>
      </c>
      <c r="F653" t="s">
        <v>28</v>
      </c>
      <c r="G653">
        <v>75.66</v>
      </c>
      <c r="H653">
        <v>5</v>
      </c>
      <c r="I653">
        <v>18.914999999999999</v>
      </c>
      <c r="J653">
        <v>397.21499999999997</v>
      </c>
      <c r="K653" t="s">
        <v>57</v>
      </c>
      <c r="L653">
        <v>0.76527777777777783</v>
      </c>
      <c r="M653" t="s">
        <v>23</v>
      </c>
      <c r="N653">
        <v>378.3</v>
      </c>
      <c r="O653">
        <v>4.7619047620000003</v>
      </c>
      <c r="P653">
        <v>18.914999999999999</v>
      </c>
      <c r="Q653">
        <v>7.8</v>
      </c>
      <c r="R653">
        <f t="shared" si="98"/>
        <v>397.22</v>
      </c>
      <c r="S653" t="str">
        <f t="shared" si="90"/>
        <v>check</v>
      </c>
      <c r="T653" t="str">
        <f t="shared" si="91"/>
        <v>Electronic Accessories</v>
      </c>
      <c r="U653" t="str">
        <f t="shared" si="92"/>
        <v>Ewallet</v>
      </c>
      <c r="V653">
        <f>SUM(J653:J653:J1652)</f>
        <v>112588.84349999993</v>
      </c>
      <c r="W653">
        <f t="shared" si="93"/>
        <v>1908</v>
      </c>
      <c r="X653">
        <f t="shared" si="94"/>
        <v>321.68240999999978</v>
      </c>
      <c r="Y653">
        <f t="shared" si="95"/>
        <v>1023.75</v>
      </c>
      <c r="Z653">
        <f t="shared" si="96"/>
        <v>10.6785</v>
      </c>
      <c r="AA653">
        <f t="shared" si="97"/>
        <v>350</v>
      </c>
    </row>
    <row r="654" spans="1:27" x14ac:dyDescent="0.3">
      <c r="A654" t="s">
        <v>740</v>
      </c>
      <c r="B654" t="s">
        <v>45</v>
      </c>
      <c r="C654" t="s">
        <v>46</v>
      </c>
      <c r="D654" t="s">
        <v>27</v>
      </c>
      <c r="E654" t="s">
        <v>21</v>
      </c>
      <c r="F654" t="s">
        <v>22</v>
      </c>
      <c r="G654">
        <v>55.81</v>
      </c>
      <c r="H654">
        <v>6</v>
      </c>
      <c r="I654">
        <v>16.742999999999999</v>
      </c>
      <c r="J654">
        <v>351.60300000000001</v>
      </c>
      <c r="K654" t="s">
        <v>135</v>
      </c>
      <c r="L654">
        <v>0.49444444444444446</v>
      </c>
      <c r="M654" t="s">
        <v>29</v>
      </c>
      <c r="N654">
        <v>334.86</v>
      </c>
      <c r="O654">
        <v>4.7619047620000003</v>
      </c>
      <c r="P654">
        <v>16.742999999999999</v>
      </c>
      <c r="Q654">
        <v>9.9</v>
      </c>
      <c r="R654">
        <f t="shared" si="98"/>
        <v>351.6</v>
      </c>
      <c r="S654" t="str">
        <f t="shared" si="90"/>
        <v>check</v>
      </c>
      <c r="T654" t="str">
        <f t="shared" si="91"/>
        <v>Health And Beauty</v>
      </c>
      <c r="U654" t="str">
        <f t="shared" si="92"/>
        <v>Cash</v>
      </c>
      <c r="V654">
        <f>SUM(J654:J654:J1653)</f>
        <v>112191.62849999993</v>
      </c>
      <c r="W654">
        <f t="shared" si="93"/>
        <v>1903</v>
      </c>
      <c r="X654">
        <f t="shared" si="94"/>
        <v>321.46598424068748</v>
      </c>
      <c r="Y654">
        <f t="shared" si="95"/>
        <v>1023.75</v>
      </c>
      <c r="Z654">
        <f t="shared" si="96"/>
        <v>10.6785</v>
      </c>
      <c r="AA654">
        <f t="shared" si="97"/>
        <v>349</v>
      </c>
    </row>
    <row r="655" spans="1:27" x14ac:dyDescent="0.3">
      <c r="A655" t="s">
        <v>741</v>
      </c>
      <c r="B655" t="s">
        <v>18</v>
      </c>
      <c r="C655" t="s">
        <v>19</v>
      </c>
      <c r="D655" t="s">
        <v>20</v>
      </c>
      <c r="E655" t="s">
        <v>215</v>
      </c>
      <c r="F655" t="s">
        <v>31</v>
      </c>
      <c r="G655">
        <v>72.78</v>
      </c>
      <c r="H655">
        <v>10</v>
      </c>
      <c r="I655">
        <v>36.39</v>
      </c>
      <c r="J655">
        <v>764.19</v>
      </c>
      <c r="K655">
        <v>43526</v>
      </c>
      <c r="L655">
        <v>0.72499999999999998</v>
      </c>
      <c r="M655" t="s">
        <v>29</v>
      </c>
      <c r="N655">
        <v>727.8</v>
      </c>
      <c r="O655">
        <v>4.7619047620000003</v>
      </c>
      <c r="P655">
        <v>36.39</v>
      </c>
      <c r="Q655">
        <v>7.3</v>
      </c>
      <c r="R655">
        <f t="shared" si="98"/>
        <v>764.19</v>
      </c>
      <c r="S655" t="str">
        <f t="shared" si="90"/>
        <v>correct</v>
      </c>
      <c r="T655" t="str">
        <f t="shared" si="91"/>
        <v>Home And Lifestyle</v>
      </c>
      <c r="U655" t="str">
        <f t="shared" si="92"/>
        <v>Cash</v>
      </c>
      <c r="V655">
        <f>SUM(J655:J655:J1654)</f>
        <v>111840.02549999995</v>
      </c>
      <c r="W655">
        <f t="shared" si="93"/>
        <v>1897</v>
      </c>
      <c r="X655">
        <f t="shared" si="94"/>
        <v>321.37938362068951</v>
      </c>
      <c r="Y655">
        <f t="shared" si="95"/>
        <v>1023.75</v>
      </c>
      <c r="Z655">
        <f t="shared" si="96"/>
        <v>10.6785</v>
      </c>
      <c r="AA655">
        <f t="shared" si="97"/>
        <v>348</v>
      </c>
    </row>
    <row r="656" spans="1:27" x14ac:dyDescent="0.3">
      <c r="A656" t="s">
        <v>742</v>
      </c>
      <c r="B656" t="s">
        <v>45</v>
      </c>
      <c r="C656" t="s">
        <v>46</v>
      </c>
      <c r="D656" t="s">
        <v>20</v>
      </c>
      <c r="E656" t="s">
        <v>215</v>
      </c>
      <c r="F656" t="s">
        <v>36</v>
      </c>
      <c r="G656">
        <v>37.32</v>
      </c>
      <c r="H656">
        <v>9</v>
      </c>
      <c r="I656">
        <v>16.794</v>
      </c>
      <c r="J656">
        <v>352.67399999999998</v>
      </c>
      <c r="K656">
        <v>43619</v>
      </c>
      <c r="L656">
        <v>0.64652777777777781</v>
      </c>
      <c r="M656" t="s">
        <v>23</v>
      </c>
      <c r="N656">
        <v>335.88</v>
      </c>
      <c r="O656">
        <v>4.7619047620000003</v>
      </c>
      <c r="P656">
        <v>16.794</v>
      </c>
      <c r="Q656">
        <v>5.0999999999999996</v>
      </c>
      <c r="R656">
        <f t="shared" si="98"/>
        <v>352.67</v>
      </c>
      <c r="S656" t="str">
        <f t="shared" si="90"/>
        <v>check</v>
      </c>
      <c r="T656" t="str">
        <f t="shared" si="91"/>
        <v>Sports And Travel</v>
      </c>
      <c r="U656" t="str">
        <f t="shared" si="92"/>
        <v>Ewallet</v>
      </c>
      <c r="V656">
        <f>SUM(J656:J656:J1655)</f>
        <v>111075.83549999996</v>
      </c>
      <c r="W656">
        <f t="shared" si="93"/>
        <v>1887</v>
      </c>
      <c r="X656">
        <f t="shared" si="94"/>
        <v>320.10327233429382</v>
      </c>
      <c r="Y656">
        <f t="shared" si="95"/>
        <v>1023.75</v>
      </c>
      <c r="Z656">
        <f t="shared" si="96"/>
        <v>10.6785</v>
      </c>
      <c r="AA656">
        <f t="shared" si="97"/>
        <v>347</v>
      </c>
    </row>
    <row r="657" spans="1:27" x14ac:dyDescent="0.3">
      <c r="A657" t="s">
        <v>743</v>
      </c>
      <c r="B657" t="s">
        <v>45</v>
      </c>
      <c r="C657" t="s">
        <v>46</v>
      </c>
      <c r="D657" t="s">
        <v>20</v>
      </c>
      <c r="E657" t="s">
        <v>215</v>
      </c>
      <c r="F657" t="s">
        <v>50</v>
      </c>
      <c r="G657">
        <v>60.18</v>
      </c>
      <c r="H657">
        <v>4</v>
      </c>
      <c r="I657">
        <v>12.036</v>
      </c>
      <c r="J657">
        <v>252.756</v>
      </c>
      <c r="K657" t="s">
        <v>211</v>
      </c>
      <c r="L657">
        <v>0.75277777777777777</v>
      </c>
      <c r="M657" t="s">
        <v>32</v>
      </c>
      <c r="N657">
        <v>240.72</v>
      </c>
      <c r="O657">
        <v>4.7619047620000003</v>
      </c>
      <c r="P657">
        <v>12.036</v>
      </c>
      <c r="Q657">
        <v>9.4</v>
      </c>
      <c r="R657">
        <f t="shared" si="98"/>
        <v>252.76</v>
      </c>
      <c r="S657" t="str">
        <f t="shared" si="90"/>
        <v>check</v>
      </c>
      <c r="T657" t="str">
        <f t="shared" si="91"/>
        <v>Fashion Accessories</v>
      </c>
      <c r="U657" t="str">
        <f t="shared" si="92"/>
        <v>Credit card</v>
      </c>
      <c r="V657">
        <f>SUM(J657:J657:J1656)</f>
        <v>110723.16149999996</v>
      </c>
      <c r="W657">
        <f t="shared" si="93"/>
        <v>1878</v>
      </c>
      <c r="X657">
        <f t="shared" si="94"/>
        <v>320.0091372832369</v>
      </c>
      <c r="Y657">
        <f t="shared" si="95"/>
        <v>1023.75</v>
      </c>
      <c r="Z657">
        <f t="shared" si="96"/>
        <v>10.6785</v>
      </c>
      <c r="AA657">
        <f t="shared" si="97"/>
        <v>346</v>
      </c>
    </row>
    <row r="658" spans="1:27" x14ac:dyDescent="0.3">
      <c r="A658" t="s">
        <v>744</v>
      </c>
      <c r="B658" t="s">
        <v>18</v>
      </c>
      <c r="C658" t="s">
        <v>19</v>
      </c>
      <c r="D658" t="s">
        <v>27</v>
      </c>
      <c r="E658" t="s">
        <v>21</v>
      </c>
      <c r="F658" t="s">
        <v>28</v>
      </c>
      <c r="G658">
        <v>15.69</v>
      </c>
      <c r="H658">
        <v>3</v>
      </c>
      <c r="I658">
        <v>2.3534999999999999</v>
      </c>
      <c r="J658">
        <v>49.423499999999997</v>
      </c>
      <c r="K658" t="s">
        <v>354</v>
      </c>
      <c r="L658">
        <v>0.59236111111111112</v>
      </c>
      <c r="M658" t="s">
        <v>32</v>
      </c>
      <c r="N658">
        <v>47.07</v>
      </c>
      <c r="O658">
        <v>4.7619047620000003</v>
      </c>
      <c r="P658">
        <v>2.3534999999999999</v>
      </c>
      <c r="Q658">
        <v>5.8</v>
      </c>
      <c r="R658">
        <f t="shared" si="98"/>
        <v>49.42</v>
      </c>
      <c r="S658" t="str">
        <f t="shared" si="90"/>
        <v>check</v>
      </c>
      <c r="T658" t="str">
        <f t="shared" si="91"/>
        <v>Electronic Accessories</v>
      </c>
      <c r="U658" t="str">
        <f t="shared" si="92"/>
        <v>Credit card</v>
      </c>
      <c r="V658">
        <f>SUM(J658:J658:J1657)</f>
        <v>110470.40549999996</v>
      </c>
      <c r="W658">
        <f t="shared" si="93"/>
        <v>1874</v>
      </c>
      <c r="X658">
        <f t="shared" si="94"/>
        <v>320.20407391304337</v>
      </c>
      <c r="Y658">
        <f t="shared" si="95"/>
        <v>1023.75</v>
      </c>
      <c r="Z658">
        <f t="shared" si="96"/>
        <v>10.6785</v>
      </c>
      <c r="AA658">
        <f t="shared" si="97"/>
        <v>345</v>
      </c>
    </row>
    <row r="659" spans="1:27" x14ac:dyDescent="0.3">
      <c r="A659" t="s">
        <v>745</v>
      </c>
      <c r="B659" t="s">
        <v>25</v>
      </c>
      <c r="C659" t="s">
        <v>26</v>
      </c>
      <c r="D659" t="s">
        <v>27</v>
      </c>
      <c r="E659" t="s">
        <v>21</v>
      </c>
      <c r="F659" t="s">
        <v>28</v>
      </c>
      <c r="G659">
        <v>99.69</v>
      </c>
      <c r="H659">
        <v>1</v>
      </c>
      <c r="I659">
        <v>4.9844999999999997</v>
      </c>
      <c r="J659">
        <v>104.67449999999999</v>
      </c>
      <c r="K659" t="s">
        <v>98</v>
      </c>
      <c r="L659">
        <v>0.43263888888888885</v>
      </c>
      <c r="M659" t="s">
        <v>32</v>
      </c>
      <c r="N659">
        <v>99.69</v>
      </c>
      <c r="O659">
        <v>4.7619047620000003</v>
      </c>
      <c r="P659">
        <v>4.9844999999999997</v>
      </c>
      <c r="Q659">
        <v>8</v>
      </c>
      <c r="R659">
        <f t="shared" si="98"/>
        <v>104.67</v>
      </c>
      <c r="S659" t="str">
        <f t="shared" si="90"/>
        <v>check</v>
      </c>
      <c r="T659" t="str">
        <f t="shared" si="91"/>
        <v>Electronic Accessories</v>
      </c>
      <c r="U659" t="str">
        <f t="shared" si="92"/>
        <v>Credit card</v>
      </c>
      <c r="V659">
        <f>SUM(J659:J659:J1658)</f>
        <v>110420.98199999996</v>
      </c>
      <c r="W659">
        <f t="shared" si="93"/>
        <v>1871</v>
      </c>
      <c r="X659">
        <f t="shared" si="94"/>
        <v>320.99122674418595</v>
      </c>
      <c r="Y659">
        <f t="shared" si="95"/>
        <v>1023.75</v>
      </c>
      <c r="Z659">
        <f t="shared" si="96"/>
        <v>10.6785</v>
      </c>
      <c r="AA659">
        <f t="shared" si="97"/>
        <v>344</v>
      </c>
    </row>
    <row r="660" spans="1:27" x14ac:dyDescent="0.3">
      <c r="A660" t="s">
        <v>746</v>
      </c>
      <c r="B660" t="s">
        <v>18</v>
      </c>
      <c r="C660" t="s">
        <v>19</v>
      </c>
      <c r="D660" t="s">
        <v>20</v>
      </c>
      <c r="E660" t="s">
        <v>21</v>
      </c>
      <c r="F660" t="s">
        <v>50</v>
      </c>
      <c r="G660">
        <v>88.15</v>
      </c>
      <c r="H660">
        <v>3</v>
      </c>
      <c r="I660">
        <v>13.2225</v>
      </c>
      <c r="J660">
        <v>277.67250000000001</v>
      </c>
      <c r="K660" t="s">
        <v>208</v>
      </c>
      <c r="L660">
        <v>0.42430555555555555</v>
      </c>
      <c r="M660" t="s">
        <v>23</v>
      </c>
      <c r="N660">
        <v>264.45</v>
      </c>
      <c r="O660">
        <v>4.7619047620000003</v>
      </c>
      <c r="P660">
        <v>13.2225</v>
      </c>
      <c r="Q660">
        <v>7.9</v>
      </c>
      <c r="R660">
        <f t="shared" si="98"/>
        <v>277.67</v>
      </c>
      <c r="S660" t="str">
        <f t="shared" si="90"/>
        <v>check</v>
      </c>
      <c r="T660" t="str">
        <f t="shared" si="91"/>
        <v>Fashion Accessories</v>
      </c>
      <c r="U660" t="str">
        <f t="shared" si="92"/>
        <v>Ewallet</v>
      </c>
      <c r="V660">
        <f>SUM(J660:J660:J1659)</f>
        <v>110316.30749999995</v>
      </c>
      <c r="W660">
        <f t="shared" si="93"/>
        <v>1870</v>
      </c>
      <c r="X660">
        <f t="shared" si="94"/>
        <v>321.62188775510191</v>
      </c>
      <c r="Y660">
        <f t="shared" si="95"/>
        <v>1023.75</v>
      </c>
      <c r="Z660">
        <f t="shared" si="96"/>
        <v>10.6785</v>
      </c>
      <c r="AA660">
        <f t="shared" si="97"/>
        <v>343</v>
      </c>
    </row>
    <row r="661" spans="1:27" x14ac:dyDescent="0.3">
      <c r="A661" t="s">
        <v>747</v>
      </c>
      <c r="B661" t="s">
        <v>18</v>
      </c>
      <c r="C661" t="s">
        <v>19</v>
      </c>
      <c r="D661" t="s">
        <v>20</v>
      </c>
      <c r="E661" t="s">
        <v>21</v>
      </c>
      <c r="F661" t="s">
        <v>36</v>
      </c>
      <c r="G661">
        <v>27.93</v>
      </c>
      <c r="H661">
        <v>5</v>
      </c>
      <c r="I661">
        <v>6.9824999999999999</v>
      </c>
      <c r="J661">
        <v>146.63249999999999</v>
      </c>
      <c r="K661" t="s">
        <v>228</v>
      </c>
      <c r="L661">
        <v>0.65833333333333333</v>
      </c>
      <c r="M661" t="s">
        <v>29</v>
      </c>
      <c r="N661">
        <v>139.65</v>
      </c>
      <c r="O661">
        <v>4.7619047620000003</v>
      </c>
      <c r="P661">
        <v>6.9824999999999999</v>
      </c>
      <c r="Q661">
        <v>5.9</v>
      </c>
      <c r="R661">
        <f t="shared" si="98"/>
        <v>146.63</v>
      </c>
      <c r="S661" t="str">
        <f t="shared" si="90"/>
        <v>check</v>
      </c>
      <c r="T661" t="str">
        <f t="shared" si="91"/>
        <v>Sports And Travel</v>
      </c>
      <c r="U661" t="str">
        <f t="shared" si="92"/>
        <v>Cash</v>
      </c>
      <c r="V661">
        <f>SUM(J661:J661:J1660)</f>
        <v>110038.63499999997</v>
      </c>
      <c r="W661">
        <f t="shared" si="93"/>
        <v>1867</v>
      </c>
      <c r="X661">
        <f t="shared" si="94"/>
        <v>321.750394736842</v>
      </c>
      <c r="Y661">
        <f t="shared" si="95"/>
        <v>1023.75</v>
      </c>
      <c r="Z661">
        <f t="shared" si="96"/>
        <v>10.6785</v>
      </c>
      <c r="AA661">
        <f t="shared" si="97"/>
        <v>342</v>
      </c>
    </row>
    <row r="662" spans="1:27" x14ac:dyDescent="0.3">
      <c r="A662" t="s">
        <v>748</v>
      </c>
      <c r="B662" t="s">
        <v>18</v>
      </c>
      <c r="C662" t="s">
        <v>19</v>
      </c>
      <c r="D662" t="s">
        <v>20</v>
      </c>
      <c r="E662" t="s">
        <v>215</v>
      </c>
      <c r="F662" t="s">
        <v>50</v>
      </c>
      <c r="G662">
        <v>55.45</v>
      </c>
      <c r="H662">
        <v>1</v>
      </c>
      <c r="I662">
        <v>2.7725</v>
      </c>
      <c r="J662">
        <v>58.222499999999997</v>
      </c>
      <c r="K662" t="s">
        <v>314</v>
      </c>
      <c r="L662">
        <v>0.7402777777777777</v>
      </c>
      <c r="M662" t="s">
        <v>32</v>
      </c>
      <c r="N662">
        <v>55.45</v>
      </c>
      <c r="O662">
        <v>4.7619047620000003</v>
      </c>
      <c r="P662">
        <v>2.7725</v>
      </c>
      <c r="Q662">
        <v>4.9000000000000004</v>
      </c>
      <c r="R662">
        <f t="shared" si="98"/>
        <v>58.22</v>
      </c>
      <c r="S662" t="str">
        <f t="shared" si="90"/>
        <v>check</v>
      </c>
      <c r="T662" t="str">
        <f t="shared" si="91"/>
        <v>Fashion Accessories</v>
      </c>
      <c r="U662" t="str">
        <f t="shared" si="92"/>
        <v>Credit card</v>
      </c>
      <c r="V662">
        <f>SUM(J662:J662:J1661)</f>
        <v>109892.00249999997</v>
      </c>
      <c r="W662">
        <f t="shared" si="93"/>
        <v>1862</v>
      </c>
      <c r="X662">
        <f t="shared" si="94"/>
        <v>322.26393695014656</v>
      </c>
      <c r="Y662">
        <f t="shared" si="95"/>
        <v>1023.75</v>
      </c>
      <c r="Z662">
        <f t="shared" si="96"/>
        <v>10.6785</v>
      </c>
      <c r="AA662">
        <f t="shared" si="97"/>
        <v>341</v>
      </c>
    </row>
    <row r="663" spans="1:27" x14ac:dyDescent="0.3">
      <c r="A663" t="s">
        <v>749</v>
      </c>
      <c r="B663" t="s">
        <v>45</v>
      </c>
      <c r="C663" t="s">
        <v>46</v>
      </c>
      <c r="D663" t="s">
        <v>27</v>
      </c>
      <c r="E663" t="s">
        <v>21</v>
      </c>
      <c r="F663" t="s">
        <v>36</v>
      </c>
      <c r="G663">
        <v>42.97</v>
      </c>
      <c r="H663">
        <v>3</v>
      </c>
      <c r="I663">
        <v>6.4455</v>
      </c>
      <c r="J663">
        <v>135.35550000000001</v>
      </c>
      <c r="K663">
        <v>43526</v>
      </c>
      <c r="L663">
        <v>0.49027777777777781</v>
      </c>
      <c r="M663" t="s">
        <v>29</v>
      </c>
      <c r="N663">
        <v>128.91</v>
      </c>
      <c r="O663">
        <v>4.7619047620000003</v>
      </c>
      <c r="P663">
        <v>6.4455</v>
      </c>
      <c r="Q663">
        <v>9.3000000000000007</v>
      </c>
      <c r="R663">
        <f t="shared" si="98"/>
        <v>135.36000000000001</v>
      </c>
      <c r="S663" t="str">
        <f t="shared" si="90"/>
        <v>check</v>
      </c>
      <c r="T663" t="str">
        <f t="shared" si="91"/>
        <v>Sports And Travel</v>
      </c>
      <c r="U663" t="str">
        <f t="shared" si="92"/>
        <v>Cash</v>
      </c>
      <c r="V663">
        <f>SUM(J663:J663:J1662)</f>
        <v>109833.77999999997</v>
      </c>
      <c r="W663">
        <f t="shared" si="93"/>
        <v>1861</v>
      </c>
      <c r="X663">
        <f t="shared" si="94"/>
        <v>323.04052941176462</v>
      </c>
      <c r="Y663">
        <f t="shared" si="95"/>
        <v>1023.75</v>
      </c>
      <c r="Z663">
        <f t="shared" si="96"/>
        <v>10.6785</v>
      </c>
      <c r="AA663">
        <f t="shared" si="97"/>
        <v>340</v>
      </c>
    </row>
    <row r="664" spans="1:27" x14ac:dyDescent="0.3">
      <c r="A664" t="s">
        <v>750</v>
      </c>
      <c r="B664" t="s">
        <v>25</v>
      </c>
      <c r="C664" t="s">
        <v>26</v>
      </c>
      <c r="D664" t="s">
        <v>20</v>
      </c>
      <c r="E664" t="s">
        <v>215</v>
      </c>
      <c r="F664" t="s">
        <v>36</v>
      </c>
      <c r="G664">
        <v>17.14</v>
      </c>
      <c r="H664">
        <v>7</v>
      </c>
      <c r="I664">
        <v>5.9989999999999997</v>
      </c>
      <c r="J664">
        <v>125.979</v>
      </c>
      <c r="K664" t="s">
        <v>187</v>
      </c>
      <c r="L664">
        <v>0.50486111111111109</v>
      </c>
      <c r="M664" t="s">
        <v>32</v>
      </c>
      <c r="N664">
        <v>119.98</v>
      </c>
      <c r="O664">
        <v>4.7619047620000003</v>
      </c>
      <c r="P664">
        <v>5.9989999999999997</v>
      </c>
      <c r="Q664">
        <v>7.9</v>
      </c>
      <c r="R664">
        <f t="shared" si="98"/>
        <v>125.98</v>
      </c>
      <c r="S664" t="str">
        <f t="shared" si="90"/>
        <v>check</v>
      </c>
      <c r="T664" t="str">
        <f t="shared" si="91"/>
        <v>Sports And Travel</v>
      </c>
      <c r="U664" t="str">
        <f t="shared" si="92"/>
        <v>Credit card</v>
      </c>
      <c r="V664">
        <f>SUM(J664:J664:J1663)</f>
        <v>109698.42449999996</v>
      </c>
      <c r="W664">
        <f t="shared" si="93"/>
        <v>1858</v>
      </c>
      <c r="X664">
        <f t="shared" si="94"/>
        <v>323.59417256637158</v>
      </c>
      <c r="Y664">
        <f t="shared" si="95"/>
        <v>1023.75</v>
      </c>
      <c r="Z664">
        <f t="shared" si="96"/>
        <v>10.6785</v>
      </c>
      <c r="AA664">
        <f t="shared" si="97"/>
        <v>339</v>
      </c>
    </row>
    <row r="665" spans="1:27" x14ac:dyDescent="0.3">
      <c r="A665" t="s">
        <v>751</v>
      </c>
      <c r="B665" t="s">
        <v>45</v>
      </c>
      <c r="C665" t="s">
        <v>46</v>
      </c>
      <c r="D665" t="s">
        <v>20</v>
      </c>
      <c r="E665" t="s">
        <v>21</v>
      </c>
      <c r="F665" t="s">
        <v>50</v>
      </c>
      <c r="G665">
        <v>58.75</v>
      </c>
      <c r="H665">
        <v>6</v>
      </c>
      <c r="I665">
        <v>17.625</v>
      </c>
      <c r="J665">
        <v>370.125</v>
      </c>
      <c r="K665" t="s">
        <v>176</v>
      </c>
      <c r="L665">
        <v>0.7597222222222223</v>
      </c>
      <c r="M665" t="s">
        <v>32</v>
      </c>
      <c r="N665">
        <v>352.5</v>
      </c>
      <c r="O665">
        <v>4.7619047620000003</v>
      </c>
      <c r="P665">
        <v>17.625</v>
      </c>
      <c r="Q665">
        <v>5.9</v>
      </c>
      <c r="R665">
        <f t="shared" si="98"/>
        <v>370.13</v>
      </c>
      <c r="S665" t="str">
        <f t="shared" si="90"/>
        <v>check</v>
      </c>
      <c r="T665" t="str">
        <f t="shared" si="91"/>
        <v>Fashion Accessories</v>
      </c>
      <c r="U665" t="str">
        <f t="shared" si="92"/>
        <v>Credit card</v>
      </c>
      <c r="V665">
        <f>SUM(J665:J665:J1664)</f>
        <v>109572.44549999997</v>
      </c>
      <c r="W665">
        <f t="shared" si="93"/>
        <v>1851</v>
      </c>
      <c r="X665">
        <f t="shared" si="94"/>
        <v>324.17883284023662</v>
      </c>
      <c r="Y665">
        <f t="shared" si="95"/>
        <v>1023.75</v>
      </c>
      <c r="Z665">
        <f t="shared" si="96"/>
        <v>10.6785</v>
      </c>
      <c r="AA665">
        <f t="shared" si="97"/>
        <v>338</v>
      </c>
    </row>
    <row r="666" spans="1:27" x14ac:dyDescent="0.3">
      <c r="A666" t="s">
        <v>752</v>
      </c>
      <c r="B666" t="s">
        <v>25</v>
      </c>
      <c r="C666" t="s">
        <v>26</v>
      </c>
      <c r="D666" t="s">
        <v>20</v>
      </c>
      <c r="E666" t="s">
        <v>21</v>
      </c>
      <c r="F666" t="s">
        <v>47</v>
      </c>
      <c r="G666">
        <v>87.1</v>
      </c>
      <c r="H666">
        <v>10</v>
      </c>
      <c r="I666">
        <v>43.55</v>
      </c>
      <c r="J666">
        <v>914.55</v>
      </c>
      <c r="K666">
        <v>43801</v>
      </c>
      <c r="L666">
        <v>0.61458333333333337</v>
      </c>
      <c r="M666" t="s">
        <v>32</v>
      </c>
      <c r="N666">
        <v>871</v>
      </c>
      <c r="O666">
        <v>4.7619047620000003</v>
      </c>
      <c r="P666">
        <v>43.55</v>
      </c>
      <c r="Q666">
        <v>9.9</v>
      </c>
      <c r="R666">
        <f t="shared" si="98"/>
        <v>914.55</v>
      </c>
      <c r="S666" t="str">
        <f t="shared" si="90"/>
        <v>correct</v>
      </c>
      <c r="T666" t="str">
        <f t="shared" si="91"/>
        <v>Food And Beverages</v>
      </c>
      <c r="U666" t="str">
        <f t="shared" si="92"/>
        <v>Credit card</v>
      </c>
      <c r="V666">
        <f>SUM(J666:J666:J1665)</f>
        <v>109202.32049999997</v>
      </c>
      <c r="W666">
        <f t="shared" si="93"/>
        <v>1845</v>
      </c>
      <c r="X666">
        <f t="shared" si="94"/>
        <v>324.0424940652818</v>
      </c>
      <c r="Y666">
        <f t="shared" si="95"/>
        <v>1023.75</v>
      </c>
      <c r="Z666">
        <f t="shared" si="96"/>
        <v>10.6785</v>
      </c>
      <c r="AA666">
        <f t="shared" si="97"/>
        <v>337</v>
      </c>
    </row>
    <row r="667" spans="1:27" x14ac:dyDescent="0.3">
      <c r="A667" t="s">
        <v>753</v>
      </c>
      <c r="B667" t="s">
        <v>25</v>
      </c>
      <c r="C667" t="s">
        <v>26</v>
      </c>
      <c r="D667" t="s">
        <v>27</v>
      </c>
      <c r="E667" t="s">
        <v>21</v>
      </c>
      <c r="F667" t="s">
        <v>36</v>
      </c>
      <c r="G667">
        <v>98.8</v>
      </c>
      <c r="H667">
        <v>2</v>
      </c>
      <c r="I667">
        <v>9.8800000000000008</v>
      </c>
      <c r="J667">
        <v>207.48</v>
      </c>
      <c r="K667" t="s">
        <v>301</v>
      </c>
      <c r="L667">
        <v>0.48541666666666666</v>
      </c>
      <c r="M667" t="s">
        <v>29</v>
      </c>
      <c r="N667">
        <v>197.6</v>
      </c>
      <c r="O667">
        <v>4.7619047620000003</v>
      </c>
      <c r="P667">
        <v>9.8800000000000008</v>
      </c>
      <c r="Q667">
        <v>7.7</v>
      </c>
      <c r="R667">
        <f t="shared" si="98"/>
        <v>207.48</v>
      </c>
      <c r="S667" t="str">
        <f t="shared" si="90"/>
        <v>correct</v>
      </c>
      <c r="T667" t="str">
        <f t="shared" si="91"/>
        <v>Sports And Travel</v>
      </c>
      <c r="U667" t="str">
        <f t="shared" si="92"/>
        <v>Cash</v>
      </c>
      <c r="V667">
        <f>SUM(J667:J667:J1666)</f>
        <v>108287.77049999997</v>
      </c>
      <c r="W667">
        <f t="shared" si="93"/>
        <v>1835</v>
      </c>
      <c r="X667">
        <f t="shared" si="94"/>
        <v>322.28503124999992</v>
      </c>
      <c r="Y667">
        <f t="shared" si="95"/>
        <v>1023.75</v>
      </c>
      <c r="Z667">
        <f t="shared" si="96"/>
        <v>10.6785</v>
      </c>
      <c r="AA667">
        <f t="shared" si="97"/>
        <v>336</v>
      </c>
    </row>
    <row r="668" spans="1:27" x14ac:dyDescent="0.3">
      <c r="A668" t="s">
        <v>754</v>
      </c>
      <c r="B668" t="s">
        <v>18</v>
      </c>
      <c r="C668" t="s">
        <v>19</v>
      </c>
      <c r="D668" t="s">
        <v>27</v>
      </c>
      <c r="E668" t="s">
        <v>21</v>
      </c>
      <c r="F668" t="s">
        <v>50</v>
      </c>
      <c r="G668">
        <v>48.63</v>
      </c>
      <c r="H668">
        <v>4</v>
      </c>
      <c r="I668">
        <v>9.7260000000000009</v>
      </c>
      <c r="J668">
        <v>204.24600000000001</v>
      </c>
      <c r="K668">
        <v>43557</v>
      </c>
      <c r="L668">
        <v>0.65555555555555556</v>
      </c>
      <c r="M668" t="s">
        <v>23</v>
      </c>
      <c r="N668">
        <v>194.52</v>
      </c>
      <c r="O668">
        <v>4.7619047620000003</v>
      </c>
      <c r="P668">
        <v>9.7260000000000009</v>
      </c>
      <c r="Q668">
        <v>7.6</v>
      </c>
      <c r="R668">
        <f t="shared" si="98"/>
        <v>204.25</v>
      </c>
      <c r="S668" t="str">
        <f t="shared" si="90"/>
        <v>check</v>
      </c>
      <c r="T668" t="str">
        <f t="shared" si="91"/>
        <v>Fashion Accessories</v>
      </c>
      <c r="U668" t="str">
        <f t="shared" si="92"/>
        <v>Ewallet</v>
      </c>
      <c r="V668">
        <f>SUM(J668:J668:J1667)</f>
        <v>108080.29049999997</v>
      </c>
      <c r="W668">
        <f t="shared" si="93"/>
        <v>1833</v>
      </c>
      <c r="X668">
        <f t="shared" si="94"/>
        <v>322.62773283582084</v>
      </c>
      <c r="Y668">
        <f t="shared" si="95"/>
        <v>1023.75</v>
      </c>
      <c r="Z668">
        <f t="shared" si="96"/>
        <v>10.6785</v>
      </c>
      <c r="AA668">
        <f t="shared" si="97"/>
        <v>335</v>
      </c>
    </row>
    <row r="669" spans="1:27" x14ac:dyDescent="0.3">
      <c r="A669" t="s">
        <v>755</v>
      </c>
      <c r="B669" t="s">
        <v>45</v>
      </c>
      <c r="C669" t="s">
        <v>46</v>
      </c>
      <c r="D669" t="s">
        <v>20</v>
      </c>
      <c r="E669" t="s">
        <v>215</v>
      </c>
      <c r="F669" t="s">
        <v>47</v>
      </c>
      <c r="G669">
        <v>57.74</v>
      </c>
      <c r="H669">
        <v>3</v>
      </c>
      <c r="I669">
        <v>8.6609999999999996</v>
      </c>
      <c r="J669">
        <v>181.881</v>
      </c>
      <c r="K669" t="s">
        <v>48</v>
      </c>
      <c r="L669">
        <v>0.54583333333333328</v>
      </c>
      <c r="M669" t="s">
        <v>23</v>
      </c>
      <c r="N669">
        <v>173.22</v>
      </c>
      <c r="O669">
        <v>4.7619047620000003</v>
      </c>
      <c r="P669">
        <v>8.6609999999999996</v>
      </c>
      <c r="Q669">
        <v>7.7</v>
      </c>
      <c r="R669">
        <f t="shared" si="98"/>
        <v>181.88</v>
      </c>
      <c r="S669" t="str">
        <f t="shared" si="90"/>
        <v>check</v>
      </c>
      <c r="T669" t="str">
        <f t="shared" si="91"/>
        <v>Food And Beverages</v>
      </c>
      <c r="U669" t="str">
        <f t="shared" si="92"/>
        <v>Ewallet</v>
      </c>
      <c r="V669">
        <f>SUM(J669:J669:J1668)</f>
        <v>107876.04449999996</v>
      </c>
      <c r="W669">
        <f t="shared" si="93"/>
        <v>1829</v>
      </c>
      <c r="X669">
        <f t="shared" si="94"/>
        <v>322.98216916167655</v>
      </c>
      <c r="Y669">
        <f t="shared" si="95"/>
        <v>1023.75</v>
      </c>
      <c r="Z669">
        <f t="shared" si="96"/>
        <v>10.6785</v>
      </c>
      <c r="AA669">
        <f t="shared" si="97"/>
        <v>334</v>
      </c>
    </row>
    <row r="670" spans="1:27" x14ac:dyDescent="0.3">
      <c r="A670" t="s">
        <v>756</v>
      </c>
      <c r="B670" t="s">
        <v>45</v>
      </c>
      <c r="C670" t="s">
        <v>46</v>
      </c>
      <c r="D670" t="s">
        <v>27</v>
      </c>
      <c r="E670" t="s">
        <v>21</v>
      </c>
      <c r="F670" t="s">
        <v>22</v>
      </c>
      <c r="G670">
        <v>17.97</v>
      </c>
      <c r="H670">
        <v>4</v>
      </c>
      <c r="I670">
        <v>3.5939999999999999</v>
      </c>
      <c r="J670">
        <v>75.474000000000004</v>
      </c>
      <c r="K670" t="s">
        <v>148</v>
      </c>
      <c r="L670">
        <v>0.86319444444444438</v>
      </c>
      <c r="M670" t="s">
        <v>23</v>
      </c>
      <c r="N670">
        <v>71.88</v>
      </c>
      <c r="O670">
        <v>4.7619047620000003</v>
      </c>
      <c r="P670">
        <v>3.5939999999999999</v>
      </c>
      <c r="Q670">
        <v>6.4</v>
      </c>
      <c r="R670">
        <f t="shared" si="98"/>
        <v>75.47</v>
      </c>
      <c r="S670" t="str">
        <f t="shared" si="90"/>
        <v>check</v>
      </c>
      <c r="T670" t="str">
        <f t="shared" si="91"/>
        <v>Health And Beauty</v>
      </c>
      <c r="U670" t="str">
        <f t="shared" si="92"/>
        <v>Ewallet</v>
      </c>
      <c r="V670">
        <f>SUM(J670:J670:J1669)</f>
        <v>107694.16349999997</v>
      </c>
      <c r="W670">
        <f t="shared" si="93"/>
        <v>1826</v>
      </c>
      <c r="X670">
        <f t="shared" si="94"/>
        <v>323.40589639639632</v>
      </c>
      <c r="Y670">
        <f t="shared" si="95"/>
        <v>1023.75</v>
      </c>
      <c r="Z670">
        <f t="shared" si="96"/>
        <v>10.6785</v>
      </c>
      <c r="AA670">
        <f t="shared" si="97"/>
        <v>333</v>
      </c>
    </row>
    <row r="671" spans="1:27" x14ac:dyDescent="0.3">
      <c r="A671" t="s">
        <v>757</v>
      </c>
      <c r="B671" t="s">
        <v>25</v>
      </c>
      <c r="C671" t="s">
        <v>26</v>
      </c>
      <c r="D671" t="s">
        <v>20</v>
      </c>
      <c r="E671" t="s">
        <v>21</v>
      </c>
      <c r="F671" t="s">
        <v>22</v>
      </c>
      <c r="G671">
        <v>47.71</v>
      </c>
      <c r="H671">
        <v>6</v>
      </c>
      <c r="I671">
        <v>14.313000000000001</v>
      </c>
      <c r="J671">
        <v>300.57299999999998</v>
      </c>
      <c r="K671" t="s">
        <v>211</v>
      </c>
      <c r="L671">
        <v>0.59652777777777777</v>
      </c>
      <c r="M671" t="s">
        <v>23</v>
      </c>
      <c r="N671">
        <v>286.26</v>
      </c>
      <c r="O671">
        <v>4.7619047620000003</v>
      </c>
      <c r="P671">
        <v>14.313000000000001</v>
      </c>
      <c r="Q671">
        <v>4.4000000000000004</v>
      </c>
      <c r="R671">
        <f t="shared" si="98"/>
        <v>300.57</v>
      </c>
      <c r="S671" t="str">
        <f t="shared" si="90"/>
        <v>check</v>
      </c>
      <c r="T671" t="str">
        <f t="shared" si="91"/>
        <v>Health And Beauty</v>
      </c>
      <c r="U671" t="str">
        <f t="shared" si="92"/>
        <v>Ewallet</v>
      </c>
      <c r="V671">
        <f>SUM(J671:J671:J1670)</f>
        <v>107618.68949999996</v>
      </c>
      <c r="W671">
        <f t="shared" si="93"/>
        <v>1822</v>
      </c>
      <c r="X671">
        <f t="shared" si="94"/>
        <v>324.15267921686734</v>
      </c>
      <c r="Y671">
        <f t="shared" si="95"/>
        <v>1023.75</v>
      </c>
      <c r="Z671">
        <f t="shared" si="96"/>
        <v>10.6785</v>
      </c>
      <c r="AA671">
        <f t="shared" si="97"/>
        <v>332</v>
      </c>
    </row>
    <row r="672" spans="1:27" x14ac:dyDescent="0.3">
      <c r="A672" t="s">
        <v>758</v>
      </c>
      <c r="B672" t="s">
        <v>45</v>
      </c>
      <c r="C672" t="s">
        <v>46</v>
      </c>
      <c r="D672" t="s">
        <v>27</v>
      </c>
      <c r="E672" t="s">
        <v>21</v>
      </c>
      <c r="F672" t="s">
        <v>36</v>
      </c>
      <c r="G672">
        <v>40.619999999999997</v>
      </c>
      <c r="H672">
        <v>2</v>
      </c>
      <c r="I672">
        <v>4.0620000000000003</v>
      </c>
      <c r="J672">
        <v>85.302000000000007</v>
      </c>
      <c r="K672" t="s">
        <v>90</v>
      </c>
      <c r="L672">
        <v>0.41736111111111113</v>
      </c>
      <c r="M672" t="s">
        <v>32</v>
      </c>
      <c r="N672">
        <v>81.239999999999995</v>
      </c>
      <c r="O672">
        <v>4.7619047620000003</v>
      </c>
      <c r="P672">
        <v>4.0620000000000003</v>
      </c>
      <c r="Q672">
        <v>4.0999999999999996</v>
      </c>
      <c r="R672">
        <f t="shared" si="98"/>
        <v>85.3</v>
      </c>
      <c r="S672" t="str">
        <f t="shared" si="90"/>
        <v>check</v>
      </c>
      <c r="T672" t="str">
        <f t="shared" si="91"/>
        <v>Sports And Travel</v>
      </c>
      <c r="U672" t="str">
        <f t="shared" si="92"/>
        <v>Credit card</v>
      </c>
      <c r="V672">
        <f>SUM(J672:J672:J1671)</f>
        <v>107318.11649999997</v>
      </c>
      <c r="W672">
        <f t="shared" si="93"/>
        <v>1816</v>
      </c>
      <c r="X672">
        <f t="shared" si="94"/>
        <v>324.22391691842893</v>
      </c>
      <c r="Y672">
        <f t="shared" si="95"/>
        <v>1023.75</v>
      </c>
      <c r="Z672">
        <f t="shared" si="96"/>
        <v>10.6785</v>
      </c>
      <c r="AA672">
        <f t="shared" si="97"/>
        <v>331</v>
      </c>
    </row>
    <row r="673" spans="1:27" x14ac:dyDescent="0.3">
      <c r="A673" t="s">
        <v>759</v>
      </c>
      <c r="B673" t="s">
        <v>18</v>
      </c>
      <c r="C673" t="s">
        <v>19</v>
      </c>
      <c r="D673" t="s">
        <v>20</v>
      </c>
      <c r="E673" t="s">
        <v>215</v>
      </c>
      <c r="F673" t="s">
        <v>50</v>
      </c>
      <c r="G673">
        <v>56.04</v>
      </c>
      <c r="H673">
        <v>10</v>
      </c>
      <c r="I673">
        <v>28.02</v>
      </c>
      <c r="J673">
        <v>588.41999999999996</v>
      </c>
      <c r="K673" t="s">
        <v>283</v>
      </c>
      <c r="L673">
        <v>0.8125</v>
      </c>
      <c r="M673" t="s">
        <v>23</v>
      </c>
      <c r="N673">
        <v>560.4</v>
      </c>
      <c r="O673">
        <v>4.7619047620000003</v>
      </c>
      <c r="P673">
        <v>28.02</v>
      </c>
      <c r="Q673">
        <v>4.4000000000000004</v>
      </c>
      <c r="R673">
        <f t="shared" si="98"/>
        <v>588.41999999999996</v>
      </c>
      <c r="S673" t="str">
        <f t="shared" si="90"/>
        <v>correct</v>
      </c>
      <c r="T673" t="str">
        <f t="shared" si="91"/>
        <v>Fashion Accessories</v>
      </c>
      <c r="U673" t="str">
        <f t="shared" si="92"/>
        <v>Ewallet</v>
      </c>
      <c r="V673">
        <f>SUM(J673:J673:J1672)</f>
        <v>107232.81449999998</v>
      </c>
      <c r="W673">
        <f t="shared" si="93"/>
        <v>1814</v>
      </c>
      <c r="X673">
        <f t="shared" si="94"/>
        <v>324.94792272727267</v>
      </c>
      <c r="Y673">
        <f t="shared" si="95"/>
        <v>1023.75</v>
      </c>
      <c r="Z673">
        <f t="shared" si="96"/>
        <v>10.6785</v>
      </c>
      <c r="AA673">
        <f t="shared" si="97"/>
        <v>330</v>
      </c>
    </row>
    <row r="674" spans="1:27" x14ac:dyDescent="0.3">
      <c r="A674" t="s">
        <v>760</v>
      </c>
      <c r="B674" t="s">
        <v>45</v>
      </c>
      <c r="C674" t="s">
        <v>46</v>
      </c>
      <c r="D674" t="s">
        <v>20</v>
      </c>
      <c r="E674" t="s">
        <v>215</v>
      </c>
      <c r="F674" t="s">
        <v>47</v>
      </c>
      <c r="G674">
        <v>93.4</v>
      </c>
      <c r="H674">
        <v>2</v>
      </c>
      <c r="I674">
        <v>9.34</v>
      </c>
      <c r="J674">
        <v>196.14</v>
      </c>
      <c r="K674" t="s">
        <v>235</v>
      </c>
      <c r="L674">
        <v>0.69027777777777777</v>
      </c>
      <c r="M674" t="s">
        <v>29</v>
      </c>
      <c r="N674">
        <v>186.8</v>
      </c>
      <c r="O674">
        <v>4.7619047620000003</v>
      </c>
      <c r="P674">
        <v>9.34</v>
      </c>
      <c r="Q674">
        <v>5.5</v>
      </c>
      <c r="R674">
        <f t="shared" si="98"/>
        <v>196.14</v>
      </c>
      <c r="S674" t="str">
        <f t="shared" si="90"/>
        <v>correct</v>
      </c>
      <c r="T674" t="str">
        <f t="shared" si="91"/>
        <v>Food And Beverages</v>
      </c>
      <c r="U674" t="str">
        <f t="shared" si="92"/>
        <v>Cash</v>
      </c>
      <c r="V674">
        <f>SUM(J674:J674:J1673)</f>
        <v>106644.39449999998</v>
      </c>
      <c r="W674">
        <f t="shared" si="93"/>
        <v>1804</v>
      </c>
      <c r="X674">
        <f t="shared" si="94"/>
        <v>324.14709574468077</v>
      </c>
      <c r="Y674">
        <f t="shared" si="95"/>
        <v>1023.75</v>
      </c>
      <c r="Z674">
        <f t="shared" si="96"/>
        <v>10.6785</v>
      </c>
      <c r="AA674">
        <f t="shared" si="97"/>
        <v>329</v>
      </c>
    </row>
    <row r="675" spans="1:27" x14ac:dyDescent="0.3">
      <c r="A675" t="s">
        <v>761</v>
      </c>
      <c r="B675" t="s">
        <v>45</v>
      </c>
      <c r="C675" t="s">
        <v>46</v>
      </c>
      <c r="D675" t="s">
        <v>27</v>
      </c>
      <c r="E675" t="s">
        <v>21</v>
      </c>
      <c r="F675" t="s">
        <v>22</v>
      </c>
      <c r="G675">
        <v>73.41</v>
      </c>
      <c r="H675">
        <v>3</v>
      </c>
      <c r="I675">
        <v>11.0115</v>
      </c>
      <c r="J675">
        <v>231.2415</v>
      </c>
      <c r="K675">
        <v>43499</v>
      </c>
      <c r="L675">
        <v>0.54861111111111105</v>
      </c>
      <c r="M675" t="s">
        <v>23</v>
      </c>
      <c r="N675">
        <v>220.23</v>
      </c>
      <c r="O675">
        <v>4.7619047620000003</v>
      </c>
      <c r="P675">
        <v>11.0115</v>
      </c>
      <c r="Q675">
        <v>4</v>
      </c>
      <c r="R675">
        <f t="shared" si="98"/>
        <v>231.24</v>
      </c>
      <c r="S675" t="str">
        <f t="shared" si="90"/>
        <v>check</v>
      </c>
      <c r="T675" t="str">
        <f t="shared" si="91"/>
        <v>Health And Beauty</v>
      </c>
      <c r="U675" t="str">
        <f t="shared" si="92"/>
        <v>Ewallet</v>
      </c>
      <c r="V675">
        <f>SUM(J675:J675:J1674)</f>
        <v>106448.25449999998</v>
      </c>
      <c r="W675">
        <f t="shared" si="93"/>
        <v>1802</v>
      </c>
      <c r="X675">
        <f t="shared" si="94"/>
        <v>324.53736128048774</v>
      </c>
      <c r="Y675">
        <f t="shared" si="95"/>
        <v>1023.75</v>
      </c>
      <c r="Z675">
        <f t="shared" si="96"/>
        <v>10.6785</v>
      </c>
      <c r="AA675">
        <f t="shared" si="97"/>
        <v>328</v>
      </c>
    </row>
    <row r="676" spans="1:27" x14ac:dyDescent="0.3">
      <c r="A676" t="s">
        <v>762</v>
      </c>
      <c r="B676" t="s">
        <v>25</v>
      </c>
      <c r="C676" t="s">
        <v>26</v>
      </c>
      <c r="D676" t="s">
        <v>27</v>
      </c>
      <c r="E676" t="s">
        <v>215</v>
      </c>
      <c r="F676" t="s">
        <v>22</v>
      </c>
      <c r="G676">
        <v>33.64</v>
      </c>
      <c r="H676">
        <v>8</v>
      </c>
      <c r="I676">
        <v>13.456</v>
      </c>
      <c r="J676">
        <v>282.57600000000002</v>
      </c>
      <c r="K676" t="s">
        <v>117</v>
      </c>
      <c r="L676">
        <v>0.71527777777777779</v>
      </c>
      <c r="M676" t="s">
        <v>32</v>
      </c>
      <c r="N676">
        <v>269.12</v>
      </c>
      <c r="O676">
        <v>4.7619047620000003</v>
      </c>
      <c r="P676">
        <v>13.456</v>
      </c>
      <c r="Q676">
        <v>9.3000000000000007</v>
      </c>
      <c r="R676">
        <f t="shared" si="98"/>
        <v>282.58</v>
      </c>
      <c r="S676" t="str">
        <f t="shared" si="90"/>
        <v>check</v>
      </c>
      <c r="T676" t="str">
        <f t="shared" si="91"/>
        <v>Health And Beauty</v>
      </c>
      <c r="U676" t="str">
        <f t="shared" si="92"/>
        <v>Credit card</v>
      </c>
      <c r="V676">
        <f>SUM(J676:J676:J1675)</f>
        <v>106217.01299999999</v>
      </c>
      <c r="W676">
        <f t="shared" si="93"/>
        <v>1799</v>
      </c>
      <c r="X676">
        <f t="shared" si="94"/>
        <v>324.82266972477061</v>
      </c>
      <c r="Y676">
        <f t="shared" si="95"/>
        <v>1023.75</v>
      </c>
      <c r="Z676">
        <f t="shared" si="96"/>
        <v>10.6785</v>
      </c>
      <c r="AA676">
        <f t="shared" si="97"/>
        <v>327</v>
      </c>
    </row>
    <row r="677" spans="1:27" x14ac:dyDescent="0.3">
      <c r="A677" t="s">
        <v>763</v>
      </c>
      <c r="B677" t="s">
        <v>18</v>
      </c>
      <c r="C677" t="s">
        <v>19</v>
      </c>
      <c r="D677" t="s">
        <v>27</v>
      </c>
      <c r="E677" t="s">
        <v>21</v>
      </c>
      <c r="F677" t="s">
        <v>28</v>
      </c>
      <c r="G677">
        <v>45.48</v>
      </c>
      <c r="H677">
        <v>10</v>
      </c>
      <c r="I677">
        <v>22.74</v>
      </c>
      <c r="J677">
        <v>477.54</v>
      </c>
      <c r="K677">
        <v>43468</v>
      </c>
      <c r="L677">
        <v>0.43194444444444446</v>
      </c>
      <c r="M677" t="s">
        <v>32</v>
      </c>
      <c r="N677">
        <v>454.8</v>
      </c>
      <c r="O677">
        <v>4.7619047620000003</v>
      </c>
      <c r="P677">
        <v>22.74</v>
      </c>
      <c r="Q677">
        <v>4.8</v>
      </c>
      <c r="R677">
        <f t="shared" si="98"/>
        <v>477.54</v>
      </c>
      <c r="S677" t="str">
        <f t="shared" si="90"/>
        <v>correct</v>
      </c>
      <c r="T677" t="str">
        <f t="shared" si="91"/>
        <v>Electronic Accessories</v>
      </c>
      <c r="U677" t="str">
        <f t="shared" si="92"/>
        <v>Credit card</v>
      </c>
      <c r="V677">
        <f>SUM(J677:J677:J1676)</f>
        <v>105934.43699999998</v>
      </c>
      <c r="W677">
        <f t="shared" si="93"/>
        <v>1791</v>
      </c>
      <c r="X677">
        <f t="shared" si="94"/>
        <v>324.95226073619625</v>
      </c>
      <c r="Y677">
        <f t="shared" si="95"/>
        <v>1023.75</v>
      </c>
      <c r="Z677">
        <f t="shared" si="96"/>
        <v>10.6785</v>
      </c>
      <c r="AA677">
        <f t="shared" si="97"/>
        <v>326</v>
      </c>
    </row>
    <row r="678" spans="1:27" x14ac:dyDescent="0.3">
      <c r="A678" t="s">
        <v>764</v>
      </c>
      <c r="B678" t="s">
        <v>45</v>
      </c>
      <c r="C678" t="s">
        <v>46</v>
      </c>
      <c r="D678" t="s">
        <v>20</v>
      </c>
      <c r="E678" t="s">
        <v>215</v>
      </c>
      <c r="F678" t="s">
        <v>50</v>
      </c>
      <c r="G678">
        <v>83.77</v>
      </c>
      <c r="H678">
        <v>2</v>
      </c>
      <c r="I678">
        <v>8.3770000000000007</v>
      </c>
      <c r="J678">
        <v>175.917</v>
      </c>
      <c r="K678" t="s">
        <v>42</v>
      </c>
      <c r="L678">
        <v>0.83124999999999993</v>
      </c>
      <c r="M678" t="s">
        <v>29</v>
      </c>
      <c r="N678">
        <v>167.54</v>
      </c>
      <c r="O678">
        <v>4.7619047620000003</v>
      </c>
      <c r="P678">
        <v>8.3770000000000007</v>
      </c>
      <c r="Q678">
        <v>4.5999999999999996</v>
      </c>
      <c r="R678">
        <f t="shared" si="98"/>
        <v>175.92</v>
      </c>
      <c r="S678" t="str">
        <f t="shared" si="90"/>
        <v>check</v>
      </c>
      <c r="T678" t="str">
        <f t="shared" si="91"/>
        <v>Fashion Accessories</v>
      </c>
      <c r="U678" t="str">
        <f t="shared" si="92"/>
        <v>Cash</v>
      </c>
      <c r="V678">
        <f>SUM(J678:J678:J1677)</f>
        <v>105456.89699999998</v>
      </c>
      <c r="W678">
        <f t="shared" si="93"/>
        <v>1781</v>
      </c>
      <c r="X678">
        <f t="shared" si="94"/>
        <v>324.48275999999993</v>
      </c>
      <c r="Y678">
        <f t="shared" si="95"/>
        <v>1023.75</v>
      </c>
      <c r="Z678">
        <f t="shared" si="96"/>
        <v>10.6785</v>
      </c>
      <c r="AA678">
        <f t="shared" si="97"/>
        <v>325</v>
      </c>
    </row>
    <row r="679" spans="1:27" x14ac:dyDescent="0.3">
      <c r="A679" t="s">
        <v>765</v>
      </c>
      <c r="B679" t="s">
        <v>45</v>
      </c>
      <c r="C679" t="s">
        <v>46</v>
      </c>
      <c r="D679" t="s">
        <v>20</v>
      </c>
      <c r="E679" t="s">
        <v>21</v>
      </c>
      <c r="F679" t="s">
        <v>36</v>
      </c>
      <c r="G679">
        <v>64.08</v>
      </c>
      <c r="H679">
        <v>7</v>
      </c>
      <c r="I679">
        <v>22.428000000000001</v>
      </c>
      <c r="J679">
        <v>470.988</v>
      </c>
      <c r="K679" t="s">
        <v>453</v>
      </c>
      <c r="L679">
        <v>0.81180555555555556</v>
      </c>
      <c r="M679" t="s">
        <v>32</v>
      </c>
      <c r="N679">
        <v>448.56</v>
      </c>
      <c r="O679">
        <v>4.7619047620000003</v>
      </c>
      <c r="P679">
        <v>22.428000000000001</v>
      </c>
      <c r="Q679">
        <v>7.3</v>
      </c>
      <c r="R679">
        <f t="shared" si="98"/>
        <v>470.99</v>
      </c>
      <c r="S679" t="str">
        <f t="shared" si="90"/>
        <v>check</v>
      </c>
      <c r="T679" t="str">
        <f t="shared" si="91"/>
        <v>Sports And Travel</v>
      </c>
      <c r="U679" t="str">
        <f t="shared" si="92"/>
        <v>Credit card</v>
      </c>
      <c r="V679">
        <f>SUM(J679:J679:J1678)</f>
        <v>105280.97999999998</v>
      </c>
      <c r="W679">
        <f t="shared" si="93"/>
        <v>1779</v>
      </c>
      <c r="X679">
        <f t="shared" si="94"/>
        <v>324.94129629629623</v>
      </c>
      <c r="Y679">
        <f t="shared" si="95"/>
        <v>1023.75</v>
      </c>
      <c r="Z679">
        <f t="shared" si="96"/>
        <v>10.6785</v>
      </c>
      <c r="AA679">
        <f t="shared" si="97"/>
        <v>324</v>
      </c>
    </row>
    <row r="680" spans="1:27" x14ac:dyDescent="0.3">
      <c r="A680" t="s">
        <v>766</v>
      </c>
      <c r="B680" t="s">
        <v>18</v>
      </c>
      <c r="C680" t="s">
        <v>19</v>
      </c>
      <c r="D680" t="s">
        <v>20</v>
      </c>
      <c r="E680" t="s">
        <v>21</v>
      </c>
      <c r="F680" t="s">
        <v>47</v>
      </c>
      <c r="G680">
        <v>73.47</v>
      </c>
      <c r="H680">
        <v>4</v>
      </c>
      <c r="I680">
        <v>14.694000000000001</v>
      </c>
      <c r="J680">
        <v>308.57400000000001</v>
      </c>
      <c r="K680" t="s">
        <v>148</v>
      </c>
      <c r="L680">
        <v>0.77083333333333337</v>
      </c>
      <c r="M680" t="s">
        <v>29</v>
      </c>
      <c r="N680">
        <v>293.88</v>
      </c>
      <c r="O680">
        <v>4.7619047620000003</v>
      </c>
      <c r="P680">
        <v>14.694000000000001</v>
      </c>
      <c r="Q680">
        <v>6</v>
      </c>
      <c r="R680">
        <f t="shared" si="98"/>
        <v>308.57</v>
      </c>
      <c r="S680" t="str">
        <f t="shared" si="90"/>
        <v>check</v>
      </c>
      <c r="T680" t="str">
        <f t="shared" si="91"/>
        <v>Food And Beverages</v>
      </c>
      <c r="U680" t="str">
        <f t="shared" si="92"/>
        <v>Cash</v>
      </c>
      <c r="V680">
        <f>SUM(J680:J680:J1679)</f>
        <v>104809.99199999995</v>
      </c>
      <c r="W680">
        <f t="shared" si="93"/>
        <v>1772</v>
      </c>
      <c r="X680">
        <f t="shared" si="94"/>
        <v>324.48913931888529</v>
      </c>
      <c r="Y680">
        <f t="shared" si="95"/>
        <v>1023.75</v>
      </c>
      <c r="Z680">
        <f t="shared" si="96"/>
        <v>10.6785</v>
      </c>
      <c r="AA680">
        <f t="shared" si="97"/>
        <v>323</v>
      </c>
    </row>
    <row r="681" spans="1:27" x14ac:dyDescent="0.3">
      <c r="A681" t="s">
        <v>767</v>
      </c>
      <c r="B681" t="s">
        <v>25</v>
      </c>
      <c r="C681" t="s">
        <v>26</v>
      </c>
      <c r="D681" t="s">
        <v>27</v>
      </c>
      <c r="E681" t="s">
        <v>215</v>
      </c>
      <c r="F681" t="s">
        <v>22</v>
      </c>
      <c r="G681">
        <v>58.95</v>
      </c>
      <c r="H681">
        <v>10</v>
      </c>
      <c r="I681">
        <v>29.475000000000001</v>
      </c>
      <c r="J681">
        <v>618.97500000000002</v>
      </c>
      <c r="K681">
        <v>43648</v>
      </c>
      <c r="L681">
        <v>0.6020833333333333</v>
      </c>
      <c r="M681" t="s">
        <v>23</v>
      </c>
      <c r="N681">
        <v>589.5</v>
      </c>
      <c r="O681">
        <v>4.7619047620000003</v>
      </c>
      <c r="P681">
        <v>29.475000000000001</v>
      </c>
      <c r="Q681">
        <v>8.1</v>
      </c>
      <c r="R681">
        <f t="shared" si="98"/>
        <v>618.98</v>
      </c>
      <c r="S681" t="str">
        <f t="shared" si="90"/>
        <v>check</v>
      </c>
      <c r="T681" t="str">
        <f t="shared" si="91"/>
        <v>Health And Beauty</v>
      </c>
      <c r="U681" t="str">
        <f t="shared" si="92"/>
        <v>Ewallet</v>
      </c>
      <c r="V681">
        <f>SUM(J681:J681:J1680)</f>
        <v>104501.41799999996</v>
      </c>
      <c r="W681">
        <f t="shared" si="93"/>
        <v>1768</v>
      </c>
      <c r="X681">
        <f t="shared" si="94"/>
        <v>324.53856521739118</v>
      </c>
      <c r="Y681">
        <f t="shared" si="95"/>
        <v>1023.75</v>
      </c>
      <c r="Z681">
        <f t="shared" si="96"/>
        <v>10.6785</v>
      </c>
      <c r="AA681">
        <f t="shared" si="97"/>
        <v>322</v>
      </c>
    </row>
    <row r="682" spans="1:27" x14ac:dyDescent="0.3">
      <c r="A682" t="s">
        <v>768</v>
      </c>
      <c r="B682" t="s">
        <v>18</v>
      </c>
      <c r="C682" t="s">
        <v>19</v>
      </c>
      <c r="D682" t="s">
        <v>20</v>
      </c>
      <c r="E682" t="s">
        <v>215</v>
      </c>
      <c r="F682" t="s">
        <v>47</v>
      </c>
      <c r="G682">
        <v>48.5</v>
      </c>
      <c r="H682">
        <v>6</v>
      </c>
      <c r="I682">
        <v>14.55</v>
      </c>
      <c r="J682">
        <v>305.55</v>
      </c>
      <c r="K682">
        <v>43770</v>
      </c>
      <c r="L682">
        <v>0.58124999999999993</v>
      </c>
      <c r="M682" t="s">
        <v>23</v>
      </c>
      <c r="N682">
        <v>291</v>
      </c>
      <c r="O682">
        <v>4.7619047620000003</v>
      </c>
      <c r="P682">
        <v>14.55</v>
      </c>
      <c r="Q682">
        <v>9.4</v>
      </c>
      <c r="R682">
        <f t="shared" si="98"/>
        <v>305.55</v>
      </c>
      <c r="S682" t="str">
        <f t="shared" si="90"/>
        <v>correct</v>
      </c>
      <c r="T682" t="str">
        <f t="shared" si="91"/>
        <v>Food And Beverages</v>
      </c>
      <c r="U682" t="str">
        <f t="shared" si="92"/>
        <v>Ewallet</v>
      </c>
      <c r="V682">
        <f>SUM(J682:J682:J1681)</f>
        <v>103882.44299999996</v>
      </c>
      <c r="W682">
        <f t="shared" si="93"/>
        <v>1758</v>
      </c>
      <c r="X682">
        <f t="shared" si="94"/>
        <v>323.62131775700919</v>
      </c>
      <c r="Y682">
        <f t="shared" si="95"/>
        <v>1023.75</v>
      </c>
      <c r="Z682">
        <f t="shared" si="96"/>
        <v>10.6785</v>
      </c>
      <c r="AA682">
        <f t="shared" si="97"/>
        <v>321</v>
      </c>
    </row>
    <row r="683" spans="1:27" x14ac:dyDescent="0.3">
      <c r="A683" t="s">
        <v>769</v>
      </c>
      <c r="B683" t="s">
        <v>45</v>
      </c>
      <c r="C683" t="s">
        <v>46</v>
      </c>
      <c r="D683" t="s">
        <v>20</v>
      </c>
      <c r="E683" t="s">
        <v>21</v>
      </c>
      <c r="F683" t="s">
        <v>28</v>
      </c>
      <c r="G683">
        <v>39.479999999999997</v>
      </c>
      <c r="H683">
        <v>1</v>
      </c>
      <c r="I683">
        <v>1.974</v>
      </c>
      <c r="J683">
        <v>41.454000000000001</v>
      </c>
      <c r="K683">
        <v>43801</v>
      </c>
      <c r="L683">
        <v>0.82152777777777775</v>
      </c>
      <c r="M683" t="s">
        <v>29</v>
      </c>
      <c r="N683">
        <v>39.479999999999997</v>
      </c>
      <c r="O683">
        <v>4.7619047620000003</v>
      </c>
      <c r="P683">
        <v>1.974</v>
      </c>
      <c r="Q683">
        <v>6.5</v>
      </c>
      <c r="R683">
        <f t="shared" si="98"/>
        <v>41.45</v>
      </c>
      <c r="S683" t="str">
        <f t="shared" si="90"/>
        <v>check</v>
      </c>
      <c r="T683" t="str">
        <f t="shared" si="91"/>
        <v>Electronic Accessories</v>
      </c>
      <c r="U683" t="str">
        <f t="shared" si="92"/>
        <v>Cash</v>
      </c>
      <c r="V683">
        <f>SUM(J683:J683:J1682)</f>
        <v>103576.89299999997</v>
      </c>
      <c r="W683">
        <f t="shared" si="93"/>
        <v>1752</v>
      </c>
      <c r="X683">
        <f t="shared" si="94"/>
        <v>323.67779062499989</v>
      </c>
      <c r="Y683">
        <f t="shared" si="95"/>
        <v>1023.75</v>
      </c>
      <c r="Z683">
        <f t="shared" si="96"/>
        <v>10.6785</v>
      </c>
      <c r="AA683">
        <f t="shared" si="97"/>
        <v>320</v>
      </c>
    </row>
    <row r="684" spans="1:27" x14ac:dyDescent="0.3">
      <c r="A684" t="s">
        <v>770</v>
      </c>
      <c r="B684" t="s">
        <v>45</v>
      </c>
      <c r="C684" t="s">
        <v>46</v>
      </c>
      <c r="D684" t="s">
        <v>27</v>
      </c>
      <c r="E684" t="s">
        <v>21</v>
      </c>
      <c r="F684" t="s">
        <v>36</v>
      </c>
      <c r="G684">
        <v>34.81</v>
      </c>
      <c r="H684">
        <v>1</v>
      </c>
      <c r="I684">
        <v>1.7404999999999999</v>
      </c>
      <c r="J684">
        <v>36.5505</v>
      </c>
      <c r="K684" t="s">
        <v>283</v>
      </c>
      <c r="L684">
        <v>0.42430555555555555</v>
      </c>
      <c r="M684" t="s">
        <v>32</v>
      </c>
      <c r="N684">
        <v>34.81</v>
      </c>
      <c r="O684">
        <v>4.7619047620000003</v>
      </c>
      <c r="P684">
        <v>1.7404999999999999</v>
      </c>
      <c r="Q684">
        <v>7</v>
      </c>
      <c r="R684">
        <f t="shared" si="98"/>
        <v>36.549999999999997</v>
      </c>
      <c r="S684" t="str">
        <f t="shared" si="90"/>
        <v>check</v>
      </c>
      <c r="T684" t="str">
        <f t="shared" si="91"/>
        <v>Sports And Travel</v>
      </c>
      <c r="U684" t="str">
        <f t="shared" si="92"/>
        <v>Credit card</v>
      </c>
      <c r="V684">
        <f>SUM(J684:J684:J1683)</f>
        <v>103535.43899999997</v>
      </c>
      <c r="W684">
        <f t="shared" si="93"/>
        <v>1751</v>
      </c>
      <c r="X684">
        <f t="shared" si="94"/>
        <v>324.56250470219425</v>
      </c>
      <c r="Y684">
        <f t="shared" si="95"/>
        <v>1023.75</v>
      </c>
      <c r="Z684">
        <f t="shared" si="96"/>
        <v>10.6785</v>
      </c>
      <c r="AA684">
        <f t="shared" si="97"/>
        <v>319</v>
      </c>
    </row>
    <row r="685" spans="1:27" x14ac:dyDescent="0.3">
      <c r="A685" t="s">
        <v>771</v>
      </c>
      <c r="B685" t="s">
        <v>25</v>
      </c>
      <c r="C685" t="s">
        <v>26</v>
      </c>
      <c r="D685" t="s">
        <v>27</v>
      </c>
      <c r="E685" t="s">
        <v>21</v>
      </c>
      <c r="F685" t="s">
        <v>50</v>
      </c>
      <c r="G685">
        <v>49.32</v>
      </c>
      <c r="H685">
        <v>6</v>
      </c>
      <c r="I685">
        <v>14.795999999999999</v>
      </c>
      <c r="J685">
        <v>310.71600000000001</v>
      </c>
      <c r="K685">
        <v>43709</v>
      </c>
      <c r="L685">
        <v>0.57361111111111118</v>
      </c>
      <c r="M685" t="s">
        <v>23</v>
      </c>
      <c r="N685">
        <v>295.92</v>
      </c>
      <c r="O685">
        <v>4.7619047620000003</v>
      </c>
      <c r="P685">
        <v>14.795999999999999</v>
      </c>
      <c r="Q685">
        <v>7.1</v>
      </c>
      <c r="R685">
        <f t="shared" si="98"/>
        <v>310.72000000000003</v>
      </c>
      <c r="S685" t="str">
        <f t="shared" si="90"/>
        <v>check</v>
      </c>
      <c r="T685" t="str">
        <f t="shared" si="91"/>
        <v>Fashion Accessories</v>
      </c>
      <c r="U685" t="str">
        <f t="shared" si="92"/>
        <v>Ewallet</v>
      </c>
      <c r="V685">
        <f>SUM(J685:J685:J1684)</f>
        <v>103498.88849999996</v>
      </c>
      <c r="W685">
        <f t="shared" si="93"/>
        <v>1750</v>
      </c>
      <c r="X685">
        <f t="shared" si="94"/>
        <v>325.46820283018855</v>
      </c>
      <c r="Y685">
        <f t="shared" si="95"/>
        <v>1023.75</v>
      </c>
      <c r="Z685">
        <f t="shared" si="96"/>
        <v>10.6785</v>
      </c>
      <c r="AA685">
        <f t="shared" si="97"/>
        <v>318</v>
      </c>
    </row>
    <row r="686" spans="1:27" x14ac:dyDescent="0.3">
      <c r="A686" t="s">
        <v>772</v>
      </c>
      <c r="B686" t="s">
        <v>18</v>
      </c>
      <c r="C686" t="s">
        <v>19</v>
      </c>
      <c r="D686" t="s">
        <v>20</v>
      </c>
      <c r="E686" t="s">
        <v>215</v>
      </c>
      <c r="F686" t="s">
        <v>50</v>
      </c>
      <c r="G686">
        <v>21.48</v>
      </c>
      <c r="H686">
        <v>2</v>
      </c>
      <c r="I686">
        <v>2.1480000000000001</v>
      </c>
      <c r="J686">
        <v>45.107999999999997</v>
      </c>
      <c r="K686" t="s">
        <v>98</v>
      </c>
      <c r="L686">
        <v>0.51527777777777783</v>
      </c>
      <c r="M686" t="s">
        <v>23</v>
      </c>
      <c r="N686">
        <v>42.96</v>
      </c>
      <c r="O686">
        <v>4.7619047620000003</v>
      </c>
      <c r="P686">
        <v>2.1480000000000001</v>
      </c>
      <c r="Q686">
        <v>6.6</v>
      </c>
      <c r="R686">
        <f t="shared" si="98"/>
        <v>45.11</v>
      </c>
      <c r="S686" t="str">
        <f t="shared" si="90"/>
        <v>check</v>
      </c>
      <c r="T686" t="str">
        <f t="shared" si="91"/>
        <v>Fashion Accessories</v>
      </c>
      <c r="U686" t="str">
        <f t="shared" si="92"/>
        <v>Ewallet</v>
      </c>
      <c r="V686">
        <f>SUM(J686:J686:J1685)</f>
        <v>103188.17249999996</v>
      </c>
      <c r="W686">
        <f t="shared" si="93"/>
        <v>1744</v>
      </c>
      <c r="X686">
        <f t="shared" si="94"/>
        <v>325.51473974763394</v>
      </c>
      <c r="Y686">
        <f t="shared" si="95"/>
        <v>1023.75</v>
      </c>
      <c r="Z686">
        <f t="shared" si="96"/>
        <v>10.6785</v>
      </c>
      <c r="AA686">
        <f t="shared" si="97"/>
        <v>317</v>
      </c>
    </row>
    <row r="687" spans="1:27" x14ac:dyDescent="0.3">
      <c r="A687" t="s">
        <v>773</v>
      </c>
      <c r="B687" t="s">
        <v>45</v>
      </c>
      <c r="C687" t="s">
        <v>46</v>
      </c>
      <c r="D687" t="s">
        <v>20</v>
      </c>
      <c r="E687" t="s">
        <v>21</v>
      </c>
      <c r="F687" t="s">
        <v>36</v>
      </c>
      <c r="G687">
        <v>23.08</v>
      </c>
      <c r="H687">
        <v>6</v>
      </c>
      <c r="I687">
        <v>6.9240000000000004</v>
      </c>
      <c r="J687">
        <v>145.404</v>
      </c>
      <c r="K687" t="s">
        <v>128</v>
      </c>
      <c r="L687">
        <v>0.80555555555555547</v>
      </c>
      <c r="M687" t="s">
        <v>23</v>
      </c>
      <c r="N687">
        <v>138.47999999999999</v>
      </c>
      <c r="O687">
        <v>4.7619047620000003</v>
      </c>
      <c r="P687">
        <v>6.9240000000000004</v>
      </c>
      <c r="Q687">
        <v>4.9000000000000004</v>
      </c>
      <c r="R687">
        <f t="shared" si="98"/>
        <v>145.4</v>
      </c>
      <c r="S687" t="str">
        <f t="shared" si="90"/>
        <v>check</v>
      </c>
      <c r="T687" t="str">
        <f t="shared" si="91"/>
        <v>Sports And Travel</v>
      </c>
      <c r="U687" t="str">
        <f t="shared" si="92"/>
        <v>Ewallet</v>
      </c>
      <c r="V687">
        <f>SUM(J687:J687:J1686)</f>
        <v>103143.06449999996</v>
      </c>
      <c r="W687">
        <f t="shared" si="93"/>
        <v>1742</v>
      </c>
      <c r="X687">
        <f t="shared" si="94"/>
        <v>326.40210284810115</v>
      </c>
      <c r="Y687">
        <f t="shared" si="95"/>
        <v>1023.75</v>
      </c>
      <c r="Z687">
        <f t="shared" si="96"/>
        <v>10.6785</v>
      </c>
      <c r="AA687">
        <f t="shared" si="97"/>
        <v>316</v>
      </c>
    </row>
    <row r="688" spans="1:27" x14ac:dyDescent="0.3">
      <c r="A688" t="s">
        <v>774</v>
      </c>
      <c r="B688" t="s">
        <v>45</v>
      </c>
      <c r="C688" t="s">
        <v>46</v>
      </c>
      <c r="D688" t="s">
        <v>20</v>
      </c>
      <c r="E688" t="s">
        <v>21</v>
      </c>
      <c r="F688" t="s">
        <v>31</v>
      </c>
      <c r="G688">
        <v>49.1</v>
      </c>
      <c r="H688">
        <v>2</v>
      </c>
      <c r="I688">
        <v>4.91</v>
      </c>
      <c r="J688">
        <v>103.11</v>
      </c>
      <c r="K688">
        <v>43678</v>
      </c>
      <c r="L688">
        <v>0.54027777777777775</v>
      </c>
      <c r="M688" t="s">
        <v>32</v>
      </c>
      <c r="N688">
        <v>98.2</v>
      </c>
      <c r="O688">
        <v>4.7619047620000003</v>
      </c>
      <c r="P688">
        <v>4.91</v>
      </c>
      <c r="Q688">
        <v>6.4</v>
      </c>
      <c r="R688">
        <f t="shared" si="98"/>
        <v>103.11</v>
      </c>
      <c r="S688" t="str">
        <f t="shared" si="90"/>
        <v>correct</v>
      </c>
      <c r="T688" t="str">
        <f t="shared" si="91"/>
        <v>Home And Lifestyle</v>
      </c>
      <c r="U688" t="str">
        <f t="shared" si="92"/>
        <v>Credit card</v>
      </c>
      <c r="V688">
        <f>SUM(J688:J688:J1687)</f>
        <v>102997.66049999997</v>
      </c>
      <c r="W688">
        <f t="shared" si="93"/>
        <v>1736</v>
      </c>
      <c r="X688">
        <f t="shared" si="94"/>
        <v>326.97669999999988</v>
      </c>
      <c r="Y688">
        <f t="shared" si="95"/>
        <v>1023.75</v>
      </c>
      <c r="Z688">
        <f t="shared" si="96"/>
        <v>10.6785</v>
      </c>
      <c r="AA688">
        <f t="shared" si="97"/>
        <v>315</v>
      </c>
    </row>
    <row r="689" spans="1:27" x14ac:dyDescent="0.3">
      <c r="A689" t="s">
        <v>775</v>
      </c>
      <c r="B689" t="s">
        <v>45</v>
      </c>
      <c r="C689" t="s">
        <v>46</v>
      </c>
      <c r="D689" t="s">
        <v>20</v>
      </c>
      <c r="E689" t="s">
        <v>21</v>
      </c>
      <c r="F689" t="s">
        <v>36</v>
      </c>
      <c r="G689">
        <v>64.83</v>
      </c>
      <c r="H689">
        <v>2</v>
      </c>
      <c r="I689">
        <v>6.4829999999999997</v>
      </c>
      <c r="J689">
        <v>136.143</v>
      </c>
      <c r="K689">
        <v>43678</v>
      </c>
      <c r="L689">
        <v>0.4993055555555555</v>
      </c>
      <c r="M689" t="s">
        <v>32</v>
      </c>
      <c r="N689">
        <v>129.66</v>
      </c>
      <c r="O689">
        <v>4.7619047620000003</v>
      </c>
      <c r="P689">
        <v>6.4829999999999997</v>
      </c>
      <c r="Q689">
        <v>8</v>
      </c>
      <c r="R689">
        <f t="shared" si="98"/>
        <v>136.13999999999999</v>
      </c>
      <c r="S689" t="str">
        <f t="shared" si="90"/>
        <v>check</v>
      </c>
      <c r="T689" t="str">
        <f t="shared" si="91"/>
        <v>Sports And Travel</v>
      </c>
      <c r="U689" t="str">
        <f t="shared" si="92"/>
        <v>Credit card</v>
      </c>
      <c r="V689">
        <f>SUM(J689:J689:J1688)</f>
        <v>102894.55049999997</v>
      </c>
      <c r="W689">
        <f t="shared" si="93"/>
        <v>1734</v>
      </c>
      <c r="X689">
        <f t="shared" si="94"/>
        <v>327.68965127388526</v>
      </c>
      <c r="Y689">
        <f t="shared" si="95"/>
        <v>1023.75</v>
      </c>
      <c r="Z689">
        <f t="shared" si="96"/>
        <v>10.6785</v>
      </c>
      <c r="AA689">
        <f t="shared" si="97"/>
        <v>314</v>
      </c>
    </row>
    <row r="690" spans="1:27" x14ac:dyDescent="0.3">
      <c r="A690" t="s">
        <v>776</v>
      </c>
      <c r="B690" t="s">
        <v>18</v>
      </c>
      <c r="C690" t="s">
        <v>19</v>
      </c>
      <c r="D690" t="s">
        <v>20</v>
      </c>
      <c r="E690" t="s">
        <v>215</v>
      </c>
      <c r="F690" t="s">
        <v>31</v>
      </c>
      <c r="G690">
        <v>63.56</v>
      </c>
      <c r="H690">
        <v>10</v>
      </c>
      <c r="I690">
        <v>31.78</v>
      </c>
      <c r="J690">
        <v>667.38</v>
      </c>
      <c r="K690" t="s">
        <v>187</v>
      </c>
      <c r="L690">
        <v>0.74930555555555556</v>
      </c>
      <c r="M690" t="s">
        <v>29</v>
      </c>
      <c r="N690">
        <v>635.6</v>
      </c>
      <c r="O690">
        <v>4.7619047620000003</v>
      </c>
      <c r="P690">
        <v>31.78</v>
      </c>
      <c r="Q690">
        <v>4.3</v>
      </c>
      <c r="R690">
        <f t="shared" si="98"/>
        <v>667.38</v>
      </c>
      <c r="S690" t="str">
        <f t="shared" si="90"/>
        <v>correct</v>
      </c>
      <c r="T690" t="str">
        <f t="shared" si="91"/>
        <v>Home And Lifestyle</v>
      </c>
      <c r="U690" t="str">
        <f t="shared" si="92"/>
        <v>Cash</v>
      </c>
      <c r="V690">
        <f>SUM(J690:J690:J1689)</f>
        <v>102758.40749999997</v>
      </c>
      <c r="W690">
        <f t="shared" si="93"/>
        <v>1732</v>
      </c>
      <c r="X690">
        <f t="shared" si="94"/>
        <v>328.30162140575072</v>
      </c>
      <c r="Y690">
        <f t="shared" si="95"/>
        <v>1023.75</v>
      </c>
      <c r="Z690">
        <f t="shared" si="96"/>
        <v>10.6785</v>
      </c>
      <c r="AA690">
        <f t="shared" si="97"/>
        <v>313</v>
      </c>
    </row>
    <row r="691" spans="1:27" x14ac:dyDescent="0.3">
      <c r="A691" t="s">
        <v>777</v>
      </c>
      <c r="B691" t="s">
        <v>25</v>
      </c>
      <c r="C691" t="s">
        <v>26</v>
      </c>
      <c r="D691" t="s">
        <v>20</v>
      </c>
      <c r="E691" t="s">
        <v>215</v>
      </c>
      <c r="F691" t="s">
        <v>36</v>
      </c>
      <c r="G691">
        <v>72.88</v>
      </c>
      <c r="H691">
        <v>2</v>
      </c>
      <c r="I691">
        <v>7.2880000000000003</v>
      </c>
      <c r="J691">
        <v>153.048</v>
      </c>
      <c r="K691" t="s">
        <v>124</v>
      </c>
      <c r="L691">
        <v>0.53541666666666665</v>
      </c>
      <c r="M691" t="s">
        <v>29</v>
      </c>
      <c r="N691">
        <v>145.76</v>
      </c>
      <c r="O691">
        <v>4.7619047620000003</v>
      </c>
      <c r="P691">
        <v>7.2880000000000003</v>
      </c>
      <c r="Q691">
        <v>6.1</v>
      </c>
      <c r="R691">
        <f t="shared" si="98"/>
        <v>153.05000000000001</v>
      </c>
      <c r="S691" t="str">
        <f t="shared" si="90"/>
        <v>check</v>
      </c>
      <c r="T691" t="str">
        <f t="shared" si="91"/>
        <v>Sports And Travel</v>
      </c>
      <c r="U691" t="str">
        <f t="shared" si="92"/>
        <v>Cash</v>
      </c>
      <c r="V691">
        <f>SUM(J691:J691:J1690)</f>
        <v>102091.02749999997</v>
      </c>
      <c r="W691">
        <f t="shared" si="93"/>
        <v>1722</v>
      </c>
      <c r="X691">
        <f t="shared" si="94"/>
        <v>327.21483173076911</v>
      </c>
      <c r="Y691">
        <f t="shared" si="95"/>
        <v>1023.75</v>
      </c>
      <c r="Z691">
        <f t="shared" si="96"/>
        <v>10.6785</v>
      </c>
      <c r="AA691">
        <f t="shared" si="97"/>
        <v>312</v>
      </c>
    </row>
    <row r="692" spans="1:27" x14ac:dyDescent="0.3">
      <c r="A692" t="s">
        <v>778</v>
      </c>
      <c r="B692" t="s">
        <v>18</v>
      </c>
      <c r="C692" t="s">
        <v>19</v>
      </c>
      <c r="D692" t="s">
        <v>27</v>
      </c>
      <c r="E692" t="s">
        <v>21</v>
      </c>
      <c r="F692" t="s">
        <v>47</v>
      </c>
      <c r="G692">
        <v>67.099999999999994</v>
      </c>
      <c r="H692">
        <v>3</v>
      </c>
      <c r="I692">
        <v>10.065</v>
      </c>
      <c r="J692">
        <v>211.36500000000001</v>
      </c>
      <c r="K692" t="s">
        <v>117</v>
      </c>
      <c r="L692">
        <v>0.44166666666666665</v>
      </c>
      <c r="M692" t="s">
        <v>29</v>
      </c>
      <c r="N692">
        <v>201.3</v>
      </c>
      <c r="O692">
        <v>4.7619047620000003</v>
      </c>
      <c r="P692">
        <v>10.065</v>
      </c>
      <c r="Q692">
        <v>7.5</v>
      </c>
      <c r="R692">
        <f t="shared" si="98"/>
        <v>211.37</v>
      </c>
      <c r="S692" t="str">
        <f t="shared" si="90"/>
        <v>check</v>
      </c>
      <c r="T692" t="str">
        <f t="shared" si="91"/>
        <v>Food And Beverages</v>
      </c>
      <c r="U692" t="str">
        <f t="shared" si="92"/>
        <v>Cash</v>
      </c>
      <c r="V692">
        <f>SUM(J692:J692:J1691)</f>
        <v>101937.97949999997</v>
      </c>
      <c r="W692">
        <f t="shared" si="93"/>
        <v>1720</v>
      </c>
      <c r="X692">
        <f t="shared" si="94"/>
        <v>327.77485369774911</v>
      </c>
      <c r="Y692">
        <f t="shared" si="95"/>
        <v>1023.75</v>
      </c>
      <c r="Z692">
        <f t="shared" si="96"/>
        <v>10.6785</v>
      </c>
      <c r="AA692">
        <f t="shared" si="97"/>
        <v>311</v>
      </c>
    </row>
    <row r="693" spans="1:27" x14ac:dyDescent="0.3">
      <c r="A693" t="s">
        <v>779</v>
      </c>
      <c r="B693" t="s">
        <v>25</v>
      </c>
      <c r="C693" t="s">
        <v>26</v>
      </c>
      <c r="D693" t="s">
        <v>20</v>
      </c>
      <c r="E693" t="s">
        <v>21</v>
      </c>
      <c r="F693" t="s">
        <v>36</v>
      </c>
      <c r="G693">
        <v>70.19</v>
      </c>
      <c r="H693">
        <v>9</v>
      </c>
      <c r="I693">
        <v>31.5855</v>
      </c>
      <c r="J693">
        <v>663.29549999999995</v>
      </c>
      <c r="K693" t="s">
        <v>75</v>
      </c>
      <c r="L693">
        <v>0.56805555555555554</v>
      </c>
      <c r="M693" t="s">
        <v>29</v>
      </c>
      <c r="N693">
        <v>631.71</v>
      </c>
      <c r="O693">
        <v>4.7619047620000003</v>
      </c>
      <c r="P693">
        <v>31.5855</v>
      </c>
      <c r="Q693">
        <v>6.7</v>
      </c>
      <c r="R693">
        <f t="shared" si="98"/>
        <v>663.3</v>
      </c>
      <c r="S693" t="str">
        <f t="shared" si="90"/>
        <v>check</v>
      </c>
      <c r="T693" t="str">
        <f t="shared" si="91"/>
        <v>Sports And Travel</v>
      </c>
      <c r="U693" t="str">
        <f t="shared" si="92"/>
        <v>Cash</v>
      </c>
      <c r="V693">
        <f>SUM(J693:J693:J1692)</f>
        <v>101726.61449999997</v>
      </c>
      <c r="W693">
        <f t="shared" si="93"/>
        <v>1717</v>
      </c>
      <c r="X693">
        <f t="shared" si="94"/>
        <v>328.15036935483863</v>
      </c>
      <c r="Y693">
        <f t="shared" si="95"/>
        <v>1023.75</v>
      </c>
      <c r="Z693">
        <f t="shared" si="96"/>
        <v>10.6785</v>
      </c>
      <c r="AA693">
        <f t="shared" si="97"/>
        <v>310</v>
      </c>
    </row>
    <row r="694" spans="1:27" x14ac:dyDescent="0.3">
      <c r="A694" t="s">
        <v>780</v>
      </c>
      <c r="B694" t="s">
        <v>25</v>
      </c>
      <c r="C694" t="s">
        <v>26</v>
      </c>
      <c r="D694" t="s">
        <v>20</v>
      </c>
      <c r="E694" t="s">
        <v>215</v>
      </c>
      <c r="F694" t="s">
        <v>47</v>
      </c>
      <c r="G694">
        <v>55.04</v>
      </c>
      <c r="H694">
        <v>7</v>
      </c>
      <c r="I694">
        <v>19.263999999999999</v>
      </c>
      <c r="J694">
        <v>404.54399999999998</v>
      </c>
      <c r="K694">
        <v>43802</v>
      </c>
      <c r="L694">
        <v>0.81874999999999998</v>
      </c>
      <c r="M694" t="s">
        <v>23</v>
      </c>
      <c r="N694">
        <v>385.28</v>
      </c>
      <c r="O694">
        <v>4.7619047620000003</v>
      </c>
      <c r="P694">
        <v>19.263999999999999</v>
      </c>
      <c r="Q694">
        <v>5.2</v>
      </c>
      <c r="R694">
        <f t="shared" si="98"/>
        <v>404.54</v>
      </c>
      <c r="S694" t="str">
        <f t="shared" si="90"/>
        <v>check</v>
      </c>
      <c r="T694" t="str">
        <f t="shared" si="91"/>
        <v>Food And Beverages</v>
      </c>
      <c r="U694" t="str">
        <f t="shared" si="92"/>
        <v>Ewallet</v>
      </c>
      <c r="V694">
        <f>SUM(J694:J694:J1693)</f>
        <v>101063.31899999999</v>
      </c>
      <c r="W694">
        <f t="shared" si="93"/>
        <v>1708</v>
      </c>
      <c r="X694">
        <f t="shared" si="94"/>
        <v>327.06575728155337</v>
      </c>
      <c r="Y694">
        <f t="shared" si="95"/>
        <v>1023.75</v>
      </c>
      <c r="Z694">
        <f t="shared" si="96"/>
        <v>10.6785</v>
      </c>
      <c r="AA694">
        <f t="shared" si="97"/>
        <v>309</v>
      </c>
    </row>
    <row r="695" spans="1:27" x14ac:dyDescent="0.3">
      <c r="A695" t="s">
        <v>781</v>
      </c>
      <c r="B695" t="s">
        <v>18</v>
      </c>
      <c r="C695" t="s">
        <v>19</v>
      </c>
      <c r="D695" t="s">
        <v>20</v>
      </c>
      <c r="E695" t="s">
        <v>215</v>
      </c>
      <c r="F695" t="s">
        <v>22</v>
      </c>
      <c r="G695">
        <v>48.63</v>
      </c>
      <c r="H695">
        <v>10</v>
      </c>
      <c r="I695">
        <v>24.315000000000001</v>
      </c>
      <c r="J695">
        <v>510.61500000000001</v>
      </c>
      <c r="K695">
        <v>43558</v>
      </c>
      <c r="L695">
        <v>0.53055555555555556</v>
      </c>
      <c r="M695" t="s">
        <v>29</v>
      </c>
      <c r="N695">
        <v>486.3</v>
      </c>
      <c r="O695">
        <v>4.7619047620000003</v>
      </c>
      <c r="P695">
        <v>24.315000000000001</v>
      </c>
      <c r="Q695">
        <v>8.8000000000000007</v>
      </c>
      <c r="R695">
        <f t="shared" si="98"/>
        <v>510.62</v>
      </c>
      <c r="S695" t="str">
        <f t="shared" si="90"/>
        <v>check</v>
      </c>
      <c r="T695" t="str">
        <f t="shared" si="91"/>
        <v>Health And Beauty</v>
      </c>
      <c r="U695" t="str">
        <f t="shared" si="92"/>
        <v>Cash</v>
      </c>
      <c r="V695">
        <f>SUM(J695:J695:J1694)</f>
        <v>100658.77499999998</v>
      </c>
      <c r="W695">
        <f t="shared" si="93"/>
        <v>1701</v>
      </c>
      <c r="X695">
        <f t="shared" si="94"/>
        <v>326.81420454545446</v>
      </c>
      <c r="Y695">
        <f t="shared" si="95"/>
        <v>1023.75</v>
      </c>
      <c r="Z695">
        <f t="shared" si="96"/>
        <v>10.6785</v>
      </c>
      <c r="AA695">
        <f t="shared" si="97"/>
        <v>308</v>
      </c>
    </row>
    <row r="696" spans="1:27" x14ac:dyDescent="0.3">
      <c r="A696" t="s">
        <v>782</v>
      </c>
      <c r="B696" t="s">
        <v>25</v>
      </c>
      <c r="C696" t="s">
        <v>26</v>
      </c>
      <c r="D696" t="s">
        <v>20</v>
      </c>
      <c r="E696" t="s">
        <v>21</v>
      </c>
      <c r="F696" t="s">
        <v>50</v>
      </c>
      <c r="G696">
        <v>73.38</v>
      </c>
      <c r="H696">
        <v>7</v>
      </c>
      <c r="I696">
        <v>25.683</v>
      </c>
      <c r="J696">
        <v>539.34299999999996</v>
      </c>
      <c r="K696">
        <v>43740</v>
      </c>
      <c r="L696">
        <v>0.5805555555555556</v>
      </c>
      <c r="M696" t="s">
        <v>29</v>
      </c>
      <c r="N696">
        <v>513.66</v>
      </c>
      <c r="O696">
        <v>4.7619047620000003</v>
      </c>
      <c r="P696">
        <v>25.683</v>
      </c>
      <c r="Q696">
        <v>9.5</v>
      </c>
      <c r="R696">
        <f t="shared" si="98"/>
        <v>539.34</v>
      </c>
      <c r="S696" t="str">
        <f t="shared" si="90"/>
        <v>check</v>
      </c>
      <c r="T696" t="str">
        <f t="shared" si="91"/>
        <v>Fashion Accessories</v>
      </c>
      <c r="U696" t="str">
        <f t="shared" si="92"/>
        <v>Cash</v>
      </c>
      <c r="V696">
        <f>SUM(J696:J696:J1695)</f>
        <v>100148.15999999999</v>
      </c>
      <c r="W696">
        <f t="shared" si="93"/>
        <v>1691</v>
      </c>
      <c r="X696">
        <f t="shared" si="94"/>
        <v>326.21550488599343</v>
      </c>
      <c r="Y696">
        <f t="shared" si="95"/>
        <v>1023.75</v>
      </c>
      <c r="Z696">
        <f t="shared" si="96"/>
        <v>10.6785</v>
      </c>
      <c r="AA696">
        <f t="shared" si="97"/>
        <v>307</v>
      </c>
    </row>
    <row r="697" spans="1:27" x14ac:dyDescent="0.3">
      <c r="A697" t="s">
        <v>783</v>
      </c>
      <c r="B697" t="s">
        <v>25</v>
      </c>
      <c r="C697" t="s">
        <v>26</v>
      </c>
      <c r="D697" t="s">
        <v>27</v>
      </c>
      <c r="E697" t="s">
        <v>21</v>
      </c>
      <c r="F697" t="s">
        <v>47</v>
      </c>
      <c r="G697">
        <v>52.6</v>
      </c>
      <c r="H697">
        <v>9</v>
      </c>
      <c r="I697">
        <v>23.67</v>
      </c>
      <c r="J697">
        <v>497.07</v>
      </c>
      <c r="K697" t="s">
        <v>187</v>
      </c>
      <c r="L697">
        <v>0.61249999999999993</v>
      </c>
      <c r="M697" t="s">
        <v>29</v>
      </c>
      <c r="N697">
        <v>473.4</v>
      </c>
      <c r="O697">
        <v>4.7619047620000003</v>
      </c>
      <c r="P697">
        <v>23.67</v>
      </c>
      <c r="Q697">
        <v>7.6</v>
      </c>
      <c r="R697">
        <f t="shared" si="98"/>
        <v>497.07</v>
      </c>
      <c r="S697" t="str">
        <f t="shared" si="90"/>
        <v>correct</v>
      </c>
      <c r="T697" t="str">
        <f t="shared" si="91"/>
        <v>Food And Beverages</v>
      </c>
      <c r="U697" t="str">
        <f t="shared" si="92"/>
        <v>Cash</v>
      </c>
      <c r="V697">
        <f>SUM(J697:J697:J1696)</f>
        <v>99608.816999999995</v>
      </c>
      <c r="W697">
        <f t="shared" si="93"/>
        <v>1684</v>
      </c>
      <c r="X697">
        <f t="shared" si="94"/>
        <v>325.51900980392156</v>
      </c>
      <c r="Y697">
        <f t="shared" si="95"/>
        <v>1023.75</v>
      </c>
      <c r="Z697">
        <f t="shared" si="96"/>
        <v>10.6785</v>
      </c>
      <c r="AA697">
        <f t="shared" si="97"/>
        <v>306</v>
      </c>
    </row>
    <row r="698" spans="1:27" x14ac:dyDescent="0.3">
      <c r="A698" t="s">
        <v>784</v>
      </c>
      <c r="B698" t="s">
        <v>18</v>
      </c>
      <c r="C698" t="s">
        <v>19</v>
      </c>
      <c r="D698" t="s">
        <v>20</v>
      </c>
      <c r="E698" t="s">
        <v>21</v>
      </c>
      <c r="F698" t="s">
        <v>31</v>
      </c>
      <c r="G698">
        <v>87.37</v>
      </c>
      <c r="H698">
        <v>5</v>
      </c>
      <c r="I698">
        <v>21.842500000000001</v>
      </c>
      <c r="J698">
        <v>458.6925</v>
      </c>
      <c r="K698" t="s">
        <v>228</v>
      </c>
      <c r="L698">
        <v>0.82291666666666663</v>
      </c>
      <c r="M698" t="s">
        <v>29</v>
      </c>
      <c r="N698">
        <v>436.85</v>
      </c>
      <c r="O698">
        <v>4.7619047620000003</v>
      </c>
      <c r="P698">
        <v>21.842500000000001</v>
      </c>
      <c r="Q698">
        <v>6.6</v>
      </c>
      <c r="R698">
        <f t="shared" si="98"/>
        <v>458.69</v>
      </c>
      <c r="S698" t="str">
        <f t="shared" si="90"/>
        <v>check</v>
      </c>
      <c r="T698" t="str">
        <f t="shared" si="91"/>
        <v>Home And Lifestyle</v>
      </c>
      <c r="U698" t="str">
        <f t="shared" si="92"/>
        <v>Cash</v>
      </c>
      <c r="V698">
        <f>SUM(J698:J698:J1697)</f>
        <v>99111.746999999974</v>
      </c>
      <c r="W698">
        <f t="shared" si="93"/>
        <v>1675</v>
      </c>
      <c r="X698">
        <f t="shared" si="94"/>
        <v>324.95654754098354</v>
      </c>
      <c r="Y698">
        <f t="shared" si="95"/>
        <v>1023.75</v>
      </c>
      <c r="Z698">
        <f t="shared" si="96"/>
        <v>10.6785</v>
      </c>
      <c r="AA698">
        <f t="shared" si="97"/>
        <v>305</v>
      </c>
    </row>
    <row r="699" spans="1:27" x14ac:dyDescent="0.3">
      <c r="A699" t="s">
        <v>785</v>
      </c>
      <c r="B699" t="s">
        <v>18</v>
      </c>
      <c r="C699" t="s">
        <v>19</v>
      </c>
      <c r="D699" t="s">
        <v>20</v>
      </c>
      <c r="E699" t="s">
        <v>21</v>
      </c>
      <c r="F699" t="s">
        <v>36</v>
      </c>
      <c r="G699">
        <v>27.04</v>
      </c>
      <c r="H699">
        <v>4</v>
      </c>
      <c r="I699">
        <v>5.4080000000000004</v>
      </c>
      <c r="J699">
        <v>113.568</v>
      </c>
      <c r="K699">
        <v>43466</v>
      </c>
      <c r="L699">
        <v>0.85138888888888886</v>
      </c>
      <c r="M699" t="s">
        <v>23</v>
      </c>
      <c r="N699">
        <v>108.16</v>
      </c>
      <c r="O699">
        <v>4.7619047620000003</v>
      </c>
      <c r="P699">
        <v>5.4080000000000004</v>
      </c>
      <c r="Q699">
        <v>6.9</v>
      </c>
      <c r="R699">
        <f t="shared" si="98"/>
        <v>113.57</v>
      </c>
      <c r="S699" t="str">
        <f t="shared" si="90"/>
        <v>check</v>
      </c>
      <c r="T699" t="str">
        <f t="shared" si="91"/>
        <v>Sports And Travel</v>
      </c>
      <c r="U699" t="str">
        <f t="shared" si="92"/>
        <v>Ewallet</v>
      </c>
      <c r="V699">
        <f>SUM(J699:J699:J1698)</f>
        <v>98653.054499999984</v>
      </c>
      <c r="W699">
        <f t="shared" si="93"/>
        <v>1670</v>
      </c>
      <c r="X699">
        <f t="shared" si="94"/>
        <v>324.51662664473679</v>
      </c>
      <c r="Y699">
        <f t="shared" si="95"/>
        <v>1023.75</v>
      </c>
      <c r="Z699">
        <f t="shared" si="96"/>
        <v>10.6785</v>
      </c>
      <c r="AA699">
        <f t="shared" si="97"/>
        <v>304</v>
      </c>
    </row>
    <row r="700" spans="1:27" x14ac:dyDescent="0.3">
      <c r="A700" t="s">
        <v>786</v>
      </c>
      <c r="B700" t="s">
        <v>45</v>
      </c>
      <c r="C700" t="s">
        <v>46</v>
      </c>
      <c r="D700" t="s">
        <v>27</v>
      </c>
      <c r="E700" t="s">
        <v>215</v>
      </c>
      <c r="F700" t="s">
        <v>31</v>
      </c>
      <c r="G700">
        <v>62.19</v>
      </c>
      <c r="H700">
        <v>4</v>
      </c>
      <c r="I700">
        <v>12.438000000000001</v>
      </c>
      <c r="J700">
        <v>261.19799999999998</v>
      </c>
      <c r="K700">
        <v>43617</v>
      </c>
      <c r="L700">
        <v>0.82361111111111107</v>
      </c>
      <c r="M700" t="s">
        <v>23</v>
      </c>
      <c r="N700">
        <v>248.76</v>
      </c>
      <c r="O700">
        <v>4.7619047620000003</v>
      </c>
      <c r="P700">
        <v>12.438000000000001</v>
      </c>
      <c r="Q700">
        <v>4.3</v>
      </c>
      <c r="R700">
        <f t="shared" si="98"/>
        <v>261.2</v>
      </c>
      <c r="S700" t="str">
        <f t="shared" si="90"/>
        <v>check</v>
      </c>
      <c r="T700" t="str">
        <f t="shared" si="91"/>
        <v>Home And Lifestyle</v>
      </c>
      <c r="U700" t="str">
        <f t="shared" si="92"/>
        <v>Ewallet</v>
      </c>
      <c r="V700">
        <f>SUM(J700:J700:J1699)</f>
        <v>98539.486499999985</v>
      </c>
      <c r="W700">
        <f t="shared" si="93"/>
        <v>1666</v>
      </c>
      <c r="X700">
        <f t="shared" si="94"/>
        <v>325.21282673267319</v>
      </c>
      <c r="Y700">
        <f t="shared" si="95"/>
        <v>1023.75</v>
      </c>
      <c r="Z700">
        <f t="shared" si="96"/>
        <v>10.6785</v>
      </c>
      <c r="AA700">
        <f t="shared" si="97"/>
        <v>303</v>
      </c>
    </row>
    <row r="701" spans="1:27" x14ac:dyDescent="0.3">
      <c r="A701" t="s">
        <v>787</v>
      </c>
      <c r="B701" t="s">
        <v>18</v>
      </c>
      <c r="C701" t="s">
        <v>19</v>
      </c>
      <c r="D701" t="s">
        <v>20</v>
      </c>
      <c r="E701" t="s">
        <v>215</v>
      </c>
      <c r="F701" t="s">
        <v>28</v>
      </c>
      <c r="G701">
        <v>69.58</v>
      </c>
      <c r="H701">
        <v>9</v>
      </c>
      <c r="I701">
        <v>31.311</v>
      </c>
      <c r="J701">
        <v>657.53099999999995</v>
      </c>
      <c r="K701" t="s">
        <v>453</v>
      </c>
      <c r="L701">
        <v>0.81805555555555554</v>
      </c>
      <c r="M701" t="s">
        <v>32</v>
      </c>
      <c r="N701">
        <v>626.22</v>
      </c>
      <c r="O701">
        <v>4.7619047620000003</v>
      </c>
      <c r="P701">
        <v>31.311</v>
      </c>
      <c r="Q701">
        <v>7.8</v>
      </c>
      <c r="R701">
        <f t="shared" si="98"/>
        <v>657.53</v>
      </c>
      <c r="S701" t="str">
        <f t="shared" si="90"/>
        <v>check</v>
      </c>
      <c r="T701" t="str">
        <f t="shared" si="91"/>
        <v>Electronic Accessories</v>
      </c>
      <c r="U701" t="str">
        <f t="shared" si="92"/>
        <v>Credit card</v>
      </c>
      <c r="V701">
        <f>SUM(J701:J701:J1700)</f>
        <v>98278.288499999995</v>
      </c>
      <c r="W701">
        <f t="shared" si="93"/>
        <v>1662</v>
      </c>
      <c r="X701">
        <f t="shared" si="94"/>
        <v>325.42479635761589</v>
      </c>
      <c r="Y701">
        <f t="shared" si="95"/>
        <v>1023.75</v>
      </c>
      <c r="Z701">
        <f t="shared" si="96"/>
        <v>10.6785</v>
      </c>
      <c r="AA701">
        <f t="shared" si="97"/>
        <v>302</v>
      </c>
    </row>
    <row r="702" spans="1:27" x14ac:dyDescent="0.3">
      <c r="A702" t="s">
        <v>788</v>
      </c>
      <c r="B702" t="s">
        <v>25</v>
      </c>
      <c r="C702" t="s">
        <v>26</v>
      </c>
      <c r="D702" t="s">
        <v>27</v>
      </c>
      <c r="E702" t="s">
        <v>215</v>
      </c>
      <c r="F702" t="s">
        <v>31</v>
      </c>
      <c r="G702">
        <v>97.5</v>
      </c>
      <c r="H702">
        <v>10</v>
      </c>
      <c r="I702">
        <v>48.75</v>
      </c>
      <c r="J702">
        <v>1023.75</v>
      </c>
      <c r="K702">
        <v>43800</v>
      </c>
      <c r="L702">
        <v>0.6791666666666667</v>
      </c>
      <c r="M702" t="s">
        <v>23</v>
      </c>
      <c r="N702">
        <v>975</v>
      </c>
      <c r="O702">
        <v>4.7619047620000003</v>
      </c>
      <c r="P702">
        <v>48.75</v>
      </c>
      <c r="Q702">
        <v>8</v>
      </c>
      <c r="R702">
        <f t="shared" si="98"/>
        <v>1023.75</v>
      </c>
      <c r="S702" t="str">
        <f t="shared" si="90"/>
        <v>correct</v>
      </c>
      <c r="T702" t="str">
        <f t="shared" si="91"/>
        <v>Home And Lifestyle</v>
      </c>
      <c r="U702" t="str">
        <f t="shared" si="92"/>
        <v>Ewallet</v>
      </c>
      <c r="V702">
        <f>SUM(J702:J702:J1701)</f>
        <v>97620.757499999992</v>
      </c>
      <c r="W702">
        <f t="shared" si="93"/>
        <v>1653</v>
      </c>
      <c r="X702">
        <f t="shared" si="94"/>
        <v>324.32145348837207</v>
      </c>
      <c r="Y702">
        <f t="shared" si="95"/>
        <v>1023.75</v>
      </c>
      <c r="Z702">
        <f t="shared" si="96"/>
        <v>10.6785</v>
      </c>
      <c r="AA702">
        <f t="shared" si="97"/>
        <v>301</v>
      </c>
    </row>
    <row r="703" spans="1:27" x14ac:dyDescent="0.3">
      <c r="A703" t="s">
        <v>789</v>
      </c>
      <c r="B703" t="s">
        <v>25</v>
      </c>
      <c r="C703" t="s">
        <v>26</v>
      </c>
      <c r="D703" t="s">
        <v>27</v>
      </c>
      <c r="E703" t="s">
        <v>21</v>
      </c>
      <c r="F703" t="s">
        <v>50</v>
      </c>
      <c r="G703">
        <v>60.41</v>
      </c>
      <c r="H703">
        <v>8</v>
      </c>
      <c r="I703">
        <v>24.164000000000001</v>
      </c>
      <c r="J703">
        <v>507.44400000000002</v>
      </c>
      <c r="K703">
        <v>43648</v>
      </c>
      <c r="L703">
        <v>0.51597222222222217</v>
      </c>
      <c r="M703" t="s">
        <v>23</v>
      </c>
      <c r="N703">
        <v>483.28</v>
      </c>
      <c r="O703">
        <v>4.7619047620000003</v>
      </c>
      <c r="P703">
        <v>24.164000000000001</v>
      </c>
      <c r="Q703">
        <v>9.6</v>
      </c>
      <c r="R703">
        <f t="shared" si="98"/>
        <v>507.44</v>
      </c>
      <c r="S703" t="str">
        <f t="shared" si="90"/>
        <v>check</v>
      </c>
      <c r="T703" t="str">
        <f t="shared" si="91"/>
        <v>Fashion Accessories</v>
      </c>
      <c r="U703" t="str">
        <f t="shared" si="92"/>
        <v>Ewallet</v>
      </c>
      <c r="V703">
        <f>SUM(J703:J703:J1702)</f>
        <v>96597.007499999992</v>
      </c>
      <c r="W703">
        <f t="shared" si="93"/>
        <v>1643</v>
      </c>
      <c r="X703">
        <f t="shared" si="94"/>
        <v>321.990025</v>
      </c>
      <c r="Y703">
        <f t="shared" si="95"/>
        <v>1022.49</v>
      </c>
      <c r="Z703">
        <f t="shared" si="96"/>
        <v>10.6785</v>
      </c>
      <c r="AA703">
        <f t="shared" si="97"/>
        <v>300</v>
      </c>
    </row>
    <row r="704" spans="1:27" x14ac:dyDescent="0.3">
      <c r="A704" t="s">
        <v>790</v>
      </c>
      <c r="B704" t="s">
        <v>45</v>
      </c>
      <c r="C704" t="s">
        <v>46</v>
      </c>
      <c r="D704" t="s">
        <v>27</v>
      </c>
      <c r="E704" t="s">
        <v>215</v>
      </c>
      <c r="F704" t="s">
        <v>47</v>
      </c>
      <c r="G704">
        <v>32.32</v>
      </c>
      <c r="H704">
        <v>3</v>
      </c>
      <c r="I704">
        <v>4.8479999999999999</v>
      </c>
      <c r="J704">
        <v>101.80800000000001</v>
      </c>
      <c r="K704" t="s">
        <v>111</v>
      </c>
      <c r="L704">
        <v>0.7993055555555556</v>
      </c>
      <c r="M704" t="s">
        <v>32</v>
      </c>
      <c r="N704">
        <v>96.96</v>
      </c>
      <c r="O704">
        <v>4.7619047620000003</v>
      </c>
      <c r="P704">
        <v>4.8479999999999999</v>
      </c>
      <c r="Q704">
        <v>4.3</v>
      </c>
      <c r="R704">
        <f t="shared" si="98"/>
        <v>101.81</v>
      </c>
      <c r="S704" t="str">
        <f t="shared" si="90"/>
        <v>check</v>
      </c>
      <c r="T704" t="str">
        <f t="shared" si="91"/>
        <v>Food And Beverages</v>
      </c>
      <c r="U704" t="str">
        <f t="shared" si="92"/>
        <v>Credit card</v>
      </c>
      <c r="V704">
        <f>SUM(J704:J704:J1703)</f>
        <v>96089.563499999989</v>
      </c>
      <c r="W704">
        <f t="shared" si="93"/>
        <v>1635</v>
      </c>
      <c r="X704">
        <f t="shared" si="94"/>
        <v>321.36977759197322</v>
      </c>
      <c r="Y704">
        <f t="shared" si="95"/>
        <v>1022.49</v>
      </c>
      <c r="Z704">
        <f t="shared" si="96"/>
        <v>10.6785</v>
      </c>
      <c r="AA704">
        <f t="shared" si="97"/>
        <v>299</v>
      </c>
    </row>
    <row r="705" spans="1:27" x14ac:dyDescent="0.3">
      <c r="A705" t="s">
        <v>791</v>
      </c>
      <c r="B705" t="s">
        <v>45</v>
      </c>
      <c r="C705" t="s">
        <v>46</v>
      </c>
      <c r="D705" t="s">
        <v>20</v>
      </c>
      <c r="E705" t="s">
        <v>21</v>
      </c>
      <c r="F705" t="s">
        <v>50</v>
      </c>
      <c r="G705">
        <v>19.77</v>
      </c>
      <c r="H705">
        <v>10</v>
      </c>
      <c r="I705">
        <v>9.8849999999999998</v>
      </c>
      <c r="J705">
        <v>207.58500000000001</v>
      </c>
      <c r="K705" t="s">
        <v>98</v>
      </c>
      <c r="L705">
        <v>0.7895833333333333</v>
      </c>
      <c r="M705" t="s">
        <v>32</v>
      </c>
      <c r="N705">
        <v>197.7</v>
      </c>
      <c r="O705">
        <v>4.7619047620000003</v>
      </c>
      <c r="P705">
        <v>9.8849999999999998</v>
      </c>
      <c r="Q705">
        <v>5</v>
      </c>
      <c r="R705">
        <f t="shared" si="98"/>
        <v>207.59</v>
      </c>
      <c r="S705" t="str">
        <f t="shared" si="90"/>
        <v>check</v>
      </c>
      <c r="T705" t="str">
        <f t="shared" si="91"/>
        <v>Fashion Accessories</v>
      </c>
      <c r="U705" t="str">
        <f t="shared" si="92"/>
        <v>Credit card</v>
      </c>
      <c r="V705">
        <f>SUM(J705:J705:J1704)</f>
        <v>95987.755499999985</v>
      </c>
      <c r="W705">
        <f t="shared" si="93"/>
        <v>1632</v>
      </c>
      <c r="X705">
        <f t="shared" si="94"/>
        <v>322.10656208053689</v>
      </c>
      <c r="Y705">
        <f t="shared" si="95"/>
        <v>1022.49</v>
      </c>
      <c r="Z705">
        <f t="shared" si="96"/>
        <v>10.6785</v>
      </c>
      <c r="AA705">
        <f t="shared" si="97"/>
        <v>298</v>
      </c>
    </row>
    <row r="706" spans="1:27" x14ac:dyDescent="0.3">
      <c r="A706" t="s">
        <v>792</v>
      </c>
      <c r="B706" t="s">
        <v>45</v>
      </c>
      <c r="C706" t="s">
        <v>46</v>
      </c>
      <c r="D706" t="s">
        <v>20</v>
      </c>
      <c r="E706" t="s">
        <v>215</v>
      </c>
      <c r="F706" t="s">
        <v>22</v>
      </c>
      <c r="G706">
        <v>80.47</v>
      </c>
      <c r="H706">
        <v>9</v>
      </c>
      <c r="I706">
        <v>36.211500000000001</v>
      </c>
      <c r="J706">
        <v>760.44150000000002</v>
      </c>
      <c r="K706">
        <v>43617</v>
      </c>
      <c r="L706">
        <v>0.47083333333333338</v>
      </c>
      <c r="M706" t="s">
        <v>29</v>
      </c>
      <c r="N706">
        <v>724.23</v>
      </c>
      <c r="O706">
        <v>4.7619047620000003</v>
      </c>
      <c r="P706">
        <v>36.211500000000001</v>
      </c>
      <c r="Q706">
        <v>9.1999999999999993</v>
      </c>
      <c r="R706">
        <f t="shared" si="98"/>
        <v>760.44</v>
      </c>
      <c r="S706" t="str">
        <f t="shared" si="90"/>
        <v>check</v>
      </c>
      <c r="T706" t="str">
        <f t="shared" si="91"/>
        <v>Health And Beauty</v>
      </c>
      <c r="U706" t="str">
        <f t="shared" si="92"/>
        <v>Cash</v>
      </c>
      <c r="V706">
        <f>SUM(J706:J706:J1705)</f>
        <v>95780.170499999993</v>
      </c>
      <c r="W706">
        <f t="shared" si="93"/>
        <v>1622</v>
      </c>
      <c r="X706">
        <f t="shared" si="94"/>
        <v>322.49215656565656</v>
      </c>
      <c r="Y706">
        <f t="shared" si="95"/>
        <v>1022.49</v>
      </c>
      <c r="Z706">
        <f t="shared" si="96"/>
        <v>10.6785</v>
      </c>
      <c r="AA706">
        <f t="shared" si="97"/>
        <v>297</v>
      </c>
    </row>
    <row r="707" spans="1:27" x14ac:dyDescent="0.3">
      <c r="A707" t="s">
        <v>793</v>
      </c>
      <c r="B707" t="s">
        <v>45</v>
      </c>
      <c r="C707" t="s">
        <v>46</v>
      </c>
      <c r="D707" t="s">
        <v>20</v>
      </c>
      <c r="E707" t="s">
        <v>21</v>
      </c>
      <c r="F707" t="s">
        <v>31</v>
      </c>
      <c r="G707">
        <v>88.39</v>
      </c>
      <c r="H707">
        <v>9</v>
      </c>
      <c r="I707">
        <v>39.775500000000001</v>
      </c>
      <c r="J707">
        <v>835.28549999999996</v>
      </c>
      <c r="K707">
        <v>43499</v>
      </c>
      <c r="L707">
        <v>0.52777777777777779</v>
      </c>
      <c r="M707" t="s">
        <v>29</v>
      </c>
      <c r="N707">
        <v>795.51</v>
      </c>
      <c r="O707">
        <v>4.7619047620000003</v>
      </c>
      <c r="P707">
        <v>39.775500000000001</v>
      </c>
      <c r="Q707">
        <v>6.3</v>
      </c>
      <c r="R707">
        <f t="shared" si="98"/>
        <v>835.29</v>
      </c>
      <c r="S707" t="str">
        <f t="shared" ref="S707:S770" si="99">IF(J707=ROUND((G707*H707)+I707,2),"correct","check")</f>
        <v>check</v>
      </c>
      <c r="T707" t="str">
        <f t="shared" ref="T707:T770" si="100">PROPER(F707)</f>
        <v>Home And Lifestyle</v>
      </c>
      <c r="U707" t="str">
        <f t="shared" ref="U707:U770" si="101">TRIM(M707)</f>
        <v>Cash</v>
      </c>
      <c r="V707">
        <f>SUM(J707:J707:J1706)</f>
        <v>95019.728999999992</v>
      </c>
      <c r="W707">
        <f t="shared" ref="W707:W770" si="102">SUM(H707:H1706)</f>
        <v>1613</v>
      </c>
      <c r="X707">
        <f t="shared" ref="X707:X770" si="103">AVERAGE(J707:J1706)</f>
        <v>321.01259797297297</v>
      </c>
      <c r="Y707">
        <f t="shared" ref="Y707:Y770" si="104">MAX(J707:J1706)</f>
        <v>1022.49</v>
      </c>
      <c r="Z707">
        <f t="shared" ref="Z707:Z770" si="105">MIN(J707:J1706)</f>
        <v>10.6785</v>
      </c>
      <c r="AA707">
        <f t="shared" ref="AA707:AA770" si="106">COUNTA(A707:A1706)</f>
        <v>296</v>
      </c>
    </row>
    <row r="708" spans="1:27" x14ac:dyDescent="0.3">
      <c r="A708" t="s">
        <v>794</v>
      </c>
      <c r="B708" t="s">
        <v>45</v>
      </c>
      <c r="C708" t="s">
        <v>46</v>
      </c>
      <c r="D708" t="s">
        <v>27</v>
      </c>
      <c r="E708" t="s">
        <v>215</v>
      </c>
      <c r="F708" t="s">
        <v>22</v>
      </c>
      <c r="G708">
        <v>71.77</v>
      </c>
      <c r="H708">
        <v>7</v>
      </c>
      <c r="I708">
        <v>25.119499999999999</v>
      </c>
      <c r="J708">
        <v>527.5095</v>
      </c>
      <c r="K708" t="s">
        <v>55</v>
      </c>
      <c r="L708">
        <v>0.58750000000000002</v>
      </c>
      <c r="M708" t="s">
        <v>29</v>
      </c>
      <c r="N708">
        <v>502.39</v>
      </c>
      <c r="O708">
        <v>4.7619047620000003</v>
      </c>
      <c r="P708">
        <v>25.119499999999999</v>
      </c>
      <c r="Q708">
        <v>8.9</v>
      </c>
      <c r="R708">
        <f t="shared" ref="R708:R771" si="107">ROUND((G708*H708)+I708,2)</f>
        <v>527.51</v>
      </c>
      <c r="S708" t="str">
        <f t="shared" si="99"/>
        <v>check</v>
      </c>
      <c r="T708" t="str">
        <f t="shared" si="100"/>
        <v>Health And Beauty</v>
      </c>
      <c r="U708" t="str">
        <f t="shared" si="101"/>
        <v>Cash</v>
      </c>
      <c r="V708">
        <f>SUM(J708:J708:J1707)</f>
        <v>94184.443500000023</v>
      </c>
      <c r="W708">
        <f t="shared" si="102"/>
        <v>1604</v>
      </c>
      <c r="X708">
        <f t="shared" si="103"/>
        <v>319.2693000000001</v>
      </c>
      <c r="Y708">
        <f t="shared" si="104"/>
        <v>1022.49</v>
      </c>
      <c r="Z708">
        <f t="shared" si="105"/>
        <v>10.6785</v>
      </c>
      <c r="AA708">
        <f t="shared" si="106"/>
        <v>295</v>
      </c>
    </row>
    <row r="709" spans="1:27" x14ac:dyDescent="0.3">
      <c r="A709" t="s">
        <v>795</v>
      </c>
      <c r="B709" t="s">
        <v>45</v>
      </c>
      <c r="C709" t="s">
        <v>46</v>
      </c>
      <c r="D709" t="s">
        <v>27</v>
      </c>
      <c r="E709" t="s">
        <v>21</v>
      </c>
      <c r="F709" t="s">
        <v>28</v>
      </c>
      <c r="G709">
        <v>43</v>
      </c>
      <c r="H709">
        <v>4</v>
      </c>
      <c r="I709">
        <v>8.6</v>
      </c>
      <c r="J709">
        <v>180.6</v>
      </c>
      <c r="K709" t="s">
        <v>305</v>
      </c>
      <c r="L709">
        <v>0.8666666666666667</v>
      </c>
      <c r="M709" t="s">
        <v>23</v>
      </c>
      <c r="N709">
        <v>172</v>
      </c>
      <c r="O709">
        <v>4.7619047620000003</v>
      </c>
      <c r="P709">
        <v>8.6</v>
      </c>
      <c r="Q709">
        <v>7.6</v>
      </c>
      <c r="R709">
        <f t="shared" si="107"/>
        <v>180.6</v>
      </c>
      <c r="S709" t="str">
        <f t="shared" si="99"/>
        <v>correct</v>
      </c>
      <c r="T709" t="str">
        <f t="shared" si="100"/>
        <v>Electronic Accessories</v>
      </c>
      <c r="U709" t="str">
        <f t="shared" si="101"/>
        <v>Ewallet</v>
      </c>
      <c r="V709">
        <f>SUM(J709:J709:J1708)</f>
        <v>93656.934000000023</v>
      </c>
      <c r="W709">
        <f t="shared" si="102"/>
        <v>1597</v>
      </c>
      <c r="X709">
        <f t="shared" si="103"/>
        <v>318.56100000000009</v>
      </c>
      <c r="Y709">
        <f t="shared" si="104"/>
        <v>1022.49</v>
      </c>
      <c r="Z709">
        <f t="shared" si="105"/>
        <v>10.6785</v>
      </c>
      <c r="AA709">
        <f t="shared" si="106"/>
        <v>294</v>
      </c>
    </row>
    <row r="710" spans="1:27" x14ac:dyDescent="0.3">
      <c r="A710" t="s">
        <v>796</v>
      </c>
      <c r="B710" t="s">
        <v>25</v>
      </c>
      <c r="C710" t="s">
        <v>26</v>
      </c>
      <c r="D710" t="s">
        <v>20</v>
      </c>
      <c r="E710" t="s">
        <v>215</v>
      </c>
      <c r="F710" t="s">
        <v>47</v>
      </c>
      <c r="G710">
        <v>68.98</v>
      </c>
      <c r="H710">
        <v>1</v>
      </c>
      <c r="I710">
        <v>3.4489999999999998</v>
      </c>
      <c r="J710">
        <v>72.429000000000002</v>
      </c>
      <c r="K710" t="s">
        <v>61</v>
      </c>
      <c r="L710">
        <v>0.84236111111111101</v>
      </c>
      <c r="M710" t="s">
        <v>29</v>
      </c>
      <c r="N710">
        <v>68.98</v>
      </c>
      <c r="O710">
        <v>4.7619047620000003</v>
      </c>
      <c r="P710">
        <v>3.4489999999999998</v>
      </c>
      <c r="Q710">
        <v>4.8</v>
      </c>
      <c r="R710">
        <f t="shared" si="107"/>
        <v>72.430000000000007</v>
      </c>
      <c r="S710" t="str">
        <f t="shared" si="99"/>
        <v>check</v>
      </c>
      <c r="T710" t="str">
        <f t="shared" si="100"/>
        <v>Food And Beverages</v>
      </c>
      <c r="U710" t="str">
        <f t="shared" si="101"/>
        <v>Cash</v>
      </c>
      <c r="V710">
        <f>SUM(J710:J710:J1709)</f>
        <v>93476.334000000017</v>
      </c>
      <c r="W710">
        <f t="shared" si="102"/>
        <v>1593</v>
      </c>
      <c r="X710">
        <f t="shared" si="103"/>
        <v>319.03185665529014</v>
      </c>
      <c r="Y710">
        <f t="shared" si="104"/>
        <v>1022.49</v>
      </c>
      <c r="Z710">
        <f t="shared" si="105"/>
        <v>10.6785</v>
      </c>
      <c r="AA710">
        <f t="shared" si="106"/>
        <v>293</v>
      </c>
    </row>
    <row r="711" spans="1:27" x14ac:dyDescent="0.3">
      <c r="A711" t="s">
        <v>797</v>
      </c>
      <c r="B711" t="s">
        <v>25</v>
      </c>
      <c r="C711" t="s">
        <v>26</v>
      </c>
      <c r="D711" t="s">
        <v>27</v>
      </c>
      <c r="E711" t="s">
        <v>215</v>
      </c>
      <c r="F711" t="s">
        <v>50</v>
      </c>
      <c r="G711">
        <v>15.62</v>
      </c>
      <c r="H711">
        <v>8</v>
      </c>
      <c r="I711">
        <v>6.2480000000000002</v>
      </c>
      <c r="J711">
        <v>131.208</v>
      </c>
      <c r="K711" t="s">
        <v>114</v>
      </c>
      <c r="L711">
        <v>0.85902777777777783</v>
      </c>
      <c r="M711" t="s">
        <v>23</v>
      </c>
      <c r="N711">
        <v>124.96</v>
      </c>
      <c r="O711">
        <v>4.7619047620000003</v>
      </c>
      <c r="P711">
        <v>6.2480000000000002</v>
      </c>
      <c r="Q711">
        <v>9.1</v>
      </c>
      <c r="R711">
        <f t="shared" si="107"/>
        <v>131.21</v>
      </c>
      <c r="S711" t="str">
        <f t="shared" si="99"/>
        <v>check</v>
      </c>
      <c r="T711" t="str">
        <f t="shared" si="100"/>
        <v>Fashion Accessories</v>
      </c>
      <c r="U711" t="str">
        <f t="shared" si="101"/>
        <v>Ewallet</v>
      </c>
      <c r="V711">
        <f>SUM(J711:J711:J1710)</f>
        <v>93403.905000000013</v>
      </c>
      <c r="W711">
        <f t="shared" si="102"/>
        <v>1592</v>
      </c>
      <c r="X711">
        <f t="shared" si="103"/>
        <v>319.87638698630144</v>
      </c>
      <c r="Y711">
        <f t="shared" si="104"/>
        <v>1022.49</v>
      </c>
      <c r="Z711">
        <f t="shared" si="105"/>
        <v>10.6785</v>
      </c>
      <c r="AA711">
        <f t="shared" si="106"/>
        <v>292</v>
      </c>
    </row>
    <row r="712" spans="1:27" x14ac:dyDescent="0.3">
      <c r="A712" t="s">
        <v>798</v>
      </c>
      <c r="B712" t="s">
        <v>18</v>
      </c>
      <c r="C712" t="s">
        <v>19</v>
      </c>
      <c r="D712" t="s">
        <v>27</v>
      </c>
      <c r="E712" t="s">
        <v>215</v>
      </c>
      <c r="F712" t="s">
        <v>36</v>
      </c>
      <c r="G712">
        <v>25.7</v>
      </c>
      <c r="H712">
        <v>3</v>
      </c>
      <c r="I712">
        <v>3.855</v>
      </c>
      <c r="J712">
        <v>80.954999999999998</v>
      </c>
      <c r="K712" t="s">
        <v>90</v>
      </c>
      <c r="L712">
        <v>0.74930555555555556</v>
      </c>
      <c r="M712" t="s">
        <v>23</v>
      </c>
      <c r="N712">
        <v>77.099999999999994</v>
      </c>
      <c r="O712">
        <v>4.7619047620000003</v>
      </c>
      <c r="P712">
        <v>3.855</v>
      </c>
      <c r="Q712">
        <v>6.1</v>
      </c>
      <c r="R712">
        <f t="shared" si="107"/>
        <v>80.959999999999994</v>
      </c>
      <c r="S712" t="str">
        <f t="shared" si="99"/>
        <v>check</v>
      </c>
      <c r="T712" t="str">
        <f t="shared" si="100"/>
        <v>Sports And Travel</v>
      </c>
      <c r="U712" t="str">
        <f t="shared" si="101"/>
        <v>Ewallet</v>
      </c>
      <c r="V712">
        <f>SUM(J712:J712:J1711)</f>
        <v>93272.697000000015</v>
      </c>
      <c r="W712">
        <f t="shared" si="102"/>
        <v>1584</v>
      </c>
      <c r="X712">
        <f t="shared" si="103"/>
        <v>320.52473195876291</v>
      </c>
      <c r="Y712">
        <f t="shared" si="104"/>
        <v>1022.49</v>
      </c>
      <c r="Z712">
        <f t="shared" si="105"/>
        <v>10.6785</v>
      </c>
      <c r="AA712">
        <f t="shared" si="106"/>
        <v>291</v>
      </c>
    </row>
    <row r="713" spans="1:27" x14ac:dyDescent="0.3">
      <c r="A713" t="s">
        <v>799</v>
      </c>
      <c r="B713" t="s">
        <v>18</v>
      </c>
      <c r="C713" t="s">
        <v>19</v>
      </c>
      <c r="D713" t="s">
        <v>20</v>
      </c>
      <c r="E713" t="s">
        <v>215</v>
      </c>
      <c r="F713" t="s">
        <v>47</v>
      </c>
      <c r="G713">
        <v>80.62</v>
      </c>
      <c r="H713">
        <v>6</v>
      </c>
      <c r="I713">
        <v>24.186</v>
      </c>
      <c r="J713">
        <v>507.90600000000001</v>
      </c>
      <c r="K713" t="s">
        <v>109</v>
      </c>
      <c r="L713">
        <v>0.84583333333333333</v>
      </c>
      <c r="M713" t="s">
        <v>29</v>
      </c>
      <c r="N713">
        <v>483.72</v>
      </c>
      <c r="O713">
        <v>4.7619047620000003</v>
      </c>
      <c r="P713">
        <v>24.186</v>
      </c>
      <c r="Q713">
        <v>9.1</v>
      </c>
      <c r="R713">
        <f t="shared" si="107"/>
        <v>507.91</v>
      </c>
      <c r="S713" t="str">
        <f t="shared" si="99"/>
        <v>check</v>
      </c>
      <c r="T713" t="str">
        <f t="shared" si="100"/>
        <v>Food And Beverages</v>
      </c>
      <c r="U713" t="str">
        <f t="shared" si="101"/>
        <v>Cash</v>
      </c>
      <c r="V713">
        <f>SUM(J713:J713:J1712)</f>
        <v>93191.742000000013</v>
      </c>
      <c r="W713">
        <f t="shared" si="102"/>
        <v>1581</v>
      </c>
      <c r="X713">
        <f t="shared" si="103"/>
        <v>321.35083448275867</v>
      </c>
      <c r="Y713">
        <f t="shared" si="104"/>
        <v>1022.49</v>
      </c>
      <c r="Z713">
        <f t="shared" si="105"/>
        <v>10.6785</v>
      </c>
      <c r="AA713">
        <f t="shared" si="106"/>
        <v>290</v>
      </c>
    </row>
    <row r="714" spans="1:27" x14ac:dyDescent="0.3">
      <c r="A714" t="s">
        <v>800</v>
      </c>
      <c r="B714" t="s">
        <v>25</v>
      </c>
      <c r="C714" t="s">
        <v>26</v>
      </c>
      <c r="D714" t="s">
        <v>20</v>
      </c>
      <c r="E714" t="s">
        <v>21</v>
      </c>
      <c r="F714" t="s">
        <v>31</v>
      </c>
      <c r="G714">
        <v>75.53</v>
      </c>
      <c r="H714">
        <v>4</v>
      </c>
      <c r="I714">
        <v>15.106</v>
      </c>
      <c r="J714">
        <v>317.226</v>
      </c>
      <c r="K714" t="s">
        <v>102</v>
      </c>
      <c r="L714">
        <v>0.66111111111111109</v>
      </c>
      <c r="M714" t="s">
        <v>23</v>
      </c>
      <c r="N714">
        <v>302.12</v>
      </c>
      <c r="O714">
        <v>4.7619047620000003</v>
      </c>
      <c r="P714">
        <v>15.106</v>
      </c>
      <c r="Q714">
        <v>8.3000000000000007</v>
      </c>
      <c r="R714">
        <f t="shared" si="107"/>
        <v>317.23</v>
      </c>
      <c r="S714" t="str">
        <f t="shared" si="99"/>
        <v>check</v>
      </c>
      <c r="T714" t="str">
        <f t="shared" si="100"/>
        <v>Home And Lifestyle</v>
      </c>
      <c r="U714" t="str">
        <f t="shared" si="101"/>
        <v>Ewallet</v>
      </c>
      <c r="V714">
        <f>SUM(J714:J714:J1713)</f>
        <v>92683.83600000001</v>
      </c>
      <c r="W714">
        <f t="shared" si="102"/>
        <v>1575</v>
      </c>
      <c r="X714">
        <f t="shared" si="103"/>
        <v>320.70531487889275</v>
      </c>
      <c r="Y714">
        <f t="shared" si="104"/>
        <v>1022.49</v>
      </c>
      <c r="Z714">
        <f t="shared" si="105"/>
        <v>10.6785</v>
      </c>
      <c r="AA714">
        <f t="shared" si="106"/>
        <v>289</v>
      </c>
    </row>
    <row r="715" spans="1:27" x14ac:dyDescent="0.3">
      <c r="A715" t="s">
        <v>801</v>
      </c>
      <c r="B715" t="s">
        <v>25</v>
      </c>
      <c r="C715" t="s">
        <v>26</v>
      </c>
      <c r="D715" t="s">
        <v>27</v>
      </c>
      <c r="E715" t="s">
        <v>21</v>
      </c>
      <c r="F715" t="s">
        <v>28</v>
      </c>
      <c r="G715">
        <v>77.63</v>
      </c>
      <c r="H715">
        <v>9</v>
      </c>
      <c r="I715">
        <v>34.933500000000002</v>
      </c>
      <c r="J715">
        <v>733.60350000000005</v>
      </c>
      <c r="K715" t="s">
        <v>453</v>
      </c>
      <c r="L715">
        <v>0.63472222222222219</v>
      </c>
      <c r="M715" t="s">
        <v>23</v>
      </c>
      <c r="N715">
        <v>698.67</v>
      </c>
      <c r="O715">
        <v>4.7619047620000003</v>
      </c>
      <c r="P715">
        <v>34.933500000000002</v>
      </c>
      <c r="Q715">
        <v>7.2</v>
      </c>
      <c r="R715">
        <f t="shared" si="107"/>
        <v>733.6</v>
      </c>
      <c r="S715" t="str">
        <f t="shared" si="99"/>
        <v>check</v>
      </c>
      <c r="T715" t="str">
        <f t="shared" si="100"/>
        <v>Electronic Accessories</v>
      </c>
      <c r="U715" t="str">
        <f t="shared" si="101"/>
        <v>Ewallet</v>
      </c>
      <c r="V715">
        <f>SUM(J715:J715:J1714)</f>
        <v>92366.610000000015</v>
      </c>
      <c r="W715">
        <f t="shared" si="102"/>
        <v>1571</v>
      </c>
      <c r="X715">
        <f t="shared" si="103"/>
        <v>320.7173958333334</v>
      </c>
      <c r="Y715">
        <f t="shared" si="104"/>
        <v>1022.49</v>
      </c>
      <c r="Z715">
        <f t="shared" si="105"/>
        <v>10.6785</v>
      </c>
      <c r="AA715">
        <f t="shared" si="106"/>
        <v>288</v>
      </c>
    </row>
    <row r="716" spans="1:27" x14ac:dyDescent="0.3">
      <c r="A716" t="s">
        <v>802</v>
      </c>
      <c r="B716" t="s">
        <v>25</v>
      </c>
      <c r="C716" t="s">
        <v>26</v>
      </c>
      <c r="D716" t="s">
        <v>27</v>
      </c>
      <c r="E716" t="s">
        <v>21</v>
      </c>
      <c r="F716" t="s">
        <v>22</v>
      </c>
      <c r="G716">
        <v>13.85</v>
      </c>
      <c r="H716">
        <v>9</v>
      </c>
      <c r="I716">
        <v>6.2324999999999999</v>
      </c>
      <c r="J716">
        <v>130.88249999999999</v>
      </c>
      <c r="K716">
        <v>43557</v>
      </c>
      <c r="L716">
        <v>0.53472222222222221</v>
      </c>
      <c r="M716" t="s">
        <v>23</v>
      </c>
      <c r="N716">
        <v>124.65</v>
      </c>
      <c r="O716">
        <v>4.7619047620000003</v>
      </c>
      <c r="P716">
        <v>6.2324999999999999</v>
      </c>
      <c r="Q716">
        <v>6</v>
      </c>
      <c r="R716">
        <f t="shared" si="107"/>
        <v>130.88</v>
      </c>
      <c r="S716" t="str">
        <f t="shared" si="99"/>
        <v>check</v>
      </c>
      <c r="T716" t="str">
        <f t="shared" si="100"/>
        <v>Health And Beauty</v>
      </c>
      <c r="U716" t="str">
        <f t="shared" si="101"/>
        <v>Ewallet</v>
      </c>
      <c r="V716">
        <f>SUM(J716:J716:J1715)</f>
        <v>91633.006500000018</v>
      </c>
      <c r="W716">
        <f t="shared" si="102"/>
        <v>1562</v>
      </c>
      <c r="X716">
        <f t="shared" si="103"/>
        <v>319.27876829268297</v>
      </c>
      <c r="Y716">
        <f t="shared" si="104"/>
        <v>1022.49</v>
      </c>
      <c r="Z716">
        <f t="shared" si="105"/>
        <v>10.6785</v>
      </c>
      <c r="AA716">
        <f t="shared" si="106"/>
        <v>287</v>
      </c>
    </row>
    <row r="717" spans="1:27" x14ac:dyDescent="0.3">
      <c r="A717" t="s">
        <v>803</v>
      </c>
      <c r="B717" t="s">
        <v>25</v>
      </c>
      <c r="C717" t="s">
        <v>26</v>
      </c>
      <c r="D717" t="s">
        <v>20</v>
      </c>
      <c r="E717" t="s">
        <v>215</v>
      </c>
      <c r="F717" t="s">
        <v>50</v>
      </c>
      <c r="G717">
        <v>98.7</v>
      </c>
      <c r="H717">
        <v>8</v>
      </c>
      <c r="I717">
        <v>39.479999999999997</v>
      </c>
      <c r="J717">
        <v>829.08</v>
      </c>
      <c r="K717" t="s">
        <v>305</v>
      </c>
      <c r="L717">
        <v>0.44166666666666665</v>
      </c>
      <c r="M717" t="s">
        <v>23</v>
      </c>
      <c r="N717">
        <v>789.6</v>
      </c>
      <c r="O717">
        <v>4.7619047620000003</v>
      </c>
      <c r="P717">
        <v>39.479999999999997</v>
      </c>
      <c r="Q717">
        <v>8.5</v>
      </c>
      <c r="R717">
        <f t="shared" si="107"/>
        <v>829.08</v>
      </c>
      <c r="S717" t="str">
        <f t="shared" si="99"/>
        <v>correct</v>
      </c>
      <c r="T717" t="str">
        <f t="shared" si="100"/>
        <v>Fashion Accessories</v>
      </c>
      <c r="U717" t="str">
        <f t="shared" si="101"/>
        <v>Ewallet</v>
      </c>
      <c r="V717">
        <f>SUM(J717:J717:J1716)</f>
        <v>91502.124000000025</v>
      </c>
      <c r="W717">
        <f t="shared" si="102"/>
        <v>1553</v>
      </c>
      <c r="X717">
        <f t="shared" si="103"/>
        <v>319.93749650349662</v>
      </c>
      <c r="Y717">
        <f t="shared" si="104"/>
        <v>1022.49</v>
      </c>
      <c r="Z717">
        <f t="shared" si="105"/>
        <v>10.6785</v>
      </c>
      <c r="AA717">
        <f t="shared" si="106"/>
        <v>286</v>
      </c>
    </row>
    <row r="718" spans="1:27" x14ac:dyDescent="0.3">
      <c r="A718" t="s">
        <v>804</v>
      </c>
      <c r="B718" t="s">
        <v>18</v>
      </c>
      <c r="C718" t="s">
        <v>19</v>
      </c>
      <c r="D718" t="s">
        <v>27</v>
      </c>
      <c r="E718" t="s">
        <v>21</v>
      </c>
      <c r="F718" t="s">
        <v>22</v>
      </c>
      <c r="G718">
        <v>35.68</v>
      </c>
      <c r="H718">
        <v>5</v>
      </c>
      <c r="I718">
        <v>8.92</v>
      </c>
      <c r="J718">
        <v>187.32</v>
      </c>
      <c r="K718">
        <v>43618</v>
      </c>
      <c r="L718">
        <v>0.7729166666666667</v>
      </c>
      <c r="M718" t="s">
        <v>32</v>
      </c>
      <c r="N718">
        <v>178.4</v>
      </c>
      <c r="O718">
        <v>4.7619047620000003</v>
      </c>
      <c r="P718">
        <v>8.92</v>
      </c>
      <c r="Q718">
        <v>6.6</v>
      </c>
      <c r="R718">
        <f t="shared" si="107"/>
        <v>187.32</v>
      </c>
      <c r="S718" t="str">
        <f t="shared" si="99"/>
        <v>correct</v>
      </c>
      <c r="T718" t="str">
        <f t="shared" si="100"/>
        <v>Health And Beauty</v>
      </c>
      <c r="U718" t="str">
        <f t="shared" si="101"/>
        <v>Credit card</v>
      </c>
      <c r="V718">
        <f>SUM(J718:J718:J1717)</f>
        <v>90673.044000000009</v>
      </c>
      <c r="W718">
        <f t="shared" si="102"/>
        <v>1545</v>
      </c>
      <c r="X718">
        <f t="shared" si="103"/>
        <v>318.15103157894742</v>
      </c>
      <c r="Y718">
        <f t="shared" si="104"/>
        <v>1022.49</v>
      </c>
      <c r="Z718">
        <f t="shared" si="105"/>
        <v>10.6785</v>
      </c>
      <c r="AA718">
        <f t="shared" si="106"/>
        <v>285</v>
      </c>
    </row>
    <row r="719" spans="1:27" x14ac:dyDescent="0.3">
      <c r="A719" t="s">
        <v>805</v>
      </c>
      <c r="B719" t="s">
        <v>18</v>
      </c>
      <c r="C719" t="s">
        <v>19</v>
      </c>
      <c r="D719" t="s">
        <v>20</v>
      </c>
      <c r="E719" t="s">
        <v>21</v>
      </c>
      <c r="F719" t="s">
        <v>50</v>
      </c>
      <c r="G719">
        <v>71.459999999999994</v>
      </c>
      <c r="H719">
        <v>7</v>
      </c>
      <c r="I719">
        <v>25.010999999999999</v>
      </c>
      <c r="J719">
        <v>525.23099999999999</v>
      </c>
      <c r="K719" t="s">
        <v>170</v>
      </c>
      <c r="L719">
        <v>0.67083333333333339</v>
      </c>
      <c r="M719" t="s">
        <v>23</v>
      </c>
      <c r="N719">
        <v>500.22</v>
      </c>
      <c r="O719">
        <v>4.7619047620000003</v>
      </c>
      <c r="P719">
        <v>25.010999999999999</v>
      </c>
      <c r="Q719">
        <v>4.5</v>
      </c>
      <c r="R719">
        <f t="shared" si="107"/>
        <v>525.23</v>
      </c>
      <c r="S719" t="str">
        <f t="shared" si="99"/>
        <v>check</v>
      </c>
      <c r="T719" t="str">
        <f t="shared" si="100"/>
        <v>Fashion Accessories</v>
      </c>
      <c r="U719" t="str">
        <f t="shared" si="101"/>
        <v>Ewallet</v>
      </c>
      <c r="V719">
        <f>SUM(J719:J719:J1718)</f>
        <v>90485.724000000017</v>
      </c>
      <c r="W719">
        <f t="shared" si="102"/>
        <v>1540</v>
      </c>
      <c r="X719">
        <f t="shared" si="103"/>
        <v>318.61170422535218</v>
      </c>
      <c r="Y719">
        <f t="shared" si="104"/>
        <v>1022.49</v>
      </c>
      <c r="Z719">
        <f t="shared" si="105"/>
        <v>10.6785</v>
      </c>
      <c r="AA719">
        <f t="shared" si="106"/>
        <v>284</v>
      </c>
    </row>
    <row r="720" spans="1:27" x14ac:dyDescent="0.3">
      <c r="A720" t="s">
        <v>806</v>
      </c>
      <c r="B720" t="s">
        <v>18</v>
      </c>
      <c r="C720" t="s">
        <v>19</v>
      </c>
      <c r="D720" t="s">
        <v>20</v>
      </c>
      <c r="E720" t="s">
        <v>215</v>
      </c>
      <c r="F720" t="s">
        <v>28</v>
      </c>
      <c r="G720">
        <v>11.94</v>
      </c>
      <c r="H720">
        <v>3</v>
      </c>
      <c r="I720">
        <v>1.7909999999999999</v>
      </c>
      <c r="J720">
        <v>37.610999999999997</v>
      </c>
      <c r="K720" t="s">
        <v>182</v>
      </c>
      <c r="L720">
        <v>0.53263888888888888</v>
      </c>
      <c r="M720" t="s">
        <v>32</v>
      </c>
      <c r="N720">
        <v>35.82</v>
      </c>
      <c r="O720">
        <v>4.7619047620000003</v>
      </c>
      <c r="P720">
        <v>1.7909999999999999</v>
      </c>
      <c r="Q720">
        <v>8.1</v>
      </c>
      <c r="R720">
        <f t="shared" si="107"/>
        <v>37.61</v>
      </c>
      <c r="S720" t="str">
        <f t="shared" si="99"/>
        <v>check</v>
      </c>
      <c r="T720" t="str">
        <f t="shared" si="100"/>
        <v>Electronic Accessories</v>
      </c>
      <c r="U720" t="str">
        <f t="shared" si="101"/>
        <v>Credit card</v>
      </c>
      <c r="V720">
        <f>SUM(J720:J720:J1719)</f>
        <v>89960.493000000017</v>
      </c>
      <c r="W720">
        <f t="shared" si="102"/>
        <v>1533</v>
      </c>
      <c r="X720">
        <f t="shared" si="103"/>
        <v>317.88160070671387</v>
      </c>
      <c r="Y720">
        <f t="shared" si="104"/>
        <v>1022.49</v>
      </c>
      <c r="Z720">
        <f t="shared" si="105"/>
        <v>10.6785</v>
      </c>
      <c r="AA720">
        <f t="shared" si="106"/>
        <v>283</v>
      </c>
    </row>
    <row r="721" spans="1:27" x14ac:dyDescent="0.3">
      <c r="A721" t="s">
        <v>807</v>
      </c>
      <c r="B721" t="s">
        <v>18</v>
      </c>
      <c r="C721" t="s">
        <v>19</v>
      </c>
      <c r="D721" t="s">
        <v>27</v>
      </c>
      <c r="E721" t="s">
        <v>215</v>
      </c>
      <c r="F721" t="s">
        <v>50</v>
      </c>
      <c r="G721">
        <v>45.38</v>
      </c>
      <c r="H721">
        <v>3</v>
      </c>
      <c r="I721">
        <v>6.8070000000000004</v>
      </c>
      <c r="J721">
        <v>142.947</v>
      </c>
      <c r="K721" t="s">
        <v>68</v>
      </c>
      <c r="L721">
        <v>0.56527777777777777</v>
      </c>
      <c r="M721" t="s">
        <v>32</v>
      </c>
      <c r="N721">
        <v>136.13999999999999</v>
      </c>
      <c r="O721">
        <v>4.7619047620000003</v>
      </c>
      <c r="P721">
        <v>6.8070000000000004</v>
      </c>
      <c r="Q721">
        <v>7.2</v>
      </c>
      <c r="R721">
        <f t="shared" si="107"/>
        <v>142.94999999999999</v>
      </c>
      <c r="S721" t="str">
        <f t="shared" si="99"/>
        <v>check</v>
      </c>
      <c r="T721" t="str">
        <f t="shared" si="100"/>
        <v>Fashion Accessories</v>
      </c>
      <c r="U721" t="str">
        <f t="shared" si="101"/>
        <v>Credit card</v>
      </c>
      <c r="V721">
        <f>SUM(J721:J721:J1720)</f>
        <v>89922.882000000012</v>
      </c>
      <c r="W721">
        <f t="shared" si="102"/>
        <v>1530</v>
      </c>
      <c r="X721">
        <f t="shared" si="103"/>
        <v>318.87546808510643</v>
      </c>
      <c r="Y721">
        <f t="shared" si="104"/>
        <v>1022.49</v>
      </c>
      <c r="Z721">
        <f t="shared" si="105"/>
        <v>10.6785</v>
      </c>
      <c r="AA721">
        <f t="shared" si="106"/>
        <v>282</v>
      </c>
    </row>
    <row r="722" spans="1:27" x14ac:dyDescent="0.3">
      <c r="A722" t="s">
        <v>808</v>
      </c>
      <c r="B722" t="s">
        <v>45</v>
      </c>
      <c r="C722" t="s">
        <v>46</v>
      </c>
      <c r="D722" t="s">
        <v>20</v>
      </c>
      <c r="E722" t="s">
        <v>21</v>
      </c>
      <c r="F722" t="s">
        <v>50</v>
      </c>
      <c r="G722">
        <v>17.48</v>
      </c>
      <c r="H722">
        <v>6</v>
      </c>
      <c r="I722">
        <v>5.2439999999999998</v>
      </c>
      <c r="J722">
        <v>110.124</v>
      </c>
      <c r="K722" t="s">
        <v>208</v>
      </c>
      <c r="L722">
        <v>0.62777777777777777</v>
      </c>
      <c r="M722" t="s">
        <v>32</v>
      </c>
      <c r="N722">
        <v>104.88</v>
      </c>
      <c r="O722">
        <v>4.7619047620000003</v>
      </c>
      <c r="P722">
        <v>5.2439999999999998</v>
      </c>
      <c r="Q722">
        <v>6.1</v>
      </c>
      <c r="R722">
        <f t="shared" si="107"/>
        <v>110.12</v>
      </c>
      <c r="S722" t="str">
        <f t="shared" si="99"/>
        <v>check</v>
      </c>
      <c r="T722" t="str">
        <f t="shared" si="100"/>
        <v>Fashion Accessories</v>
      </c>
      <c r="U722" t="str">
        <f t="shared" si="101"/>
        <v>Credit card</v>
      </c>
      <c r="V722">
        <f>SUM(J722:J722:J1721)</f>
        <v>89779.935000000012</v>
      </c>
      <c r="W722">
        <f t="shared" si="102"/>
        <v>1527</v>
      </c>
      <c r="X722">
        <f t="shared" si="103"/>
        <v>319.50154804270466</v>
      </c>
      <c r="Y722">
        <f t="shared" si="104"/>
        <v>1022.49</v>
      </c>
      <c r="Z722">
        <f t="shared" si="105"/>
        <v>10.6785</v>
      </c>
      <c r="AA722">
        <f t="shared" si="106"/>
        <v>281</v>
      </c>
    </row>
    <row r="723" spans="1:27" x14ac:dyDescent="0.3">
      <c r="A723" t="s">
        <v>809</v>
      </c>
      <c r="B723" t="s">
        <v>45</v>
      </c>
      <c r="C723" t="s">
        <v>46</v>
      </c>
      <c r="D723" t="s">
        <v>27</v>
      </c>
      <c r="E723" t="s">
        <v>21</v>
      </c>
      <c r="F723" t="s">
        <v>50</v>
      </c>
      <c r="G723">
        <v>25.56</v>
      </c>
      <c r="H723">
        <v>7</v>
      </c>
      <c r="I723">
        <v>8.9459999999999997</v>
      </c>
      <c r="J723">
        <v>187.86600000000001</v>
      </c>
      <c r="K723">
        <v>43498</v>
      </c>
      <c r="L723">
        <v>0.86249999999999993</v>
      </c>
      <c r="M723" t="s">
        <v>29</v>
      </c>
      <c r="N723">
        <v>178.92</v>
      </c>
      <c r="O723">
        <v>4.7619047620000003</v>
      </c>
      <c r="P723">
        <v>8.9459999999999997</v>
      </c>
      <c r="Q723">
        <v>7.1</v>
      </c>
      <c r="R723">
        <f t="shared" si="107"/>
        <v>187.87</v>
      </c>
      <c r="S723" t="str">
        <f t="shared" si="99"/>
        <v>check</v>
      </c>
      <c r="T723" t="str">
        <f t="shared" si="100"/>
        <v>Fashion Accessories</v>
      </c>
      <c r="U723" t="str">
        <f t="shared" si="101"/>
        <v>Cash</v>
      </c>
      <c r="V723">
        <f>SUM(J723:J723:J1722)</f>
        <v>89669.811000000016</v>
      </c>
      <c r="W723">
        <f t="shared" si="102"/>
        <v>1521</v>
      </c>
      <c r="X723">
        <f t="shared" si="103"/>
        <v>320.24932500000006</v>
      </c>
      <c r="Y723">
        <f t="shared" si="104"/>
        <v>1022.49</v>
      </c>
      <c r="Z723">
        <f t="shared" si="105"/>
        <v>10.6785</v>
      </c>
      <c r="AA723">
        <f t="shared" si="106"/>
        <v>280</v>
      </c>
    </row>
    <row r="724" spans="1:27" x14ac:dyDescent="0.3">
      <c r="A724" t="s">
        <v>810</v>
      </c>
      <c r="B724" t="s">
        <v>25</v>
      </c>
      <c r="C724" t="s">
        <v>26</v>
      </c>
      <c r="D724" t="s">
        <v>20</v>
      </c>
      <c r="E724" t="s">
        <v>21</v>
      </c>
      <c r="F724" t="s">
        <v>36</v>
      </c>
      <c r="G724">
        <v>90.63</v>
      </c>
      <c r="H724">
        <v>9</v>
      </c>
      <c r="I724">
        <v>40.783499999999997</v>
      </c>
      <c r="J724">
        <v>856.45349999999996</v>
      </c>
      <c r="K724" t="s">
        <v>208</v>
      </c>
      <c r="L724">
        <v>0.64444444444444449</v>
      </c>
      <c r="M724" t="s">
        <v>29</v>
      </c>
      <c r="N724">
        <v>815.67</v>
      </c>
      <c r="O724">
        <v>4.7619047620000003</v>
      </c>
      <c r="P724">
        <v>40.783499999999997</v>
      </c>
      <c r="Q724">
        <v>5.0999999999999996</v>
      </c>
      <c r="R724">
        <f t="shared" si="107"/>
        <v>856.45</v>
      </c>
      <c r="S724" t="str">
        <f t="shared" si="99"/>
        <v>check</v>
      </c>
      <c r="T724" t="str">
        <f t="shared" si="100"/>
        <v>Sports And Travel</v>
      </c>
      <c r="U724" t="str">
        <f t="shared" si="101"/>
        <v>Cash</v>
      </c>
      <c r="V724">
        <f>SUM(J724:J724:J1723)</f>
        <v>89481.945000000022</v>
      </c>
      <c r="W724">
        <f t="shared" si="102"/>
        <v>1514</v>
      </c>
      <c r="X724">
        <f t="shared" si="103"/>
        <v>320.72381720430116</v>
      </c>
      <c r="Y724">
        <f t="shared" si="104"/>
        <v>1022.49</v>
      </c>
      <c r="Z724">
        <f t="shared" si="105"/>
        <v>10.6785</v>
      </c>
      <c r="AA724">
        <f t="shared" si="106"/>
        <v>279</v>
      </c>
    </row>
    <row r="725" spans="1:27" x14ac:dyDescent="0.3">
      <c r="A725" t="s">
        <v>811</v>
      </c>
      <c r="B725" t="s">
        <v>45</v>
      </c>
      <c r="C725" t="s">
        <v>46</v>
      </c>
      <c r="D725" t="s">
        <v>27</v>
      </c>
      <c r="E725" t="s">
        <v>215</v>
      </c>
      <c r="F725" t="s">
        <v>31</v>
      </c>
      <c r="G725">
        <v>44.12</v>
      </c>
      <c r="H725">
        <v>3</v>
      </c>
      <c r="I725">
        <v>6.6180000000000003</v>
      </c>
      <c r="J725">
        <v>138.97800000000001</v>
      </c>
      <c r="K725" t="s">
        <v>289</v>
      </c>
      <c r="L725">
        <v>0.57291666666666663</v>
      </c>
      <c r="M725" t="s">
        <v>32</v>
      </c>
      <c r="N725">
        <v>132.36000000000001</v>
      </c>
      <c r="O725">
        <v>4.7619047620000003</v>
      </c>
      <c r="P725">
        <v>6.6180000000000003</v>
      </c>
      <c r="Q725">
        <v>7.9</v>
      </c>
      <c r="R725">
        <f t="shared" si="107"/>
        <v>138.97999999999999</v>
      </c>
      <c r="S725" t="str">
        <f t="shared" si="99"/>
        <v>check</v>
      </c>
      <c r="T725" t="str">
        <f t="shared" si="100"/>
        <v>Home And Lifestyle</v>
      </c>
      <c r="U725" t="str">
        <f t="shared" si="101"/>
        <v>Credit card</v>
      </c>
      <c r="V725">
        <f>SUM(J725:J725:J1724)</f>
        <v>88625.491500000018</v>
      </c>
      <c r="W725">
        <f t="shared" si="102"/>
        <v>1505</v>
      </c>
      <c r="X725">
        <f t="shared" si="103"/>
        <v>318.79673201438857</v>
      </c>
      <c r="Y725">
        <f t="shared" si="104"/>
        <v>1022.49</v>
      </c>
      <c r="Z725">
        <f t="shared" si="105"/>
        <v>10.6785</v>
      </c>
      <c r="AA725">
        <f t="shared" si="106"/>
        <v>278</v>
      </c>
    </row>
    <row r="726" spans="1:27" x14ac:dyDescent="0.3">
      <c r="A726" t="s">
        <v>812</v>
      </c>
      <c r="B726" t="s">
        <v>25</v>
      </c>
      <c r="C726" t="s">
        <v>26</v>
      </c>
      <c r="D726" t="s">
        <v>20</v>
      </c>
      <c r="E726" t="s">
        <v>21</v>
      </c>
      <c r="F726" t="s">
        <v>47</v>
      </c>
      <c r="G726">
        <v>36.770000000000003</v>
      </c>
      <c r="H726">
        <v>7</v>
      </c>
      <c r="I726">
        <v>12.8695</v>
      </c>
      <c r="J726">
        <v>270.2595</v>
      </c>
      <c r="K726">
        <v>43770</v>
      </c>
      <c r="L726">
        <v>0.84027777777777779</v>
      </c>
      <c r="M726" t="s">
        <v>29</v>
      </c>
      <c r="N726">
        <v>257.39</v>
      </c>
      <c r="O726">
        <v>4.7619047620000003</v>
      </c>
      <c r="P726">
        <v>12.8695</v>
      </c>
      <c r="Q726">
        <v>7.4</v>
      </c>
      <c r="R726">
        <f t="shared" si="107"/>
        <v>270.26</v>
      </c>
      <c r="S726" t="str">
        <f t="shared" si="99"/>
        <v>check</v>
      </c>
      <c r="T726" t="str">
        <f t="shared" si="100"/>
        <v>Food And Beverages</v>
      </c>
      <c r="U726" t="str">
        <f t="shared" si="101"/>
        <v>Cash</v>
      </c>
      <c r="V726">
        <f>SUM(J726:J726:J1725)</f>
        <v>88486.51350000003</v>
      </c>
      <c r="W726">
        <f t="shared" si="102"/>
        <v>1502</v>
      </c>
      <c r="X726">
        <f t="shared" si="103"/>
        <v>319.44589711191344</v>
      </c>
      <c r="Y726">
        <f t="shared" si="104"/>
        <v>1022.49</v>
      </c>
      <c r="Z726">
        <f t="shared" si="105"/>
        <v>10.6785</v>
      </c>
      <c r="AA726">
        <f t="shared" si="106"/>
        <v>277</v>
      </c>
    </row>
    <row r="727" spans="1:27" x14ac:dyDescent="0.3">
      <c r="A727" t="s">
        <v>813</v>
      </c>
      <c r="B727" t="s">
        <v>45</v>
      </c>
      <c r="C727" t="s">
        <v>46</v>
      </c>
      <c r="D727" t="s">
        <v>20</v>
      </c>
      <c r="E727" t="s">
        <v>215</v>
      </c>
      <c r="F727" t="s">
        <v>47</v>
      </c>
      <c r="G727">
        <v>23.34</v>
      </c>
      <c r="H727">
        <v>4</v>
      </c>
      <c r="I727">
        <v>4.6680000000000001</v>
      </c>
      <c r="J727">
        <v>98.028000000000006</v>
      </c>
      <c r="K727">
        <v>43557</v>
      </c>
      <c r="L727">
        <v>0.78680555555555554</v>
      </c>
      <c r="M727" t="s">
        <v>23</v>
      </c>
      <c r="N727">
        <v>93.36</v>
      </c>
      <c r="O727">
        <v>4.7619047620000003</v>
      </c>
      <c r="P727">
        <v>4.6680000000000001</v>
      </c>
      <c r="Q727">
        <v>7.4</v>
      </c>
      <c r="R727">
        <f t="shared" si="107"/>
        <v>98.03</v>
      </c>
      <c r="S727" t="str">
        <f t="shared" si="99"/>
        <v>check</v>
      </c>
      <c r="T727" t="str">
        <f t="shared" si="100"/>
        <v>Food And Beverages</v>
      </c>
      <c r="U727" t="str">
        <f t="shared" si="101"/>
        <v>Ewallet</v>
      </c>
      <c r="V727">
        <f>SUM(J727:J727:J1726)</f>
        <v>88216.25400000003</v>
      </c>
      <c r="W727">
        <f t="shared" si="102"/>
        <v>1495</v>
      </c>
      <c r="X727">
        <f t="shared" si="103"/>
        <v>319.6241086956523</v>
      </c>
      <c r="Y727">
        <f t="shared" si="104"/>
        <v>1022.49</v>
      </c>
      <c r="Z727">
        <f t="shared" si="105"/>
        <v>10.6785</v>
      </c>
      <c r="AA727">
        <f t="shared" si="106"/>
        <v>276</v>
      </c>
    </row>
    <row r="728" spans="1:27" x14ac:dyDescent="0.3">
      <c r="A728" t="s">
        <v>814</v>
      </c>
      <c r="B728" t="s">
        <v>25</v>
      </c>
      <c r="C728" t="s">
        <v>26</v>
      </c>
      <c r="D728" t="s">
        <v>20</v>
      </c>
      <c r="E728" t="s">
        <v>21</v>
      </c>
      <c r="F728" t="s">
        <v>22</v>
      </c>
      <c r="G728">
        <v>28.5</v>
      </c>
      <c r="H728">
        <v>8</v>
      </c>
      <c r="I728">
        <v>11.4</v>
      </c>
      <c r="J728">
        <v>239.4</v>
      </c>
      <c r="K728">
        <v>43618</v>
      </c>
      <c r="L728">
        <v>0.6</v>
      </c>
      <c r="M728" t="s">
        <v>29</v>
      </c>
      <c r="N728">
        <v>228</v>
      </c>
      <c r="O728">
        <v>4.7619047620000003</v>
      </c>
      <c r="P728">
        <v>11.4</v>
      </c>
      <c r="Q728">
        <v>6.6</v>
      </c>
      <c r="R728">
        <f t="shared" si="107"/>
        <v>239.4</v>
      </c>
      <c r="S728" t="str">
        <f t="shared" si="99"/>
        <v>correct</v>
      </c>
      <c r="T728" t="str">
        <f t="shared" si="100"/>
        <v>Health And Beauty</v>
      </c>
      <c r="U728" t="str">
        <f t="shared" si="101"/>
        <v>Cash</v>
      </c>
      <c r="V728">
        <f>SUM(J728:J728:J1727)</f>
        <v>88118.226000000024</v>
      </c>
      <c r="W728">
        <f t="shared" si="102"/>
        <v>1491</v>
      </c>
      <c r="X728">
        <f t="shared" si="103"/>
        <v>320.42991272727284</v>
      </c>
      <c r="Y728">
        <f t="shared" si="104"/>
        <v>1022.49</v>
      </c>
      <c r="Z728">
        <f t="shared" si="105"/>
        <v>10.6785</v>
      </c>
      <c r="AA728">
        <f t="shared" si="106"/>
        <v>275</v>
      </c>
    </row>
    <row r="729" spans="1:27" x14ac:dyDescent="0.3">
      <c r="A729" t="s">
        <v>815</v>
      </c>
      <c r="B729" t="s">
        <v>25</v>
      </c>
      <c r="C729" t="s">
        <v>26</v>
      </c>
      <c r="D729" t="s">
        <v>20</v>
      </c>
      <c r="E729" t="s">
        <v>215</v>
      </c>
      <c r="F729" t="s">
        <v>31</v>
      </c>
      <c r="G729">
        <v>55.57</v>
      </c>
      <c r="H729">
        <v>3</v>
      </c>
      <c r="I729">
        <v>8.3354999999999997</v>
      </c>
      <c r="J729">
        <v>175.0455</v>
      </c>
      <c r="K729">
        <v>43678</v>
      </c>
      <c r="L729">
        <v>0.48749999999999999</v>
      </c>
      <c r="M729" t="s">
        <v>32</v>
      </c>
      <c r="N729">
        <v>166.71</v>
      </c>
      <c r="O729">
        <v>4.7619047620000003</v>
      </c>
      <c r="P729">
        <v>8.3354999999999997</v>
      </c>
      <c r="Q729">
        <v>5.9</v>
      </c>
      <c r="R729">
        <f t="shared" si="107"/>
        <v>175.05</v>
      </c>
      <c r="S729" t="str">
        <f t="shared" si="99"/>
        <v>check</v>
      </c>
      <c r="T729" t="str">
        <f t="shared" si="100"/>
        <v>Home And Lifestyle</v>
      </c>
      <c r="U729" t="str">
        <f t="shared" si="101"/>
        <v>Credit card</v>
      </c>
      <c r="V729">
        <f>SUM(J729:J729:J1728)</f>
        <v>87878.82600000003</v>
      </c>
      <c r="W729">
        <f t="shared" si="102"/>
        <v>1483</v>
      </c>
      <c r="X729">
        <f t="shared" si="103"/>
        <v>320.72564233576651</v>
      </c>
      <c r="Y729">
        <f t="shared" si="104"/>
        <v>1022.49</v>
      </c>
      <c r="Z729">
        <f t="shared" si="105"/>
        <v>10.6785</v>
      </c>
      <c r="AA729">
        <f t="shared" si="106"/>
        <v>274</v>
      </c>
    </row>
    <row r="730" spans="1:27" x14ac:dyDescent="0.3">
      <c r="A730" t="s">
        <v>816</v>
      </c>
      <c r="B730" t="s">
        <v>45</v>
      </c>
      <c r="C730" t="s">
        <v>46</v>
      </c>
      <c r="D730" t="s">
        <v>27</v>
      </c>
      <c r="E730" t="s">
        <v>215</v>
      </c>
      <c r="F730" t="s">
        <v>36</v>
      </c>
      <c r="G730">
        <v>69.739999999999995</v>
      </c>
      <c r="H730">
        <v>10</v>
      </c>
      <c r="I730">
        <v>34.869999999999997</v>
      </c>
      <c r="J730">
        <v>732.27</v>
      </c>
      <c r="K730">
        <v>43588</v>
      </c>
      <c r="L730">
        <v>0.74236111111111114</v>
      </c>
      <c r="M730" t="s">
        <v>32</v>
      </c>
      <c r="N730">
        <v>697.4</v>
      </c>
      <c r="O730">
        <v>4.7619047620000003</v>
      </c>
      <c r="P730">
        <v>34.869999999999997</v>
      </c>
      <c r="Q730">
        <v>8.9</v>
      </c>
      <c r="R730">
        <f t="shared" si="107"/>
        <v>732.27</v>
      </c>
      <c r="S730" t="str">
        <f t="shared" si="99"/>
        <v>correct</v>
      </c>
      <c r="T730" t="str">
        <f t="shared" si="100"/>
        <v>Sports And Travel</v>
      </c>
      <c r="U730" t="str">
        <f t="shared" si="101"/>
        <v>Credit card</v>
      </c>
      <c r="V730">
        <f>SUM(J730:J730:J1729)</f>
        <v>87703.780500000037</v>
      </c>
      <c r="W730">
        <f t="shared" si="102"/>
        <v>1480</v>
      </c>
      <c r="X730">
        <f t="shared" si="103"/>
        <v>321.25926923076935</v>
      </c>
      <c r="Y730">
        <f t="shared" si="104"/>
        <v>1022.49</v>
      </c>
      <c r="Z730">
        <f t="shared" si="105"/>
        <v>10.6785</v>
      </c>
      <c r="AA730">
        <f t="shared" si="106"/>
        <v>273</v>
      </c>
    </row>
    <row r="731" spans="1:27" x14ac:dyDescent="0.3">
      <c r="A731" t="s">
        <v>817</v>
      </c>
      <c r="B731" t="s">
        <v>25</v>
      </c>
      <c r="C731" t="s">
        <v>26</v>
      </c>
      <c r="D731" t="s">
        <v>27</v>
      </c>
      <c r="E731" t="s">
        <v>215</v>
      </c>
      <c r="F731" t="s">
        <v>50</v>
      </c>
      <c r="G731">
        <v>97.26</v>
      </c>
      <c r="H731">
        <v>4</v>
      </c>
      <c r="I731">
        <v>19.452000000000002</v>
      </c>
      <c r="J731">
        <v>408.49200000000002</v>
      </c>
      <c r="K731" t="s">
        <v>95</v>
      </c>
      <c r="L731">
        <v>0.6479166666666667</v>
      </c>
      <c r="M731" t="s">
        <v>23</v>
      </c>
      <c r="N731">
        <v>389.04</v>
      </c>
      <c r="O731">
        <v>4.7619047620000003</v>
      </c>
      <c r="P731">
        <v>19.452000000000002</v>
      </c>
      <c r="Q731">
        <v>6.8</v>
      </c>
      <c r="R731">
        <f t="shared" si="107"/>
        <v>408.49</v>
      </c>
      <c r="S731" t="str">
        <f t="shared" si="99"/>
        <v>check</v>
      </c>
      <c r="T731" t="str">
        <f t="shared" si="100"/>
        <v>Fashion Accessories</v>
      </c>
      <c r="U731" t="str">
        <f t="shared" si="101"/>
        <v>Ewallet</v>
      </c>
      <c r="V731">
        <f>SUM(J731:J731:J1730)</f>
        <v>86971.510500000019</v>
      </c>
      <c r="W731">
        <f t="shared" si="102"/>
        <v>1470</v>
      </c>
      <c r="X731">
        <f t="shared" si="103"/>
        <v>319.74820036764714</v>
      </c>
      <c r="Y731">
        <f t="shared" si="104"/>
        <v>1022.49</v>
      </c>
      <c r="Z731">
        <f t="shared" si="105"/>
        <v>10.6785</v>
      </c>
      <c r="AA731">
        <f t="shared" si="106"/>
        <v>272</v>
      </c>
    </row>
    <row r="732" spans="1:27" x14ac:dyDescent="0.3">
      <c r="A732" t="s">
        <v>818</v>
      </c>
      <c r="B732" t="s">
        <v>45</v>
      </c>
      <c r="C732" t="s">
        <v>46</v>
      </c>
      <c r="D732" t="s">
        <v>20</v>
      </c>
      <c r="E732" t="s">
        <v>21</v>
      </c>
      <c r="F732" t="s">
        <v>31</v>
      </c>
      <c r="G732">
        <v>52.18</v>
      </c>
      <c r="H732">
        <v>7</v>
      </c>
      <c r="I732">
        <v>18.263000000000002</v>
      </c>
      <c r="J732">
        <v>383.52300000000002</v>
      </c>
      <c r="K732">
        <v>43711</v>
      </c>
      <c r="L732">
        <v>0.45416666666666666</v>
      </c>
      <c r="M732" t="s">
        <v>29</v>
      </c>
      <c r="N732">
        <v>365.26</v>
      </c>
      <c r="O732">
        <v>4.7619047620000003</v>
      </c>
      <c r="P732">
        <v>18.263000000000002</v>
      </c>
      <c r="Q732">
        <v>9.3000000000000007</v>
      </c>
      <c r="R732">
        <f t="shared" si="107"/>
        <v>383.52</v>
      </c>
      <c r="S732" t="str">
        <f t="shared" si="99"/>
        <v>check</v>
      </c>
      <c r="T732" t="str">
        <f t="shared" si="100"/>
        <v>Home And Lifestyle</v>
      </c>
      <c r="U732" t="str">
        <f t="shared" si="101"/>
        <v>Cash</v>
      </c>
      <c r="V732">
        <f>SUM(J732:J732:J1731)</f>
        <v>86563.018500000035</v>
      </c>
      <c r="W732">
        <f t="shared" si="102"/>
        <v>1466</v>
      </c>
      <c r="X732">
        <f t="shared" si="103"/>
        <v>319.42073247232486</v>
      </c>
      <c r="Y732">
        <f t="shared" si="104"/>
        <v>1022.49</v>
      </c>
      <c r="Z732">
        <f t="shared" si="105"/>
        <v>10.6785</v>
      </c>
      <c r="AA732">
        <f t="shared" si="106"/>
        <v>271</v>
      </c>
    </row>
    <row r="733" spans="1:27" x14ac:dyDescent="0.3">
      <c r="A733" t="s">
        <v>819</v>
      </c>
      <c r="B733" t="s">
        <v>18</v>
      </c>
      <c r="C733" t="s">
        <v>19</v>
      </c>
      <c r="D733" t="s">
        <v>20</v>
      </c>
      <c r="E733" t="s">
        <v>21</v>
      </c>
      <c r="F733" t="s">
        <v>50</v>
      </c>
      <c r="G733">
        <v>22.32</v>
      </c>
      <c r="H733">
        <v>4</v>
      </c>
      <c r="I733">
        <v>4.4640000000000004</v>
      </c>
      <c r="J733">
        <v>93.744</v>
      </c>
      <c r="K733">
        <v>43468</v>
      </c>
      <c r="L733">
        <v>0.68263888888888891</v>
      </c>
      <c r="M733" t="s">
        <v>32</v>
      </c>
      <c r="N733">
        <v>89.28</v>
      </c>
      <c r="O733">
        <v>4.7619047620000003</v>
      </c>
      <c r="P733">
        <v>4.4640000000000004</v>
      </c>
      <c r="Q733">
        <v>4.4000000000000004</v>
      </c>
      <c r="R733">
        <f t="shared" si="107"/>
        <v>93.74</v>
      </c>
      <c r="S733" t="str">
        <f t="shared" si="99"/>
        <v>check</v>
      </c>
      <c r="T733" t="str">
        <f t="shared" si="100"/>
        <v>Fashion Accessories</v>
      </c>
      <c r="U733" t="str">
        <f t="shared" si="101"/>
        <v>Credit card</v>
      </c>
      <c r="V733">
        <f>SUM(J733:J733:J1732)</f>
        <v>86179.495500000034</v>
      </c>
      <c r="W733">
        <f t="shared" si="102"/>
        <v>1459</v>
      </c>
      <c r="X733">
        <f t="shared" si="103"/>
        <v>319.18331666666677</v>
      </c>
      <c r="Y733">
        <f t="shared" si="104"/>
        <v>1022.49</v>
      </c>
      <c r="Z733">
        <f t="shared" si="105"/>
        <v>10.6785</v>
      </c>
      <c r="AA733">
        <f t="shared" si="106"/>
        <v>270</v>
      </c>
    </row>
    <row r="734" spans="1:27" x14ac:dyDescent="0.3">
      <c r="A734" t="s">
        <v>820</v>
      </c>
      <c r="B734" t="s">
        <v>18</v>
      </c>
      <c r="C734" t="s">
        <v>19</v>
      </c>
      <c r="D734" t="s">
        <v>27</v>
      </c>
      <c r="E734" t="s">
        <v>215</v>
      </c>
      <c r="F734" t="s">
        <v>22</v>
      </c>
      <c r="G734">
        <v>56</v>
      </c>
      <c r="H734">
        <v>3</v>
      </c>
      <c r="I734">
        <v>8.4</v>
      </c>
      <c r="J734">
        <v>176.4</v>
      </c>
      <c r="K734" t="s">
        <v>109</v>
      </c>
      <c r="L734">
        <v>0.81458333333333333</v>
      </c>
      <c r="M734" t="s">
        <v>23</v>
      </c>
      <c r="N734">
        <v>168</v>
      </c>
      <c r="O734">
        <v>4.7619047620000003</v>
      </c>
      <c r="P734">
        <v>8.4</v>
      </c>
      <c r="Q734">
        <v>4.8</v>
      </c>
      <c r="R734">
        <f t="shared" si="107"/>
        <v>176.4</v>
      </c>
      <c r="S734" t="str">
        <f t="shared" si="99"/>
        <v>correct</v>
      </c>
      <c r="T734" t="str">
        <f t="shared" si="100"/>
        <v>Health And Beauty</v>
      </c>
      <c r="U734" t="str">
        <f t="shared" si="101"/>
        <v>Ewallet</v>
      </c>
      <c r="V734">
        <f>SUM(J734:J734:J1733)</f>
        <v>86085.751500000028</v>
      </c>
      <c r="W734">
        <f t="shared" si="102"/>
        <v>1455</v>
      </c>
      <c r="X734">
        <f t="shared" si="103"/>
        <v>320.02138104089232</v>
      </c>
      <c r="Y734">
        <f t="shared" si="104"/>
        <v>1022.49</v>
      </c>
      <c r="Z734">
        <f t="shared" si="105"/>
        <v>10.6785</v>
      </c>
      <c r="AA734">
        <f t="shared" si="106"/>
        <v>269</v>
      </c>
    </row>
    <row r="735" spans="1:27" x14ac:dyDescent="0.3">
      <c r="A735" t="s">
        <v>821</v>
      </c>
      <c r="B735" t="s">
        <v>18</v>
      </c>
      <c r="C735" t="s">
        <v>19</v>
      </c>
      <c r="D735" t="s">
        <v>20</v>
      </c>
      <c r="E735" t="s">
        <v>215</v>
      </c>
      <c r="F735" t="s">
        <v>50</v>
      </c>
      <c r="G735">
        <v>19.7</v>
      </c>
      <c r="H735">
        <v>1</v>
      </c>
      <c r="I735">
        <v>0.98499999999999999</v>
      </c>
      <c r="J735">
        <v>20.684999999999999</v>
      </c>
      <c r="K735">
        <v>43679</v>
      </c>
      <c r="L735">
        <v>0.48541666666666666</v>
      </c>
      <c r="M735" t="s">
        <v>23</v>
      </c>
      <c r="N735">
        <v>19.7</v>
      </c>
      <c r="O735">
        <v>4.7619047620000003</v>
      </c>
      <c r="P735">
        <v>0.98499999999999999</v>
      </c>
      <c r="Q735">
        <v>9.5</v>
      </c>
      <c r="R735">
        <f t="shared" si="107"/>
        <v>20.69</v>
      </c>
      <c r="S735" t="str">
        <f t="shared" si="99"/>
        <v>check</v>
      </c>
      <c r="T735" t="str">
        <f t="shared" si="100"/>
        <v>Fashion Accessories</v>
      </c>
      <c r="U735" t="str">
        <f t="shared" si="101"/>
        <v>Ewallet</v>
      </c>
      <c r="V735">
        <f>SUM(J735:J735:J1734)</f>
        <v>85909.351500000033</v>
      </c>
      <c r="W735">
        <f t="shared" si="102"/>
        <v>1452</v>
      </c>
      <c r="X735">
        <f t="shared" si="103"/>
        <v>320.55728171641806</v>
      </c>
      <c r="Y735">
        <f t="shared" si="104"/>
        <v>1022.49</v>
      </c>
      <c r="Z735">
        <f t="shared" si="105"/>
        <v>10.6785</v>
      </c>
      <c r="AA735">
        <f t="shared" si="106"/>
        <v>268</v>
      </c>
    </row>
    <row r="736" spans="1:27" x14ac:dyDescent="0.3">
      <c r="A736" t="s">
        <v>822</v>
      </c>
      <c r="B736" t="s">
        <v>45</v>
      </c>
      <c r="C736" t="s">
        <v>46</v>
      </c>
      <c r="D736" t="s">
        <v>27</v>
      </c>
      <c r="E736" t="s">
        <v>215</v>
      </c>
      <c r="F736" t="s">
        <v>28</v>
      </c>
      <c r="G736">
        <v>75.88</v>
      </c>
      <c r="H736">
        <v>7</v>
      </c>
      <c r="I736">
        <v>26.558</v>
      </c>
      <c r="J736">
        <v>557.71799999999996</v>
      </c>
      <c r="K736" t="s">
        <v>128</v>
      </c>
      <c r="L736">
        <v>0.44305555555555554</v>
      </c>
      <c r="M736" t="s">
        <v>23</v>
      </c>
      <c r="N736">
        <v>531.16</v>
      </c>
      <c r="O736">
        <v>4.7619047620000003</v>
      </c>
      <c r="P736">
        <v>26.558</v>
      </c>
      <c r="Q736">
        <v>8.9</v>
      </c>
      <c r="R736">
        <f t="shared" si="107"/>
        <v>557.72</v>
      </c>
      <c r="S736" t="str">
        <f t="shared" si="99"/>
        <v>check</v>
      </c>
      <c r="T736" t="str">
        <f t="shared" si="100"/>
        <v>Electronic Accessories</v>
      </c>
      <c r="U736" t="str">
        <f t="shared" si="101"/>
        <v>Ewallet</v>
      </c>
      <c r="V736">
        <f>SUM(J736:J736:J1735)</f>
        <v>85888.666500000036</v>
      </c>
      <c r="W736">
        <f t="shared" si="102"/>
        <v>1451</v>
      </c>
      <c r="X736">
        <f t="shared" si="103"/>
        <v>321.68039887640464</v>
      </c>
      <c r="Y736">
        <f t="shared" si="104"/>
        <v>1022.49</v>
      </c>
      <c r="Z736">
        <f t="shared" si="105"/>
        <v>10.6785</v>
      </c>
      <c r="AA736">
        <f t="shared" si="106"/>
        <v>267</v>
      </c>
    </row>
    <row r="737" spans="1:27" x14ac:dyDescent="0.3">
      <c r="A737" t="s">
        <v>823</v>
      </c>
      <c r="B737" t="s">
        <v>45</v>
      </c>
      <c r="C737" t="s">
        <v>46</v>
      </c>
      <c r="D737" t="s">
        <v>20</v>
      </c>
      <c r="E737" t="s">
        <v>215</v>
      </c>
      <c r="F737" t="s">
        <v>47</v>
      </c>
      <c r="G737">
        <v>53.72</v>
      </c>
      <c r="H737">
        <v>1</v>
      </c>
      <c r="I737">
        <v>2.6859999999999999</v>
      </c>
      <c r="J737">
        <v>56.405999999999999</v>
      </c>
      <c r="K737">
        <v>43468</v>
      </c>
      <c r="L737">
        <v>0.8354166666666667</v>
      </c>
      <c r="M737" t="s">
        <v>23</v>
      </c>
      <c r="N737">
        <v>53.72</v>
      </c>
      <c r="O737">
        <v>4.7619047620000003</v>
      </c>
      <c r="P737">
        <v>2.6859999999999999</v>
      </c>
      <c r="Q737">
        <v>6.4</v>
      </c>
      <c r="R737">
        <f t="shared" si="107"/>
        <v>56.41</v>
      </c>
      <c r="S737" t="str">
        <f t="shared" si="99"/>
        <v>check</v>
      </c>
      <c r="T737" t="str">
        <f t="shared" si="100"/>
        <v>Food And Beverages</v>
      </c>
      <c r="U737" t="str">
        <f t="shared" si="101"/>
        <v>Ewallet</v>
      </c>
      <c r="V737">
        <f>SUM(J737:J737:J1736)</f>
        <v>85330.948500000042</v>
      </c>
      <c r="W737">
        <f t="shared" si="102"/>
        <v>1444</v>
      </c>
      <c r="X737">
        <f t="shared" si="103"/>
        <v>320.79303947368436</v>
      </c>
      <c r="Y737">
        <f t="shared" si="104"/>
        <v>1022.49</v>
      </c>
      <c r="Z737">
        <f t="shared" si="105"/>
        <v>10.6785</v>
      </c>
      <c r="AA737">
        <f t="shared" si="106"/>
        <v>266</v>
      </c>
    </row>
    <row r="738" spans="1:27" x14ac:dyDescent="0.3">
      <c r="A738" t="s">
        <v>824</v>
      </c>
      <c r="B738" t="s">
        <v>25</v>
      </c>
      <c r="C738" t="s">
        <v>26</v>
      </c>
      <c r="D738" t="s">
        <v>20</v>
      </c>
      <c r="E738" t="s">
        <v>215</v>
      </c>
      <c r="F738" t="s">
        <v>22</v>
      </c>
      <c r="G738">
        <v>81.95</v>
      </c>
      <c r="H738">
        <v>10</v>
      </c>
      <c r="I738">
        <v>40.975000000000001</v>
      </c>
      <c r="J738">
        <v>860.47500000000002</v>
      </c>
      <c r="K738">
        <v>43741</v>
      </c>
      <c r="L738">
        <v>0.52708333333333335</v>
      </c>
      <c r="M738" t="s">
        <v>32</v>
      </c>
      <c r="N738">
        <v>819.5</v>
      </c>
      <c r="O738">
        <v>4.7619047620000003</v>
      </c>
      <c r="P738">
        <v>40.975000000000001</v>
      </c>
      <c r="Q738">
        <v>6</v>
      </c>
      <c r="R738">
        <f t="shared" si="107"/>
        <v>860.48</v>
      </c>
      <c r="S738" t="str">
        <f t="shared" si="99"/>
        <v>check</v>
      </c>
      <c r="T738" t="str">
        <f t="shared" si="100"/>
        <v>Health And Beauty</v>
      </c>
      <c r="U738" t="str">
        <f t="shared" si="101"/>
        <v>Credit card</v>
      </c>
      <c r="V738">
        <f>SUM(J738:J738:J1737)</f>
        <v>85274.54250000004</v>
      </c>
      <c r="W738">
        <f t="shared" si="102"/>
        <v>1443</v>
      </c>
      <c r="X738">
        <f t="shared" si="103"/>
        <v>321.79072641509447</v>
      </c>
      <c r="Y738">
        <f t="shared" si="104"/>
        <v>1022.49</v>
      </c>
      <c r="Z738">
        <f t="shared" si="105"/>
        <v>10.6785</v>
      </c>
      <c r="AA738">
        <f t="shared" si="106"/>
        <v>265</v>
      </c>
    </row>
    <row r="739" spans="1:27" x14ac:dyDescent="0.3">
      <c r="A739" t="s">
        <v>825</v>
      </c>
      <c r="B739" t="s">
        <v>25</v>
      </c>
      <c r="C739" t="s">
        <v>26</v>
      </c>
      <c r="D739" t="s">
        <v>20</v>
      </c>
      <c r="E739" t="s">
        <v>21</v>
      </c>
      <c r="F739" t="s">
        <v>31</v>
      </c>
      <c r="G739">
        <v>81.2</v>
      </c>
      <c r="H739">
        <v>7</v>
      </c>
      <c r="I739">
        <v>28.42</v>
      </c>
      <c r="J739">
        <v>596.82000000000005</v>
      </c>
      <c r="K739" t="s">
        <v>87</v>
      </c>
      <c r="L739">
        <v>0.66597222222222219</v>
      </c>
      <c r="M739" t="s">
        <v>32</v>
      </c>
      <c r="N739">
        <v>568.4</v>
      </c>
      <c r="O739">
        <v>4.7619047620000003</v>
      </c>
      <c r="P739">
        <v>28.42</v>
      </c>
      <c r="Q739">
        <v>8.1</v>
      </c>
      <c r="R739">
        <f t="shared" si="107"/>
        <v>596.82000000000005</v>
      </c>
      <c r="S739" t="str">
        <f t="shared" si="99"/>
        <v>correct</v>
      </c>
      <c r="T739" t="str">
        <f t="shared" si="100"/>
        <v>Home And Lifestyle</v>
      </c>
      <c r="U739" t="str">
        <f t="shared" si="101"/>
        <v>Credit card</v>
      </c>
      <c r="V739">
        <f>SUM(J739:J739:J1738)</f>
        <v>84414.067500000048</v>
      </c>
      <c r="W739">
        <f t="shared" si="102"/>
        <v>1433</v>
      </c>
      <c r="X739">
        <f t="shared" si="103"/>
        <v>319.75025568181837</v>
      </c>
      <c r="Y739">
        <f t="shared" si="104"/>
        <v>1022.49</v>
      </c>
      <c r="Z739">
        <f t="shared" si="105"/>
        <v>10.6785</v>
      </c>
      <c r="AA739">
        <f t="shared" si="106"/>
        <v>264</v>
      </c>
    </row>
    <row r="740" spans="1:27" x14ac:dyDescent="0.3">
      <c r="A740" t="s">
        <v>826</v>
      </c>
      <c r="B740" t="s">
        <v>25</v>
      </c>
      <c r="C740" t="s">
        <v>26</v>
      </c>
      <c r="D740" t="s">
        <v>27</v>
      </c>
      <c r="E740" t="s">
        <v>215</v>
      </c>
      <c r="F740" t="s">
        <v>28</v>
      </c>
      <c r="G740">
        <v>58.76</v>
      </c>
      <c r="H740">
        <v>10</v>
      </c>
      <c r="I740">
        <v>29.38</v>
      </c>
      <c r="J740">
        <v>616.98</v>
      </c>
      <c r="K740" t="s">
        <v>228</v>
      </c>
      <c r="L740">
        <v>0.60138888888888886</v>
      </c>
      <c r="M740" t="s">
        <v>23</v>
      </c>
      <c r="N740">
        <v>587.6</v>
      </c>
      <c r="O740">
        <v>4.7619047620000003</v>
      </c>
      <c r="P740">
        <v>29.38</v>
      </c>
      <c r="Q740">
        <v>9</v>
      </c>
      <c r="R740">
        <f t="shared" si="107"/>
        <v>616.98</v>
      </c>
      <c r="S740" t="str">
        <f t="shared" si="99"/>
        <v>correct</v>
      </c>
      <c r="T740" t="str">
        <f t="shared" si="100"/>
        <v>Electronic Accessories</v>
      </c>
      <c r="U740" t="str">
        <f t="shared" si="101"/>
        <v>Ewallet</v>
      </c>
      <c r="V740">
        <f>SUM(J740:J740:J1739)</f>
        <v>83817.247500000041</v>
      </c>
      <c r="W740">
        <f t="shared" si="102"/>
        <v>1426</v>
      </c>
      <c r="X740">
        <f t="shared" si="103"/>
        <v>318.69675855513321</v>
      </c>
      <c r="Y740">
        <f t="shared" si="104"/>
        <v>1022.49</v>
      </c>
      <c r="Z740">
        <f t="shared" si="105"/>
        <v>10.6785</v>
      </c>
      <c r="AA740">
        <f t="shared" si="106"/>
        <v>263</v>
      </c>
    </row>
    <row r="741" spans="1:27" x14ac:dyDescent="0.3">
      <c r="A741" t="s">
        <v>827</v>
      </c>
      <c r="B741" t="s">
        <v>45</v>
      </c>
      <c r="C741" t="s">
        <v>46</v>
      </c>
      <c r="D741" t="s">
        <v>20</v>
      </c>
      <c r="E741" t="s">
        <v>215</v>
      </c>
      <c r="F741" t="s">
        <v>28</v>
      </c>
      <c r="G741">
        <v>91.56</v>
      </c>
      <c r="H741">
        <v>8</v>
      </c>
      <c r="I741">
        <v>36.624000000000002</v>
      </c>
      <c r="J741">
        <v>769.10400000000004</v>
      </c>
      <c r="K741">
        <v>43800</v>
      </c>
      <c r="L741">
        <v>0.76527777777777783</v>
      </c>
      <c r="M741" t="s">
        <v>23</v>
      </c>
      <c r="N741">
        <v>732.48</v>
      </c>
      <c r="O741">
        <v>4.7619047620000003</v>
      </c>
      <c r="P741">
        <v>36.624000000000002</v>
      </c>
      <c r="Q741">
        <v>6</v>
      </c>
      <c r="R741">
        <f t="shared" si="107"/>
        <v>769.1</v>
      </c>
      <c r="S741" t="str">
        <f t="shared" si="99"/>
        <v>check</v>
      </c>
      <c r="T741" t="str">
        <f t="shared" si="100"/>
        <v>Electronic Accessories</v>
      </c>
      <c r="U741" t="str">
        <f t="shared" si="101"/>
        <v>Ewallet</v>
      </c>
      <c r="V741">
        <f>SUM(J741:J741:J1740)</f>
        <v>83200.267500000031</v>
      </c>
      <c r="W741">
        <f t="shared" si="102"/>
        <v>1416</v>
      </c>
      <c r="X741">
        <f t="shared" si="103"/>
        <v>317.55827290076348</v>
      </c>
      <c r="Y741">
        <f t="shared" si="104"/>
        <v>1022.49</v>
      </c>
      <c r="Z741">
        <f t="shared" si="105"/>
        <v>10.6785</v>
      </c>
      <c r="AA741">
        <f t="shared" si="106"/>
        <v>262</v>
      </c>
    </row>
    <row r="742" spans="1:27" x14ac:dyDescent="0.3">
      <c r="A742" t="s">
        <v>828</v>
      </c>
      <c r="B742" t="s">
        <v>18</v>
      </c>
      <c r="C742" t="s">
        <v>19</v>
      </c>
      <c r="D742" t="s">
        <v>27</v>
      </c>
      <c r="E742" t="s">
        <v>215</v>
      </c>
      <c r="F742" t="s">
        <v>31</v>
      </c>
      <c r="G742">
        <v>93.96</v>
      </c>
      <c r="H742">
        <v>9</v>
      </c>
      <c r="I742">
        <v>42.281999999999996</v>
      </c>
      <c r="J742">
        <v>887.92200000000003</v>
      </c>
      <c r="K742" t="s">
        <v>295</v>
      </c>
      <c r="L742">
        <v>0.48055555555555557</v>
      </c>
      <c r="M742" t="s">
        <v>29</v>
      </c>
      <c r="N742">
        <v>845.64</v>
      </c>
      <c r="O742">
        <v>4.7619047620000003</v>
      </c>
      <c r="P742">
        <v>42.281999999999996</v>
      </c>
      <c r="Q742">
        <v>9.8000000000000007</v>
      </c>
      <c r="R742">
        <f t="shared" si="107"/>
        <v>887.92</v>
      </c>
      <c r="S742" t="str">
        <f t="shared" si="99"/>
        <v>check</v>
      </c>
      <c r="T742" t="str">
        <f t="shared" si="100"/>
        <v>Home And Lifestyle</v>
      </c>
      <c r="U742" t="str">
        <f t="shared" si="101"/>
        <v>Cash</v>
      </c>
      <c r="V742">
        <f>SUM(J742:J742:J1741)</f>
        <v>82431.163500000024</v>
      </c>
      <c r="W742">
        <f t="shared" si="102"/>
        <v>1408</v>
      </c>
      <c r="X742">
        <f t="shared" si="103"/>
        <v>315.82821264367823</v>
      </c>
      <c r="Y742">
        <f t="shared" si="104"/>
        <v>1022.49</v>
      </c>
      <c r="Z742">
        <f t="shared" si="105"/>
        <v>10.6785</v>
      </c>
      <c r="AA742">
        <f t="shared" si="106"/>
        <v>261</v>
      </c>
    </row>
    <row r="743" spans="1:27" x14ac:dyDescent="0.3">
      <c r="A743" t="s">
        <v>829</v>
      </c>
      <c r="B743" t="s">
        <v>25</v>
      </c>
      <c r="C743" t="s">
        <v>26</v>
      </c>
      <c r="D743" t="s">
        <v>27</v>
      </c>
      <c r="E743" t="s">
        <v>215</v>
      </c>
      <c r="F743" t="s">
        <v>31</v>
      </c>
      <c r="G743">
        <v>55.61</v>
      </c>
      <c r="H743">
        <v>7</v>
      </c>
      <c r="I743">
        <v>19.4635</v>
      </c>
      <c r="J743">
        <v>408.73349999999999</v>
      </c>
      <c r="K743" t="s">
        <v>87</v>
      </c>
      <c r="L743">
        <v>0.52847222222222223</v>
      </c>
      <c r="M743" t="s">
        <v>29</v>
      </c>
      <c r="N743">
        <v>389.27</v>
      </c>
      <c r="O743">
        <v>4.7619047620000003</v>
      </c>
      <c r="P743">
        <v>19.4635</v>
      </c>
      <c r="Q743">
        <v>8.5</v>
      </c>
      <c r="R743">
        <f t="shared" si="107"/>
        <v>408.73</v>
      </c>
      <c r="S743" t="str">
        <f t="shared" si="99"/>
        <v>check</v>
      </c>
      <c r="T743" t="str">
        <f t="shared" si="100"/>
        <v>Home And Lifestyle</v>
      </c>
      <c r="U743" t="str">
        <f t="shared" si="101"/>
        <v>Cash</v>
      </c>
      <c r="V743">
        <f>SUM(J743:J743:J1742)</f>
        <v>81543.241500000018</v>
      </c>
      <c r="W743">
        <f t="shared" si="102"/>
        <v>1399</v>
      </c>
      <c r="X743">
        <f t="shared" si="103"/>
        <v>313.627851923077</v>
      </c>
      <c r="Y743">
        <f t="shared" si="104"/>
        <v>1022.49</v>
      </c>
      <c r="Z743">
        <f t="shared" si="105"/>
        <v>10.6785</v>
      </c>
      <c r="AA743">
        <f t="shared" si="106"/>
        <v>260</v>
      </c>
    </row>
    <row r="744" spans="1:27" x14ac:dyDescent="0.3">
      <c r="A744" t="s">
        <v>830</v>
      </c>
      <c r="B744" t="s">
        <v>25</v>
      </c>
      <c r="C744" t="s">
        <v>26</v>
      </c>
      <c r="D744" t="s">
        <v>27</v>
      </c>
      <c r="E744" t="s">
        <v>215</v>
      </c>
      <c r="F744" t="s">
        <v>47</v>
      </c>
      <c r="G744">
        <v>84.83</v>
      </c>
      <c r="H744">
        <v>1</v>
      </c>
      <c r="I744">
        <v>4.2415000000000003</v>
      </c>
      <c r="J744">
        <v>89.0715</v>
      </c>
      <c r="K744" t="s">
        <v>283</v>
      </c>
      <c r="L744">
        <v>0.63888888888888895</v>
      </c>
      <c r="M744" t="s">
        <v>23</v>
      </c>
      <c r="N744">
        <v>84.83</v>
      </c>
      <c r="O744">
        <v>4.7619047620000003</v>
      </c>
      <c r="P744">
        <v>4.2415000000000003</v>
      </c>
      <c r="Q744">
        <v>8.8000000000000007</v>
      </c>
      <c r="R744">
        <f t="shared" si="107"/>
        <v>89.07</v>
      </c>
      <c r="S744" t="str">
        <f t="shared" si="99"/>
        <v>check</v>
      </c>
      <c r="T744" t="str">
        <f t="shared" si="100"/>
        <v>Food And Beverages</v>
      </c>
      <c r="U744" t="str">
        <f t="shared" si="101"/>
        <v>Ewallet</v>
      </c>
      <c r="V744">
        <f>SUM(J744:J744:J1743)</f>
        <v>81134.508000000016</v>
      </c>
      <c r="W744">
        <f t="shared" si="102"/>
        <v>1392</v>
      </c>
      <c r="X744">
        <f t="shared" si="103"/>
        <v>313.26064864864873</v>
      </c>
      <c r="Y744">
        <f t="shared" si="104"/>
        <v>1022.49</v>
      </c>
      <c r="Z744">
        <f t="shared" si="105"/>
        <v>10.6785</v>
      </c>
      <c r="AA744">
        <f t="shared" si="106"/>
        <v>259</v>
      </c>
    </row>
    <row r="745" spans="1:27" x14ac:dyDescent="0.3">
      <c r="A745" t="s">
        <v>831</v>
      </c>
      <c r="B745" t="s">
        <v>18</v>
      </c>
      <c r="C745" t="s">
        <v>19</v>
      </c>
      <c r="D745" t="s">
        <v>20</v>
      </c>
      <c r="E745" t="s">
        <v>21</v>
      </c>
      <c r="F745" t="s">
        <v>36</v>
      </c>
      <c r="G745">
        <v>71.63</v>
      </c>
      <c r="H745">
        <v>2</v>
      </c>
      <c r="I745">
        <v>7.1630000000000003</v>
      </c>
      <c r="J745">
        <v>150.423</v>
      </c>
      <c r="K745">
        <v>43801</v>
      </c>
      <c r="L745">
        <v>0.60625000000000007</v>
      </c>
      <c r="M745" t="s">
        <v>23</v>
      </c>
      <c r="N745">
        <v>143.26</v>
      </c>
      <c r="O745">
        <v>4.7619047620000003</v>
      </c>
      <c r="P745">
        <v>7.1630000000000003</v>
      </c>
      <c r="Q745">
        <v>8.8000000000000007</v>
      </c>
      <c r="R745">
        <f t="shared" si="107"/>
        <v>150.41999999999999</v>
      </c>
      <c r="S745" t="str">
        <f t="shared" si="99"/>
        <v>check</v>
      </c>
      <c r="T745" t="str">
        <f t="shared" si="100"/>
        <v>Sports And Travel</v>
      </c>
      <c r="U745" t="str">
        <f t="shared" si="101"/>
        <v>Ewallet</v>
      </c>
      <c r="V745">
        <f>SUM(J745:J745:J1744)</f>
        <v>81045.436500000011</v>
      </c>
      <c r="W745">
        <f t="shared" si="102"/>
        <v>1391</v>
      </c>
      <c r="X745">
        <f t="shared" si="103"/>
        <v>314.12959883720936</v>
      </c>
      <c r="Y745">
        <f t="shared" si="104"/>
        <v>1022.49</v>
      </c>
      <c r="Z745">
        <f t="shared" si="105"/>
        <v>10.6785</v>
      </c>
      <c r="AA745">
        <f t="shared" si="106"/>
        <v>258</v>
      </c>
    </row>
    <row r="746" spans="1:27" x14ac:dyDescent="0.3">
      <c r="A746" t="s">
        <v>832</v>
      </c>
      <c r="B746" t="s">
        <v>18</v>
      </c>
      <c r="C746" t="s">
        <v>19</v>
      </c>
      <c r="D746" t="s">
        <v>20</v>
      </c>
      <c r="E746" t="s">
        <v>215</v>
      </c>
      <c r="F746" t="s">
        <v>31</v>
      </c>
      <c r="G746">
        <v>37.69</v>
      </c>
      <c r="H746">
        <v>2</v>
      </c>
      <c r="I746">
        <v>3.7690000000000001</v>
      </c>
      <c r="J746">
        <v>79.149000000000001</v>
      </c>
      <c r="K746" t="s">
        <v>48</v>
      </c>
      <c r="L746">
        <v>0.64513888888888882</v>
      </c>
      <c r="M746" t="s">
        <v>23</v>
      </c>
      <c r="N746">
        <v>75.38</v>
      </c>
      <c r="O746">
        <v>4.7619047620000003</v>
      </c>
      <c r="P746">
        <v>3.7690000000000001</v>
      </c>
      <c r="Q746">
        <v>9.5</v>
      </c>
      <c r="R746">
        <f t="shared" si="107"/>
        <v>79.150000000000006</v>
      </c>
      <c r="S746" t="str">
        <f t="shared" si="99"/>
        <v>check</v>
      </c>
      <c r="T746" t="str">
        <f t="shared" si="100"/>
        <v>Home And Lifestyle</v>
      </c>
      <c r="U746" t="str">
        <f t="shared" si="101"/>
        <v>Ewallet</v>
      </c>
      <c r="V746">
        <f>SUM(J746:J746:J1745)</f>
        <v>80895.01350000003</v>
      </c>
      <c r="W746">
        <f t="shared" si="102"/>
        <v>1389</v>
      </c>
      <c r="X746">
        <f t="shared" si="103"/>
        <v>314.76658949416355</v>
      </c>
      <c r="Y746">
        <f t="shared" si="104"/>
        <v>1022.49</v>
      </c>
      <c r="Z746">
        <f t="shared" si="105"/>
        <v>10.6785</v>
      </c>
      <c r="AA746">
        <f t="shared" si="106"/>
        <v>257</v>
      </c>
    </row>
    <row r="747" spans="1:27" x14ac:dyDescent="0.3">
      <c r="A747" t="s">
        <v>833</v>
      </c>
      <c r="B747" t="s">
        <v>25</v>
      </c>
      <c r="C747" t="s">
        <v>26</v>
      </c>
      <c r="D747" t="s">
        <v>20</v>
      </c>
      <c r="E747" t="s">
        <v>21</v>
      </c>
      <c r="F747" t="s">
        <v>36</v>
      </c>
      <c r="G747">
        <v>31.67</v>
      </c>
      <c r="H747">
        <v>8</v>
      </c>
      <c r="I747">
        <v>12.667999999999999</v>
      </c>
      <c r="J747">
        <v>266.02800000000002</v>
      </c>
      <c r="K747">
        <v>43497</v>
      </c>
      <c r="L747">
        <v>0.67986111111111114</v>
      </c>
      <c r="M747" t="s">
        <v>32</v>
      </c>
      <c r="N747">
        <v>253.36</v>
      </c>
      <c r="O747">
        <v>4.7619047620000003</v>
      </c>
      <c r="P747">
        <v>12.667999999999999</v>
      </c>
      <c r="Q747">
        <v>5.6</v>
      </c>
      <c r="R747">
        <f t="shared" si="107"/>
        <v>266.02999999999997</v>
      </c>
      <c r="S747" t="str">
        <f t="shared" si="99"/>
        <v>check</v>
      </c>
      <c r="T747" t="str">
        <f t="shared" si="100"/>
        <v>Sports And Travel</v>
      </c>
      <c r="U747" t="str">
        <f t="shared" si="101"/>
        <v>Credit card</v>
      </c>
      <c r="V747">
        <f>SUM(J747:J747:J1746)</f>
        <v>80815.86450000004</v>
      </c>
      <c r="W747">
        <f t="shared" si="102"/>
        <v>1387</v>
      </c>
      <c r="X747">
        <f t="shared" si="103"/>
        <v>315.68697070312516</v>
      </c>
      <c r="Y747">
        <f t="shared" si="104"/>
        <v>1022.49</v>
      </c>
      <c r="Z747">
        <f t="shared" si="105"/>
        <v>10.6785</v>
      </c>
      <c r="AA747">
        <f t="shared" si="106"/>
        <v>256</v>
      </c>
    </row>
    <row r="748" spans="1:27" x14ac:dyDescent="0.3">
      <c r="A748" t="s">
        <v>834</v>
      </c>
      <c r="B748" t="s">
        <v>25</v>
      </c>
      <c r="C748" t="s">
        <v>26</v>
      </c>
      <c r="D748" t="s">
        <v>20</v>
      </c>
      <c r="E748" t="s">
        <v>21</v>
      </c>
      <c r="F748" t="s">
        <v>47</v>
      </c>
      <c r="G748">
        <v>38.42</v>
      </c>
      <c r="H748">
        <v>1</v>
      </c>
      <c r="I748">
        <v>1.921</v>
      </c>
      <c r="J748">
        <v>40.341000000000001</v>
      </c>
      <c r="K748">
        <v>43498</v>
      </c>
      <c r="L748">
        <v>0.68958333333333333</v>
      </c>
      <c r="M748" t="s">
        <v>29</v>
      </c>
      <c r="N748">
        <v>38.42</v>
      </c>
      <c r="O748">
        <v>4.7619047620000003</v>
      </c>
      <c r="P748">
        <v>1.921</v>
      </c>
      <c r="Q748">
        <v>8.6</v>
      </c>
      <c r="R748">
        <f t="shared" si="107"/>
        <v>40.340000000000003</v>
      </c>
      <c r="S748" t="str">
        <f t="shared" si="99"/>
        <v>check</v>
      </c>
      <c r="T748" t="str">
        <f t="shared" si="100"/>
        <v>Food And Beverages</v>
      </c>
      <c r="U748" t="str">
        <f t="shared" si="101"/>
        <v>Cash</v>
      </c>
      <c r="V748">
        <f>SUM(J748:J748:J1747)</f>
        <v>80549.836500000034</v>
      </c>
      <c r="W748">
        <f t="shared" si="102"/>
        <v>1379</v>
      </c>
      <c r="X748">
        <f t="shared" si="103"/>
        <v>315.88171176470604</v>
      </c>
      <c r="Y748">
        <f t="shared" si="104"/>
        <v>1022.49</v>
      </c>
      <c r="Z748">
        <f t="shared" si="105"/>
        <v>10.6785</v>
      </c>
      <c r="AA748">
        <f t="shared" si="106"/>
        <v>255</v>
      </c>
    </row>
    <row r="749" spans="1:27" x14ac:dyDescent="0.3">
      <c r="A749" t="s">
        <v>835</v>
      </c>
      <c r="B749" t="s">
        <v>45</v>
      </c>
      <c r="C749" t="s">
        <v>46</v>
      </c>
      <c r="D749" t="s">
        <v>20</v>
      </c>
      <c r="E749" t="s">
        <v>215</v>
      </c>
      <c r="F749" t="s">
        <v>50</v>
      </c>
      <c r="G749">
        <v>65.23</v>
      </c>
      <c r="H749">
        <v>10</v>
      </c>
      <c r="I749">
        <v>32.615000000000002</v>
      </c>
      <c r="J749">
        <v>684.91499999999996</v>
      </c>
      <c r="K749">
        <v>43678</v>
      </c>
      <c r="L749">
        <v>0.79652777777777783</v>
      </c>
      <c r="M749" t="s">
        <v>32</v>
      </c>
      <c r="N749">
        <v>652.29999999999995</v>
      </c>
      <c r="O749">
        <v>4.7619047620000003</v>
      </c>
      <c r="P749">
        <v>32.615000000000002</v>
      </c>
      <c r="Q749">
        <v>5.2</v>
      </c>
      <c r="R749">
        <f t="shared" si="107"/>
        <v>684.92</v>
      </c>
      <c r="S749" t="str">
        <f t="shared" si="99"/>
        <v>check</v>
      </c>
      <c r="T749" t="str">
        <f t="shared" si="100"/>
        <v>Fashion Accessories</v>
      </c>
      <c r="U749" t="str">
        <f t="shared" si="101"/>
        <v>Credit card</v>
      </c>
      <c r="V749">
        <f>SUM(J749:J749:J1748)</f>
        <v>80509.495500000034</v>
      </c>
      <c r="W749">
        <f t="shared" si="102"/>
        <v>1378</v>
      </c>
      <c r="X749">
        <f t="shared" si="103"/>
        <v>316.96651771653558</v>
      </c>
      <c r="Y749">
        <f t="shared" si="104"/>
        <v>1022.49</v>
      </c>
      <c r="Z749">
        <f t="shared" si="105"/>
        <v>10.6785</v>
      </c>
      <c r="AA749">
        <f t="shared" si="106"/>
        <v>254</v>
      </c>
    </row>
    <row r="750" spans="1:27" x14ac:dyDescent="0.3">
      <c r="A750" t="s">
        <v>836</v>
      </c>
      <c r="B750" t="s">
        <v>25</v>
      </c>
      <c r="C750" t="s">
        <v>26</v>
      </c>
      <c r="D750" t="s">
        <v>20</v>
      </c>
      <c r="E750" t="s">
        <v>21</v>
      </c>
      <c r="F750" t="s">
        <v>31</v>
      </c>
      <c r="G750">
        <v>10.53</v>
      </c>
      <c r="H750">
        <v>5</v>
      </c>
      <c r="I750">
        <v>2.6324999999999998</v>
      </c>
      <c r="J750">
        <v>55.282499999999999</v>
      </c>
      <c r="K750" t="s">
        <v>241</v>
      </c>
      <c r="L750">
        <v>0.61319444444444449</v>
      </c>
      <c r="M750" t="s">
        <v>32</v>
      </c>
      <c r="N750">
        <v>52.65</v>
      </c>
      <c r="O750">
        <v>4.7619047620000003</v>
      </c>
      <c r="P750">
        <v>2.6324999999999998</v>
      </c>
      <c r="Q750">
        <v>5.8</v>
      </c>
      <c r="R750">
        <f t="shared" si="107"/>
        <v>55.28</v>
      </c>
      <c r="S750" t="str">
        <f t="shared" si="99"/>
        <v>check</v>
      </c>
      <c r="T750" t="str">
        <f t="shared" si="100"/>
        <v>Home And Lifestyle</v>
      </c>
      <c r="U750" t="str">
        <f t="shared" si="101"/>
        <v>Credit card</v>
      </c>
      <c r="V750">
        <f>SUM(J750:J750:J1749)</f>
        <v>79824.58050000004</v>
      </c>
      <c r="W750">
        <f t="shared" si="102"/>
        <v>1368</v>
      </c>
      <c r="X750">
        <f t="shared" si="103"/>
        <v>315.5121758893282</v>
      </c>
      <c r="Y750">
        <f t="shared" si="104"/>
        <v>1022.49</v>
      </c>
      <c r="Z750">
        <f t="shared" si="105"/>
        <v>10.6785</v>
      </c>
      <c r="AA750">
        <f t="shared" si="106"/>
        <v>253</v>
      </c>
    </row>
    <row r="751" spans="1:27" x14ac:dyDescent="0.3">
      <c r="A751" t="s">
        <v>837</v>
      </c>
      <c r="B751" t="s">
        <v>45</v>
      </c>
      <c r="C751" t="s">
        <v>46</v>
      </c>
      <c r="D751" t="s">
        <v>20</v>
      </c>
      <c r="E751" t="s">
        <v>21</v>
      </c>
      <c r="F751" t="s">
        <v>31</v>
      </c>
      <c r="G751">
        <v>12.29</v>
      </c>
      <c r="H751">
        <v>9</v>
      </c>
      <c r="I751">
        <v>5.5305</v>
      </c>
      <c r="J751">
        <v>116.1405</v>
      </c>
      <c r="K751" t="s">
        <v>166</v>
      </c>
      <c r="L751">
        <v>0.81111111111111101</v>
      </c>
      <c r="M751" t="s">
        <v>32</v>
      </c>
      <c r="N751">
        <v>110.61</v>
      </c>
      <c r="O751">
        <v>4.7619047620000003</v>
      </c>
      <c r="P751">
        <v>5.5305</v>
      </c>
      <c r="Q751">
        <v>8</v>
      </c>
      <c r="R751">
        <f t="shared" si="107"/>
        <v>116.14</v>
      </c>
      <c r="S751" t="str">
        <f t="shared" si="99"/>
        <v>check</v>
      </c>
      <c r="T751" t="str">
        <f t="shared" si="100"/>
        <v>Home And Lifestyle</v>
      </c>
      <c r="U751" t="str">
        <f t="shared" si="101"/>
        <v>Credit card</v>
      </c>
      <c r="V751">
        <f>SUM(J751:J751:J1750)</f>
        <v>79769.298000000024</v>
      </c>
      <c r="W751">
        <f t="shared" si="102"/>
        <v>1363</v>
      </c>
      <c r="X751">
        <f t="shared" si="103"/>
        <v>316.54483333333343</v>
      </c>
      <c r="Y751">
        <f t="shared" si="104"/>
        <v>1022.49</v>
      </c>
      <c r="Z751">
        <f t="shared" si="105"/>
        <v>10.6785</v>
      </c>
      <c r="AA751">
        <f t="shared" si="106"/>
        <v>252</v>
      </c>
    </row>
    <row r="752" spans="1:27" x14ac:dyDescent="0.3">
      <c r="A752" t="s">
        <v>838</v>
      </c>
      <c r="B752" t="s">
        <v>25</v>
      </c>
      <c r="C752" t="s">
        <v>26</v>
      </c>
      <c r="D752" t="s">
        <v>20</v>
      </c>
      <c r="E752" t="s">
        <v>215</v>
      </c>
      <c r="F752" t="s">
        <v>22</v>
      </c>
      <c r="G752">
        <v>81.23</v>
      </c>
      <c r="H752">
        <v>7</v>
      </c>
      <c r="I752">
        <v>28.430499999999999</v>
      </c>
      <c r="J752">
        <v>597.04049999999995</v>
      </c>
      <c r="K752" t="s">
        <v>57</v>
      </c>
      <c r="L752">
        <v>0.86388888888888893</v>
      </c>
      <c r="M752" t="s">
        <v>29</v>
      </c>
      <c r="N752">
        <v>568.61</v>
      </c>
      <c r="O752">
        <v>4.7619047620000003</v>
      </c>
      <c r="P752">
        <v>28.430499999999999</v>
      </c>
      <c r="Q752">
        <v>9</v>
      </c>
      <c r="R752">
        <f t="shared" si="107"/>
        <v>597.04</v>
      </c>
      <c r="S752" t="str">
        <f t="shared" si="99"/>
        <v>check</v>
      </c>
      <c r="T752" t="str">
        <f t="shared" si="100"/>
        <v>Health And Beauty</v>
      </c>
      <c r="U752" t="str">
        <f t="shared" si="101"/>
        <v>Cash</v>
      </c>
      <c r="V752">
        <f>SUM(J752:J752:J1751)</f>
        <v>79653.157500000016</v>
      </c>
      <c r="W752">
        <f t="shared" si="102"/>
        <v>1354</v>
      </c>
      <c r="X752">
        <f t="shared" si="103"/>
        <v>317.34325697211159</v>
      </c>
      <c r="Y752">
        <f t="shared" si="104"/>
        <v>1022.49</v>
      </c>
      <c r="Z752">
        <f t="shared" si="105"/>
        <v>10.6785</v>
      </c>
      <c r="AA752">
        <f t="shared" si="106"/>
        <v>251</v>
      </c>
    </row>
    <row r="753" spans="1:27" x14ac:dyDescent="0.3">
      <c r="A753" t="s">
        <v>839</v>
      </c>
      <c r="B753" t="s">
        <v>45</v>
      </c>
      <c r="C753" t="s">
        <v>46</v>
      </c>
      <c r="D753" t="s">
        <v>20</v>
      </c>
      <c r="E753" t="s">
        <v>21</v>
      </c>
      <c r="F753" t="s">
        <v>50</v>
      </c>
      <c r="G753">
        <v>22.32</v>
      </c>
      <c r="H753">
        <v>4</v>
      </c>
      <c r="I753">
        <v>4.4640000000000004</v>
      </c>
      <c r="J753">
        <v>93.744</v>
      </c>
      <c r="K753" t="s">
        <v>354</v>
      </c>
      <c r="L753">
        <v>0.4694444444444445</v>
      </c>
      <c r="M753" t="s">
        <v>23</v>
      </c>
      <c r="N753">
        <v>89.28</v>
      </c>
      <c r="O753">
        <v>4.7619047620000003</v>
      </c>
      <c r="P753">
        <v>4.4640000000000004</v>
      </c>
      <c r="Q753">
        <v>4.0999999999999996</v>
      </c>
      <c r="R753">
        <f t="shared" si="107"/>
        <v>93.74</v>
      </c>
      <c r="S753" t="str">
        <f t="shared" si="99"/>
        <v>check</v>
      </c>
      <c r="T753" t="str">
        <f t="shared" si="100"/>
        <v>Fashion Accessories</v>
      </c>
      <c r="U753" t="str">
        <f t="shared" si="101"/>
        <v>Ewallet</v>
      </c>
      <c r="V753">
        <f>SUM(J753:J753:J1752)</f>
        <v>79056.117000000027</v>
      </c>
      <c r="W753">
        <f t="shared" si="102"/>
        <v>1347</v>
      </c>
      <c r="X753">
        <f t="shared" si="103"/>
        <v>316.22446800000012</v>
      </c>
      <c r="Y753">
        <f t="shared" si="104"/>
        <v>1022.49</v>
      </c>
      <c r="Z753">
        <f t="shared" si="105"/>
        <v>10.6785</v>
      </c>
      <c r="AA753">
        <f t="shared" si="106"/>
        <v>250</v>
      </c>
    </row>
    <row r="754" spans="1:27" x14ac:dyDescent="0.3">
      <c r="A754" t="s">
        <v>840</v>
      </c>
      <c r="B754" t="s">
        <v>18</v>
      </c>
      <c r="C754" t="s">
        <v>19</v>
      </c>
      <c r="D754" t="s">
        <v>27</v>
      </c>
      <c r="E754" t="s">
        <v>21</v>
      </c>
      <c r="F754" t="s">
        <v>47</v>
      </c>
      <c r="G754">
        <v>27.28</v>
      </c>
      <c r="H754">
        <v>5</v>
      </c>
      <c r="I754">
        <v>6.82</v>
      </c>
      <c r="J754">
        <v>143.22</v>
      </c>
      <c r="K754">
        <v>43526</v>
      </c>
      <c r="L754">
        <v>0.4381944444444445</v>
      </c>
      <c r="M754" t="s">
        <v>32</v>
      </c>
      <c r="N754">
        <v>136.4</v>
      </c>
      <c r="O754">
        <v>4.7619047620000003</v>
      </c>
      <c r="P754">
        <v>6.82</v>
      </c>
      <c r="Q754">
        <v>8.6</v>
      </c>
      <c r="R754">
        <f t="shared" si="107"/>
        <v>143.22</v>
      </c>
      <c r="S754" t="str">
        <f t="shared" si="99"/>
        <v>correct</v>
      </c>
      <c r="T754" t="str">
        <f t="shared" si="100"/>
        <v>Food And Beverages</v>
      </c>
      <c r="U754" t="str">
        <f t="shared" si="101"/>
        <v>Credit card</v>
      </c>
      <c r="V754">
        <f>SUM(J754:J754:J1753)</f>
        <v>78962.373000000021</v>
      </c>
      <c r="W754">
        <f t="shared" si="102"/>
        <v>1343</v>
      </c>
      <c r="X754">
        <f t="shared" si="103"/>
        <v>317.11796385542175</v>
      </c>
      <c r="Y754">
        <f t="shared" si="104"/>
        <v>1022.49</v>
      </c>
      <c r="Z754">
        <f t="shared" si="105"/>
        <v>10.6785</v>
      </c>
      <c r="AA754">
        <f t="shared" si="106"/>
        <v>249</v>
      </c>
    </row>
    <row r="755" spans="1:27" x14ac:dyDescent="0.3">
      <c r="A755" t="s">
        <v>841</v>
      </c>
      <c r="B755" t="s">
        <v>18</v>
      </c>
      <c r="C755" t="s">
        <v>19</v>
      </c>
      <c r="D755" t="s">
        <v>20</v>
      </c>
      <c r="E755" t="s">
        <v>21</v>
      </c>
      <c r="F755" t="s">
        <v>28</v>
      </c>
      <c r="G755">
        <v>17.420000000000002</v>
      </c>
      <c r="H755">
        <v>10</v>
      </c>
      <c r="I755">
        <v>8.7100000000000009</v>
      </c>
      <c r="J755">
        <v>182.91</v>
      </c>
      <c r="K755" t="s">
        <v>218</v>
      </c>
      <c r="L755">
        <v>0.52083333333333337</v>
      </c>
      <c r="M755" t="s">
        <v>23</v>
      </c>
      <c r="N755">
        <v>174.2</v>
      </c>
      <c r="O755">
        <v>4.7619047620000003</v>
      </c>
      <c r="P755">
        <v>8.7100000000000009</v>
      </c>
      <c r="Q755">
        <v>7</v>
      </c>
      <c r="R755">
        <f t="shared" si="107"/>
        <v>182.91</v>
      </c>
      <c r="S755" t="str">
        <f t="shared" si="99"/>
        <v>correct</v>
      </c>
      <c r="T755" t="str">
        <f t="shared" si="100"/>
        <v>Electronic Accessories</v>
      </c>
      <c r="U755" t="str">
        <f t="shared" si="101"/>
        <v>Ewallet</v>
      </c>
      <c r="V755">
        <f>SUM(J755:J755:J1754)</f>
        <v>78819.15300000002</v>
      </c>
      <c r="W755">
        <f t="shared" si="102"/>
        <v>1338</v>
      </c>
      <c r="X755">
        <f t="shared" si="103"/>
        <v>317.81916532258072</v>
      </c>
      <c r="Y755">
        <f t="shared" si="104"/>
        <v>1022.49</v>
      </c>
      <c r="Z755">
        <f t="shared" si="105"/>
        <v>10.6785</v>
      </c>
      <c r="AA755">
        <f t="shared" si="106"/>
        <v>248</v>
      </c>
    </row>
    <row r="756" spans="1:27" x14ac:dyDescent="0.3">
      <c r="A756" t="s">
        <v>842</v>
      </c>
      <c r="B756" t="s">
        <v>45</v>
      </c>
      <c r="C756" t="s">
        <v>46</v>
      </c>
      <c r="D756" t="s">
        <v>27</v>
      </c>
      <c r="E756" t="s">
        <v>215</v>
      </c>
      <c r="F756" t="s">
        <v>31</v>
      </c>
      <c r="G756">
        <v>73.28</v>
      </c>
      <c r="H756">
        <v>5</v>
      </c>
      <c r="I756">
        <v>18.32</v>
      </c>
      <c r="J756">
        <v>384.72</v>
      </c>
      <c r="K756" t="s">
        <v>128</v>
      </c>
      <c r="L756">
        <v>0.62847222222222221</v>
      </c>
      <c r="M756" t="s">
        <v>23</v>
      </c>
      <c r="N756">
        <v>366.4</v>
      </c>
      <c r="O756">
        <v>4.7619047620000003</v>
      </c>
      <c r="P756">
        <v>18.32</v>
      </c>
      <c r="Q756">
        <v>8.4</v>
      </c>
      <c r="R756">
        <f t="shared" si="107"/>
        <v>384.72</v>
      </c>
      <c r="S756" t="str">
        <f t="shared" si="99"/>
        <v>correct</v>
      </c>
      <c r="T756" t="str">
        <f t="shared" si="100"/>
        <v>Home And Lifestyle</v>
      </c>
      <c r="U756" t="str">
        <f t="shared" si="101"/>
        <v>Ewallet</v>
      </c>
      <c r="V756">
        <f>SUM(J756:J756:J1755)</f>
        <v>78636.243000000017</v>
      </c>
      <c r="W756">
        <f t="shared" si="102"/>
        <v>1328</v>
      </c>
      <c r="X756">
        <f t="shared" si="103"/>
        <v>318.36535627530372</v>
      </c>
      <c r="Y756">
        <f t="shared" si="104"/>
        <v>1022.49</v>
      </c>
      <c r="Z756">
        <f t="shared" si="105"/>
        <v>10.6785</v>
      </c>
      <c r="AA756">
        <f t="shared" si="106"/>
        <v>247</v>
      </c>
    </row>
    <row r="757" spans="1:27" x14ac:dyDescent="0.3">
      <c r="A757" t="s">
        <v>843</v>
      </c>
      <c r="B757" t="s">
        <v>25</v>
      </c>
      <c r="C757" t="s">
        <v>26</v>
      </c>
      <c r="D757" t="s">
        <v>20</v>
      </c>
      <c r="E757" t="s">
        <v>21</v>
      </c>
      <c r="F757" t="s">
        <v>50</v>
      </c>
      <c r="G757">
        <v>84.87</v>
      </c>
      <c r="H757">
        <v>3</v>
      </c>
      <c r="I757">
        <v>12.730499999999999</v>
      </c>
      <c r="J757">
        <v>267.34050000000002</v>
      </c>
      <c r="K757" t="s">
        <v>75</v>
      </c>
      <c r="L757">
        <v>0.77083333333333337</v>
      </c>
      <c r="M757" t="s">
        <v>23</v>
      </c>
      <c r="N757">
        <v>254.61</v>
      </c>
      <c r="O757">
        <v>4.7619047620000003</v>
      </c>
      <c r="P757">
        <v>12.730499999999999</v>
      </c>
      <c r="Q757">
        <v>7.4</v>
      </c>
      <c r="R757">
        <f t="shared" si="107"/>
        <v>267.33999999999997</v>
      </c>
      <c r="S757" t="str">
        <f t="shared" si="99"/>
        <v>check</v>
      </c>
      <c r="T757" t="str">
        <f t="shared" si="100"/>
        <v>Fashion Accessories</v>
      </c>
      <c r="U757" t="str">
        <f t="shared" si="101"/>
        <v>Ewallet</v>
      </c>
      <c r="V757">
        <f>SUM(J757:J757:J1756)</f>
        <v>78251.523000000001</v>
      </c>
      <c r="W757">
        <f t="shared" si="102"/>
        <v>1323</v>
      </c>
      <c r="X757">
        <f t="shared" si="103"/>
        <v>318.09562195121953</v>
      </c>
      <c r="Y757">
        <f t="shared" si="104"/>
        <v>1022.49</v>
      </c>
      <c r="Z757">
        <f t="shared" si="105"/>
        <v>10.6785</v>
      </c>
      <c r="AA757">
        <f t="shared" si="106"/>
        <v>246</v>
      </c>
    </row>
    <row r="758" spans="1:27" x14ac:dyDescent="0.3">
      <c r="A758" t="s">
        <v>844</v>
      </c>
      <c r="B758" t="s">
        <v>18</v>
      </c>
      <c r="C758" t="s">
        <v>19</v>
      </c>
      <c r="D758" t="s">
        <v>27</v>
      </c>
      <c r="E758" t="s">
        <v>21</v>
      </c>
      <c r="F758" t="s">
        <v>50</v>
      </c>
      <c r="G758">
        <v>97.29</v>
      </c>
      <c r="H758">
        <v>8</v>
      </c>
      <c r="I758">
        <v>38.915999999999997</v>
      </c>
      <c r="J758">
        <v>817.23599999999999</v>
      </c>
      <c r="K758">
        <v>43711</v>
      </c>
      <c r="L758">
        <v>0.5541666666666667</v>
      </c>
      <c r="M758" t="s">
        <v>32</v>
      </c>
      <c r="N758">
        <v>778.32</v>
      </c>
      <c r="O758">
        <v>4.7619047620000003</v>
      </c>
      <c r="P758">
        <v>38.915999999999997</v>
      </c>
      <c r="Q758">
        <v>6.2</v>
      </c>
      <c r="R758">
        <f t="shared" si="107"/>
        <v>817.24</v>
      </c>
      <c r="S758" t="str">
        <f t="shared" si="99"/>
        <v>check</v>
      </c>
      <c r="T758" t="str">
        <f t="shared" si="100"/>
        <v>Fashion Accessories</v>
      </c>
      <c r="U758" t="str">
        <f t="shared" si="101"/>
        <v>Credit card</v>
      </c>
      <c r="V758">
        <f>SUM(J758:J758:J1757)</f>
        <v>77984.182500000024</v>
      </c>
      <c r="W758">
        <f t="shared" si="102"/>
        <v>1320</v>
      </c>
      <c r="X758">
        <f t="shared" si="103"/>
        <v>318.30278571428579</v>
      </c>
      <c r="Y758">
        <f t="shared" si="104"/>
        <v>1022.49</v>
      </c>
      <c r="Z758">
        <f t="shared" si="105"/>
        <v>10.6785</v>
      </c>
      <c r="AA758">
        <f t="shared" si="106"/>
        <v>245</v>
      </c>
    </row>
    <row r="759" spans="1:27" x14ac:dyDescent="0.3">
      <c r="A759" t="s">
        <v>845</v>
      </c>
      <c r="B759" t="s">
        <v>45</v>
      </c>
      <c r="C759" t="s">
        <v>46</v>
      </c>
      <c r="D759" t="s">
        <v>20</v>
      </c>
      <c r="E759" t="s">
        <v>21</v>
      </c>
      <c r="F759" t="s">
        <v>28</v>
      </c>
      <c r="G759">
        <v>35.74</v>
      </c>
      <c r="H759">
        <v>8</v>
      </c>
      <c r="I759">
        <v>14.295999999999999</v>
      </c>
      <c r="J759">
        <v>300.21600000000001</v>
      </c>
      <c r="K759" t="s">
        <v>68</v>
      </c>
      <c r="L759">
        <v>0.64444444444444449</v>
      </c>
      <c r="M759" t="s">
        <v>23</v>
      </c>
      <c r="N759">
        <v>285.92</v>
      </c>
      <c r="O759">
        <v>4.7619047620000003</v>
      </c>
      <c r="P759">
        <v>14.295999999999999</v>
      </c>
      <c r="Q759">
        <v>4.9000000000000004</v>
      </c>
      <c r="R759">
        <f t="shared" si="107"/>
        <v>300.22000000000003</v>
      </c>
      <c r="S759" t="str">
        <f t="shared" si="99"/>
        <v>check</v>
      </c>
      <c r="T759" t="str">
        <f t="shared" si="100"/>
        <v>Electronic Accessories</v>
      </c>
      <c r="U759" t="str">
        <f t="shared" si="101"/>
        <v>Ewallet</v>
      </c>
      <c r="V759">
        <f>SUM(J759:J759:J1758)</f>
        <v>77166.946500000005</v>
      </c>
      <c r="W759">
        <f t="shared" si="102"/>
        <v>1312</v>
      </c>
      <c r="X759">
        <f t="shared" si="103"/>
        <v>316.25797745901639</v>
      </c>
      <c r="Y759">
        <f t="shared" si="104"/>
        <v>1022.49</v>
      </c>
      <c r="Z759">
        <f t="shared" si="105"/>
        <v>10.6785</v>
      </c>
      <c r="AA759">
        <f t="shared" si="106"/>
        <v>244</v>
      </c>
    </row>
    <row r="760" spans="1:27" x14ac:dyDescent="0.3">
      <c r="A760" t="s">
        <v>846</v>
      </c>
      <c r="B760" t="s">
        <v>18</v>
      </c>
      <c r="C760" t="s">
        <v>19</v>
      </c>
      <c r="D760" t="s">
        <v>27</v>
      </c>
      <c r="E760" t="s">
        <v>21</v>
      </c>
      <c r="F760" t="s">
        <v>31</v>
      </c>
      <c r="G760">
        <v>96.52</v>
      </c>
      <c r="H760">
        <v>6</v>
      </c>
      <c r="I760">
        <v>28.956</v>
      </c>
      <c r="J760">
        <v>608.07600000000002</v>
      </c>
      <c r="K760">
        <v>43770</v>
      </c>
      <c r="L760">
        <v>0.49444444444444446</v>
      </c>
      <c r="M760" t="s">
        <v>29</v>
      </c>
      <c r="N760">
        <v>579.12</v>
      </c>
      <c r="O760">
        <v>4.7619047620000003</v>
      </c>
      <c r="P760">
        <v>28.956</v>
      </c>
      <c r="Q760">
        <v>4.5</v>
      </c>
      <c r="R760">
        <f t="shared" si="107"/>
        <v>608.08000000000004</v>
      </c>
      <c r="S760" t="str">
        <f t="shared" si="99"/>
        <v>check</v>
      </c>
      <c r="T760" t="str">
        <f t="shared" si="100"/>
        <v>Home And Lifestyle</v>
      </c>
      <c r="U760" t="str">
        <f t="shared" si="101"/>
        <v>Cash</v>
      </c>
      <c r="V760">
        <f>SUM(J760:J760:J1759)</f>
        <v>76866.730500000005</v>
      </c>
      <c r="W760">
        <f t="shared" si="102"/>
        <v>1304</v>
      </c>
      <c r="X760">
        <f t="shared" si="103"/>
        <v>316.32399382716051</v>
      </c>
      <c r="Y760">
        <f t="shared" si="104"/>
        <v>1022.49</v>
      </c>
      <c r="Z760">
        <f t="shared" si="105"/>
        <v>10.6785</v>
      </c>
      <c r="AA760">
        <f t="shared" si="106"/>
        <v>243</v>
      </c>
    </row>
    <row r="761" spans="1:27" x14ac:dyDescent="0.3">
      <c r="A761" t="s">
        <v>847</v>
      </c>
      <c r="B761" t="s">
        <v>18</v>
      </c>
      <c r="C761" t="s">
        <v>19</v>
      </c>
      <c r="D761" t="s">
        <v>20</v>
      </c>
      <c r="E761" t="s">
        <v>215</v>
      </c>
      <c r="F761" t="s">
        <v>47</v>
      </c>
      <c r="G761">
        <v>18.850000000000001</v>
      </c>
      <c r="H761">
        <v>10</v>
      </c>
      <c r="I761">
        <v>9.4250000000000007</v>
      </c>
      <c r="J761">
        <v>197.92500000000001</v>
      </c>
      <c r="K761" t="s">
        <v>98</v>
      </c>
      <c r="L761">
        <v>0.76666666666666661</v>
      </c>
      <c r="M761" t="s">
        <v>23</v>
      </c>
      <c r="N761">
        <v>188.5</v>
      </c>
      <c r="O761">
        <v>4.7619047620000003</v>
      </c>
      <c r="P761">
        <v>9.4250000000000007</v>
      </c>
      <c r="Q761">
        <v>5.6</v>
      </c>
      <c r="R761">
        <f t="shared" si="107"/>
        <v>197.93</v>
      </c>
      <c r="S761" t="str">
        <f t="shared" si="99"/>
        <v>check</v>
      </c>
      <c r="T761" t="str">
        <f t="shared" si="100"/>
        <v>Food And Beverages</v>
      </c>
      <c r="U761" t="str">
        <f t="shared" si="101"/>
        <v>Ewallet</v>
      </c>
      <c r="V761">
        <f>SUM(J761:J761:J1760)</f>
        <v>76258.654500000004</v>
      </c>
      <c r="W761">
        <f t="shared" si="102"/>
        <v>1298</v>
      </c>
      <c r="X761">
        <f t="shared" si="103"/>
        <v>315.11840702479338</v>
      </c>
      <c r="Y761">
        <f t="shared" si="104"/>
        <v>1022.49</v>
      </c>
      <c r="Z761">
        <f t="shared" si="105"/>
        <v>10.6785</v>
      </c>
      <c r="AA761">
        <f t="shared" si="106"/>
        <v>242</v>
      </c>
    </row>
    <row r="762" spans="1:27" x14ac:dyDescent="0.3">
      <c r="A762" t="s">
        <v>848</v>
      </c>
      <c r="B762" t="s">
        <v>18</v>
      </c>
      <c r="C762" t="s">
        <v>19</v>
      </c>
      <c r="D762" t="s">
        <v>27</v>
      </c>
      <c r="E762" t="s">
        <v>21</v>
      </c>
      <c r="F762" t="s">
        <v>47</v>
      </c>
      <c r="G762">
        <v>55.39</v>
      </c>
      <c r="H762">
        <v>4</v>
      </c>
      <c r="I762">
        <v>11.077999999999999</v>
      </c>
      <c r="J762">
        <v>232.63800000000001</v>
      </c>
      <c r="K762" t="s">
        <v>38</v>
      </c>
      <c r="L762">
        <v>0.6381944444444444</v>
      </c>
      <c r="M762" t="s">
        <v>23</v>
      </c>
      <c r="N762">
        <v>221.56</v>
      </c>
      <c r="O762">
        <v>4.7619047620000003</v>
      </c>
      <c r="P762">
        <v>11.077999999999999</v>
      </c>
      <c r="Q762">
        <v>8</v>
      </c>
      <c r="R762">
        <f t="shared" si="107"/>
        <v>232.64</v>
      </c>
      <c r="S762" t="str">
        <f t="shared" si="99"/>
        <v>check</v>
      </c>
      <c r="T762" t="str">
        <f t="shared" si="100"/>
        <v>Food And Beverages</v>
      </c>
      <c r="U762" t="str">
        <f t="shared" si="101"/>
        <v>Ewallet</v>
      </c>
      <c r="V762">
        <f>SUM(J762:J762:J1761)</f>
        <v>76060.729500000001</v>
      </c>
      <c r="W762">
        <f t="shared" si="102"/>
        <v>1288</v>
      </c>
      <c r="X762">
        <f t="shared" si="103"/>
        <v>315.6046867219917</v>
      </c>
      <c r="Y762">
        <f t="shared" si="104"/>
        <v>1022.49</v>
      </c>
      <c r="Z762">
        <f t="shared" si="105"/>
        <v>10.6785</v>
      </c>
      <c r="AA762">
        <f t="shared" si="106"/>
        <v>241</v>
      </c>
    </row>
    <row r="763" spans="1:27" x14ac:dyDescent="0.3">
      <c r="A763" t="s">
        <v>849</v>
      </c>
      <c r="B763" t="s">
        <v>45</v>
      </c>
      <c r="C763" t="s">
        <v>46</v>
      </c>
      <c r="D763" t="s">
        <v>20</v>
      </c>
      <c r="E763" t="s">
        <v>21</v>
      </c>
      <c r="F763" t="s">
        <v>47</v>
      </c>
      <c r="G763">
        <v>77.2</v>
      </c>
      <c r="H763">
        <v>10</v>
      </c>
      <c r="I763">
        <v>38.6</v>
      </c>
      <c r="J763">
        <v>810.6</v>
      </c>
      <c r="K763">
        <v>43771</v>
      </c>
      <c r="L763">
        <v>0.44305555555555554</v>
      </c>
      <c r="M763" t="s">
        <v>32</v>
      </c>
      <c r="N763">
        <v>772</v>
      </c>
      <c r="O763">
        <v>4.7619047620000003</v>
      </c>
      <c r="P763">
        <v>38.6</v>
      </c>
      <c r="Q763">
        <v>5.6</v>
      </c>
      <c r="R763">
        <f t="shared" si="107"/>
        <v>810.6</v>
      </c>
      <c r="S763" t="str">
        <f t="shared" si="99"/>
        <v>correct</v>
      </c>
      <c r="T763" t="str">
        <f t="shared" si="100"/>
        <v>Food And Beverages</v>
      </c>
      <c r="U763" t="str">
        <f t="shared" si="101"/>
        <v>Credit card</v>
      </c>
      <c r="V763">
        <f>SUM(J763:J763:J1762)</f>
        <v>75828.09150000001</v>
      </c>
      <c r="W763">
        <f t="shared" si="102"/>
        <v>1284</v>
      </c>
      <c r="X763">
        <f t="shared" si="103"/>
        <v>315.95038125000002</v>
      </c>
      <c r="Y763">
        <f t="shared" si="104"/>
        <v>1022.49</v>
      </c>
      <c r="Z763">
        <f t="shared" si="105"/>
        <v>10.6785</v>
      </c>
      <c r="AA763">
        <f t="shared" si="106"/>
        <v>240</v>
      </c>
    </row>
    <row r="764" spans="1:27" x14ac:dyDescent="0.3">
      <c r="A764" t="s">
        <v>850</v>
      </c>
      <c r="B764" t="s">
        <v>45</v>
      </c>
      <c r="C764" t="s">
        <v>46</v>
      </c>
      <c r="D764" t="s">
        <v>27</v>
      </c>
      <c r="E764" t="s">
        <v>215</v>
      </c>
      <c r="F764" t="s">
        <v>28</v>
      </c>
      <c r="G764">
        <v>72.13</v>
      </c>
      <c r="H764">
        <v>10</v>
      </c>
      <c r="I764">
        <v>36.064999999999998</v>
      </c>
      <c r="J764">
        <v>757.36500000000001</v>
      </c>
      <c r="K764" t="s">
        <v>305</v>
      </c>
      <c r="L764">
        <v>0.6333333333333333</v>
      </c>
      <c r="M764" t="s">
        <v>32</v>
      </c>
      <c r="N764">
        <v>721.3</v>
      </c>
      <c r="O764">
        <v>4.7619047620000003</v>
      </c>
      <c r="P764">
        <v>36.064999999999998</v>
      </c>
      <c r="Q764">
        <v>4.2</v>
      </c>
      <c r="R764">
        <f t="shared" si="107"/>
        <v>757.37</v>
      </c>
      <c r="S764" t="str">
        <f t="shared" si="99"/>
        <v>check</v>
      </c>
      <c r="T764" t="str">
        <f t="shared" si="100"/>
        <v>Electronic Accessories</v>
      </c>
      <c r="U764" t="str">
        <f t="shared" si="101"/>
        <v>Credit card</v>
      </c>
      <c r="V764">
        <f>SUM(J764:J764:J1763)</f>
        <v>75017.491500000018</v>
      </c>
      <c r="W764">
        <f t="shared" si="102"/>
        <v>1274</v>
      </c>
      <c r="X764">
        <f t="shared" si="103"/>
        <v>313.88071757322183</v>
      </c>
      <c r="Y764">
        <f t="shared" si="104"/>
        <v>1022.49</v>
      </c>
      <c r="Z764">
        <f t="shared" si="105"/>
        <v>10.6785</v>
      </c>
      <c r="AA764">
        <f t="shared" si="106"/>
        <v>239</v>
      </c>
    </row>
    <row r="765" spans="1:27" x14ac:dyDescent="0.3">
      <c r="A765" t="s">
        <v>851</v>
      </c>
      <c r="B765" t="s">
        <v>18</v>
      </c>
      <c r="C765" t="s">
        <v>19</v>
      </c>
      <c r="D765" t="s">
        <v>20</v>
      </c>
      <c r="E765" t="s">
        <v>21</v>
      </c>
      <c r="F765" t="s">
        <v>50</v>
      </c>
      <c r="G765">
        <v>63.88</v>
      </c>
      <c r="H765">
        <v>8</v>
      </c>
      <c r="I765">
        <v>25.552</v>
      </c>
      <c r="J765">
        <v>536.59199999999998</v>
      </c>
      <c r="K765" t="s">
        <v>114</v>
      </c>
      <c r="L765">
        <v>0.7416666666666667</v>
      </c>
      <c r="M765" t="s">
        <v>23</v>
      </c>
      <c r="N765">
        <v>511.04</v>
      </c>
      <c r="O765">
        <v>4.7619047620000003</v>
      </c>
      <c r="P765">
        <v>25.552</v>
      </c>
      <c r="Q765">
        <v>9.9</v>
      </c>
      <c r="R765">
        <f t="shared" si="107"/>
        <v>536.59</v>
      </c>
      <c r="S765" t="str">
        <f t="shared" si="99"/>
        <v>check</v>
      </c>
      <c r="T765" t="str">
        <f t="shared" si="100"/>
        <v>Fashion Accessories</v>
      </c>
      <c r="U765" t="str">
        <f t="shared" si="101"/>
        <v>Ewallet</v>
      </c>
      <c r="V765">
        <f>SUM(J765:J765:J1764)</f>
        <v>74260.126500000013</v>
      </c>
      <c r="W765">
        <f t="shared" si="102"/>
        <v>1264</v>
      </c>
      <c r="X765">
        <f t="shared" si="103"/>
        <v>312.01733823529418</v>
      </c>
      <c r="Y765">
        <f t="shared" si="104"/>
        <v>1022.49</v>
      </c>
      <c r="Z765">
        <f t="shared" si="105"/>
        <v>10.6785</v>
      </c>
      <c r="AA765">
        <f t="shared" si="106"/>
        <v>238</v>
      </c>
    </row>
    <row r="766" spans="1:27" x14ac:dyDescent="0.3">
      <c r="A766" t="s">
        <v>852</v>
      </c>
      <c r="B766" t="s">
        <v>18</v>
      </c>
      <c r="C766" t="s">
        <v>19</v>
      </c>
      <c r="D766" t="s">
        <v>20</v>
      </c>
      <c r="E766" t="s">
        <v>21</v>
      </c>
      <c r="F766" t="s">
        <v>22</v>
      </c>
      <c r="G766">
        <v>10.69</v>
      </c>
      <c r="H766">
        <v>5</v>
      </c>
      <c r="I766">
        <v>2.6724999999999999</v>
      </c>
      <c r="J766">
        <v>56.122500000000002</v>
      </c>
      <c r="K766" t="s">
        <v>166</v>
      </c>
      <c r="L766">
        <v>0.46319444444444446</v>
      </c>
      <c r="M766" t="s">
        <v>23</v>
      </c>
      <c r="N766">
        <v>53.45</v>
      </c>
      <c r="O766">
        <v>4.7619047620000003</v>
      </c>
      <c r="P766">
        <v>2.6724999999999999</v>
      </c>
      <c r="Q766">
        <v>7.6</v>
      </c>
      <c r="R766">
        <f t="shared" si="107"/>
        <v>56.12</v>
      </c>
      <c r="S766" t="str">
        <f t="shared" si="99"/>
        <v>check</v>
      </c>
      <c r="T766" t="str">
        <f t="shared" si="100"/>
        <v>Health And Beauty</v>
      </c>
      <c r="U766" t="str">
        <f t="shared" si="101"/>
        <v>Ewallet</v>
      </c>
      <c r="V766">
        <f>SUM(J766:J766:J1765)</f>
        <v>73723.534499999994</v>
      </c>
      <c r="W766">
        <f t="shared" si="102"/>
        <v>1256</v>
      </c>
      <c r="X766">
        <f t="shared" si="103"/>
        <v>311.0697658227848</v>
      </c>
      <c r="Y766">
        <f t="shared" si="104"/>
        <v>1022.49</v>
      </c>
      <c r="Z766">
        <f t="shared" si="105"/>
        <v>10.6785</v>
      </c>
      <c r="AA766">
        <f t="shared" si="106"/>
        <v>237</v>
      </c>
    </row>
    <row r="767" spans="1:27" x14ac:dyDescent="0.3">
      <c r="A767" t="s">
        <v>853</v>
      </c>
      <c r="B767" t="s">
        <v>18</v>
      </c>
      <c r="C767" t="s">
        <v>19</v>
      </c>
      <c r="D767" t="s">
        <v>20</v>
      </c>
      <c r="E767" t="s">
        <v>215</v>
      </c>
      <c r="F767" t="s">
        <v>22</v>
      </c>
      <c r="G767">
        <v>55.5</v>
      </c>
      <c r="H767">
        <v>4</v>
      </c>
      <c r="I767">
        <v>11.1</v>
      </c>
      <c r="J767">
        <v>233.1</v>
      </c>
      <c r="K767" t="s">
        <v>114</v>
      </c>
      <c r="L767">
        <v>0.65833333333333333</v>
      </c>
      <c r="M767" t="s">
        <v>32</v>
      </c>
      <c r="N767">
        <v>222</v>
      </c>
      <c r="O767">
        <v>4.7619047620000003</v>
      </c>
      <c r="P767">
        <v>11.1</v>
      </c>
      <c r="Q767">
        <v>6.6</v>
      </c>
      <c r="R767">
        <f t="shared" si="107"/>
        <v>233.1</v>
      </c>
      <c r="S767" t="str">
        <f t="shared" si="99"/>
        <v>correct</v>
      </c>
      <c r="T767" t="str">
        <f t="shared" si="100"/>
        <v>Health And Beauty</v>
      </c>
      <c r="U767" t="str">
        <f t="shared" si="101"/>
        <v>Credit card</v>
      </c>
      <c r="V767">
        <f>SUM(J767:J767:J1766)</f>
        <v>73667.411999999997</v>
      </c>
      <c r="W767">
        <f t="shared" si="102"/>
        <v>1251</v>
      </c>
      <c r="X767">
        <f t="shared" si="103"/>
        <v>312.15005084745763</v>
      </c>
      <c r="Y767">
        <f t="shared" si="104"/>
        <v>1022.49</v>
      </c>
      <c r="Z767">
        <f t="shared" si="105"/>
        <v>10.6785</v>
      </c>
      <c r="AA767">
        <f t="shared" si="106"/>
        <v>236</v>
      </c>
    </row>
    <row r="768" spans="1:27" x14ac:dyDescent="0.3">
      <c r="A768" t="s">
        <v>854</v>
      </c>
      <c r="B768" t="s">
        <v>45</v>
      </c>
      <c r="C768" t="s">
        <v>46</v>
      </c>
      <c r="D768" t="s">
        <v>27</v>
      </c>
      <c r="E768" t="s">
        <v>21</v>
      </c>
      <c r="F768" t="s">
        <v>31</v>
      </c>
      <c r="G768">
        <v>95.46</v>
      </c>
      <c r="H768">
        <v>8</v>
      </c>
      <c r="I768">
        <v>38.183999999999997</v>
      </c>
      <c r="J768">
        <v>801.86400000000003</v>
      </c>
      <c r="K768">
        <v>43588</v>
      </c>
      <c r="L768">
        <v>0.81944444444444453</v>
      </c>
      <c r="M768" t="s">
        <v>23</v>
      </c>
      <c r="N768">
        <v>763.68</v>
      </c>
      <c r="O768">
        <v>4.7619047620000003</v>
      </c>
      <c r="P768">
        <v>38.183999999999997</v>
      </c>
      <c r="Q768">
        <v>4.7</v>
      </c>
      <c r="R768">
        <f t="shared" si="107"/>
        <v>801.86</v>
      </c>
      <c r="S768" t="str">
        <f t="shared" si="99"/>
        <v>check</v>
      </c>
      <c r="T768" t="str">
        <f t="shared" si="100"/>
        <v>Home And Lifestyle</v>
      </c>
      <c r="U768" t="str">
        <f t="shared" si="101"/>
        <v>Ewallet</v>
      </c>
      <c r="V768">
        <f>SUM(J768:J768:J1767)</f>
        <v>73434.312000000005</v>
      </c>
      <c r="W768">
        <f t="shared" si="102"/>
        <v>1247</v>
      </c>
      <c r="X768">
        <f t="shared" si="103"/>
        <v>312.48643404255324</v>
      </c>
      <c r="Y768">
        <f t="shared" si="104"/>
        <v>1022.49</v>
      </c>
      <c r="Z768">
        <f t="shared" si="105"/>
        <v>10.6785</v>
      </c>
      <c r="AA768">
        <f t="shared" si="106"/>
        <v>235</v>
      </c>
    </row>
    <row r="769" spans="1:27" x14ac:dyDescent="0.3">
      <c r="A769" t="s">
        <v>855</v>
      </c>
      <c r="B769" t="s">
        <v>25</v>
      </c>
      <c r="C769" t="s">
        <v>26</v>
      </c>
      <c r="D769" t="s">
        <v>27</v>
      </c>
      <c r="E769" t="s">
        <v>21</v>
      </c>
      <c r="F769" t="s">
        <v>50</v>
      </c>
      <c r="G769">
        <v>76.06</v>
      </c>
      <c r="H769">
        <v>3</v>
      </c>
      <c r="I769">
        <v>11.409000000000001</v>
      </c>
      <c r="J769">
        <v>239.589</v>
      </c>
      <c r="K769">
        <v>43586</v>
      </c>
      <c r="L769">
        <v>0.85416666666666663</v>
      </c>
      <c r="M769" t="s">
        <v>32</v>
      </c>
      <c r="N769">
        <v>228.18</v>
      </c>
      <c r="O769">
        <v>4.7619047620000003</v>
      </c>
      <c r="P769">
        <v>11.409000000000001</v>
      </c>
      <c r="Q769">
        <v>9.8000000000000007</v>
      </c>
      <c r="R769">
        <f t="shared" si="107"/>
        <v>239.59</v>
      </c>
      <c r="S769" t="str">
        <f t="shared" si="99"/>
        <v>check</v>
      </c>
      <c r="T769" t="str">
        <f t="shared" si="100"/>
        <v>Fashion Accessories</v>
      </c>
      <c r="U769" t="str">
        <f t="shared" si="101"/>
        <v>Credit card</v>
      </c>
      <c r="V769">
        <f>SUM(J769:J769:J1768)</f>
        <v>72632.448000000004</v>
      </c>
      <c r="W769">
        <f t="shared" si="102"/>
        <v>1239</v>
      </c>
      <c r="X769">
        <f t="shared" si="103"/>
        <v>310.39507692307694</v>
      </c>
      <c r="Y769">
        <f t="shared" si="104"/>
        <v>1022.49</v>
      </c>
      <c r="Z769">
        <f t="shared" si="105"/>
        <v>10.6785</v>
      </c>
      <c r="AA769">
        <f t="shared" si="106"/>
        <v>234</v>
      </c>
    </row>
    <row r="770" spans="1:27" x14ac:dyDescent="0.3">
      <c r="A770" t="s">
        <v>856</v>
      </c>
      <c r="B770" t="s">
        <v>45</v>
      </c>
      <c r="C770" t="s">
        <v>46</v>
      </c>
      <c r="D770" t="s">
        <v>27</v>
      </c>
      <c r="E770" t="s">
        <v>215</v>
      </c>
      <c r="F770" t="s">
        <v>36</v>
      </c>
      <c r="G770">
        <v>13.69</v>
      </c>
      <c r="H770">
        <v>6</v>
      </c>
      <c r="I770">
        <v>4.1070000000000002</v>
      </c>
      <c r="J770">
        <v>86.247</v>
      </c>
      <c r="K770" t="s">
        <v>257</v>
      </c>
      <c r="L770">
        <v>0.58263888888888882</v>
      </c>
      <c r="M770" t="s">
        <v>29</v>
      </c>
      <c r="N770">
        <v>82.14</v>
      </c>
      <c r="O770">
        <v>4.7619047620000003</v>
      </c>
      <c r="P770">
        <v>4.1070000000000002</v>
      </c>
      <c r="Q770">
        <v>6.3</v>
      </c>
      <c r="R770">
        <f t="shared" si="107"/>
        <v>86.25</v>
      </c>
      <c r="S770" t="str">
        <f t="shared" si="99"/>
        <v>check</v>
      </c>
      <c r="T770" t="str">
        <f t="shared" si="100"/>
        <v>Sports And Travel</v>
      </c>
      <c r="U770" t="str">
        <f t="shared" si="101"/>
        <v>Cash</v>
      </c>
      <c r="V770">
        <f>SUM(J770:J770:J1769)</f>
        <v>72392.858999999997</v>
      </c>
      <c r="W770">
        <f t="shared" si="102"/>
        <v>1236</v>
      </c>
      <c r="X770">
        <f t="shared" si="103"/>
        <v>310.69896566523602</v>
      </c>
      <c r="Y770">
        <f t="shared" si="104"/>
        <v>1022.49</v>
      </c>
      <c r="Z770">
        <f t="shared" si="105"/>
        <v>10.6785</v>
      </c>
      <c r="AA770">
        <f t="shared" si="106"/>
        <v>233</v>
      </c>
    </row>
    <row r="771" spans="1:27" x14ac:dyDescent="0.3">
      <c r="A771" t="s">
        <v>857</v>
      </c>
      <c r="B771" t="s">
        <v>45</v>
      </c>
      <c r="C771" t="s">
        <v>46</v>
      </c>
      <c r="D771" t="s">
        <v>27</v>
      </c>
      <c r="E771" t="s">
        <v>21</v>
      </c>
      <c r="F771" t="s">
        <v>28</v>
      </c>
      <c r="G771">
        <v>95.64</v>
      </c>
      <c r="H771">
        <v>4</v>
      </c>
      <c r="I771">
        <v>19.128</v>
      </c>
      <c r="J771">
        <v>401.68799999999999</v>
      </c>
      <c r="K771" t="s">
        <v>95</v>
      </c>
      <c r="L771">
        <v>0.78541666666666676</v>
      </c>
      <c r="M771" t="s">
        <v>29</v>
      </c>
      <c r="N771">
        <v>382.56</v>
      </c>
      <c r="O771">
        <v>4.7619047620000003</v>
      </c>
      <c r="P771">
        <v>19.128</v>
      </c>
      <c r="Q771">
        <v>7.9</v>
      </c>
      <c r="R771">
        <f t="shared" si="107"/>
        <v>401.69</v>
      </c>
      <c r="S771" t="str">
        <f t="shared" ref="S771:S834" si="108">IF(J771=ROUND((G771*H771)+I771,2),"correct","check")</f>
        <v>check</v>
      </c>
      <c r="T771" t="str">
        <f t="shared" ref="T771:T834" si="109">PROPER(F771)</f>
        <v>Electronic Accessories</v>
      </c>
      <c r="U771" t="str">
        <f t="shared" ref="U771:U834" si="110">TRIM(M771)</f>
        <v>Cash</v>
      </c>
      <c r="V771">
        <f>SUM(J771:J771:J1770)</f>
        <v>72306.612000000008</v>
      </c>
      <c r="W771">
        <f t="shared" ref="W771:W834" si="111">SUM(H771:H1770)</f>
        <v>1230</v>
      </c>
      <c r="X771">
        <f t="shared" ref="X771:X834" si="112">AVERAGE(J771:J1770)</f>
        <v>311.6664310344828</v>
      </c>
      <c r="Y771">
        <f t="shared" ref="Y771:Y834" si="113">MAX(J771:J1770)</f>
        <v>1022.49</v>
      </c>
      <c r="Z771">
        <f t="shared" ref="Z771:Z834" si="114">MIN(J771:J1770)</f>
        <v>10.6785</v>
      </c>
      <c r="AA771">
        <f t="shared" ref="AA771:AA834" si="115">COUNTA(A771:A1770)</f>
        <v>232</v>
      </c>
    </row>
    <row r="772" spans="1:27" x14ac:dyDescent="0.3">
      <c r="A772" t="s">
        <v>858</v>
      </c>
      <c r="B772" t="s">
        <v>18</v>
      </c>
      <c r="C772" t="s">
        <v>19</v>
      </c>
      <c r="D772" t="s">
        <v>27</v>
      </c>
      <c r="E772" t="s">
        <v>21</v>
      </c>
      <c r="F772" t="s">
        <v>31</v>
      </c>
      <c r="G772">
        <v>11.43</v>
      </c>
      <c r="H772">
        <v>6</v>
      </c>
      <c r="I772">
        <v>3.4289999999999998</v>
      </c>
      <c r="J772">
        <v>72.009</v>
      </c>
      <c r="K772" t="s">
        <v>57</v>
      </c>
      <c r="L772">
        <v>0.72499999999999998</v>
      </c>
      <c r="M772" t="s">
        <v>29</v>
      </c>
      <c r="N772">
        <v>68.58</v>
      </c>
      <c r="O772">
        <v>4.7619047620000003</v>
      </c>
      <c r="P772">
        <v>3.4289999999999998</v>
      </c>
      <c r="Q772">
        <v>7.7</v>
      </c>
      <c r="R772">
        <f t="shared" ref="R772:R835" si="116">ROUND((G772*H772)+I772,2)</f>
        <v>72.010000000000005</v>
      </c>
      <c r="S772" t="str">
        <f t="shared" si="108"/>
        <v>check</v>
      </c>
      <c r="T772" t="str">
        <f t="shared" si="109"/>
        <v>Home And Lifestyle</v>
      </c>
      <c r="U772" t="str">
        <f t="shared" si="110"/>
        <v>Cash</v>
      </c>
      <c r="V772">
        <f>SUM(J772:J772:J1771)</f>
        <v>71904.924000000014</v>
      </c>
      <c r="W772">
        <f t="shared" si="111"/>
        <v>1226</v>
      </c>
      <c r="X772">
        <f t="shared" si="112"/>
        <v>311.27672727272733</v>
      </c>
      <c r="Y772">
        <f t="shared" si="113"/>
        <v>1022.49</v>
      </c>
      <c r="Z772">
        <f t="shared" si="114"/>
        <v>10.6785</v>
      </c>
      <c r="AA772">
        <f t="shared" si="115"/>
        <v>231</v>
      </c>
    </row>
    <row r="773" spans="1:27" x14ac:dyDescent="0.3">
      <c r="A773" t="s">
        <v>859</v>
      </c>
      <c r="B773" t="s">
        <v>45</v>
      </c>
      <c r="C773" t="s">
        <v>46</v>
      </c>
      <c r="D773" t="s">
        <v>20</v>
      </c>
      <c r="E773" t="s">
        <v>21</v>
      </c>
      <c r="F773" t="s">
        <v>36</v>
      </c>
      <c r="G773">
        <v>95.54</v>
      </c>
      <c r="H773">
        <v>4</v>
      </c>
      <c r="I773">
        <v>19.108000000000001</v>
      </c>
      <c r="J773">
        <v>401.26799999999997</v>
      </c>
      <c r="K773" t="s">
        <v>314</v>
      </c>
      <c r="L773">
        <v>0.49861111111111112</v>
      </c>
      <c r="M773" t="s">
        <v>23</v>
      </c>
      <c r="N773">
        <v>382.16</v>
      </c>
      <c r="O773">
        <v>4.7619047620000003</v>
      </c>
      <c r="P773">
        <v>19.108000000000001</v>
      </c>
      <c r="Q773">
        <v>4.5</v>
      </c>
      <c r="R773">
        <f t="shared" si="116"/>
        <v>401.27</v>
      </c>
      <c r="S773" t="str">
        <f t="shared" si="108"/>
        <v>check</v>
      </c>
      <c r="T773" t="str">
        <f t="shared" si="109"/>
        <v>Sports And Travel</v>
      </c>
      <c r="U773" t="str">
        <f t="shared" si="110"/>
        <v>Ewallet</v>
      </c>
      <c r="V773">
        <f>SUM(J773:J773:J1772)</f>
        <v>71832.915000000008</v>
      </c>
      <c r="W773">
        <f t="shared" si="111"/>
        <v>1220</v>
      </c>
      <c r="X773">
        <f t="shared" si="112"/>
        <v>312.3170217391305</v>
      </c>
      <c r="Y773">
        <f t="shared" si="113"/>
        <v>1022.49</v>
      </c>
      <c r="Z773">
        <f t="shared" si="114"/>
        <v>10.6785</v>
      </c>
      <c r="AA773">
        <f t="shared" si="115"/>
        <v>230</v>
      </c>
    </row>
    <row r="774" spans="1:27" x14ac:dyDescent="0.3">
      <c r="A774" t="s">
        <v>860</v>
      </c>
      <c r="B774" t="s">
        <v>25</v>
      </c>
      <c r="C774" t="s">
        <v>26</v>
      </c>
      <c r="D774" t="s">
        <v>20</v>
      </c>
      <c r="E774" t="s">
        <v>21</v>
      </c>
      <c r="F774" t="s">
        <v>22</v>
      </c>
      <c r="G774">
        <v>85.87</v>
      </c>
      <c r="H774">
        <v>7</v>
      </c>
      <c r="I774">
        <v>30.054500000000001</v>
      </c>
      <c r="J774">
        <v>631.14449999999999</v>
      </c>
      <c r="K774" t="s">
        <v>98</v>
      </c>
      <c r="L774">
        <v>0.79236111111111107</v>
      </c>
      <c r="M774" t="s">
        <v>32</v>
      </c>
      <c r="N774">
        <v>601.09</v>
      </c>
      <c r="O774">
        <v>4.7619047620000003</v>
      </c>
      <c r="P774">
        <v>30.054500000000001</v>
      </c>
      <c r="Q774">
        <v>8</v>
      </c>
      <c r="R774">
        <f t="shared" si="116"/>
        <v>631.14</v>
      </c>
      <c r="S774" t="str">
        <f t="shared" si="108"/>
        <v>check</v>
      </c>
      <c r="T774" t="str">
        <f t="shared" si="109"/>
        <v>Health And Beauty</v>
      </c>
      <c r="U774" t="str">
        <f t="shared" si="110"/>
        <v>Credit card</v>
      </c>
      <c r="V774">
        <f>SUM(J774:J774:J1773)</f>
        <v>71431.647000000012</v>
      </c>
      <c r="W774">
        <f t="shared" si="111"/>
        <v>1216</v>
      </c>
      <c r="X774">
        <f t="shared" si="112"/>
        <v>311.9285895196507</v>
      </c>
      <c r="Y774">
        <f t="shared" si="113"/>
        <v>1022.49</v>
      </c>
      <c r="Z774">
        <f t="shared" si="114"/>
        <v>10.6785</v>
      </c>
      <c r="AA774">
        <f t="shared" si="115"/>
        <v>229</v>
      </c>
    </row>
    <row r="775" spans="1:27" x14ac:dyDescent="0.3">
      <c r="A775" t="s">
        <v>861</v>
      </c>
      <c r="B775" t="s">
        <v>25</v>
      </c>
      <c r="C775" t="s">
        <v>26</v>
      </c>
      <c r="D775" t="s">
        <v>20</v>
      </c>
      <c r="E775" t="s">
        <v>21</v>
      </c>
      <c r="F775" t="s">
        <v>36</v>
      </c>
      <c r="G775">
        <v>67.989999999999995</v>
      </c>
      <c r="H775">
        <v>7</v>
      </c>
      <c r="I775">
        <v>23.796500000000002</v>
      </c>
      <c r="J775">
        <v>499.72649999999999</v>
      </c>
      <c r="K775" t="s">
        <v>68</v>
      </c>
      <c r="L775">
        <v>0.70138888888888884</v>
      </c>
      <c r="M775" t="s">
        <v>23</v>
      </c>
      <c r="N775">
        <v>475.93</v>
      </c>
      <c r="O775">
        <v>4.7619047620000003</v>
      </c>
      <c r="P775">
        <v>23.796500000000002</v>
      </c>
      <c r="Q775">
        <v>5.7</v>
      </c>
      <c r="R775">
        <f t="shared" si="116"/>
        <v>499.73</v>
      </c>
      <c r="S775" t="str">
        <f t="shared" si="108"/>
        <v>check</v>
      </c>
      <c r="T775" t="str">
        <f t="shared" si="109"/>
        <v>Sports And Travel</v>
      </c>
      <c r="U775" t="str">
        <f t="shared" si="110"/>
        <v>Ewallet</v>
      </c>
      <c r="V775">
        <f>SUM(J775:J775:J1774)</f>
        <v>70800.502500000002</v>
      </c>
      <c r="W775">
        <f t="shared" si="111"/>
        <v>1209</v>
      </c>
      <c r="X775">
        <f t="shared" si="112"/>
        <v>310.5285197368421</v>
      </c>
      <c r="Y775">
        <f t="shared" si="113"/>
        <v>1022.49</v>
      </c>
      <c r="Z775">
        <f t="shared" si="114"/>
        <v>10.6785</v>
      </c>
      <c r="AA775">
        <f t="shared" si="115"/>
        <v>228</v>
      </c>
    </row>
    <row r="776" spans="1:27" x14ac:dyDescent="0.3">
      <c r="A776" t="s">
        <v>862</v>
      </c>
      <c r="B776" t="s">
        <v>25</v>
      </c>
      <c r="C776" t="s">
        <v>26</v>
      </c>
      <c r="D776" t="s">
        <v>27</v>
      </c>
      <c r="E776" t="s">
        <v>21</v>
      </c>
      <c r="F776" t="s">
        <v>47</v>
      </c>
      <c r="G776">
        <v>52.42</v>
      </c>
      <c r="H776">
        <v>1</v>
      </c>
      <c r="I776">
        <v>2.621</v>
      </c>
      <c r="J776">
        <v>55.040999999999997</v>
      </c>
      <c r="K776">
        <v>43618</v>
      </c>
      <c r="L776">
        <v>0.43194444444444446</v>
      </c>
      <c r="M776" t="s">
        <v>32</v>
      </c>
      <c r="N776">
        <v>52.42</v>
      </c>
      <c r="O776">
        <v>4.7619047620000003</v>
      </c>
      <c r="P776">
        <v>2.621</v>
      </c>
      <c r="Q776">
        <v>6.3</v>
      </c>
      <c r="R776">
        <f t="shared" si="116"/>
        <v>55.04</v>
      </c>
      <c r="S776" t="str">
        <f t="shared" si="108"/>
        <v>check</v>
      </c>
      <c r="T776" t="str">
        <f t="shared" si="109"/>
        <v>Food And Beverages</v>
      </c>
      <c r="U776" t="str">
        <f t="shared" si="110"/>
        <v>Credit card</v>
      </c>
      <c r="V776">
        <f>SUM(J776:J776:J1775)</f>
        <v>70300.776000000013</v>
      </c>
      <c r="W776">
        <f t="shared" si="111"/>
        <v>1202</v>
      </c>
      <c r="X776">
        <f t="shared" si="112"/>
        <v>309.69504845814981</v>
      </c>
      <c r="Y776">
        <f t="shared" si="113"/>
        <v>1022.49</v>
      </c>
      <c r="Z776">
        <f t="shared" si="114"/>
        <v>10.6785</v>
      </c>
      <c r="AA776">
        <f t="shared" si="115"/>
        <v>227</v>
      </c>
    </row>
    <row r="777" spans="1:27" x14ac:dyDescent="0.3">
      <c r="A777" t="s">
        <v>863</v>
      </c>
      <c r="B777" t="s">
        <v>25</v>
      </c>
      <c r="C777" t="s">
        <v>26</v>
      </c>
      <c r="D777" t="s">
        <v>20</v>
      </c>
      <c r="E777" t="s">
        <v>215</v>
      </c>
      <c r="F777" t="s">
        <v>47</v>
      </c>
      <c r="G777">
        <v>65.650000000000006</v>
      </c>
      <c r="H777">
        <v>2</v>
      </c>
      <c r="I777">
        <v>6.5650000000000004</v>
      </c>
      <c r="J777">
        <v>137.86500000000001</v>
      </c>
      <c r="K777" t="s">
        <v>90</v>
      </c>
      <c r="L777">
        <v>0.69861111111111107</v>
      </c>
      <c r="M777" t="s">
        <v>29</v>
      </c>
      <c r="N777">
        <v>131.30000000000001</v>
      </c>
      <c r="O777">
        <v>4.7619047620000003</v>
      </c>
      <c r="P777">
        <v>6.5650000000000004</v>
      </c>
      <c r="Q777">
        <v>6</v>
      </c>
      <c r="R777">
        <f t="shared" si="116"/>
        <v>137.87</v>
      </c>
      <c r="S777" t="str">
        <f t="shared" si="108"/>
        <v>check</v>
      </c>
      <c r="T777" t="str">
        <f t="shared" si="109"/>
        <v>Food And Beverages</v>
      </c>
      <c r="U777" t="str">
        <f t="shared" si="110"/>
        <v>Cash</v>
      </c>
      <c r="V777">
        <f>SUM(J777:J777:J1776)</f>
        <v>70245.735000000001</v>
      </c>
      <c r="W777">
        <f t="shared" si="111"/>
        <v>1201</v>
      </c>
      <c r="X777">
        <f t="shared" si="112"/>
        <v>310.82183628318586</v>
      </c>
      <c r="Y777">
        <f t="shared" si="113"/>
        <v>1022.49</v>
      </c>
      <c r="Z777">
        <f t="shared" si="114"/>
        <v>10.6785</v>
      </c>
      <c r="AA777">
        <f t="shared" si="115"/>
        <v>226</v>
      </c>
    </row>
    <row r="778" spans="1:27" x14ac:dyDescent="0.3">
      <c r="A778" t="s">
        <v>864</v>
      </c>
      <c r="B778" t="s">
        <v>45</v>
      </c>
      <c r="C778" t="s">
        <v>46</v>
      </c>
      <c r="D778" t="s">
        <v>27</v>
      </c>
      <c r="E778" t="s">
        <v>21</v>
      </c>
      <c r="F778" t="s">
        <v>47</v>
      </c>
      <c r="G778">
        <v>28.86</v>
      </c>
      <c r="H778">
        <v>5</v>
      </c>
      <c r="I778">
        <v>7.2149999999999999</v>
      </c>
      <c r="J778">
        <v>151.51499999999999</v>
      </c>
      <c r="K778" t="s">
        <v>135</v>
      </c>
      <c r="L778">
        <v>0.75555555555555554</v>
      </c>
      <c r="M778" t="s">
        <v>32</v>
      </c>
      <c r="N778">
        <v>144.30000000000001</v>
      </c>
      <c r="O778">
        <v>4.7619047620000003</v>
      </c>
      <c r="P778">
        <v>7.2149999999999999</v>
      </c>
      <c r="Q778">
        <v>8</v>
      </c>
      <c r="R778">
        <f t="shared" si="116"/>
        <v>151.52000000000001</v>
      </c>
      <c r="S778" t="str">
        <f t="shared" si="108"/>
        <v>check</v>
      </c>
      <c r="T778" t="str">
        <f t="shared" si="109"/>
        <v>Food And Beverages</v>
      </c>
      <c r="U778" t="str">
        <f t="shared" si="110"/>
        <v>Credit card</v>
      </c>
      <c r="V778">
        <f>SUM(J778:J778:J1777)</f>
        <v>70107.87000000001</v>
      </c>
      <c r="W778">
        <f t="shared" si="111"/>
        <v>1199</v>
      </c>
      <c r="X778">
        <f t="shared" si="112"/>
        <v>311.59053333333338</v>
      </c>
      <c r="Y778">
        <f t="shared" si="113"/>
        <v>1022.49</v>
      </c>
      <c r="Z778">
        <f t="shared" si="114"/>
        <v>10.6785</v>
      </c>
      <c r="AA778">
        <f t="shared" si="115"/>
        <v>225</v>
      </c>
    </row>
    <row r="779" spans="1:27" x14ac:dyDescent="0.3">
      <c r="A779" t="s">
        <v>865</v>
      </c>
      <c r="B779" t="s">
        <v>25</v>
      </c>
      <c r="C779" t="s">
        <v>26</v>
      </c>
      <c r="D779" t="s">
        <v>20</v>
      </c>
      <c r="E779" t="s">
        <v>215</v>
      </c>
      <c r="F779" t="s">
        <v>22</v>
      </c>
      <c r="G779">
        <v>65.31</v>
      </c>
      <c r="H779">
        <v>7</v>
      </c>
      <c r="I779">
        <v>22.858499999999999</v>
      </c>
      <c r="J779">
        <v>480.02850000000001</v>
      </c>
      <c r="K779">
        <v>43588</v>
      </c>
      <c r="L779">
        <v>0.75138888888888899</v>
      </c>
      <c r="M779" t="s">
        <v>32</v>
      </c>
      <c r="N779">
        <v>457.17</v>
      </c>
      <c r="O779">
        <v>4.7619047620000003</v>
      </c>
      <c r="P779">
        <v>22.858499999999999</v>
      </c>
      <c r="Q779">
        <v>4.2</v>
      </c>
      <c r="R779">
        <f t="shared" si="116"/>
        <v>480.03</v>
      </c>
      <c r="S779" t="str">
        <f t="shared" si="108"/>
        <v>check</v>
      </c>
      <c r="T779" t="str">
        <f t="shared" si="109"/>
        <v>Health And Beauty</v>
      </c>
      <c r="U779" t="str">
        <f t="shared" si="110"/>
        <v>Credit card</v>
      </c>
      <c r="V779">
        <f>SUM(J779:J779:J1778)</f>
        <v>69956.35500000001</v>
      </c>
      <c r="W779">
        <f t="shared" si="111"/>
        <v>1194</v>
      </c>
      <c r="X779">
        <f t="shared" si="112"/>
        <v>312.30515625000004</v>
      </c>
      <c r="Y779">
        <f t="shared" si="113"/>
        <v>1022.49</v>
      </c>
      <c r="Z779">
        <f t="shared" si="114"/>
        <v>10.6785</v>
      </c>
      <c r="AA779">
        <f t="shared" si="115"/>
        <v>224</v>
      </c>
    </row>
    <row r="780" spans="1:27" x14ac:dyDescent="0.3">
      <c r="A780" t="s">
        <v>866</v>
      </c>
      <c r="B780" t="s">
        <v>45</v>
      </c>
      <c r="C780" t="s">
        <v>46</v>
      </c>
      <c r="D780" t="s">
        <v>27</v>
      </c>
      <c r="E780" t="s">
        <v>215</v>
      </c>
      <c r="F780" t="s">
        <v>36</v>
      </c>
      <c r="G780">
        <v>93.38</v>
      </c>
      <c r="H780">
        <v>1</v>
      </c>
      <c r="I780">
        <v>4.6689999999999996</v>
      </c>
      <c r="J780">
        <v>98.049000000000007</v>
      </c>
      <c r="K780">
        <v>43525</v>
      </c>
      <c r="L780">
        <v>0.54652777777777783</v>
      </c>
      <c r="M780" t="s">
        <v>29</v>
      </c>
      <c r="N780">
        <v>93.38</v>
      </c>
      <c r="O780">
        <v>4.7619047620000003</v>
      </c>
      <c r="P780">
        <v>4.6689999999999996</v>
      </c>
      <c r="Q780">
        <v>9.6</v>
      </c>
      <c r="R780">
        <f t="shared" si="116"/>
        <v>98.05</v>
      </c>
      <c r="S780" t="str">
        <f t="shared" si="108"/>
        <v>check</v>
      </c>
      <c r="T780" t="str">
        <f t="shared" si="109"/>
        <v>Sports And Travel</v>
      </c>
      <c r="U780" t="str">
        <f t="shared" si="110"/>
        <v>Cash</v>
      </c>
      <c r="V780">
        <f>SUM(J780:J780:J1779)</f>
        <v>69476.32650000001</v>
      </c>
      <c r="W780">
        <f t="shared" si="111"/>
        <v>1187</v>
      </c>
      <c r="X780">
        <f t="shared" si="112"/>
        <v>311.55303363228705</v>
      </c>
      <c r="Y780">
        <f t="shared" si="113"/>
        <v>1022.49</v>
      </c>
      <c r="Z780">
        <f t="shared" si="114"/>
        <v>10.6785</v>
      </c>
      <c r="AA780">
        <f t="shared" si="115"/>
        <v>223</v>
      </c>
    </row>
    <row r="781" spans="1:27" x14ac:dyDescent="0.3">
      <c r="A781" t="s">
        <v>867</v>
      </c>
      <c r="B781" t="s">
        <v>25</v>
      </c>
      <c r="C781" t="s">
        <v>26</v>
      </c>
      <c r="D781" t="s">
        <v>20</v>
      </c>
      <c r="E781" t="s">
        <v>215</v>
      </c>
      <c r="F781" t="s">
        <v>36</v>
      </c>
      <c r="G781">
        <v>25.25</v>
      </c>
      <c r="H781">
        <v>5</v>
      </c>
      <c r="I781">
        <v>6.3125</v>
      </c>
      <c r="J781">
        <v>132.5625</v>
      </c>
      <c r="K781" t="s">
        <v>295</v>
      </c>
      <c r="L781">
        <v>0.74444444444444446</v>
      </c>
      <c r="M781" t="s">
        <v>29</v>
      </c>
      <c r="N781">
        <v>126.25</v>
      </c>
      <c r="O781">
        <v>4.7619047620000003</v>
      </c>
      <c r="P781">
        <v>6.3125</v>
      </c>
      <c r="Q781">
        <v>6.1</v>
      </c>
      <c r="R781">
        <f t="shared" si="116"/>
        <v>132.56</v>
      </c>
      <c r="S781" t="str">
        <f t="shared" si="108"/>
        <v>check</v>
      </c>
      <c r="T781" t="str">
        <f t="shared" si="109"/>
        <v>Sports And Travel</v>
      </c>
      <c r="U781" t="str">
        <f t="shared" si="110"/>
        <v>Cash</v>
      </c>
      <c r="V781">
        <f>SUM(J781:J781:J1780)</f>
        <v>69378.277500000011</v>
      </c>
      <c r="W781">
        <f t="shared" si="111"/>
        <v>1186</v>
      </c>
      <c r="X781">
        <f t="shared" si="112"/>
        <v>312.51476351351357</v>
      </c>
      <c r="Y781">
        <f t="shared" si="113"/>
        <v>1022.49</v>
      </c>
      <c r="Z781">
        <f t="shared" si="114"/>
        <v>10.6785</v>
      </c>
      <c r="AA781">
        <f t="shared" si="115"/>
        <v>222</v>
      </c>
    </row>
    <row r="782" spans="1:27" x14ac:dyDescent="0.3">
      <c r="A782" t="s">
        <v>868</v>
      </c>
      <c r="B782" t="s">
        <v>45</v>
      </c>
      <c r="C782" t="s">
        <v>46</v>
      </c>
      <c r="D782" t="s">
        <v>20</v>
      </c>
      <c r="E782" t="s">
        <v>215</v>
      </c>
      <c r="F782" t="s">
        <v>28</v>
      </c>
      <c r="G782">
        <v>87.87</v>
      </c>
      <c r="H782">
        <v>9</v>
      </c>
      <c r="I782">
        <v>39.541499999999999</v>
      </c>
      <c r="J782">
        <v>830.37149999999997</v>
      </c>
      <c r="K782" t="s">
        <v>305</v>
      </c>
      <c r="L782">
        <v>0.85555555555555562</v>
      </c>
      <c r="M782" t="s">
        <v>23</v>
      </c>
      <c r="N782">
        <v>790.83</v>
      </c>
      <c r="O782">
        <v>4.7619047620000003</v>
      </c>
      <c r="P782">
        <v>39.541499999999999</v>
      </c>
      <c r="Q782">
        <v>5.6</v>
      </c>
      <c r="R782">
        <f t="shared" si="116"/>
        <v>830.37</v>
      </c>
      <c r="S782" t="str">
        <f t="shared" si="108"/>
        <v>check</v>
      </c>
      <c r="T782" t="str">
        <f t="shared" si="109"/>
        <v>Electronic Accessories</v>
      </c>
      <c r="U782" t="str">
        <f t="shared" si="110"/>
        <v>Ewallet</v>
      </c>
      <c r="V782">
        <f>SUM(J782:J782:J1781)</f>
        <v>69245.715000000011</v>
      </c>
      <c r="W782">
        <f t="shared" si="111"/>
        <v>1181</v>
      </c>
      <c r="X782">
        <f t="shared" si="112"/>
        <v>313.32902714932129</v>
      </c>
      <c r="Y782">
        <f t="shared" si="113"/>
        <v>1022.49</v>
      </c>
      <c r="Z782">
        <f t="shared" si="114"/>
        <v>10.6785</v>
      </c>
      <c r="AA782">
        <f t="shared" si="115"/>
        <v>221</v>
      </c>
    </row>
    <row r="783" spans="1:27" x14ac:dyDescent="0.3">
      <c r="A783" t="s">
        <v>869</v>
      </c>
      <c r="B783" t="s">
        <v>25</v>
      </c>
      <c r="C783" t="s">
        <v>26</v>
      </c>
      <c r="D783" t="s">
        <v>27</v>
      </c>
      <c r="E783" t="s">
        <v>215</v>
      </c>
      <c r="F783" t="s">
        <v>22</v>
      </c>
      <c r="G783">
        <v>21.8</v>
      </c>
      <c r="H783">
        <v>8</v>
      </c>
      <c r="I783">
        <v>8.7200000000000006</v>
      </c>
      <c r="J783">
        <v>183.12</v>
      </c>
      <c r="K783" t="s">
        <v>453</v>
      </c>
      <c r="L783">
        <v>0.80833333333333324</v>
      </c>
      <c r="M783" t="s">
        <v>29</v>
      </c>
      <c r="N783">
        <v>174.4</v>
      </c>
      <c r="O783">
        <v>4.7619047620000003</v>
      </c>
      <c r="P783">
        <v>8.7200000000000006</v>
      </c>
      <c r="Q783">
        <v>8.3000000000000007</v>
      </c>
      <c r="R783">
        <f t="shared" si="116"/>
        <v>183.12</v>
      </c>
      <c r="S783" t="str">
        <f t="shared" si="108"/>
        <v>correct</v>
      </c>
      <c r="T783" t="str">
        <f t="shared" si="109"/>
        <v>Health And Beauty</v>
      </c>
      <c r="U783" t="str">
        <f t="shared" si="110"/>
        <v>Cash</v>
      </c>
      <c r="V783">
        <f>SUM(J783:J783:J1782)</f>
        <v>68415.343499999988</v>
      </c>
      <c r="W783">
        <f t="shared" si="111"/>
        <v>1172</v>
      </c>
      <c r="X783">
        <f t="shared" si="112"/>
        <v>310.97883409090906</v>
      </c>
      <c r="Y783">
        <f t="shared" si="113"/>
        <v>1022.49</v>
      </c>
      <c r="Z783">
        <f t="shared" si="114"/>
        <v>10.6785</v>
      </c>
      <c r="AA783">
        <f t="shared" si="115"/>
        <v>220</v>
      </c>
    </row>
    <row r="784" spans="1:27" x14ac:dyDescent="0.3">
      <c r="A784" t="s">
        <v>870</v>
      </c>
      <c r="B784" t="s">
        <v>18</v>
      </c>
      <c r="C784" t="s">
        <v>19</v>
      </c>
      <c r="D784" t="s">
        <v>27</v>
      </c>
      <c r="E784" t="s">
        <v>21</v>
      </c>
      <c r="F784" t="s">
        <v>36</v>
      </c>
      <c r="G784">
        <v>94.76</v>
      </c>
      <c r="H784">
        <v>4</v>
      </c>
      <c r="I784">
        <v>18.952000000000002</v>
      </c>
      <c r="J784">
        <v>397.99200000000002</v>
      </c>
      <c r="K784">
        <v>43771</v>
      </c>
      <c r="L784">
        <v>0.67083333333333339</v>
      </c>
      <c r="M784" t="s">
        <v>23</v>
      </c>
      <c r="N784">
        <v>379.04</v>
      </c>
      <c r="O784">
        <v>4.7619047620000003</v>
      </c>
      <c r="P784">
        <v>18.952000000000002</v>
      </c>
      <c r="Q784">
        <v>7.8</v>
      </c>
      <c r="R784">
        <f t="shared" si="116"/>
        <v>397.99</v>
      </c>
      <c r="S784" t="str">
        <f t="shared" si="108"/>
        <v>check</v>
      </c>
      <c r="T784" t="str">
        <f t="shared" si="109"/>
        <v>Sports And Travel</v>
      </c>
      <c r="U784" t="str">
        <f t="shared" si="110"/>
        <v>Ewallet</v>
      </c>
      <c r="V784">
        <f>SUM(J784:J784:J1783)</f>
        <v>68232.223499999993</v>
      </c>
      <c r="W784">
        <f t="shared" si="111"/>
        <v>1164</v>
      </c>
      <c r="X784">
        <f t="shared" si="112"/>
        <v>311.56266438356164</v>
      </c>
      <c r="Y784">
        <f t="shared" si="113"/>
        <v>1022.49</v>
      </c>
      <c r="Z784">
        <f t="shared" si="114"/>
        <v>10.6785</v>
      </c>
      <c r="AA784">
        <f t="shared" si="115"/>
        <v>219</v>
      </c>
    </row>
    <row r="785" spans="1:27" x14ac:dyDescent="0.3">
      <c r="A785" t="s">
        <v>871</v>
      </c>
      <c r="B785" t="s">
        <v>18</v>
      </c>
      <c r="C785" t="s">
        <v>19</v>
      </c>
      <c r="D785" t="s">
        <v>20</v>
      </c>
      <c r="E785" t="s">
        <v>21</v>
      </c>
      <c r="F785" t="s">
        <v>50</v>
      </c>
      <c r="G785">
        <v>30.62</v>
      </c>
      <c r="H785">
        <v>1</v>
      </c>
      <c r="I785">
        <v>1.5309999999999999</v>
      </c>
      <c r="J785">
        <v>32.151000000000003</v>
      </c>
      <c r="K785">
        <v>43587</v>
      </c>
      <c r="L785">
        <v>0.59305555555555556</v>
      </c>
      <c r="M785" t="s">
        <v>32</v>
      </c>
      <c r="N785">
        <v>30.62</v>
      </c>
      <c r="O785">
        <v>4.7619047620000003</v>
      </c>
      <c r="P785">
        <v>1.5309999999999999</v>
      </c>
      <c r="Q785">
        <v>4.0999999999999996</v>
      </c>
      <c r="R785">
        <f t="shared" si="116"/>
        <v>32.15</v>
      </c>
      <c r="S785" t="str">
        <f t="shared" si="108"/>
        <v>check</v>
      </c>
      <c r="T785" t="str">
        <f t="shared" si="109"/>
        <v>Fashion Accessories</v>
      </c>
      <c r="U785" t="str">
        <f t="shared" si="110"/>
        <v>Credit card</v>
      </c>
      <c r="V785">
        <f>SUM(J785:J785:J1784)</f>
        <v>67834.23149999998</v>
      </c>
      <c r="W785">
        <f t="shared" si="111"/>
        <v>1160</v>
      </c>
      <c r="X785">
        <f t="shared" si="112"/>
        <v>311.1661995412843</v>
      </c>
      <c r="Y785">
        <f t="shared" si="113"/>
        <v>1022.49</v>
      </c>
      <c r="Z785">
        <f t="shared" si="114"/>
        <v>10.6785</v>
      </c>
      <c r="AA785">
        <f t="shared" si="115"/>
        <v>218</v>
      </c>
    </row>
    <row r="786" spans="1:27" x14ac:dyDescent="0.3">
      <c r="A786" t="s">
        <v>872</v>
      </c>
      <c r="B786" t="s">
        <v>25</v>
      </c>
      <c r="C786" t="s">
        <v>26</v>
      </c>
      <c r="D786" t="s">
        <v>27</v>
      </c>
      <c r="E786" t="s">
        <v>21</v>
      </c>
      <c r="F786" t="s">
        <v>31</v>
      </c>
      <c r="G786">
        <v>44.01</v>
      </c>
      <c r="H786">
        <v>8</v>
      </c>
      <c r="I786">
        <v>17.603999999999999</v>
      </c>
      <c r="J786">
        <v>369.68400000000003</v>
      </c>
      <c r="K786">
        <v>43527</v>
      </c>
      <c r="L786">
        <v>0.73333333333333339</v>
      </c>
      <c r="M786" t="s">
        <v>29</v>
      </c>
      <c r="N786">
        <v>352.08</v>
      </c>
      <c r="O786">
        <v>4.7619047620000003</v>
      </c>
      <c r="P786">
        <v>17.603999999999999</v>
      </c>
      <c r="Q786">
        <v>8.8000000000000007</v>
      </c>
      <c r="R786">
        <f t="shared" si="116"/>
        <v>369.68</v>
      </c>
      <c r="S786" t="str">
        <f t="shared" si="108"/>
        <v>check</v>
      </c>
      <c r="T786" t="str">
        <f t="shared" si="109"/>
        <v>Home And Lifestyle</v>
      </c>
      <c r="U786" t="str">
        <f t="shared" si="110"/>
        <v>Cash</v>
      </c>
      <c r="V786">
        <f>SUM(J786:J786:J1785)</f>
        <v>67802.080499999982</v>
      </c>
      <c r="W786">
        <f t="shared" si="111"/>
        <v>1159</v>
      </c>
      <c r="X786">
        <f t="shared" si="112"/>
        <v>312.45198387096764</v>
      </c>
      <c r="Y786">
        <f t="shared" si="113"/>
        <v>1022.49</v>
      </c>
      <c r="Z786">
        <f t="shared" si="114"/>
        <v>10.6785</v>
      </c>
      <c r="AA786">
        <f t="shared" si="115"/>
        <v>217</v>
      </c>
    </row>
    <row r="787" spans="1:27" x14ac:dyDescent="0.3">
      <c r="A787" t="s">
        <v>873</v>
      </c>
      <c r="B787" t="s">
        <v>25</v>
      </c>
      <c r="C787" t="s">
        <v>26</v>
      </c>
      <c r="D787" t="s">
        <v>20</v>
      </c>
      <c r="E787" t="s">
        <v>21</v>
      </c>
      <c r="F787" t="s">
        <v>22</v>
      </c>
      <c r="G787">
        <v>10.16</v>
      </c>
      <c r="H787">
        <v>5</v>
      </c>
      <c r="I787">
        <v>2.54</v>
      </c>
      <c r="J787">
        <v>53.34</v>
      </c>
      <c r="K787" t="s">
        <v>42</v>
      </c>
      <c r="L787">
        <v>0.54722222222222217</v>
      </c>
      <c r="M787" t="s">
        <v>23</v>
      </c>
      <c r="N787">
        <v>50.8</v>
      </c>
      <c r="O787">
        <v>4.7619047620000003</v>
      </c>
      <c r="P787">
        <v>2.54</v>
      </c>
      <c r="Q787">
        <v>4.0999999999999996</v>
      </c>
      <c r="R787">
        <f t="shared" si="116"/>
        <v>53.34</v>
      </c>
      <c r="S787" t="str">
        <f t="shared" si="108"/>
        <v>correct</v>
      </c>
      <c r="T787" t="str">
        <f t="shared" si="109"/>
        <v>Health And Beauty</v>
      </c>
      <c r="U787" t="str">
        <f t="shared" si="110"/>
        <v>Ewallet</v>
      </c>
      <c r="V787">
        <f>SUM(J787:J787:J1786)</f>
        <v>67432.396499999988</v>
      </c>
      <c r="W787">
        <f t="shared" si="111"/>
        <v>1151</v>
      </c>
      <c r="X787">
        <f t="shared" si="112"/>
        <v>312.18702083333329</v>
      </c>
      <c r="Y787">
        <f t="shared" si="113"/>
        <v>1022.49</v>
      </c>
      <c r="Z787">
        <f t="shared" si="114"/>
        <v>10.6785</v>
      </c>
      <c r="AA787">
        <f t="shared" si="115"/>
        <v>216</v>
      </c>
    </row>
    <row r="788" spans="1:27" x14ac:dyDescent="0.3">
      <c r="A788" t="s">
        <v>874</v>
      </c>
      <c r="B788" t="s">
        <v>18</v>
      </c>
      <c r="C788" t="s">
        <v>19</v>
      </c>
      <c r="D788" t="s">
        <v>27</v>
      </c>
      <c r="E788" t="s">
        <v>215</v>
      </c>
      <c r="F788" t="s">
        <v>28</v>
      </c>
      <c r="G788">
        <v>74.58</v>
      </c>
      <c r="H788">
        <v>7</v>
      </c>
      <c r="I788">
        <v>26.103000000000002</v>
      </c>
      <c r="J788">
        <v>548.16300000000001</v>
      </c>
      <c r="K788">
        <v>43557</v>
      </c>
      <c r="L788">
        <v>0.67291666666666661</v>
      </c>
      <c r="M788" t="s">
        <v>32</v>
      </c>
      <c r="N788">
        <v>522.05999999999995</v>
      </c>
      <c r="O788">
        <v>4.7619047620000003</v>
      </c>
      <c r="P788">
        <v>26.103000000000002</v>
      </c>
      <c r="Q788">
        <v>9</v>
      </c>
      <c r="R788">
        <f t="shared" si="116"/>
        <v>548.16</v>
      </c>
      <c r="S788" t="str">
        <f t="shared" si="108"/>
        <v>check</v>
      </c>
      <c r="T788" t="str">
        <f t="shared" si="109"/>
        <v>Electronic Accessories</v>
      </c>
      <c r="U788" t="str">
        <f t="shared" si="110"/>
        <v>Credit card</v>
      </c>
      <c r="V788">
        <f>SUM(J788:J788:J1787)</f>
        <v>67379.056499999977</v>
      </c>
      <c r="W788">
        <f t="shared" si="111"/>
        <v>1146</v>
      </c>
      <c r="X788">
        <f t="shared" si="112"/>
        <v>313.39096046511617</v>
      </c>
      <c r="Y788">
        <f t="shared" si="113"/>
        <v>1022.49</v>
      </c>
      <c r="Z788">
        <f t="shared" si="114"/>
        <v>10.6785</v>
      </c>
      <c r="AA788">
        <f t="shared" si="115"/>
        <v>215</v>
      </c>
    </row>
    <row r="789" spans="1:27" x14ac:dyDescent="0.3">
      <c r="A789" t="s">
        <v>875</v>
      </c>
      <c r="B789" t="s">
        <v>25</v>
      </c>
      <c r="C789" t="s">
        <v>26</v>
      </c>
      <c r="D789" t="s">
        <v>27</v>
      </c>
      <c r="E789" t="s">
        <v>215</v>
      </c>
      <c r="F789" t="s">
        <v>28</v>
      </c>
      <c r="G789">
        <v>71.89</v>
      </c>
      <c r="H789">
        <v>8</v>
      </c>
      <c r="I789">
        <v>28.756</v>
      </c>
      <c r="J789">
        <v>603.87599999999998</v>
      </c>
      <c r="K789" t="s">
        <v>453</v>
      </c>
      <c r="L789">
        <v>0.48125000000000001</v>
      </c>
      <c r="M789" t="s">
        <v>23</v>
      </c>
      <c r="N789">
        <v>575.12</v>
      </c>
      <c r="O789">
        <v>4.7619047620000003</v>
      </c>
      <c r="P789">
        <v>28.756</v>
      </c>
      <c r="Q789">
        <v>5.5</v>
      </c>
      <c r="R789">
        <f t="shared" si="116"/>
        <v>603.88</v>
      </c>
      <c r="S789" t="str">
        <f t="shared" si="108"/>
        <v>check</v>
      </c>
      <c r="T789" t="str">
        <f t="shared" si="109"/>
        <v>Electronic Accessories</v>
      </c>
      <c r="U789" t="str">
        <f t="shared" si="110"/>
        <v>Ewallet</v>
      </c>
      <c r="V789">
        <f>SUM(J789:J789:J1788)</f>
        <v>66830.893499999991</v>
      </c>
      <c r="W789">
        <f t="shared" si="111"/>
        <v>1139</v>
      </c>
      <c r="X789">
        <f t="shared" si="112"/>
        <v>312.29389485981307</v>
      </c>
      <c r="Y789">
        <f t="shared" si="113"/>
        <v>1022.49</v>
      </c>
      <c r="Z789">
        <f t="shared" si="114"/>
        <v>10.6785</v>
      </c>
      <c r="AA789">
        <f t="shared" si="115"/>
        <v>214</v>
      </c>
    </row>
    <row r="790" spans="1:27" x14ac:dyDescent="0.3">
      <c r="A790" t="s">
        <v>876</v>
      </c>
      <c r="B790" t="s">
        <v>25</v>
      </c>
      <c r="C790" t="s">
        <v>26</v>
      </c>
      <c r="D790" t="s">
        <v>27</v>
      </c>
      <c r="E790" t="s">
        <v>21</v>
      </c>
      <c r="F790" t="s">
        <v>22</v>
      </c>
      <c r="G790">
        <v>10.99</v>
      </c>
      <c r="H790">
        <v>5</v>
      </c>
      <c r="I790">
        <v>2.7475000000000001</v>
      </c>
      <c r="J790">
        <v>57.697499999999998</v>
      </c>
      <c r="K790" t="s">
        <v>146</v>
      </c>
      <c r="L790">
        <v>0.4291666666666667</v>
      </c>
      <c r="M790" t="s">
        <v>32</v>
      </c>
      <c r="N790">
        <v>54.95</v>
      </c>
      <c r="O790">
        <v>4.7619047620000003</v>
      </c>
      <c r="P790">
        <v>2.7475000000000001</v>
      </c>
      <c r="Q790">
        <v>9.3000000000000007</v>
      </c>
      <c r="R790">
        <f t="shared" si="116"/>
        <v>57.7</v>
      </c>
      <c r="S790" t="str">
        <f t="shared" si="108"/>
        <v>check</v>
      </c>
      <c r="T790" t="str">
        <f t="shared" si="109"/>
        <v>Health And Beauty</v>
      </c>
      <c r="U790" t="str">
        <f t="shared" si="110"/>
        <v>Credit card</v>
      </c>
      <c r="V790">
        <f>SUM(J790:J790:J1789)</f>
        <v>66227.017499999987</v>
      </c>
      <c r="W790">
        <f t="shared" si="111"/>
        <v>1131</v>
      </c>
      <c r="X790">
        <f t="shared" si="112"/>
        <v>310.92496478873232</v>
      </c>
      <c r="Y790">
        <f t="shared" si="113"/>
        <v>1022.49</v>
      </c>
      <c r="Z790">
        <f t="shared" si="114"/>
        <v>10.6785</v>
      </c>
      <c r="AA790">
        <f t="shared" si="115"/>
        <v>213</v>
      </c>
    </row>
    <row r="791" spans="1:27" x14ac:dyDescent="0.3">
      <c r="A791" t="s">
        <v>877</v>
      </c>
      <c r="B791" t="s">
        <v>25</v>
      </c>
      <c r="C791" t="s">
        <v>26</v>
      </c>
      <c r="D791" t="s">
        <v>20</v>
      </c>
      <c r="E791" t="s">
        <v>215</v>
      </c>
      <c r="F791" t="s">
        <v>22</v>
      </c>
      <c r="G791">
        <v>60.47</v>
      </c>
      <c r="H791">
        <v>3</v>
      </c>
      <c r="I791">
        <v>9.0704999999999991</v>
      </c>
      <c r="J791">
        <v>190.48050000000001</v>
      </c>
      <c r="K791" t="s">
        <v>283</v>
      </c>
      <c r="L791">
        <v>0.4548611111111111</v>
      </c>
      <c r="M791" t="s">
        <v>32</v>
      </c>
      <c r="N791">
        <v>181.41</v>
      </c>
      <c r="O791">
        <v>4.7619047620000003</v>
      </c>
      <c r="P791">
        <v>9.0704999999999991</v>
      </c>
      <c r="Q791">
        <v>5.6</v>
      </c>
      <c r="R791">
        <f t="shared" si="116"/>
        <v>190.48</v>
      </c>
      <c r="S791" t="str">
        <f t="shared" si="108"/>
        <v>check</v>
      </c>
      <c r="T791" t="str">
        <f t="shared" si="109"/>
        <v>Health And Beauty</v>
      </c>
      <c r="U791" t="str">
        <f t="shared" si="110"/>
        <v>Credit card</v>
      </c>
      <c r="V791">
        <f>SUM(J791:J791:J1790)</f>
        <v>66169.319999999992</v>
      </c>
      <c r="W791">
        <f t="shared" si="111"/>
        <v>1126</v>
      </c>
      <c r="X791">
        <f t="shared" si="112"/>
        <v>312.11943396226411</v>
      </c>
      <c r="Y791">
        <f t="shared" si="113"/>
        <v>1022.49</v>
      </c>
      <c r="Z791">
        <f t="shared" si="114"/>
        <v>10.6785</v>
      </c>
      <c r="AA791">
        <f t="shared" si="115"/>
        <v>212</v>
      </c>
    </row>
    <row r="792" spans="1:27" x14ac:dyDescent="0.3">
      <c r="A792" t="s">
        <v>878</v>
      </c>
      <c r="B792" t="s">
        <v>18</v>
      </c>
      <c r="C792" t="s">
        <v>19</v>
      </c>
      <c r="D792" t="s">
        <v>27</v>
      </c>
      <c r="E792" t="s">
        <v>215</v>
      </c>
      <c r="F792" t="s">
        <v>36</v>
      </c>
      <c r="G792">
        <v>58.91</v>
      </c>
      <c r="H792">
        <v>7</v>
      </c>
      <c r="I792">
        <v>20.618500000000001</v>
      </c>
      <c r="J792">
        <v>432.98849999999999</v>
      </c>
      <c r="K792" t="s">
        <v>90</v>
      </c>
      <c r="L792">
        <v>0.63541666666666663</v>
      </c>
      <c r="M792" t="s">
        <v>23</v>
      </c>
      <c r="N792">
        <v>412.37</v>
      </c>
      <c r="O792">
        <v>4.7619047620000003</v>
      </c>
      <c r="P792">
        <v>20.618500000000001</v>
      </c>
      <c r="Q792">
        <v>9.6999999999999993</v>
      </c>
      <c r="R792">
        <f t="shared" si="116"/>
        <v>432.99</v>
      </c>
      <c r="S792" t="str">
        <f t="shared" si="108"/>
        <v>check</v>
      </c>
      <c r="T792" t="str">
        <f t="shared" si="109"/>
        <v>Sports And Travel</v>
      </c>
      <c r="U792" t="str">
        <f t="shared" si="110"/>
        <v>Ewallet</v>
      </c>
      <c r="V792">
        <f>SUM(J792:J792:J1791)</f>
        <v>65978.839499999987</v>
      </c>
      <c r="W792">
        <f t="shared" si="111"/>
        <v>1123</v>
      </c>
      <c r="X792">
        <f t="shared" si="112"/>
        <v>312.69592180094781</v>
      </c>
      <c r="Y792">
        <f t="shared" si="113"/>
        <v>1022.49</v>
      </c>
      <c r="Z792">
        <f t="shared" si="114"/>
        <v>10.6785</v>
      </c>
      <c r="AA792">
        <f t="shared" si="115"/>
        <v>211</v>
      </c>
    </row>
    <row r="793" spans="1:27" x14ac:dyDescent="0.3">
      <c r="A793" t="s">
        <v>879</v>
      </c>
      <c r="B793" t="s">
        <v>18</v>
      </c>
      <c r="C793" t="s">
        <v>19</v>
      </c>
      <c r="D793" t="s">
        <v>27</v>
      </c>
      <c r="E793" t="s">
        <v>215</v>
      </c>
      <c r="F793" t="s">
        <v>50</v>
      </c>
      <c r="G793">
        <v>46.41</v>
      </c>
      <c r="H793">
        <v>1</v>
      </c>
      <c r="I793">
        <v>2.3205</v>
      </c>
      <c r="J793">
        <v>48.730499999999999</v>
      </c>
      <c r="K793">
        <v>43527</v>
      </c>
      <c r="L793">
        <v>0.83750000000000002</v>
      </c>
      <c r="M793" t="s">
        <v>32</v>
      </c>
      <c r="N793">
        <v>46.41</v>
      </c>
      <c r="O793">
        <v>4.7619047620000003</v>
      </c>
      <c r="P793">
        <v>2.3205</v>
      </c>
      <c r="Q793">
        <v>4</v>
      </c>
      <c r="R793">
        <f t="shared" si="116"/>
        <v>48.73</v>
      </c>
      <c r="S793" t="str">
        <f t="shared" si="108"/>
        <v>check</v>
      </c>
      <c r="T793" t="str">
        <f t="shared" si="109"/>
        <v>Fashion Accessories</v>
      </c>
      <c r="U793" t="str">
        <f t="shared" si="110"/>
        <v>Credit card</v>
      </c>
      <c r="V793">
        <f>SUM(J793:J793:J1792)</f>
        <v>65545.850999999995</v>
      </c>
      <c r="W793">
        <f t="shared" si="111"/>
        <v>1116</v>
      </c>
      <c r="X793">
        <f t="shared" si="112"/>
        <v>312.12309999999997</v>
      </c>
      <c r="Y793">
        <f t="shared" si="113"/>
        <v>1022.49</v>
      </c>
      <c r="Z793">
        <f t="shared" si="114"/>
        <v>10.6785</v>
      </c>
      <c r="AA793">
        <f t="shared" si="115"/>
        <v>210</v>
      </c>
    </row>
    <row r="794" spans="1:27" x14ac:dyDescent="0.3">
      <c r="A794" t="s">
        <v>880</v>
      </c>
      <c r="B794" t="s">
        <v>25</v>
      </c>
      <c r="C794" t="s">
        <v>26</v>
      </c>
      <c r="D794" t="s">
        <v>20</v>
      </c>
      <c r="E794" t="s">
        <v>215</v>
      </c>
      <c r="F794" t="s">
        <v>22</v>
      </c>
      <c r="G794">
        <v>68.55</v>
      </c>
      <c r="H794">
        <v>4</v>
      </c>
      <c r="I794">
        <v>13.71</v>
      </c>
      <c r="J794">
        <v>287.91000000000003</v>
      </c>
      <c r="K794" t="s">
        <v>117</v>
      </c>
      <c r="L794">
        <v>0.84791666666666676</v>
      </c>
      <c r="M794" t="s">
        <v>32</v>
      </c>
      <c r="N794">
        <v>274.2</v>
      </c>
      <c r="O794">
        <v>4.7619047620000003</v>
      </c>
      <c r="P794">
        <v>13.71</v>
      </c>
      <c r="Q794">
        <v>9.1999999999999993</v>
      </c>
      <c r="R794">
        <f t="shared" si="116"/>
        <v>287.91000000000003</v>
      </c>
      <c r="S794" t="str">
        <f t="shared" si="108"/>
        <v>correct</v>
      </c>
      <c r="T794" t="str">
        <f t="shared" si="109"/>
        <v>Health And Beauty</v>
      </c>
      <c r="U794" t="str">
        <f t="shared" si="110"/>
        <v>Credit card</v>
      </c>
      <c r="V794">
        <f>SUM(J794:J794:J1793)</f>
        <v>65497.120499999983</v>
      </c>
      <c r="W794">
        <f t="shared" si="111"/>
        <v>1115</v>
      </c>
      <c r="X794">
        <f t="shared" si="112"/>
        <v>313.38335167464106</v>
      </c>
      <c r="Y794">
        <f t="shared" si="113"/>
        <v>1022.49</v>
      </c>
      <c r="Z794">
        <f t="shared" si="114"/>
        <v>10.6785</v>
      </c>
      <c r="AA794">
        <f t="shared" si="115"/>
        <v>209</v>
      </c>
    </row>
    <row r="795" spans="1:27" x14ac:dyDescent="0.3">
      <c r="A795" t="s">
        <v>881</v>
      </c>
      <c r="B795" t="s">
        <v>45</v>
      </c>
      <c r="C795" t="s">
        <v>46</v>
      </c>
      <c r="D795" t="s">
        <v>27</v>
      </c>
      <c r="E795" t="s">
        <v>21</v>
      </c>
      <c r="F795" t="s">
        <v>31</v>
      </c>
      <c r="G795">
        <v>97.37</v>
      </c>
      <c r="H795">
        <v>10</v>
      </c>
      <c r="I795">
        <v>48.685000000000002</v>
      </c>
      <c r="J795">
        <v>1022.385</v>
      </c>
      <c r="K795" t="s">
        <v>57</v>
      </c>
      <c r="L795">
        <v>0.57500000000000007</v>
      </c>
      <c r="M795" t="s">
        <v>32</v>
      </c>
      <c r="N795">
        <v>973.7</v>
      </c>
      <c r="O795">
        <v>4.7619047620000003</v>
      </c>
      <c r="P795">
        <v>48.685000000000002</v>
      </c>
      <c r="Q795">
        <v>4.9000000000000004</v>
      </c>
      <c r="R795">
        <f t="shared" si="116"/>
        <v>1022.39</v>
      </c>
      <c r="S795" t="str">
        <f t="shared" si="108"/>
        <v>check</v>
      </c>
      <c r="T795" t="str">
        <f t="shared" si="109"/>
        <v>Home And Lifestyle</v>
      </c>
      <c r="U795" t="str">
        <f t="shared" si="110"/>
        <v>Credit card</v>
      </c>
      <c r="V795">
        <f>SUM(J795:J795:J1794)</f>
        <v>65209.210499999979</v>
      </c>
      <c r="W795">
        <f t="shared" si="111"/>
        <v>1111</v>
      </c>
      <c r="X795">
        <f t="shared" si="112"/>
        <v>313.50581971153838</v>
      </c>
      <c r="Y795">
        <f t="shared" si="113"/>
        <v>1022.49</v>
      </c>
      <c r="Z795">
        <f t="shared" si="114"/>
        <v>10.6785</v>
      </c>
      <c r="AA795">
        <f t="shared" si="115"/>
        <v>208</v>
      </c>
    </row>
    <row r="796" spans="1:27" x14ac:dyDescent="0.3">
      <c r="A796" t="s">
        <v>882</v>
      </c>
      <c r="B796" t="s">
        <v>18</v>
      </c>
      <c r="C796" t="s">
        <v>19</v>
      </c>
      <c r="D796" t="s">
        <v>20</v>
      </c>
      <c r="E796" t="s">
        <v>215</v>
      </c>
      <c r="F796" t="s">
        <v>28</v>
      </c>
      <c r="G796">
        <v>92.6</v>
      </c>
      <c r="H796">
        <v>7</v>
      </c>
      <c r="I796">
        <v>32.409999999999997</v>
      </c>
      <c r="J796">
        <v>680.61</v>
      </c>
      <c r="K796" t="s">
        <v>98</v>
      </c>
      <c r="L796">
        <v>0.53611111111111109</v>
      </c>
      <c r="M796" t="s">
        <v>32</v>
      </c>
      <c r="N796">
        <v>648.20000000000005</v>
      </c>
      <c r="O796">
        <v>4.7619047620000003</v>
      </c>
      <c r="P796">
        <v>32.409999999999997</v>
      </c>
      <c r="Q796">
        <v>9.3000000000000007</v>
      </c>
      <c r="R796">
        <f t="shared" si="116"/>
        <v>680.61</v>
      </c>
      <c r="S796" t="str">
        <f t="shared" si="108"/>
        <v>correct</v>
      </c>
      <c r="T796" t="str">
        <f t="shared" si="109"/>
        <v>Electronic Accessories</v>
      </c>
      <c r="U796" t="str">
        <f t="shared" si="110"/>
        <v>Credit card</v>
      </c>
      <c r="V796">
        <f>SUM(J796:J796:J1795)</f>
        <v>64186.825499999999</v>
      </c>
      <c r="W796">
        <f t="shared" si="111"/>
        <v>1101</v>
      </c>
      <c r="X796">
        <f t="shared" si="112"/>
        <v>310.08128260869563</v>
      </c>
      <c r="Y796">
        <f t="shared" si="113"/>
        <v>1022.49</v>
      </c>
      <c r="Z796">
        <f t="shared" si="114"/>
        <v>10.6785</v>
      </c>
      <c r="AA796">
        <f t="shared" si="115"/>
        <v>207</v>
      </c>
    </row>
    <row r="797" spans="1:27" x14ac:dyDescent="0.3">
      <c r="A797" t="s">
        <v>883</v>
      </c>
      <c r="B797" t="s">
        <v>18</v>
      </c>
      <c r="C797" t="s">
        <v>19</v>
      </c>
      <c r="D797" t="s">
        <v>27</v>
      </c>
      <c r="E797" t="s">
        <v>21</v>
      </c>
      <c r="F797" t="s">
        <v>28</v>
      </c>
      <c r="G797">
        <v>46.61</v>
      </c>
      <c r="H797">
        <v>2</v>
      </c>
      <c r="I797">
        <v>4.6609999999999996</v>
      </c>
      <c r="J797">
        <v>97.881</v>
      </c>
      <c r="K797" t="s">
        <v>314</v>
      </c>
      <c r="L797">
        <v>0.51944444444444449</v>
      </c>
      <c r="M797" t="s">
        <v>32</v>
      </c>
      <c r="N797">
        <v>93.22</v>
      </c>
      <c r="O797">
        <v>4.7619047620000003</v>
      </c>
      <c r="P797">
        <v>4.6609999999999996</v>
      </c>
      <c r="Q797">
        <v>6.6</v>
      </c>
      <c r="R797">
        <f t="shared" si="116"/>
        <v>97.88</v>
      </c>
      <c r="S797" t="str">
        <f t="shared" si="108"/>
        <v>check</v>
      </c>
      <c r="T797" t="str">
        <f t="shared" si="109"/>
        <v>Electronic Accessories</v>
      </c>
      <c r="U797" t="str">
        <f t="shared" si="110"/>
        <v>Credit card</v>
      </c>
      <c r="V797">
        <f>SUM(J797:J797:J1796)</f>
        <v>63506.215499999998</v>
      </c>
      <c r="W797">
        <f t="shared" si="111"/>
        <v>1094</v>
      </c>
      <c r="X797">
        <f t="shared" si="112"/>
        <v>308.28259951456312</v>
      </c>
      <c r="Y797">
        <f t="shared" si="113"/>
        <v>1022.49</v>
      </c>
      <c r="Z797">
        <f t="shared" si="114"/>
        <v>10.6785</v>
      </c>
      <c r="AA797">
        <f t="shared" si="115"/>
        <v>206</v>
      </c>
    </row>
    <row r="798" spans="1:27" x14ac:dyDescent="0.3">
      <c r="A798" t="s">
        <v>884</v>
      </c>
      <c r="B798" t="s">
        <v>45</v>
      </c>
      <c r="C798" t="s">
        <v>46</v>
      </c>
      <c r="D798" t="s">
        <v>27</v>
      </c>
      <c r="E798" t="s">
        <v>215</v>
      </c>
      <c r="F798" t="s">
        <v>50</v>
      </c>
      <c r="G798">
        <v>27.18</v>
      </c>
      <c r="H798">
        <v>2</v>
      </c>
      <c r="I798">
        <v>2.718</v>
      </c>
      <c r="J798">
        <v>57.078000000000003</v>
      </c>
      <c r="K798" t="s">
        <v>66</v>
      </c>
      <c r="L798">
        <v>0.68472222222222223</v>
      </c>
      <c r="M798" t="s">
        <v>23</v>
      </c>
      <c r="N798">
        <v>54.36</v>
      </c>
      <c r="O798">
        <v>4.7619047620000003</v>
      </c>
      <c r="P798">
        <v>2.718</v>
      </c>
      <c r="Q798">
        <v>4.3</v>
      </c>
      <c r="R798">
        <f t="shared" si="116"/>
        <v>57.08</v>
      </c>
      <c r="S798" t="str">
        <f t="shared" si="108"/>
        <v>check</v>
      </c>
      <c r="T798" t="str">
        <f t="shared" si="109"/>
        <v>Fashion Accessories</v>
      </c>
      <c r="U798" t="str">
        <f t="shared" si="110"/>
        <v>Ewallet</v>
      </c>
      <c r="V798">
        <f>SUM(J798:J798:J1797)</f>
        <v>63408.33449999999</v>
      </c>
      <c r="W798">
        <f t="shared" si="111"/>
        <v>1092</v>
      </c>
      <c r="X798">
        <f t="shared" si="112"/>
        <v>309.30894878048775</v>
      </c>
      <c r="Y798">
        <f t="shared" si="113"/>
        <v>1022.49</v>
      </c>
      <c r="Z798">
        <f t="shared" si="114"/>
        <v>10.6785</v>
      </c>
      <c r="AA798">
        <f t="shared" si="115"/>
        <v>205</v>
      </c>
    </row>
    <row r="799" spans="1:27" x14ac:dyDescent="0.3">
      <c r="A799" t="s">
        <v>885</v>
      </c>
      <c r="B799" t="s">
        <v>25</v>
      </c>
      <c r="C799" t="s">
        <v>26</v>
      </c>
      <c r="D799" t="s">
        <v>20</v>
      </c>
      <c r="E799" t="s">
        <v>21</v>
      </c>
      <c r="F799" t="s">
        <v>31</v>
      </c>
      <c r="G799">
        <v>60.87</v>
      </c>
      <c r="H799">
        <v>1</v>
      </c>
      <c r="I799">
        <v>3.0434999999999999</v>
      </c>
      <c r="J799">
        <v>63.913499999999999</v>
      </c>
      <c r="K799" t="s">
        <v>128</v>
      </c>
      <c r="L799">
        <v>0.55833333333333335</v>
      </c>
      <c r="M799" t="s">
        <v>29</v>
      </c>
      <c r="N799">
        <v>60.87</v>
      </c>
      <c r="O799">
        <v>4.7619047620000003</v>
      </c>
      <c r="P799">
        <v>3.0434999999999999</v>
      </c>
      <c r="Q799">
        <v>5.5</v>
      </c>
      <c r="R799">
        <f t="shared" si="116"/>
        <v>63.91</v>
      </c>
      <c r="S799" t="str">
        <f t="shared" si="108"/>
        <v>check</v>
      </c>
      <c r="T799" t="str">
        <f t="shared" si="109"/>
        <v>Home And Lifestyle</v>
      </c>
      <c r="U799" t="str">
        <f t="shared" si="110"/>
        <v>Cash</v>
      </c>
      <c r="V799">
        <f>SUM(J799:J799:J1798)</f>
        <v>63351.256499999996</v>
      </c>
      <c r="W799">
        <f t="shared" si="111"/>
        <v>1090</v>
      </c>
      <c r="X799">
        <f t="shared" si="112"/>
        <v>310.54537499999998</v>
      </c>
      <c r="Y799">
        <f t="shared" si="113"/>
        <v>1022.49</v>
      </c>
      <c r="Z799">
        <f t="shared" si="114"/>
        <v>10.6785</v>
      </c>
      <c r="AA799">
        <f t="shared" si="115"/>
        <v>204</v>
      </c>
    </row>
    <row r="800" spans="1:27" x14ac:dyDescent="0.3">
      <c r="A800" t="s">
        <v>886</v>
      </c>
      <c r="B800" t="s">
        <v>18</v>
      </c>
      <c r="C800" t="s">
        <v>19</v>
      </c>
      <c r="D800" t="s">
        <v>20</v>
      </c>
      <c r="E800" t="s">
        <v>21</v>
      </c>
      <c r="F800" t="s">
        <v>36</v>
      </c>
      <c r="G800">
        <v>24.49</v>
      </c>
      <c r="H800">
        <v>10</v>
      </c>
      <c r="I800">
        <v>12.244999999999999</v>
      </c>
      <c r="J800">
        <v>257.14499999999998</v>
      </c>
      <c r="K800" t="s">
        <v>218</v>
      </c>
      <c r="L800">
        <v>0.63541666666666663</v>
      </c>
      <c r="M800" t="s">
        <v>29</v>
      </c>
      <c r="N800">
        <v>244.9</v>
      </c>
      <c r="O800">
        <v>4.7619047620000003</v>
      </c>
      <c r="P800">
        <v>12.244999999999999</v>
      </c>
      <c r="Q800">
        <v>8.1</v>
      </c>
      <c r="R800">
        <f t="shared" si="116"/>
        <v>257.14999999999998</v>
      </c>
      <c r="S800" t="str">
        <f t="shared" si="108"/>
        <v>check</v>
      </c>
      <c r="T800" t="str">
        <f t="shared" si="109"/>
        <v>Sports And Travel</v>
      </c>
      <c r="U800" t="str">
        <f t="shared" si="110"/>
        <v>Cash</v>
      </c>
      <c r="V800">
        <f>SUM(J800:J800:J1799)</f>
        <v>63287.343000000001</v>
      </c>
      <c r="W800">
        <f t="shared" si="111"/>
        <v>1089</v>
      </c>
      <c r="X800">
        <f t="shared" si="112"/>
        <v>311.76031034482759</v>
      </c>
      <c r="Y800">
        <f t="shared" si="113"/>
        <v>1022.49</v>
      </c>
      <c r="Z800">
        <f t="shared" si="114"/>
        <v>10.6785</v>
      </c>
      <c r="AA800">
        <f t="shared" si="115"/>
        <v>203</v>
      </c>
    </row>
    <row r="801" spans="1:27" x14ac:dyDescent="0.3">
      <c r="A801" t="s">
        <v>887</v>
      </c>
      <c r="B801" t="s">
        <v>45</v>
      </c>
      <c r="C801" t="s">
        <v>46</v>
      </c>
      <c r="D801" t="s">
        <v>27</v>
      </c>
      <c r="E801" t="s">
        <v>215</v>
      </c>
      <c r="F801" t="s">
        <v>22</v>
      </c>
      <c r="G801">
        <v>92.78</v>
      </c>
      <c r="H801">
        <v>1</v>
      </c>
      <c r="I801">
        <v>4.6390000000000002</v>
      </c>
      <c r="J801">
        <v>97.418999999999997</v>
      </c>
      <c r="K801" t="s">
        <v>66</v>
      </c>
      <c r="L801">
        <v>0.4513888888888889</v>
      </c>
      <c r="M801" t="s">
        <v>32</v>
      </c>
      <c r="N801">
        <v>92.78</v>
      </c>
      <c r="O801">
        <v>4.7619047620000003</v>
      </c>
      <c r="P801">
        <v>4.6390000000000002</v>
      </c>
      <c r="Q801">
        <v>9.8000000000000007</v>
      </c>
      <c r="R801">
        <f t="shared" si="116"/>
        <v>97.42</v>
      </c>
      <c r="S801" t="str">
        <f t="shared" si="108"/>
        <v>check</v>
      </c>
      <c r="T801" t="str">
        <f t="shared" si="109"/>
        <v>Health And Beauty</v>
      </c>
      <c r="U801" t="str">
        <f t="shared" si="110"/>
        <v>Credit card</v>
      </c>
      <c r="V801">
        <f>SUM(J801:J801:J1800)</f>
        <v>63030.197999999997</v>
      </c>
      <c r="W801">
        <f t="shared" si="111"/>
        <v>1079</v>
      </c>
      <c r="X801">
        <f t="shared" si="112"/>
        <v>312.03068316831684</v>
      </c>
      <c r="Y801">
        <f t="shared" si="113"/>
        <v>1022.49</v>
      </c>
      <c r="Z801">
        <f t="shared" si="114"/>
        <v>10.6785</v>
      </c>
      <c r="AA801">
        <f t="shared" si="115"/>
        <v>202</v>
      </c>
    </row>
    <row r="802" spans="1:27" x14ac:dyDescent="0.3">
      <c r="A802" t="s">
        <v>888</v>
      </c>
      <c r="B802" t="s">
        <v>25</v>
      </c>
      <c r="C802" t="s">
        <v>26</v>
      </c>
      <c r="D802" t="s">
        <v>20</v>
      </c>
      <c r="E802" t="s">
        <v>215</v>
      </c>
      <c r="F802" t="s">
        <v>31</v>
      </c>
      <c r="G802">
        <v>86.69</v>
      </c>
      <c r="H802">
        <v>5</v>
      </c>
      <c r="I802">
        <v>21.672499999999999</v>
      </c>
      <c r="J802">
        <v>455.1225</v>
      </c>
      <c r="K802">
        <v>43771</v>
      </c>
      <c r="L802">
        <v>0.77638888888888891</v>
      </c>
      <c r="M802" t="s">
        <v>23</v>
      </c>
      <c r="N802">
        <v>433.45</v>
      </c>
      <c r="O802">
        <v>4.7619047620000003</v>
      </c>
      <c r="P802">
        <v>21.672499999999999</v>
      </c>
      <c r="Q802">
        <v>9.4</v>
      </c>
      <c r="R802">
        <f t="shared" si="116"/>
        <v>455.12</v>
      </c>
      <c r="S802" t="str">
        <f t="shared" si="108"/>
        <v>check</v>
      </c>
      <c r="T802" t="str">
        <f t="shared" si="109"/>
        <v>Home And Lifestyle</v>
      </c>
      <c r="U802" t="str">
        <f t="shared" si="110"/>
        <v>Ewallet</v>
      </c>
      <c r="V802">
        <f>SUM(J802:J802:J1801)</f>
        <v>62932.778999999988</v>
      </c>
      <c r="W802">
        <f t="shared" si="111"/>
        <v>1078</v>
      </c>
      <c r="X802">
        <f t="shared" si="112"/>
        <v>313.09840298507459</v>
      </c>
      <c r="Y802">
        <f t="shared" si="113"/>
        <v>1022.49</v>
      </c>
      <c r="Z802">
        <f t="shared" si="114"/>
        <v>10.6785</v>
      </c>
      <c r="AA802">
        <f t="shared" si="115"/>
        <v>201</v>
      </c>
    </row>
    <row r="803" spans="1:27" x14ac:dyDescent="0.3">
      <c r="A803" t="s">
        <v>889</v>
      </c>
      <c r="B803" t="s">
        <v>45</v>
      </c>
      <c r="C803" t="s">
        <v>46</v>
      </c>
      <c r="D803" t="s">
        <v>27</v>
      </c>
      <c r="E803" t="s">
        <v>215</v>
      </c>
      <c r="F803" t="s">
        <v>36</v>
      </c>
      <c r="G803">
        <v>23.01</v>
      </c>
      <c r="H803">
        <v>6</v>
      </c>
      <c r="I803">
        <v>6.9029999999999996</v>
      </c>
      <c r="J803">
        <v>144.96299999999999</v>
      </c>
      <c r="K803">
        <v>43800</v>
      </c>
      <c r="L803">
        <v>0.69791666666666663</v>
      </c>
      <c r="M803" t="s">
        <v>23</v>
      </c>
      <c r="N803">
        <v>138.06</v>
      </c>
      <c r="O803">
        <v>4.7619047620000003</v>
      </c>
      <c r="P803">
        <v>6.9029999999999996</v>
      </c>
      <c r="Q803">
        <v>7.9</v>
      </c>
      <c r="R803">
        <f t="shared" si="116"/>
        <v>144.96</v>
      </c>
      <c r="S803" t="str">
        <f t="shared" si="108"/>
        <v>check</v>
      </c>
      <c r="T803" t="str">
        <f t="shared" si="109"/>
        <v>Sports And Travel</v>
      </c>
      <c r="U803" t="str">
        <f t="shared" si="110"/>
        <v>Ewallet</v>
      </c>
      <c r="V803">
        <f>SUM(J803:J803:J1802)</f>
        <v>62477.65649999999</v>
      </c>
      <c r="W803">
        <f t="shared" si="111"/>
        <v>1073</v>
      </c>
      <c r="X803">
        <f t="shared" si="112"/>
        <v>312.38828249999995</v>
      </c>
      <c r="Y803">
        <f t="shared" si="113"/>
        <v>1022.49</v>
      </c>
      <c r="Z803">
        <f t="shared" si="114"/>
        <v>10.6785</v>
      </c>
      <c r="AA803">
        <f t="shared" si="115"/>
        <v>200</v>
      </c>
    </row>
    <row r="804" spans="1:27" x14ac:dyDescent="0.3">
      <c r="A804" t="s">
        <v>890</v>
      </c>
      <c r="B804" t="s">
        <v>25</v>
      </c>
      <c r="C804" t="s">
        <v>26</v>
      </c>
      <c r="D804" t="s">
        <v>20</v>
      </c>
      <c r="E804" t="s">
        <v>21</v>
      </c>
      <c r="F804" t="s">
        <v>28</v>
      </c>
      <c r="G804">
        <v>30.2</v>
      </c>
      <c r="H804">
        <v>8</v>
      </c>
      <c r="I804">
        <v>12.08</v>
      </c>
      <c r="J804">
        <v>253.68</v>
      </c>
      <c r="K804">
        <v>43527</v>
      </c>
      <c r="L804">
        <v>0.8125</v>
      </c>
      <c r="M804" t="s">
        <v>23</v>
      </c>
      <c r="N804">
        <v>241.6</v>
      </c>
      <c r="O804">
        <v>4.7619047620000003</v>
      </c>
      <c r="P804">
        <v>12.08</v>
      </c>
      <c r="Q804">
        <v>5.0999999999999996</v>
      </c>
      <c r="R804">
        <f t="shared" si="116"/>
        <v>253.68</v>
      </c>
      <c r="S804" t="str">
        <f t="shared" si="108"/>
        <v>correct</v>
      </c>
      <c r="T804" t="str">
        <f t="shared" si="109"/>
        <v>Electronic Accessories</v>
      </c>
      <c r="U804" t="str">
        <f t="shared" si="110"/>
        <v>Ewallet</v>
      </c>
      <c r="V804">
        <f>SUM(J804:J804:J1803)</f>
        <v>62332.693499999987</v>
      </c>
      <c r="W804">
        <f t="shared" si="111"/>
        <v>1067</v>
      </c>
      <c r="X804">
        <f t="shared" si="112"/>
        <v>313.22961557788938</v>
      </c>
      <c r="Y804">
        <f t="shared" si="113"/>
        <v>1022.49</v>
      </c>
      <c r="Z804">
        <f t="shared" si="114"/>
        <v>10.6785</v>
      </c>
      <c r="AA804">
        <f t="shared" si="115"/>
        <v>199</v>
      </c>
    </row>
    <row r="805" spans="1:27" x14ac:dyDescent="0.3">
      <c r="A805" t="s">
        <v>891</v>
      </c>
      <c r="B805" t="s">
        <v>25</v>
      </c>
      <c r="C805" t="s">
        <v>26</v>
      </c>
      <c r="D805" t="s">
        <v>20</v>
      </c>
      <c r="E805" t="s">
        <v>215</v>
      </c>
      <c r="F805" t="s">
        <v>50</v>
      </c>
      <c r="G805">
        <v>67.39</v>
      </c>
      <c r="H805">
        <v>7</v>
      </c>
      <c r="I805">
        <v>23.586500000000001</v>
      </c>
      <c r="J805">
        <v>495.31650000000002</v>
      </c>
      <c r="K805" t="s">
        <v>87</v>
      </c>
      <c r="L805">
        <v>0.55763888888888891</v>
      </c>
      <c r="M805" t="s">
        <v>23</v>
      </c>
      <c r="N805">
        <v>471.73</v>
      </c>
      <c r="O805">
        <v>4.7619047620000003</v>
      </c>
      <c r="P805">
        <v>23.586500000000001</v>
      </c>
      <c r="Q805">
        <v>6.9</v>
      </c>
      <c r="R805">
        <f t="shared" si="116"/>
        <v>495.32</v>
      </c>
      <c r="S805" t="str">
        <f t="shared" si="108"/>
        <v>check</v>
      </c>
      <c r="T805" t="str">
        <f t="shared" si="109"/>
        <v>Fashion Accessories</v>
      </c>
      <c r="U805" t="str">
        <f t="shared" si="110"/>
        <v>Ewallet</v>
      </c>
      <c r="V805">
        <f>SUM(J805:J805:J1804)</f>
        <v>62079.013499999994</v>
      </c>
      <c r="W805">
        <f t="shared" si="111"/>
        <v>1059</v>
      </c>
      <c r="X805">
        <f t="shared" si="112"/>
        <v>313.53037121212117</v>
      </c>
      <c r="Y805">
        <f t="shared" si="113"/>
        <v>1022.49</v>
      </c>
      <c r="Z805">
        <f t="shared" si="114"/>
        <v>10.6785</v>
      </c>
      <c r="AA805">
        <f t="shared" si="115"/>
        <v>198</v>
      </c>
    </row>
    <row r="806" spans="1:27" x14ac:dyDescent="0.3">
      <c r="A806" t="s">
        <v>892</v>
      </c>
      <c r="B806" t="s">
        <v>18</v>
      </c>
      <c r="C806" t="s">
        <v>19</v>
      </c>
      <c r="D806" t="s">
        <v>20</v>
      </c>
      <c r="E806" t="s">
        <v>21</v>
      </c>
      <c r="F806" t="s">
        <v>50</v>
      </c>
      <c r="G806">
        <v>48.96</v>
      </c>
      <c r="H806">
        <v>9</v>
      </c>
      <c r="I806">
        <v>22.032</v>
      </c>
      <c r="J806">
        <v>462.67200000000003</v>
      </c>
      <c r="K806">
        <v>43558</v>
      </c>
      <c r="L806">
        <v>0.4770833333333333</v>
      </c>
      <c r="M806" t="s">
        <v>29</v>
      </c>
      <c r="N806">
        <v>440.64</v>
      </c>
      <c r="O806">
        <v>4.7619047620000003</v>
      </c>
      <c r="P806">
        <v>22.032</v>
      </c>
      <c r="Q806">
        <v>8</v>
      </c>
      <c r="R806">
        <f t="shared" si="116"/>
        <v>462.67</v>
      </c>
      <c r="S806" t="str">
        <f t="shared" si="108"/>
        <v>check</v>
      </c>
      <c r="T806" t="str">
        <f t="shared" si="109"/>
        <v>Fashion Accessories</v>
      </c>
      <c r="U806" t="str">
        <f t="shared" si="110"/>
        <v>Cash</v>
      </c>
      <c r="V806">
        <f>SUM(J806:J806:J1805)</f>
        <v>61583.696999999993</v>
      </c>
      <c r="W806">
        <f t="shared" si="111"/>
        <v>1052</v>
      </c>
      <c r="X806">
        <f t="shared" si="112"/>
        <v>312.60759898477153</v>
      </c>
      <c r="Y806">
        <f t="shared" si="113"/>
        <v>1022.49</v>
      </c>
      <c r="Z806">
        <f t="shared" si="114"/>
        <v>10.6785</v>
      </c>
      <c r="AA806">
        <f t="shared" si="115"/>
        <v>197</v>
      </c>
    </row>
    <row r="807" spans="1:27" x14ac:dyDescent="0.3">
      <c r="A807" t="s">
        <v>893</v>
      </c>
      <c r="B807" t="s">
        <v>45</v>
      </c>
      <c r="C807" t="s">
        <v>46</v>
      </c>
      <c r="D807" t="s">
        <v>20</v>
      </c>
      <c r="E807" t="s">
        <v>21</v>
      </c>
      <c r="F807" t="s">
        <v>28</v>
      </c>
      <c r="G807">
        <v>75.59</v>
      </c>
      <c r="H807">
        <v>9</v>
      </c>
      <c r="I807">
        <v>34.015500000000003</v>
      </c>
      <c r="J807">
        <v>714.32550000000003</v>
      </c>
      <c r="K807" t="s">
        <v>148</v>
      </c>
      <c r="L807">
        <v>0.46666666666666662</v>
      </c>
      <c r="M807" t="s">
        <v>29</v>
      </c>
      <c r="N807">
        <v>680.31</v>
      </c>
      <c r="O807">
        <v>4.7619047620000003</v>
      </c>
      <c r="P807">
        <v>34.015500000000003</v>
      </c>
      <c r="Q807">
        <v>8</v>
      </c>
      <c r="R807">
        <f t="shared" si="116"/>
        <v>714.33</v>
      </c>
      <c r="S807" t="str">
        <f t="shared" si="108"/>
        <v>check</v>
      </c>
      <c r="T807" t="str">
        <f t="shared" si="109"/>
        <v>Electronic Accessories</v>
      </c>
      <c r="U807" t="str">
        <f t="shared" si="110"/>
        <v>Cash</v>
      </c>
      <c r="V807">
        <f>SUM(J807:J807:J1806)</f>
        <v>61121.024999999987</v>
      </c>
      <c r="W807">
        <f t="shared" si="111"/>
        <v>1043</v>
      </c>
      <c r="X807">
        <f t="shared" si="112"/>
        <v>311.8419642857142</v>
      </c>
      <c r="Y807">
        <f t="shared" si="113"/>
        <v>1022.49</v>
      </c>
      <c r="Z807">
        <f t="shared" si="114"/>
        <v>10.6785</v>
      </c>
      <c r="AA807">
        <f t="shared" si="115"/>
        <v>196</v>
      </c>
    </row>
    <row r="808" spans="1:27" x14ac:dyDescent="0.3">
      <c r="A808" t="s">
        <v>894</v>
      </c>
      <c r="B808" t="s">
        <v>18</v>
      </c>
      <c r="C808" t="s">
        <v>19</v>
      </c>
      <c r="D808" t="s">
        <v>27</v>
      </c>
      <c r="E808" t="s">
        <v>21</v>
      </c>
      <c r="F808" t="s">
        <v>31</v>
      </c>
      <c r="G808">
        <v>77.47</v>
      </c>
      <c r="H808">
        <v>4</v>
      </c>
      <c r="I808">
        <v>15.494</v>
      </c>
      <c r="J808">
        <v>325.37400000000002</v>
      </c>
      <c r="K808" t="s">
        <v>338</v>
      </c>
      <c r="L808">
        <v>0.69166666666666676</v>
      </c>
      <c r="M808" t="s">
        <v>29</v>
      </c>
      <c r="N808">
        <v>309.88</v>
      </c>
      <c r="O808">
        <v>4.7619047620000003</v>
      </c>
      <c r="P808">
        <v>15.494</v>
      </c>
      <c r="Q808">
        <v>4.2</v>
      </c>
      <c r="R808">
        <f t="shared" si="116"/>
        <v>325.37</v>
      </c>
      <c r="S808" t="str">
        <f t="shared" si="108"/>
        <v>check</v>
      </c>
      <c r="T808" t="str">
        <f t="shared" si="109"/>
        <v>Home And Lifestyle</v>
      </c>
      <c r="U808" t="str">
        <f t="shared" si="110"/>
        <v>Cash</v>
      </c>
      <c r="V808">
        <f>SUM(J808:J808:J1807)</f>
        <v>60406.699499999995</v>
      </c>
      <c r="W808">
        <f t="shared" si="111"/>
        <v>1034</v>
      </c>
      <c r="X808">
        <f t="shared" si="112"/>
        <v>309.77794615384613</v>
      </c>
      <c r="Y808">
        <f t="shared" si="113"/>
        <v>1022.49</v>
      </c>
      <c r="Z808">
        <f t="shared" si="114"/>
        <v>10.6785</v>
      </c>
      <c r="AA808">
        <f t="shared" si="115"/>
        <v>195</v>
      </c>
    </row>
    <row r="809" spans="1:27" x14ac:dyDescent="0.3">
      <c r="A809" t="s">
        <v>895</v>
      </c>
      <c r="B809" t="s">
        <v>18</v>
      </c>
      <c r="C809" t="s">
        <v>19</v>
      </c>
      <c r="D809" t="s">
        <v>27</v>
      </c>
      <c r="E809" t="s">
        <v>21</v>
      </c>
      <c r="F809" t="s">
        <v>36</v>
      </c>
      <c r="G809">
        <v>93.18</v>
      </c>
      <c r="H809">
        <v>2</v>
      </c>
      <c r="I809">
        <v>9.3179999999999996</v>
      </c>
      <c r="J809">
        <v>195.678</v>
      </c>
      <c r="K809" t="s">
        <v>187</v>
      </c>
      <c r="L809">
        <v>0.77847222222222223</v>
      </c>
      <c r="M809" t="s">
        <v>32</v>
      </c>
      <c r="N809">
        <v>186.36</v>
      </c>
      <c r="O809">
        <v>4.7619047620000003</v>
      </c>
      <c r="P809">
        <v>9.3179999999999996</v>
      </c>
      <c r="Q809">
        <v>8.5</v>
      </c>
      <c r="R809">
        <f t="shared" si="116"/>
        <v>195.68</v>
      </c>
      <c r="S809" t="str">
        <f t="shared" si="108"/>
        <v>check</v>
      </c>
      <c r="T809" t="str">
        <f t="shared" si="109"/>
        <v>Sports And Travel</v>
      </c>
      <c r="U809" t="str">
        <f t="shared" si="110"/>
        <v>Credit card</v>
      </c>
      <c r="V809">
        <f>SUM(J809:J809:J1808)</f>
        <v>60081.325499999999</v>
      </c>
      <c r="W809">
        <f t="shared" si="111"/>
        <v>1030</v>
      </c>
      <c r="X809">
        <f t="shared" si="112"/>
        <v>309.69755412371131</v>
      </c>
      <c r="Y809">
        <f t="shared" si="113"/>
        <v>1022.49</v>
      </c>
      <c r="Z809">
        <f t="shared" si="114"/>
        <v>10.6785</v>
      </c>
      <c r="AA809">
        <f t="shared" si="115"/>
        <v>194</v>
      </c>
    </row>
    <row r="810" spans="1:27" x14ac:dyDescent="0.3">
      <c r="A810" t="s">
        <v>896</v>
      </c>
      <c r="B810" t="s">
        <v>18</v>
      </c>
      <c r="C810" t="s">
        <v>19</v>
      </c>
      <c r="D810" t="s">
        <v>27</v>
      </c>
      <c r="E810" t="s">
        <v>21</v>
      </c>
      <c r="F810" t="s">
        <v>28</v>
      </c>
      <c r="G810">
        <v>50.23</v>
      </c>
      <c r="H810">
        <v>4</v>
      </c>
      <c r="I810">
        <v>10.045999999999999</v>
      </c>
      <c r="J810">
        <v>210.96600000000001</v>
      </c>
      <c r="K810">
        <v>43678</v>
      </c>
      <c r="L810">
        <v>0.71666666666666667</v>
      </c>
      <c r="M810" t="s">
        <v>29</v>
      </c>
      <c r="N810">
        <v>200.92</v>
      </c>
      <c r="O810">
        <v>4.7619047620000003</v>
      </c>
      <c r="P810">
        <v>10.045999999999999</v>
      </c>
      <c r="Q810">
        <v>9</v>
      </c>
      <c r="R810">
        <f t="shared" si="116"/>
        <v>210.97</v>
      </c>
      <c r="S810" t="str">
        <f t="shared" si="108"/>
        <v>check</v>
      </c>
      <c r="T810" t="str">
        <f t="shared" si="109"/>
        <v>Electronic Accessories</v>
      </c>
      <c r="U810" t="str">
        <f t="shared" si="110"/>
        <v>Cash</v>
      </c>
      <c r="V810">
        <f>SUM(J810:J810:J1809)</f>
        <v>59885.647499999985</v>
      </c>
      <c r="W810">
        <f t="shared" si="111"/>
        <v>1028</v>
      </c>
      <c r="X810">
        <f t="shared" si="112"/>
        <v>310.28832901554398</v>
      </c>
      <c r="Y810">
        <f t="shared" si="113"/>
        <v>1022.49</v>
      </c>
      <c r="Z810">
        <f t="shared" si="114"/>
        <v>10.6785</v>
      </c>
      <c r="AA810">
        <f t="shared" si="115"/>
        <v>193</v>
      </c>
    </row>
    <row r="811" spans="1:27" x14ac:dyDescent="0.3">
      <c r="A811" t="s">
        <v>897</v>
      </c>
      <c r="B811" t="s">
        <v>45</v>
      </c>
      <c r="C811" t="s">
        <v>46</v>
      </c>
      <c r="D811" t="s">
        <v>27</v>
      </c>
      <c r="E811" t="s">
        <v>21</v>
      </c>
      <c r="F811" t="s">
        <v>22</v>
      </c>
      <c r="G811">
        <v>17.75</v>
      </c>
      <c r="H811">
        <v>1</v>
      </c>
      <c r="I811">
        <v>0.88749999999999996</v>
      </c>
      <c r="J811">
        <v>18.637499999999999</v>
      </c>
      <c r="K811" t="s">
        <v>283</v>
      </c>
      <c r="L811">
        <v>0.44305555555555554</v>
      </c>
      <c r="M811" t="s">
        <v>29</v>
      </c>
      <c r="N811">
        <v>17.75</v>
      </c>
      <c r="O811">
        <v>4.7619047620000003</v>
      </c>
      <c r="P811">
        <v>0.88749999999999996</v>
      </c>
      <c r="Q811">
        <v>8.6</v>
      </c>
      <c r="R811">
        <f t="shared" si="116"/>
        <v>18.64</v>
      </c>
      <c r="S811" t="str">
        <f t="shared" si="108"/>
        <v>check</v>
      </c>
      <c r="T811" t="str">
        <f t="shared" si="109"/>
        <v>Health And Beauty</v>
      </c>
      <c r="U811" t="str">
        <f t="shared" si="110"/>
        <v>Cash</v>
      </c>
      <c r="V811">
        <f>SUM(J811:J811:J1810)</f>
        <v>59674.681499999984</v>
      </c>
      <c r="W811">
        <f t="shared" si="111"/>
        <v>1024</v>
      </c>
      <c r="X811">
        <f t="shared" si="112"/>
        <v>310.80563281249994</v>
      </c>
      <c r="Y811">
        <f t="shared" si="113"/>
        <v>1022.49</v>
      </c>
      <c r="Z811">
        <f t="shared" si="114"/>
        <v>10.6785</v>
      </c>
      <c r="AA811">
        <f t="shared" si="115"/>
        <v>192</v>
      </c>
    </row>
    <row r="812" spans="1:27" x14ac:dyDescent="0.3">
      <c r="A812" t="s">
        <v>898</v>
      </c>
      <c r="B812" t="s">
        <v>25</v>
      </c>
      <c r="C812" t="s">
        <v>26</v>
      </c>
      <c r="D812" t="s">
        <v>27</v>
      </c>
      <c r="E812" t="s">
        <v>21</v>
      </c>
      <c r="F812" t="s">
        <v>50</v>
      </c>
      <c r="G812">
        <v>62.18</v>
      </c>
      <c r="H812">
        <v>10</v>
      </c>
      <c r="I812">
        <v>31.09</v>
      </c>
      <c r="J812">
        <v>652.89</v>
      </c>
      <c r="K812" t="s">
        <v>305</v>
      </c>
      <c r="L812">
        <v>0.43958333333333338</v>
      </c>
      <c r="M812" t="s">
        <v>23</v>
      </c>
      <c r="N812">
        <v>621.79999999999995</v>
      </c>
      <c r="O812">
        <v>4.7619047620000003</v>
      </c>
      <c r="P812">
        <v>31.09</v>
      </c>
      <c r="Q812">
        <v>6</v>
      </c>
      <c r="R812">
        <f t="shared" si="116"/>
        <v>652.89</v>
      </c>
      <c r="S812" t="str">
        <f t="shared" si="108"/>
        <v>correct</v>
      </c>
      <c r="T812" t="str">
        <f t="shared" si="109"/>
        <v>Fashion Accessories</v>
      </c>
      <c r="U812" t="str">
        <f t="shared" si="110"/>
        <v>Ewallet</v>
      </c>
      <c r="V812">
        <f>SUM(J812:J812:J1811)</f>
        <v>59656.043999999987</v>
      </c>
      <c r="W812">
        <f t="shared" si="111"/>
        <v>1023</v>
      </c>
      <c r="X812">
        <f t="shared" si="112"/>
        <v>312.3353089005235</v>
      </c>
      <c r="Y812">
        <f t="shared" si="113"/>
        <v>1022.49</v>
      </c>
      <c r="Z812">
        <f t="shared" si="114"/>
        <v>10.6785</v>
      </c>
      <c r="AA812">
        <f t="shared" si="115"/>
        <v>191</v>
      </c>
    </row>
    <row r="813" spans="1:27" x14ac:dyDescent="0.3">
      <c r="A813" t="s">
        <v>899</v>
      </c>
      <c r="B813" t="s">
        <v>45</v>
      </c>
      <c r="C813" t="s">
        <v>46</v>
      </c>
      <c r="D813" t="s">
        <v>27</v>
      </c>
      <c r="E813" t="s">
        <v>215</v>
      </c>
      <c r="F813" t="s">
        <v>22</v>
      </c>
      <c r="G813">
        <v>10.75</v>
      </c>
      <c r="H813">
        <v>8</v>
      </c>
      <c r="I813">
        <v>4.3</v>
      </c>
      <c r="J813">
        <v>90.3</v>
      </c>
      <c r="K813" t="s">
        <v>66</v>
      </c>
      <c r="L813">
        <v>0.60972222222222217</v>
      </c>
      <c r="M813" t="s">
        <v>23</v>
      </c>
      <c r="N813">
        <v>86</v>
      </c>
      <c r="O813">
        <v>4.7619047620000003</v>
      </c>
      <c r="P813">
        <v>4.3</v>
      </c>
      <c r="Q813">
        <v>6.2</v>
      </c>
      <c r="R813">
        <f t="shared" si="116"/>
        <v>90.3</v>
      </c>
      <c r="S813" t="str">
        <f t="shared" si="108"/>
        <v>correct</v>
      </c>
      <c r="T813" t="str">
        <f t="shared" si="109"/>
        <v>Health And Beauty</v>
      </c>
      <c r="U813" t="str">
        <f t="shared" si="110"/>
        <v>Ewallet</v>
      </c>
      <c r="V813">
        <f>SUM(J813:J813:J1812)</f>
        <v>59003.154000000002</v>
      </c>
      <c r="W813">
        <f t="shared" si="111"/>
        <v>1013</v>
      </c>
      <c r="X813">
        <f t="shared" si="112"/>
        <v>310.54291578947368</v>
      </c>
      <c r="Y813">
        <f t="shared" si="113"/>
        <v>1022.49</v>
      </c>
      <c r="Z813">
        <f t="shared" si="114"/>
        <v>10.6785</v>
      </c>
      <c r="AA813">
        <f t="shared" si="115"/>
        <v>190</v>
      </c>
    </row>
    <row r="814" spans="1:27" x14ac:dyDescent="0.3">
      <c r="A814" t="s">
        <v>900</v>
      </c>
      <c r="B814" t="s">
        <v>18</v>
      </c>
      <c r="C814" t="s">
        <v>19</v>
      </c>
      <c r="D814" t="s">
        <v>27</v>
      </c>
      <c r="E814" t="s">
        <v>21</v>
      </c>
      <c r="F814" t="s">
        <v>28</v>
      </c>
      <c r="G814">
        <v>40.26</v>
      </c>
      <c r="H814">
        <v>10</v>
      </c>
      <c r="I814">
        <v>20.13</v>
      </c>
      <c r="J814">
        <v>422.73</v>
      </c>
      <c r="K814" t="s">
        <v>42</v>
      </c>
      <c r="L814">
        <v>0.75416666666666676</v>
      </c>
      <c r="M814" t="s">
        <v>32</v>
      </c>
      <c r="N814">
        <v>402.6</v>
      </c>
      <c r="O814">
        <v>4.7619047620000003</v>
      </c>
      <c r="P814">
        <v>20.13</v>
      </c>
      <c r="Q814">
        <v>5</v>
      </c>
      <c r="R814">
        <f t="shared" si="116"/>
        <v>422.73</v>
      </c>
      <c r="S814" t="str">
        <f t="shared" si="108"/>
        <v>correct</v>
      </c>
      <c r="T814" t="str">
        <f t="shared" si="109"/>
        <v>Electronic Accessories</v>
      </c>
      <c r="U814" t="str">
        <f t="shared" si="110"/>
        <v>Credit card</v>
      </c>
      <c r="V814">
        <f>SUM(J814:J814:J1813)</f>
        <v>58912.853999999999</v>
      </c>
      <c r="W814">
        <f t="shared" si="111"/>
        <v>1005</v>
      </c>
      <c r="X814">
        <f t="shared" si="112"/>
        <v>311.70822222222222</v>
      </c>
      <c r="Y814">
        <f t="shared" si="113"/>
        <v>1022.49</v>
      </c>
      <c r="Z814">
        <f t="shared" si="114"/>
        <v>10.6785</v>
      </c>
      <c r="AA814">
        <f t="shared" si="115"/>
        <v>189</v>
      </c>
    </row>
    <row r="815" spans="1:27" x14ac:dyDescent="0.3">
      <c r="A815" t="s">
        <v>901</v>
      </c>
      <c r="B815" t="s">
        <v>25</v>
      </c>
      <c r="C815" t="s">
        <v>26</v>
      </c>
      <c r="D815" t="s">
        <v>20</v>
      </c>
      <c r="E815" t="s">
        <v>21</v>
      </c>
      <c r="F815" t="s">
        <v>36</v>
      </c>
      <c r="G815">
        <v>64.97</v>
      </c>
      <c r="H815">
        <v>5</v>
      </c>
      <c r="I815">
        <v>16.2425</v>
      </c>
      <c r="J815">
        <v>341.09249999999997</v>
      </c>
      <c r="K815">
        <v>43679</v>
      </c>
      <c r="L815">
        <v>0.53611111111111109</v>
      </c>
      <c r="M815" t="s">
        <v>32</v>
      </c>
      <c r="N815">
        <v>324.85000000000002</v>
      </c>
      <c r="O815">
        <v>4.7619047620000003</v>
      </c>
      <c r="P815">
        <v>16.2425</v>
      </c>
      <c r="Q815">
        <v>6.5</v>
      </c>
      <c r="R815">
        <f t="shared" si="116"/>
        <v>341.09</v>
      </c>
      <c r="S815" t="str">
        <f t="shared" si="108"/>
        <v>check</v>
      </c>
      <c r="T815" t="str">
        <f t="shared" si="109"/>
        <v>Sports And Travel</v>
      </c>
      <c r="U815" t="str">
        <f t="shared" si="110"/>
        <v>Credit card</v>
      </c>
      <c r="V815">
        <f>SUM(J815:J815:J1814)</f>
        <v>58490.124000000003</v>
      </c>
      <c r="W815">
        <f t="shared" si="111"/>
        <v>995</v>
      </c>
      <c r="X815">
        <f t="shared" si="112"/>
        <v>311.11768085106382</v>
      </c>
      <c r="Y815">
        <f t="shared" si="113"/>
        <v>1022.49</v>
      </c>
      <c r="Z815">
        <f t="shared" si="114"/>
        <v>10.6785</v>
      </c>
      <c r="AA815">
        <f t="shared" si="115"/>
        <v>188</v>
      </c>
    </row>
    <row r="816" spans="1:27" x14ac:dyDescent="0.3">
      <c r="A816" t="s">
        <v>902</v>
      </c>
      <c r="B816" t="s">
        <v>18</v>
      </c>
      <c r="C816" t="s">
        <v>19</v>
      </c>
      <c r="D816" t="s">
        <v>27</v>
      </c>
      <c r="E816" t="s">
        <v>215</v>
      </c>
      <c r="F816" t="s">
        <v>28</v>
      </c>
      <c r="G816">
        <v>95.15</v>
      </c>
      <c r="H816">
        <v>1</v>
      </c>
      <c r="I816">
        <v>4.7575000000000003</v>
      </c>
      <c r="J816">
        <v>99.907499999999999</v>
      </c>
      <c r="K816" t="s">
        <v>71</v>
      </c>
      <c r="L816">
        <v>0.58333333333333337</v>
      </c>
      <c r="M816" t="s">
        <v>29</v>
      </c>
      <c r="N816">
        <v>95.15</v>
      </c>
      <c r="O816">
        <v>4.7619047620000003</v>
      </c>
      <c r="P816">
        <v>4.7575000000000003</v>
      </c>
      <c r="Q816">
        <v>6</v>
      </c>
      <c r="R816">
        <f t="shared" si="116"/>
        <v>99.91</v>
      </c>
      <c r="S816" t="str">
        <f t="shared" si="108"/>
        <v>check</v>
      </c>
      <c r="T816" t="str">
        <f t="shared" si="109"/>
        <v>Electronic Accessories</v>
      </c>
      <c r="U816" t="str">
        <f t="shared" si="110"/>
        <v>Cash</v>
      </c>
      <c r="V816">
        <f>SUM(J816:J816:J1815)</f>
        <v>58149.031500000005</v>
      </c>
      <c r="W816">
        <f t="shared" si="111"/>
        <v>990</v>
      </c>
      <c r="X816">
        <f t="shared" si="112"/>
        <v>310.95738770053481</v>
      </c>
      <c r="Y816">
        <f t="shared" si="113"/>
        <v>1022.49</v>
      </c>
      <c r="Z816">
        <f t="shared" si="114"/>
        <v>10.6785</v>
      </c>
      <c r="AA816">
        <f t="shared" si="115"/>
        <v>187</v>
      </c>
    </row>
    <row r="817" spans="1:27" x14ac:dyDescent="0.3">
      <c r="A817" t="s">
        <v>903</v>
      </c>
      <c r="B817" t="s">
        <v>18</v>
      </c>
      <c r="C817" t="s">
        <v>19</v>
      </c>
      <c r="D817" t="s">
        <v>20</v>
      </c>
      <c r="E817" t="s">
        <v>21</v>
      </c>
      <c r="F817" t="s">
        <v>28</v>
      </c>
      <c r="G817">
        <v>48.62</v>
      </c>
      <c r="H817">
        <v>8</v>
      </c>
      <c r="I817">
        <v>19.448</v>
      </c>
      <c r="J817">
        <v>408.40800000000002</v>
      </c>
      <c r="K817" t="s">
        <v>128</v>
      </c>
      <c r="L817">
        <v>0.45624999999999999</v>
      </c>
      <c r="M817" t="s">
        <v>29</v>
      </c>
      <c r="N817">
        <v>388.96</v>
      </c>
      <c r="O817">
        <v>4.7619047620000003</v>
      </c>
      <c r="P817">
        <v>19.448</v>
      </c>
      <c r="Q817">
        <v>5</v>
      </c>
      <c r="R817">
        <f t="shared" si="116"/>
        <v>408.41</v>
      </c>
      <c r="S817" t="str">
        <f t="shared" si="108"/>
        <v>check</v>
      </c>
      <c r="T817" t="str">
        <f t="shared" si="109"/>
        <v>Electronic Accessories</v>
      </c>
      <c r="U817" t="str">
        <f t="shared" si="110"/>
        <v>Cash</v>
      </c>
      <c r="V817">
        <f>SUM(J817:J817:J1816)</f>
        <v>58049.124000000003</v>
      </c>
      <c r="W817">
        <f t="shared" si="111"/>
        <v>989</v>
      </c>
      <c r="X817">
        <f t="shared" si="112"/>
        <v>312.09206451612903</v>
      </c>
      <c r="Y817">
        <f t="shared" si="113"/>
        <v>1022.49</v>
      </c>
      <c r="Z817">
        <f t="shared" si="114"/>
        <v>10.6785</v>
      </c>
      <c r="AA817">
        <f t="shared" si="115"/>
        <v>186</v>
      </c>
    </row>
    <row r="818" spans="1:27" x14ac:dyDescent="0.3">
      <c r="A818" t="s">
        <v>904</v>
      </c>
      <c r="B818" t="s">
        <v>45</v>
      </c>
      <c r="C818" t="s">
        <v>46</v>
      </c>
      <c r="D818" t="s">
        <v>27</v>
      </c>
      <c r="E818" t="s">
        <v>21</v>
      </c>
      <c r="F818" t="s">
        <v>47</v>
      </c>
      <c r="G818">
        <v>53.21</v>
      </c>
      <c r="H818">
        <v>8</v>
      </c>
      <c r="I818">
        <v>21.283999999999999</v>
      </c>
      <c r="J818">
        <v>446.964</v>
      </c>
      <c r="K818" t="s">
        <v>354</v>
      </c>
      <c r="L818">
        <v>0.69791666666666663</v>
      </c>
      <c r="M818" t="s">
        <v>23</v>
      </c>
      <c r="N818">
        <v>425.68</v>
      </c>
      <c r="O818">
        <v>4.7619047620000003</v>
      </c>
      <c r="P818">
        <v>21.283999999999999</v>
      </c>
      <c r="Q818">
        <v>5</v>
      </c>
      <c r="R818">
        <f t="shared" si="116"/>
        <v>446.96</v>
      </c>
      <c r="S818" t="str">
        <f t="shared" si="108"/>
        <v>check</v>
      </c>
      <c r="T818" t="str">
        <f t="shared" si="109"/>
        <v>Food And Beverages</v>
      </c>
      <c r="U818" t="str">
        <f t="shared" si="110"/>
        <v>Ewallet</v>
      </c>
      <c r="V818">
        <f>SUM(J818:J818:J1817)</f>
        <v>57640.715999999993</v>
      </c>
      <c r="W818">
        <f t="shared" si="111"/>
        <v>981</v>
      </c>
      <c r="X818">
        <f t="shared" si="112"/>
        <v>311.57143783783778</v>
      </c>
      <c r="Y818">
        <f t="shared" si="113"/>
        <v>1022.49</v>
      </c>
      <c r="Z818">
        <f t="shared" si="114"/>
        <v>10.6785</v>
      </c>
      <c r="AA818">
        <f t="shared" si="115"/>
        <v>185</v>
      </c>
    </row>
    <row r="819" spans="1:27" x14ac:dyDescent="0.3">
      <c r="A819" t="s">
        <v>905</v>
      </c>
      <c r="B819" t="s">
        <v>25</v>
      </c>
      <c r="C819" t="s">
        <v>26</v>
      </c>
      <c r="D819" t="s">
        <v>27</v>
      </c>
      <c r="E819" t="s">
        <v>21</v>
      </c>
      <c r="F819" t="s">
        <v>50</v>
      </c>
      <c r="G819">
        <v>45.44</v>
      </c>
      <c r="H819">
        <v>7</v>
      </c>
      <c r="I819">
        <v>15.904</v>
      </c>
      <c r="J819">
        <v>333.98399999999998</v>
      </c>
      <c r="K819" t="s">
        <v>146</v>
      </c>
      <c r="L819">
        <v>0.46875</v>
      </c>
      <c r="M819" t="s">
        <v>29</v>
      </c>
      <c r="N819">
        <v>318.08</v>
      </c>
      <c r="O819">
        <v>4.7619047620000003</v>
      </c>
      <c r="P819">
        <v>15.904</v>
      </c>
      <c r="Q819">
        <v>9.1999999999999993</v>
      </c>
      <c r="R819">
        <f t="shared" si="116"/>
        <v>333.98</v>
      </c>
      <c r="S819" t="str">
        <f t="shared" si="108"/>
        <v>check</v>
      </c>
      <c r="T819" t="str">
        <f t="shared" si="109"/>
        <v>Fashion Accessories</v>
      </c>
      <c r="U819" t="str">
        <f t="shared" si="110"/>
        <v>Cash</v>
      </c>
      <c r="V819">
        <f>SUM(J819:J819:J1818)</f>
        <v>57193.752</v>
      </c>
      <c r="W819">
        <f t="shared" si="111"/>
        <v>973</v>
      </c>
      <c r="X819">
        <f t="shared" si="112"/>
        <v>310.83560869565218</v>
      </c>
      <c r="Y819">
        <f t="shared" si="113"/>
        <v>1022.49</v>
      </c>
      <c r="Z819">
        <f t="shared" si="114"/>
        <v>10.6785</v>
      </c>
      <c r="AA819">
        <f t="shared" si="115"/>
        <v>184</v>
      </c>
    </row>
    <row r="820" spans="1:27" x14ac:dyDescent="0.3">
      <c r="A820" t="s">
        <v>906</v>
      </c>
      <c r="B820" t="s">
        <v>18</v>
      </c>
      <c r="C820" t="s">
        <v>19</v>
      </c>
      <c r="D820" t="s">
        <v>27</v>
      </c>
      <c r="E820" t="s">
        <v>215</v>
      </c>
      <c r="F820" t="s">
        <v>47</v>
      </c>
      <c r="G820">
        <v>33.880000000000003</v>
      </c>
      <c r="H820">
        <v>8</v>
      </c>
      <c r="I820">
        <v>13.552</v>
      </c>
      <c r="J820">
        <v>284.59199999999998</v>
      </c>
      <c r="K820" t="s">
        <v>182</v>
      </c>
      <c r="L820">
        <v>0.8534722222222223</v>
      </c>
      <c r="M820" t="s">
        <v>23</v>
      </c>
      <c r="N820">
        <v>271.04000000000002</v>
      </c>
      <c r="O820">
        <v>4.7619047620000003</v>
      </c>
      <c r="P820">
        <v>13.552</v>
      </c>
      <c r="Q820">
        <v>9.6</v>
      </c>
      <c r="R820">
        <f t="shared" si="116"/>
        <v>284.58999999999997</v>
      </c>
      <c r="S820" t="str">
        <f t="shared" si="108"/>
        <v>check</v>
      </c>
      <c r="T820" t="str">
        <f t="shared" si="109"/>
        <v>Food And Beverages</v>
      </c>
      <c r="U820" t="str">
        <f t="shared" si="110"/>
        <v>Ewallet</v>
      </c>
      <c r="V820">
        <f>SUM(J820:J820:J1819)</f>
        <v>56859.768000000004</v>
      </c>
      <c r="W820">
        <f t="shared" si="111"/>
        <v>966</v>
      </c>
      <c r="X820">
        <f t="shared" si="112"/>
        <v>310.70911475409838</v>
      </c>
      <c r="Y820">
        <f t="shared" si="113"/>
        <v>1022.49</v>
      </c>
      <c r="Z820">
        <f t="shared" si="114"/>
        <v>10.6785</v>
      </c>
      <c r="AA820">
        <f t="shared" si="115"/>
        <v>183</v>
      </c>
    </row>
    <row r="821" spans="1:27" x14ac:dyDescent="0.3">
      <c r="A821" t="s">
        <v>907</v>
      </c>
      <c r="B821" t="s">
        <v>45</v>
      </c>
      <c r="C821" t="s">
        <v>46</v>
      </c>
      <c r="D821" t="s">
        <v>20</v>
      </c>
      <c r="E821" t="s">
        <v>215</v>
      </c>
      <c r="F821" t="s">
        <v>22</v>
      </c>
      <c r="G821">
        <v>96.16</v>
      </c>
      <c r="H821">
        <v>4</v>
      </c>
      <c r="I821">
        <v>19.231999999999999</v>
      </c>
      <c r="J821">
        <v>403.87200000000001</v>
      </c>
      <c r="K821" t="s">
        <v>34</v>
      </c>
      <c r="L821">
        <v>0.8354166666666667</v>
      </c>
      <c r="M821" t="s">
        <v>32</v>
      </c>
      <c r="N821">
        <v>384.64</v>
      </c>
      <c r="O821">
        <v>4.7619047620000003</v>
      </c>
      <c r="P821">
        <v>19.231999999999999</v>
      </c>
      <c r="Q821">
        <v>8.4</v>
      </c>
      <c r="R821">
        <f t="shared" si="116"/>
        <v>403.87</v>
      </c>
      <c r="S821" t="str">
        <f t="shared" si="108"/>
        <v>check</v>
      </c>
      <c r="T821" t="str">
        <f t="shared" si="109"/>
        <v>Health And Beauty</v>
      </c>
      <c r="U821" t="str">
        <f t="shared" si="110"/>
        <v>Credit card</v>
      </c>
      <c r="V821">
        <f>SUM(J821:J821:J1820)</f>
        <v>56575.175999999999</v>
      </c>
      <c r="W821">
        <f t="shared" si="111"/>
        <v>958</v>
      </c>
      <c r="X821">
        <f t="shared" si="112"/>
        <v>310.85261538461538</v>
      </c>
      <c r="Y821">
        <f t="shared" si="113"/>
        <v>1022.49</v>
      </c>
      <c r="Z821">
        <f t="shared" si="114"/>
        <v>10.6785</v>
      </c>
      <c r="AA821">
        <f t="shared" si="115"/>
        <v>182</v>
      </c>
    </row>
    <row r="822" spans="1:27" x14ac:dyDescent="0.3">
      <c r="A822" t="s">
        <v>908</v>
      </c>
      <c r="B822" t="s">
        <v>45</v>
      </c>
      <c r="C822" t="s">
        <v>46</v>
      </c>
      <c r="D822" t="s">
        <v>20</v>
      </c>
      <c r="E822" t="s">
        <v>215</v>
      </c>
      <c r="F822" t="s">
        <v>47</v>
      </c>
      <c r="G822">
        <v>47.16</v>
      </c>
      <c r="H822">
        <v>5</v>
      </c>
      <c r="I822">
        <v>11.79</v>
      </c>
      <c r="J822">
        <v>247.59</v>
      </c>
      <c r="K822">
        <v>43526</v>
      </c>
      <c r="L822">
        <v>0.60763888888888895</v>
      </c>
      <c r="M822" t="s">
        <v>32</v>
      </c>
      <c r="N822">
        <v>235.8</v>
      </c>
      <c r="O822">
        <v>4.7619047620000003</v>
      </c>
      <c r="P822">
        <v>11.79</v>
      </c>
      <c r="Q822">
        <v>6</v>
      </c>
      <c r="R822">
        <f t="shared" si="116"/>
        <v>247.59</v>
      </c>
      <c r="S822" t="str">
        <f t="shared" si="108"/>
        <v>correct</v>
      </c>
      <c r="T822" t="str">
        <f t="shared" si="109"/>
        <v>Food And Beverages</v>
      </c>
      <c r="U822" t="str">
        <f t="shared" si="110"/>
        <v>Credit card</v>
      </c>
      <c r="V822">
        <f>SUM(J822:J822:J1821)</f>
        <v>56171.303999999996</v>
      </c>
      <c r="W822">
        <f t="shared" si="111"/>
        <v>954</v>
      </c>
      <c r="X822">
        <f t="shared" si="112"/>
        <v>310.33869613259668</v>
      </c>
      <c r="Y822">
        <f t="shared" si="113"/>
        <v>1022.49</v>
      </c>
      <c r="Z822">
        <f t="shared" si="114"/>
        <v>10.6785</v>
      </c>
      <c r="AA822">
        <f t="shared" si="115"/>
        <v>181</v>
      </c>
    </row>
    <row r="823" spans="1:27" x14ac:dyDescent="0.3">
      <c r="A823" t="s">
        <v>909</v>
      </c>
      <c r="B823" t="s">
        <v>45</v>
      </c>
      <c r="C823" t="s">
        <v>46</v>
      </c>
      <c r="D823" t="s">
        <v>27</v>
      </c>
      <c r="E823" t="s">
        <v>215</v>
      </c>
      <c r="F823" t="s">
        <v>28</v>
      </c>
      <c r="G823">
        <v>52.89</v>
      </c>
      <c r="H823">
        <v>4</v>
      </c>
      <c r="I823">
        <v>10.577999999999999</v>
      </c>
      <c r="J823">
        <v>222.13800000000001</v>
      </c>
      <c r="K823" t="s">
        <v>38</v>
      </c>
      <c r="L823">
        <v>0.68888888888888899</v>
      </c>
      <c r="M823" t="s">
        <v>23</v>
      </c>
      <c r="N823">
        <v>211.56</v>
      </c>
      <c r="O823">
        <v>4.7619047620000003</v>
      </c>
      <c r="P823">
        <v>10.577999999999999</v>
      </c>
      <c r="Q823">
        <v>6.7</v>
      </c>
      <c r="R823">
        <f t="shared" si="116"/>
        <v>222.14</v>
      </c>
      <c r="S823" t="str">
        <f t="shared" si="108"/>
        <v>check</v>
      </c>
      <c r="T823" t="str">
        <f t="shared" si="109"/>
        <v>Electronic Accessories</v>
      </c>
      <c r="U823" t="str">
        <f t="shared" si="110"/>
        <v>Ewallet</v>
      </c>
      <c r="V823">
        <f>SUM(J823:J823:J1822)</f>
        <v>55923.714</v>
      </c>
      <c r="W823">
        <f t="shared" si="111"/>
        <v>949</v>
      </c>
      <c r="X823">
        <f t="shared" si="112"/>
        <v>310.68729999999999</v>
      </c>
      <c r="Y823">
        <f t="shared" si="113"/>
        <v>1022.49</v>
      </c>
      <c r="Z823">
        <f t="shared" si="114"/>
        <v>10.6785</v>
      </c>
      <c r="AA823">
        <f t="shared" si="115"/>
        <v>180</v>
      </c>
    </row>
    <row r="824" spans="1:27" x14ac:dyDescent="0.3">
      <c r="A824" t="s">
        <v>910</v>
      </c>
      <c r="B824" t="s">
        <v>18</v>
      </c>
      <c r="C824" t="s">
        <v>19</v>
      </c>
      <c r="D824" t="s">
        <v>20</v>
      </c>
      <c r="E824" t="s">
        <v>21</v>
      </c>
      <c r="F824" t="s">
        <v>31</v>
      </c>
      <c r="G824">
        <v>47.68</v>
      </c>
      <c r="H824">
        <v>2</v>
      </c>
      <c r="I824">
        <v>4.7679999999999998</v>
      </c>
      <c r="J824">
        <v>100.128</v>
      </c>
      <c r="K824" t="s">
        <v>42</v>
      </c>
      <c r="L824">
        <v>0.4236111111111111</v>
      </c>
      <c r="M824" t="s">
        <v>32</v>
      </c>
      <c r="N824">
        <v>95.36</v>
      </c>
      <c r="O824">
        <v>4.7619047620000003</v>
      </c>
      <c r="P824">
        <v>4.7679999999999998</v>
      </c>
      <c r="Q824">
        <v>4.0999999999999996</v>
      </c>
      <c r="R824">
        <f t="shared" si="116"/>
        <v>100.13</v>
      </c>
      <c r="S824" t="str">
        <f t="shared" si="108"/>
        <v>check</v>
      </c>
      <c r="T824" t="str">
        <f t="shared" si="109"/>
        <v>Home And Lifestyle</v>
      </c>
      <c r="U824" t="str">
        <f t="shared" si="110"/>
        <v>Credit card</v>
      </c>
      <c r="V824">
        <f>SUM(J824:J824:J1823)</f>
        <v>55701.575999999994</v>
      </c>
      <c r="W824">
        <f t="shared" si="111"/>
        <v>945</v>
      </c>
      <c r="X824">
        <f t="shared" si="112"/>
        <v>311.1819888268156</v>
      </c>
      <c r="Y824">
        <f t="shared" si="113"/>
        <v>1022.49</v>
      </c>
      <c r="Z824">
        <f t="shared" si="114"/>
        <v>10.6785</v>
      </c>
      <c r="AA824">
        <f t="shared" si="115"/>
        <v>179</v>
      </c>
    </row>
    <row r="825" spans="1:27" x14ac:dyDescent="0.3">
      <c r="A825" t="s">
        <v>911</v>
      </c>
      <c r="B825" t="s">
        <v>25</v>
      </c>
      <c r="C825" t="s">
        <v>26</v>
      </c>
      <c r="D825" t="s">
        <v>20</v>
      </c>
      <c r="E825" t="s">
        <v>215</v>
      </c>
      <c r="F825" t="s">
        <v>36</v>
      </c>
      <c r="G825">
        <v>10.17</v>
      </c>
      <c r="H825">
        <v>1</v>
      </c>
      <c r="I825">
        <v>0.50849999999999995</v>
      </c>
      <c r="J825">
        <v>10.6785</v>
      </c>
      <c r="K825">
        <v>43648</v>
      </c>
      <c r="L825">
        <v>0.59375</v>
      </c>
      <c r="M825" t="s">
        <v>29</v>
      </c>
      <c r="N825">
        <v>10.17</v>
      </c>
      <c r="O825">
        <v>4.7619047620000003</v>
      </c>
      <c r="P825">
        <v>0.50849999999999995</v>
      </c>
      <c r="Q825">
        <v>5.9</v>
      </c>
      <c r="R825">
        <f t="shared" si="116"/>
        <v>10.68</v>
      </c>
      <c r="S825" t="str">
        <f t="shared" si="108"/>
        <v>check</v>
      </c>
      <c r="T825" t="str">
        <f t="shared" si="109"/>
        <v>Sports And Travel</v>
      </c>
      <c r="U825" t="str">
        <f t="shared" si="110"/>
        <v>Cash</v>
      </c>
      <c r="V825">
        <f>SUM(J825:J825:J1824)</f>
        <v>55601.447999999997</v>
      </c>
      <c r="W825">
        <f t="shared" si="111"/>
        <v>943</v>
      </c>
      <c r="X825">
        <f t="shared" si="112"/>
        <v>312.3676853932584</v>
      </c>
      <c r="Y825">
        <f t="shared" si="113"/>
        <v>1022.49</v>
      </c>
      <c r="Z825">
        <f t="shared" si="114"/>
        <v>10.6785</v>
      </c>
      <c r="AA825">
        <f t="shared" si="115"/>
        <v>178</v>
      </c>
    </row>
    <row r="826" spans="1:27" x14ac:dyDescent="0.3">
      <c r="A826" t="s">
        <v>912</v>
      </c>
      <c r="B826" t="s">
        <v>18</v>
      </c>
      <c r="C826" t="s">
        <v>19</v>
      </c>
      <c r="D826" t="s">
        <v>27</v>
      </c>
      <c r="E826" t="s">
        <v>21</v>
      </c>
      <c r="F826" t="s">
        <v>22</v>
      </c>
      <c r="G826">
        <v>68.709999999999994</v>
      </c>
      <c r="H826">
        <v>3</v>
      </c>
      <c r="I826">
        <v>10.3065</v>
      </c>
      <c r="J826">
        <v>216.4365</v>
      </c>
      <c r="K826">
        <v>43558</v>
      </c>
      <c r="L826">
        <v>0.4201388888888889</v>
      </c>
      <c r="M826" t="s">
        <v>29</v>
      </c>
      <c r="N826">
        <v>206.13</v>
      </c>
      <c r="O826">
        <v>4.7619047620000003</v>
      </c>
      <c r="P826">
        <v>10.3065</v>
      </c>
      <c r="Q826">
        <v>8.6999999999999993</v>
      </c>
      <c r="R826">
        <f t="shared" si="116"/>
        <v>216.44</v>
      </c>
      <c r="S826" t="str">
        <f t="shared" si="108"/>
        <v>check</v>
      </c>
      <c r="T826" t="str">
        <f t="shared" si="109"/>
        <v>Health And Beauty</v>
      </c>
      <c r="U826" t="str">
        <f t="shared" si="110"/>
        <v>Cash</v>
      </c>
      <c r="V826">
        <f>SUM(J826:J826:J1825)</f>
        <v>55590.769499999988</v>
      </c>
      <c r="W826">
        <f t="shared" si="111"/>
        <v>942</v>
      </c>
      <c r="X826">
        <f t="shared" si="112"/>
        <v>314.07214406779656</v>
      </c>
      <c r="Y826">
        <f t="shared" si="113"/>
        <v>1022.49</v>
      </c>
      <c r="Z826">
        <f t="shared" si="114"/>
        <v>16.274999999999999</v>
      </c>
      <c r="AA826">
        <f t="shared" si="115"/>
        <v>177</v>
      </c>
    </row>
    <row r="827" spans="1:27" x14ac:dyDescent="0.3">
      <c r="A827" t="s">
        <v>913</v>
      </c>
      <c r="B827" t="s">
        <v>45</v>
      </c>
      <c r="C827" t="s">
        <v>46</v>
      </c>
      <c r="D827" t="s">
        <v>20</v>
      </c>
      <c r="E827" t="s">
        <v>21</v>
      </c>
      <c r="F827" t="s">
        <v>36</v>
      </c>
      <c r="G827">
        <v>60.08</v>
      </c>
      <c r="H827">
        <v>7</v>
      </c>
      <c r="I827">
        <v>21.027999999999999</v>
      </c>
      <c r="J827">
        <v>441.58800000000002</v>
      </c>
      <c r="K827" t="s">
        <v>122</v>
      </c>
      <c r="L827">
        <v>0.48333333333333334</v>
      </c>
      <c r="M827" t="s">
        <v>32</v>
      </c>
      <c r="N827">
        <v>420.56</v>
      </c>
      <c r="O827">
        <v>4.7619047620000003</v>
      </c>
      <c r="P827">
        <v>21.027999999999999</v>
      </c>
      <c r="Q827">
        <v>4.5</v>
      </c>
      <c r="R827">
        <f t="shared" si="116"/>
        <v>441.59</v>
      </c>
      <c r="S827" t="str">
        <f t="shared" si="108"/>
        <v>check</v>
      </c>
      <c r="T827" t="str">
        <f t="shared" si="109"/>
        <v>Sports And Travel</v>
      </c>
      <c r="U827" t="str">
        <f t="shared" si="110"/>
        <v>Credit card</v>
      </c>
      <c r="V827">
        <f>SUM(J827:J827:J1826)</f>
        <v>55374.332999999991</v>
      </c>
      <c r="W827">
        <f t="shared" si="111"/>
        <v>939</v>
      </c>
      <c r="X827">
        <f t="shared" si="112"/>
        <v>314.6268920454545</v>
      </c>
      <c r="Y827">
        <f t="shared" si="113"/>
        <v>1022.49</v>
      </c>
      <c r="Z827">
        <f t="shared" si="114"/>
        <v>16.274999999999999</v>
      </c>
      <c r="AA827">
        <f t="shared" si="115"/>
        <v>176</v>
      </c>
    </row>
    <row r="828" spans="1:27" x14ac:dyDescent="0.3">
      <c r="A828" t="s">
        <v>914</v>
      </c>
      <c r="B828" t="s">
        <v>18</v>
      </c>
      <c r="C828" t="s">
        <v>19</v>
      </c>
      <c r="D828" t="s">
        <v>20</v>
      </c>
      <c r="E828" t="s">
        <v>21</v>
      </c>
      <c r="F828" t="s">
        <v>36</v>
      </c>
      <c r="G828">
        <v>22.01</v>
      </c>
      <c r="H828">
        <v>4</v>
      </c>
      <c r="I828">
        <v>4.4020000000000001</v>
      </c>
      <c r="J828">
        <v>92.441999999999993</v>
      </c>
      <c r="K828" t="s">
        <v>228</v>
      </c>
      <c r="L828">
        <v>0.76041666666666663</v>
      </c>
      <c r="M828" t="s">
        <v>32</v>
      </c>
      <c r="N828">
        <v>88.04</v>
      </c>
      <c r="O828">
        <v>4.7619047620000003</v>
      </c>
      <c r="P828">
        <v>4.4020000000000001</v>
      </c>
      <c r="Q828">
        <v>6.6</v>
      </c>
      <c r="R828">
        <f t="shared" si="116"/>
        <v>92.44</v>
      </c>
      <c r="S828" t="str">
        <f t="shared" si="108"/>
        <v>check</v>
      </c>
      <c r="T828" t="str">
        <f t="shared" si="109"/>
        <v>Sports And Travel</v>
      </c>
      <c r="U828" t="str">
        <f t="shared" si="110"/>
        <v>Credit card</v>
      </c>
      <c r="V828">
        <f>SUM(J828:J828:J1827)</f>
        <v>54932.745000000003</v>
      </c>
      <c r="W828">
        <f t="shared" si="111"/>
        <v>932</v>
      </c>
      <c r="X828">
        <f t="shared" si="112"/>
        <v>313.90140000000002</v>
      </c>
      <c r="Y828">
        <f t="shared" si="113"/>
        <v>1022.49</v>
      </c>
      <c r="Z828">
        <f t="shared" si="114"/>
        <v>16.274999999999999</v>
      </c>
      <c r="AA828">
        <f t="shared" si="115"/>
        <v>175</v>
      </c>
    </row>
    <row r="829" spans="1:27" x14ac:dyDescent="0.3">
      <c r="A829" t="s">
        <v>915</v>
      </c>
      <c r="B829" t="s">
        <v>45</v>
      </c>
      <c r="C829" t="s">
        <v>46</v>
      </c>
      <c r="D829" t="s">
        <v>20</v>
      </c>
      <c r="E829" t="s">
        <v>21</v>
      </c>
      <c r="F829" t="s">
        <v>22</v>
      </c>
      <c r="G829">
        <v>72.11</v>
      </c>
      <c r="H829">
        <v>9</v>
      </c>
      <c r="I829">
        <v>32.4495</v>
      </c>
      <c r="J829">
        <v>681.43949999999995</v>
      </c>
      <c r="K829" t="s">
        <v>79</v>
      </c>
      <c r="L829">
        <v>0.57847222222222217</v>
      </c>
      <c r="M829" t="s">
        <v>32</v>
      </c>
      <c r="N829">
        <v>648.99</v>
      </c>
      <c r="O829">
        <v>4.7619047620000003</v>
      </c>
      <c r="P829">
        <v>32.4495</v>
      </c>
      <c r="Q829">
        <v>7.7</v>
      </c>
      <c r="R829">
        <f t="shared" si="116"/>
        <v>681.44</v>
      </c>
      <c r="S829" t="str">
        <f t="shared" si="108"/>
        <v>check</v>
      </c>
      <c r="T829" t="str">
        <f t="shared" si="109"/>
        <v>Health And Beauty</v>
      </c>
      <c r="U829" t="str">
        <f t="shared" si="110"/>
        <v>Credit card</v>
      </c>
      <c r="V829">
        <f>SUM(J829:J829:J1828)</f>
        <v>54840.302999999993</v>
      </c>
      <c r="W829">
        <f t="shared" si="111"/>
        <v>928</v>
      </c>
      <c r="X829">
        <f t="shared" si="112"/>
        <v>315.17415517241375</v>
      </c>
      <c r="Y829">
        <f t="shared" si="113"/>
        <v>1022.49</v>
      </c>
      <c r="Z829">
        <f t="shared" si="114"/>
        <v>16.274999999999999</v>
      </c>
      <c r="AA829">
        <f t="shared" si="115"/>
        <v>174</v>
      </c>
    </row>
    <row r="830" spans="1:27" x14ac:dyDescent="0.3">
      <c r="A830" t="s">
        <v>916</v>
      </c>
      <c r="B830" t="s">
        <v>18</v>
      </c>
      <c r="C830" t="s">
        <v>19</v>
      </c>
      <c r="D830" t="s">
        <v>20</v>
      </c>
      <c r="E830" t="s">
        <v>215</v>
      </c>
      <c r="F830" t="s">
        <v>50</v>
      </c>
      <c r="G830">
        <v>41.28</v>
      </c>
      <c r="H830">
        <v>3</v>
      </c>
      <c r="I830">
        <v>6.1920000000000002</v>
      </c>
      <c r="J830">
        <v>130.03200000000001</v>
      </c>
      <c r="K830" t="s">
        <v>166</v>
      </c>
      <c r="L830">
        <v>0.77569444444444446</v>
      </c>
      <c r="M830" t="s">
        <v>32</v>
      </c>
      <c r="N830">
        <v>123.84</v>
      </c>
      <c r="O830">
        <v>4.7619047620000003</v>
      </c>
      <c r="P830">
        <v>6.1920000000000002</v>
      </c>
      <c r="Q830">
        <v>8.5</v>
      </c>
      <c r="R830">
        <f t="shared" si="116"/>
        <v>130.03</v>
      </c>
      <c r="S830" t="str">
        <f t="shared" si="108"/>
        <v>check</v>
      </c>
      <c r="T830" t="str">
        <f t="shared" si="109"/>
        <v>Fashion Accessories</v>
      </c>
      <c r="U830" t="str">
        <f t="shared" si="110"/>
        <v>Credit card</v>
      </c>
      <c r="V830">
        <f>SUM(J830:J830:J1829)</f>
        <v>54158.863499999999</v>
      </c>
      <c r="W830">
        <f t="shared" si="111"/>
        <v>919</v>
      </c>
      <c r="X830">
        <f t="shared" si="112"/>
        <v>313.05701445086703</v>
      </c>
      <c r="Y830">
        <f t="shared" si="113"/>
        <v>1022.49</v>
      </c>
      <c r="Z830">
        <f t="shared" si="114"/>
        <v>16.274999999999999</v>
      </c>
      <c r="AA830">
        <f t="shared" si="115"/>
        <v>173</v>
      </c>
    </row>
    <row r="831" spans="1:27" x14ac:dyDescent="0.3">
      <c r="A831" t="s">
        <v>917</v>
      </c>
      <c r="B831" t="s">
        <v>25</v>
      </c>
      <c r="C831" t="s">
        <v>26</v>
      </c>
      <c r="D831" t="s">
        <v>27</v>
      </c>
      <c r="E831" t="s">
        <v>215</v>
      </c>
      <c r="F831" t="s">
        <v>28</v>
      </c>
      <c r="G831">
        <v>64.95</v>
      </c>
      <c r="H831">
        <v>10</v>
      </c>
      <c r="I831">
        <v>32.475000000000001</v>
      </c>
      <c r="J831">
        <v>681.97500000000002</v>
      </c>
      <c r="K831" t="s">
        <v>176</v>
      </c>
      <c r="L831">
        <v>0.76874999999999993</v>
      </c>
      <c r="M831" t="s">
        <v>29</v>
      </c>
      <c r="N831">
        <v>649.5</v>
      </c>
      <c r="O831">
        <v>4.7619047620000003</v>
      </c>
      <c r="P831">
        <v>32.475000000000001</v>
      </c>
      <c r="Q831">
        <v>5.2</v>
      </c>
      <c r="R831">
        <f t="shared" si="116"/>
        <v>681.98</v>
      </c>
      <c r="S831" t="str">
        <f t="shared" si="108"/>
        <v>check</v>
      </c>
      <c r="T831" t="str">
        <f t="shared" si="109"/>
        <v>Electronic Accessories</v>
      </c>
      <c r="U831" t="str">
        <f t="shared" si="110"/>
        <v>Cash</v>
      </c>
      <c r="V831">
        <f>SUM(J831:J831:J1830)</f>
        <v>54028.831500000008</v>
      </c>
      <c r="W831">
        <f t="shared" si="111"/>
        <v>916</v>
      </c>
      <c r="X831">
        <f t="shared" si="112"/>
        <v>314.12111337209308</v>
      </c>
      <c r="Y831">
        <f t="shared" si="113"/>
        <v>1022.49</v>
      </c>
      <c r="Z831">
        <f t="shared" si="114"/>
        <v>16.274999999999999</v>
      </c>
      <c r="AA831">
        <f t="shared" si="115"/>
        <v>172</v>
      </c>
    </row>
    <row r="832" spans="1:27" x14ac:dyDescent="0.3">
      <c r="A832" t="s">
        <v>918</v>
      </c>
      <c r="B832" t="s">
        <v>18</v>
      </c>
      <c r="C832" t="s">
        <v>19</v>
      </c>
      <c r="D832" t="s">
        <v>20</v>
      </c>
      <c r="E832" t="s">
        <v>21</v>
      </c>
      <c r="F832" t="s">
        <v>28</v>
      </c>
      <c r="G832">
        <v>74.22</v>
      </c>
      <c r="H832">
        <v>10</v>
      </c>
      <c r="I832">
        <v>37.11</v>
      </c>
      <c r="J832">
        <v>779.31</v>
      </c>
      <c r="K832">
        <v>43466</v>
      </c>
      <c r="L832">
        <v>0.61249999999999993</v>
      </c>
      <c r="M832" t="s">
        <v>32</v>
      </c>
      <c r="N832">
        <v>742.2</v>
      </c>
      <c r="O832">
        <v>4.7619047620000003</v>
      </c>
      <c r="P832">
        <v>37.11</v>
      </c>
      <c r="Q832">
        <v>4.3</v>
      </c>
      <c r="R832">
        <f t="shared" si="116"/>
        <v>779.31</v>
      </c>
      <c r="S832" t="str">
        <f t="shared" si="108"/>
        <v>correct</v>
      </c>
      <c r="T832" t="str">
        <f t="shared" si="109"/>
        <v>Electronic Accessories</v>
      </c>
      <c r="U832" t="str">
        <f t="shared" si="110"/>
        <v>Credit card</v>
      </c>
      <c r="V832">
        <f>SUM(J832:J832:J1831)</f>
        <v>53346.856500000002</v>
      </c>
      <c r="W832">
        <f t="shared" si="111"/>
        <v>906</v>
      </c>
      <c r="X832">
        <f t="shared" si="112"/>
        <v>311.96992105263161</v>
      </c>
      <c r="Y832">
        <f t="shared" si="113"/>
        <v>1022.49</v>
      </c>
      <c r="Z832">
        <f t="shared" si="114"/>
        <v>16.274999999999999</v>
      </c>
      <c r="AA832">
        <f t="shared" si="115"/>
        <v>171</v>
      </c>
    </row>
    <row r="833" spans="1:27" x14ac:dyDescent="0.3">
      <c r="A833" t="s">
        <v>919</v>
      </c>
      <c r="B833" t="s">
        <v>18</v>
      </c>
      <c r="C833" t="s">
        <v>19</v>
      </c>
      <c r="D833" t="s">
        <v>27</v>
      </c>
      <c r="E833" t="s">
        <v>215</v>
      </c>
      <c r="F833" t="s">
        <v>28</v>
      </c>
      <c r="G833">
        <v>10.56</v>
      </c>
      <c r="H833">
        <v>8</v>
      </c>
      <c r="I833">
        <v>4.2240000000000002</v>
      </c>
      <c r="J833">
        <v>88.703999999999994</v>
      </c>
      <c r="K833" t="s">
        <v>128</v>
      </c>
      <c r="L833">
        <v>0.73819444444444438</v>
      </c>
      <c r="M833" t="s">
        <v>29</v>
      </c>
      <c r="N833">
        <v>84.48</v>
      </c>
      <c r="O833">
        <v>4.7619047620000003</v>
      </c>
      <c r="P833">
        <v>4.2240000000000002</v>
      </c>
      <c r="Q833">
        <v>7.6</v>
      </c>
      <c r="R833">
        <f t="shared" si="116"/>
        <v>88.7</v>
      </c>
      <c r="S833" t="str">
        <f t="shared" si="108"/>
        <v>check</v>
      </c>
      <c r="T833" t="str">
        <f t="shared" si="109"/>
        <v>Electronic Accessories</v>
      </c>
      <c r="U833" t="str">
        <f t="shared" si="110"/>
        <v>Cash</v>
      </c>
      <c r="V833">
        <f>SUM(J833:J833:J1832)</f>
        <v>52567.546500000004</v>
      </c>
      <c r="W833">
        <f t="shared" si="111"/>
        <v>896</v>
      </c>
      <c r="X833">
        <f t="shared" si="112"/>
        <v>309.22086176470589</v>
      </c>
      <c r="Y833">
        <f t="shared" si="113"/>
        <v>1022.49</v>
      </c>
      <c r="Z833">
        <f t="shared" si="114"/>
        <v>16.274999999999999</v>
      </c>
      <c r="AA833">
        <f t="shared" si="115"/>
        <v>170</v>
      </c>
    </row>
    <row r="834" spans="1:27" x14ac:dyDescent="0.3">
      <c r="A834" t="s">
        <v>920</v>
      </c>
      <c r="B834" t="s">
        <v>45</v>
      </c>
      <c r="C834" t="s">
        <v>46</v>
      </c>
      <c r="D834" t="s">
        <v>27</v>
      </c>
      <c r="E834" t="s">
        <v>215</v>
      </c>
      <c r="F834" t="s">
        <v>22</v>
      </c>
      <c r="G834">
        <v>62.57</v>
      </c>
      <c r="H834">
        <v>4</v>
      </c>
      <c r="I834">
        <v>12.513999999999999</v>
      </c>
      <c r="J834">
        <v>262.79399999999998</v>
      </c>
      <c r="K834" t="s">
        <v>40</v>
      </c>
      <c r="L834">
        <v>0.77569444444444446</v>
      </c>
      <c r="M834" t="s">
        <v>29</v>
      </c>
      <c r="N834">
        <v>250.28</v>
      </c>
      <c r="O834">
        <v>4.7619047620000003</v>
      </c>
      <c r="P834">
        <v>12.513999999999999</v>
      </c>
      <c r="Q834">
        <v>9.5</v>
      </c>
      <c r="R834">
        <f t="shared" si="116"/>
        <v>262.79000000000002</v>
      </c>
      <c r="S834" t="str">
        <f t="shared" si="108"/>
        <v>check</v>
      </c>
      <c r="T834" t="str">
        <f t="shared" si="109"/>
        <v>Health And Beauty</v>
      </c>
      <c r="U834" t="str">
        <f t="shared" si="110"/>
        <v>Cash</v>
      </c>
      <c r="V834">
        <f>SUM(J834:J834:J1833)</f>
        <v>52478.842500000006</v>
      </c>
      <c r="W834">
        <f t="shared" si="111"/>
        <v>888</v>
      </c>
      <c r="X834">
        <f t="shared" si="112"/>
        <v>310.52569526627224</v>
      </c>
      <c r="Y834">
        <f t="shared" si="113"/>
        <v>1022.49</v>
      </c>
      <c r="Z834">
        <f t="shared" si="114"/>
        <v>16.274999999999999</v>
      </c>
      <c r="AA834">
        <f t="shared" si="115"/>
        <v>169</v>
      </c>
    </row>
    <row r="835" spans="1:27" x14ac:dyDescent="0.3">
      <c r="A835" t="s">
        <v>921</v>
      </c>
      <c r="B835" t="s">
        <v>45</v>
      </c>
      <c r="C835" t="s">
        <v>46</v>
      </c>
      <c r="D835" t="s">
        <v>20</v>
      </c>
      <c r="E835" t="s">
        <v>21</v>
      </c>
      <c r="F835" t="s">
        <v>36</v>
      </c>
      <c r="G835">
        <v>11.85</v>
      </c>
      <c r="H835">
        <v>8</v>
      </c>
      <c r="I835">
        <v>4.74</v>
      </c>
      <c r="J835">
        <v>99.54</v>
      </c>
      <c r="K835">
        <v>43709</v>
      </c>
      <c r="L835">
        <v>0.69027777777777777</v>
      </c>
      <c r="M835" t="s">
        <v>29</v>
      </c>
      <c r="N835">
        <v>94.8</v>
      </c>
      <c r="O835">
        <v>4.7619047620000003</v>
      </c>
      <c r="P835">
        <v>4.74</v>
      </c>
      <c r="Q835">
        <v>4.0999999999999996</v>
      </c>
      <c r="R835">
        <f t="shared" si="116"/>
        <v>99.54</v>
      </c>
      <c r="S835" t="str">
        <f t="shared" ref="S835:S898" si="117">IF(J835=ROUND((G835*H835)+I835,2),"correct","check")</f>
        <v>correct</v>
      </c>
      <c r="T835" t="str">
        <f t="shared" ref="T835:T898" si="118">PROPER(F835)</f>
        <v>Sports And Travel</v>
      </c>
      <c r="U835" t="str">
        <f t="shared" ref="U835:U898" si="119">TRIM(M835)</f>
        <v>Cash</v>
      </c>
      <c r="V835">
        <f>SUM(J835:J835:J1834)</f>
        <v>52216.048499999997</v>
      </c>
      <c r="W835">
        <f t="shared" ref="W835:W898" si="120">SUM(H835:H1834)</f>
        <v>884</v>
      </c>
      <c r="X835">
        <f t="shared" ref="X835:X898" si="121">AVERAGE(J835:J1834)</f>
        <v>310.80981249999996</v>
      </c>
      <c r="Y835">
        <f t="shared" ref="Y835:Y898" si="122">MAX(J835:J1834)</f>
        <v>1022.49</v>
      </c>
      <c r="Z835">
        <f t="shared" ref="Z835:Z898" si="123">MIN(J835:J1834)</f>
        <v>16.274999999999999</v>
      </c>
      <c r="AA835">
        <f t="shared" ref="AA835:AA898" si="124">COUNTA(A835:A1834)</f>
        <v>168</v>
      </c>
    </row>
    <row r="836" spans="1:27" x14ac:dyDescent="0.3">
      <c r="A836" t="s">
        <v>922</v>
      </c>
      <c r="B836" t="s">
        <v>18</v>
      </c>
      <c r="C836" t="s">
        <v>19</v>
      </c>
      <c r="D836" t="s">
        <v>20</v>
      </c>
      <c r="E836" t="s">
        <v>215</v>
      </c>
      <c r="F836" t="s">
        <v>22</v>
      </c>
      <c r="G836">
        <v>91.3</v>
      </c>
      <c r="H836">
        <v>1</v>
      </c>
      <c r="I836">
        <v>4.5650000000000004</v>
      </c>
      <c r="J836">
        <v>95.864999999999995</v>
      </c>
      <c r="K836" t="s">
        <v>122</v>
      </c>
      <c r="L836">
        <v>0.61249999999999993</v>
      </c>
      <c r="M836" t="s">
        <v>23</v>
      </c>
      <c r="N836">
        <v>91.3</v>
      </c>
      <c r="O836">
        <v>4.7619047620000003</v>
      </c>
      <c r="P836">
        <v>4.5650000000000004</v>
      </c>
      <c r="Q836">
        <v>9.1999999999999993</v>
      </c>
      <c r="R836">
        <f t="shared" ref="R836:R899" si="125">ROUND((G836*H836)+I836,2)</f>
        <v>95.87</v>
      </c>
      <c r="S836" t="str">
        <f t="shared" si="117"/>
        <v>check</v>
      </c>
      <c r="T836" t="str">
        <f t="shared" si="118"/>
        <v>Health And Beauty</v>
      </c>
      <c r="U836" t="str">
        <f t="shared" si="119"/>
        <v>Ewallet</v>
      </c>
      <c r="V836">
        <f>SUM(J836:J836:J1835)</f>
        <v>52116.508500000004</v>
      </c>
      <c r="W836">
        <f t="shared" si="120"/>
        <v>876</v>
      </c>
      <c r="X836">
        <f t="shared" si="121"/>
        <v>312.07490119760479</v>
      </c>
      <c r="Y836">
        <f t="shared" si="122"/>
        <v>1022.49</v>
      </c>
      <c r="Z836">
        <f t="shared" si="123"/>
        <v>16.274999999999999</v>
      </c>
      <c r="AA836">
        <f t="shared" si="124"/>
        <v>167</v>
      </c>
    </row>
    <row r="837" spans="1:27" x14ac:dyDescent="0.3">
      <c r="A837" t="s">
        <v>923</v>
      </c>
      <c r="B837" t="s">
        <v>45</v>
      </c>
      <c r="C837" t="s">
        <v>46</v>
      </c>
      <c r="D837" t="s">
        <v>20</v>
      </c>
      <c r="E837" t="s">
        <v>21</v>
      </c>
      <c r="F837" t="s">
        <v>31</v>
      </c>
      <c r="G837">
        <v>40.729999999999997</v>
      </c>
      <c r="H837">
        <v>7</v>
      </c>
      <c r="I837">
        <v>14.2555</v>
      </c>
      <c r="J837">
        <v>299.3655</v>
      </c>
      <c r="K837">
        <v>43802</v>
      </c>
      <c r="L837">
        <v>0.45902777777777781</v>
      </c>
      <c r="M837" t="s">
        <v>23</v>
      </c>
      <c r="N837">
        <v>285.11</v>
      </c>
      <c r="O837">
        <v>4.7619047620000003</v>
      </c>
      <c r="P837">
        <v>14.2555</v>
      </c>
      <c r="Q837">
        <v>5.4</v>
      </c>
      <c r="R837">
        <f t="shared" si="125"/>
        <v>299.37</v>
      </c>
      <c r="S837" t="str">
        <f t="shared" si="117"/>
        <v>check</v>
      </c>
      <c r="T837" t="str">
        <f t="shared" si="118"/>
        <v>Home And Lifestyle</v>
      </c>
      <c r="U837" t="str">
        <f t="shared" si="119"/>
        <v>Ewallet</v>
      </c>
      <c r="V837">
        <f>SUM(J837:J837:J1836)</f>
        <v>52020.643499999998</v>
      </c>
      <c r="W837">
        <f t="shared" si="120"/>
        <v>875</v>
      </c>
      <c r="X837">
        <f t="shared" si="121"/>
        <v>313.3773704819277</v>
      </c>
      <c r="Y837">
        <f t="shared" si="122"/>
        <v>1022.49</v>
      </c>
      <c r="Z837">
        <f t="shared" si="123"/>
        <v>16.274999999999999</v>
      </c>
      <c r="AA837">
        <f t="shared" si="124"/>
        <v>166</v>
      </c>
    </row>
    <row r="838" spans="1:27" x14ac:dyDescent="0.3">
      <c r="A838" t="s">
        <v>924</v>
      </c>
      <c r="B838" t="s">
        <v>18</v>
      </c>
      <c r="C838" t="s">
        <v>19</v>
      </c>
      <c r="D838" t="s">
        <v>27</v>
      </c>
      <c r="E838" t="s">
        <v>215</v>
      </c>
      <c r="F838" t="s">
        <v>50</v>
      </c>
      <c r="G838">
        <v>52.38</v>
      </c>
      <c r="H838">
        <v>1</v>
      </c>
      <c r="I838">
        <v>2.6190000000000002</v>
      </c>
      <c r="J838">
        <v>54.999000000000002</v>
      </c>
      <c r="K838" t="s">
        <v>166</v>
      </c>
      <c r="L838">
        <v>0.8222222222222223</v>
      </c>
      <c r="M838" t="s">
        <v>29</v>
      </c>
      <c r="N838">
        <v>52.38</v>
      </c>
      <c r="O838">
        <v>4.7619047620000003</v>
      </c>
      <c r="P838">
        <v>2.6190000000000002</v>
      </c>
      <c r="Q838">
        <v>5.8</v>
      </c>
      <c r="R838">
        <f t="shared" si="125"/>
        <v>55</v>
      </c>
      <c r="S838" t="str">
        <f t="shared" si="117"/>
        <v>check</v>
      </c>
      <c r="T838" t="str">
        <f t="shared" si="118"/>
        <v>Fashion Accessories</v>
      </c>
      <c r="U838" t="str">
        <f t="shared" si="119"/>
        <v>Cash</v>
      </c>
      <c r="V838">
        <f>SUM(J838:J838:J1837)</f>
        <v>51721.278000000013</v>
      </c>
      <c r="W838">
        <f t="shared" si="120"/>
        <v>868</v>
      </c>
      <c r="X838">
        <f t="shared" si="121"/>
        <v>313.462290909091</v>
      </c>
      <c r="Y838">
        <f t="shared" si="122"/>
        <v>1022.49</v>
      </c>
      <c r="Z838">
        <f t="shared" si="123"/>
        <v>16.274999999999999</v>
      </c>
      <c r="AA838">
        <f t="shared" si="124"/>
        <v>165</v>
      </c>
    </row>
    <row r="839" spans="1:27" x14ac:dyDescent="0.3">
      <c r="A839" t="s">
        <v>925</v>
      </c>
      <c r="B839" t="s">
        <v>18</v>
      </c>
      <c r="C839" t="s">
        <v>19</v>
      </c>
      <c r="D839" t="s">
        <v>20</v>
      </c>
      <c r="E839" t="s">
        <v>215</v>
      </c>
      <c r="F839" t="s">
        <v>50</v>
      </c>
      <c r="G839">
        <v>38.54</v>
      </c>
      <c r="H839">
        <v>5</v>
      </c>
      <c r="I839">
        <v>9.6349999999999998</v>
      </c>
      <c r="J839">
        <v>202.33500000000001</v>
      </c>
      <c r="K839">
        <v>43709</v>
      </c>
      <c r="L839">
        <v>0.56527777777777777</v>
      </c>
      <c r="M839" t="s">
        <v>23</v>
      </c>
      <c r="N839">
        <v>192.7</v>
      </c>
      <c r="O839">
        <v>4.7619047620000003</v>
      </c>
      <c r="P839">
        <v>9.6349999999999998</v>
      </c>
      <c r="Q839">
        <v>5.6</v>
      </c>
      <c r="R839">
        <f t="shared" si="125"/>
        <v>202.34</v>
      </c>
      <c r="S839" t="str">
        <f t="shared" si="117"/>
        <v>check</v>
      </c>
      <c r="T839" t="str">
        <f t="shared" si="118"/>
        <v>Fashion Accessories</v>
      </c>
      <c r="U839" t="str">
        <f t="shared" si="119"/>
        <v>Ewallet</v>
      </c>
      <c r="V839">
        <f>SUM(J839:J839:J1838)</f>
        <v>51666.279000000002</v>
      </c>
      <c r="W839">
        <f t="shared" si="120"/>
        <v>867</v>
      </c>
      <c r="X839">
        <f t="shared" si="121"/>
        <v>315.03828658536588</v>
      </c>
      <c r="Y839">
        <f t="shared" si="122"/>
        <v>1022.49</v>
      </c>
      <c r="Z839">
        <f t="shared" si="123"/>
        <v>16.274999999999999</v>
      </c>
      <c r="AA839">
        <f t="shared" si="124"/>
        <v>164</v>
      </c>
    </row>
    <row r="840" spans="1:27" x14ac:dyDescent="0.3">
      <c r="A840" t="s">
        <v>926</v>
      </c>
      <c r="B840" t="s">
        <v>45</v>
      </c>
      <c r="C840" t="s">
        <v>46</v>
      </c>
      <c r="D840" t="s">
        <v>27</v>
      </c>
      <c r="E840" t="s">
        <v>215</v>
      </c>
      <c r="F840" t="s">
        <v>36</v>
      </c>
      <c r="G840">
        <v>44.63</v>
      </c>
      <c r="H840">
        <v>6</v>
      </c>
      <c r="I840">
        <v>13.388999999999999</v>
      </c>
      <c r="J840">
        <v>281.16899999999998</v>
      </c>
      <c r="K840">
        <v>43497</v>
      </c>
      <c r="L840">
        <v>0.83888888888888891</v>
      </c>
      <c r="M840" t="s">
        <v>32</v>
      </c>
      <c r="N840">
        <v>267.77999999999997</v>
      </c>
      <c r="O840">
        <v>4.7619047620000003</v>
      </c>
      <c r="P840">
        <v>13.388999999999999</v>
      </c>
      <c r="Q840">
        <v>5.0999999999999996</v>
      </c>
      <c r="R840">
        <f t="shared" si="125"/>
        <v>281.17</v>
      </c>
      <c r="S840" t="str">
        <f t="shared" si="117"/>
        <v>check</v>
      </c>
      <c r="T840" t="str">
        <f t="shared" si="118"/>
        <v>Sports And Travel</v>
      </c>
      <c r="U840" t="str">
        <f t="shared" si="119"/>
        <v>Credit card</v>
      </c>
      <c r="V840">
        <f>SUM(J840:J840:J1839)</f>
        <v>51463.94400000001</v>
      </c>
      <c r="W840">
        <f t="shared" si="120"/>
        <v>862</v>
      </c>
      <c r="X840">
        <f t="shared" si="121"/>
        <v>315.72971779141113</v>
      </c>
      <c r="Y840">
        <f t="shared" si="122"/>
        <v>1022.49</v>
      </c>
      <c r="Z840">
        <f t="shared" si="123"/>
        <v>16.274999999999999</v>
      </c>
      <c r="AA840">
        <f t="shared" si="124"/>
        <v>163</v>
      </c>
    </row>
    <row r="841" spans="1:27" x14ac:dyDescent="0.3">
      <c r="A841" t="s">
        <v>927</v>
      </c>
      <c r="B841" t="s">
        <v>25</v>
      </c>
      <c r="C841" t="s">
        <v>26</v>
      </c>
      <c r="D841" t="s">
        <v>27</v>
      </c>
      <c r="E841" t="s">
        <v>215</v>
      </c>
      <c r="F841" t="s">
        <v>28</v>
      </c>
      <c r="G841">
        <v>55.87</v>
      </c>
      <c r="H841">
        <v>10</v>
      </c>
      <c r="I841">
        <v>27.934999999999999</v>
      </c>
      <c r="J841">
        <v>586.63499999999999</v>
      </c>
      <c r="K841" t="s">
        <v>57</v>
      </c>
      <c r="L841">
        <v>0.62569444444444444</v>
      </c>
      <c r="M841" t="s">
        <v>29</v>
      </c>
      <c r="N841">
        <v>558.70000000000005</v>
      </c>
      <c r="O841">
        <v>4.7619047620000003</v>
      </c>
      <c r="P841">
        <v>27.934999999999999</v>
      </c>
      <c r="Q841">
        <v>5.8</v>
      </c>
      <c r="R841">
        <f t="shared" si="125"/>
        <v>586.64</v>
      </c>
      <c r="S841" t="str">
        <f t="shared" si="117"/>
        <v>check</v>
      </c>
      <c r="T841" t="str">
        <f t="shared" si="118"/>
        <v>Electronic Accessories</v>
      </c>
      <c r="U841" t="str">
        <f t="shared" si="119"/>
        <v>Cash</v>
      </c>
      <c r="V841">
        <f>SUM(J841:J841:J1840)</f>
        <v>51182.775000000001</v>
      </c>
      <c r="W841">
        <f t="shared" si="120"/>
        <v>856</v>
      </c>
      <c r="X841">
        <f t="shared" si="121"/>
        <v>315.94305555555559</v>
      </c>
      <c r="Y841">
        <f t="shared" si="122"/>
        <v>1022.49</v>
      </c>
      <c r="Z841">
        <f t="shared" si="123"/>
        <v>16.274999999999999</v>
      </c>
      <c r="AA841">
        <f t="shared" si="124"/>
        <v>162</v>
      </c>
    </row>
    <row r="842" spans="1:27" x14ac:dyDescent="0.3">
      <c r="A842" t="s">
        <v>928</v>
      </c>
      <c r="B842" t="s">
        <v>25</v>
      </c>
      <c r="C842" t="s">
        <v>26</v>
      </c>
      <c r="D842" t="s">
        <v>20</v>
      </c>
      <c r="E842" t="s">
        <v>21</v>
      </c>
      <c r="F842" t="s">
        <v>36</v>
      </c>
      <c r="G842">
        <v>29.22</v>
      </c>
      <c r="H842">
        <v>6</v>
      </c>
      <c r="I842">
        <v>8.766</v>
      </c>
      <c r="J842">
        <v>184.08600000000001</v>
      </c>
      <c r="K842">
        <v>43466</v>
      </c>
      <c r="L842">
        <v>0.4861111111111111</v>
      </c>
      <c r="M842" t="s">
        <v>23</v>
      </c>
      <c r="N842">
        <v>175.32</v>
      </c>
      <c r="O842">
        <v>4.7619047620000003</v>
      </c>
      <c r="P842">
        <v>8.766</v>
      </c>
      <c r="Q842">
        <v>5</v>
      </c>
      <c r="R842">
        <f t="shared" si="125"/>
        <v>184.09</v>
      </c>
      <c r="S842" t="str">
        <f t="shared" si="117"/>
        <v>check</v>
      </c>
      <c r="T842" t="str">
        <f t="shared" si="118"/>
        <v>Sports And Travel</v>
      </c>
      <c r="U842" t="str">
        <f t="shared" si="119"/>
        <v>Ewallet</v>
      </c>
      <c r="V842">
        <f>SUM(J842:J842:J1841)</f>
        <v>50596.140000000007</v>
      </c>
      <c r="W842">
        <f t="shared" si="120"/>
        <v>846</v>
      </c>
      <c r="X842">
        <f t="shared" si="121"/>
        <v>314.26173913043482</v>
      </c>
      <c r="Y842">
        <f t="shared" si="122"/>
        <v>1022.49</v>
      </c>
      <c r="Z842">
        <f t="shared" si="123"/>
        <v>16.274999999999999</v>
      </c>
      <c r="AA842">
        <f t="shared" si="124"/>
        <v>161</v>
      </c>
    </row>
    <row r="843" spans="1:27" x14ac:dyDescent="0.3">
      <c r="A843" t="s">
        <v>929</v>
      </c>
      <c r="B843" t="s">
        <v>18</v>
      </c>
      <c r="C843" t="s">
        <v>19</v>
      </c>
      <c r="D843" t="s">
        <v>27</v>
      </c>
      <c r="E843" t="s">
        <v>215</v>
      </c>
      <c r="F843" t="s">
        <v>50</v>
      </c>
      <c r="G843">
        <v>51.94</v>
      </c>
      <c r="H843">
        <v>3</v>
      </c>
      <c r="I843">
        <v>7.7910000000000004</v>
      </c>
      <c r="J843">
        <v>163.61099999999999</v>
      </c>
      <c r="K843" t="s">
        <v>117</v>
      </c>
      <c r="L843">
        <v>0.63958333333333328</v>
      </c>
      <c r="M843" t="s">
        <v>29</v>
      </c>
      <c r="N843">
        <v>155.82</v>
      </c>
      <c r="O843">
        <v>4.7619047620000003</v>
      </c>
      <c r="P843">
        <v>7.7910000000000004</v>
      </c>
      <c r="Q843">
        <v>7.9</v>
      </c>
      <c r="R843">
        <f t="shared" si="125"/>
        <v>163.61000000000001</v>
      </c>
      <c r="S843" t="str">
        <f t="shared" si="117"/>
        <v>check</v>
      </c>
      <c r="T843" t="str">
        <f t="shared" si="118"/>
        <v>Fashion Accessories</v>
      </c>
      <c r="U843" t="str">
        <f t="shared" si="119"/>
        <v>Cash</v>
      </c>
      <c r="V843">
        <f>SUM(J843:J843:J1842)</f>
        <v>50412.054000000011</v>
      </c>
      <c r="W843">
        <f t="shared" si="120"/>
        <v>840</v>
      </c>
      <c r="X843">
        <f t="shared" si="121"/>
        <v>315.07533750000005</v>
      </c>
      <c r="Y843">
        <f t="shared" si="122"/>
        <v>1022.49</v>
      </c>
      <c r="Z843">
        <f t="shared" si="123"/>
        <v>16.274999999999999</v>
      </c>
      <c r="AA843">
        <f t="shared" si="124"/>
        <v>160</v>
      </c>
    </row>
    <row r="844" spans="1:27" x14ac:dyDescent="0.3">
      <c r="A844" t="s">
        <v>930</v>
      </c>
      <c r="B844" t="s">
        <v>45</v>
      </c>
      <c r="C844" t="s">
        <v>46</v>
      </c>
      <c r="D844" t="s">
        <v>27</v>
      </c>
      <c r="E844" t="s">
        <v>215</v>
      </c>
      <c r="F844" t="s">
        <v>28</v>
      </c>
      <c r="G844">
        <v>60.3</v>
      </c>
      <c r="H844">
        <v>1</v>
      </c>
      <c r="I844">
        <v>3.0150000000000001</v>
      </c>
      <c r="J844">
        <v>63.314999999999998</v>
      </c>
      <c r="K844" t="s">
        <v>109</v>
      </c>
      <c r="L844">
        <v>0.73472222222222217</v>
      </c>
      <c r="M844" t="s">
        <v>29</v>
      </c>
      <c r="N844">
        <v>60.3</v>
      </c>
      <c r="O844">
        <v>4.7619047620000003</v>
      </c>
      <c r="P844">
        <v>3.0150000000000001</v>
      </c>
      <c r="Q844">
        <v>6</v>
      </c>
      <c r="R844">
        <f t="shared" si="125"/>
        <v>63.32</v>
      </c>
      <c r="S844" t="str">
        <f t="shared" si="117"/>
        <v>check</v>
      </c>
      <c r="T844" t="str">
        <f t="shared" si="118"/>
        <v>Electronic Accessories</v>
      </c>
      <c r="U844" t="str">
        <f t="shared" si="119"/>
        <v>Cash</v>
      </c>
      <c r="V844">
        <f>SUM(J844:J844:J1843)</f>
        <v>50248.443000000007</v>
      </c>
      <c r="W844">
        <f t="shared" si="120"/>
        <v>837</v>
      </c>
      <c r="X844">
        <f t="shared" si="121"/>
        <v>316.02794339622648</v>
      </c>
      <c r="Y844">
        <f t="shared" si="122"/>
        <v>1022.49</v>
      </c>
      <c r="Z844">
        <f t="shared" si="123"/>
        <v>16.274999999999999</v>
      </c>
      <c r="AA844">
        <f t="shared" si="124"/>
        <v>159</v>
      </c>
    </row>
    <row r="845" spans="1:27" x14ac:dyDescent="0.3">
      <c r="A845" t="s">
        <v>931</v>
      </c>
      <c r="B845" t="s">
        <v>18</v>
      </c>
      <c r="C845" t="s">
        <v>19</v>
      </c>
      <c r="D845" t="s">
        <v>20</v>
      </c>
      <c r="E845" t="s">
        <v>21</v>
      </c>
      <c r="F845" t="s">
        <v>36</v>
      </c>
      <c r="G845">
        <v>39.47</v>
      </c>
      <c r="H845">
        <v>2</v>
      </c>
      <c r="I845">
        <v>3.9470000000000001</v>
      </c>
      <c r="J845">
        <v>82.887</v>
      </c>
      <c r="K845">
        <v>43499</v>
      </c>
      <c r="L845">
        <v>0.6777777777777777</v>
      </c>
      <c r="M845" t="s">
        <v>32</v>
      </c>
      <c r="N845">
        <v>78.94</v>
      </c>
      <c r="O845">
        <v>4.7619047620000003</v>
      </c>
      <c r="P845">
        <v>3.9470000000000001</v>
      </c>
      <c r="Q845">
        <v>5</v>
      </c>
      <c r="R845">
        <f t="shared" si="125"/>
        <v>82.89</v>
      </c>
      <c r="S845" t="str">
        <f t="shared" si="117"/>
        <v>check</v>
      </c>
      <c r="T845" t="str">
        <f t="shared" si="118"/>
        <v>Sports And Travel</v>
      </c>
      <c r="U845" t="str">
        <f t="shared" si="119"/>
        <v>Credit card</v>
      </c>
      <c r="V845">
        <f>SUM(J845:J845:J1844)</f>
        <v>50185.128000000004</v>
      </c>
      <c r="W845">
        <f t="shared" si="120"/>
        <v>836</v>
      </c>
      <c r="X845">
        <f t="shared" si="121"/>
        <v>317.62739240506329</v>
      </c>
      <c r="Y845">
        <f t="shared" si="122"/>
        <v>1022.49</v>
      </c>
      <c r="Z845">
        <f t="shared" si="123"/>
        <v>16.274999999999999</v>
      </c>
      <c r="AA845">
        <f t="shared" si="124"/>
        <v>158</v>
      </c>
    </row>
    <row r="846" spans="1:27" x14ac:dyDescent="0.3">
      <c r="A846" t="s">
        <v>932</v>
      </c>
      <c r="B846" t="s">
        <v>25</v>
      </c>
      <c r="C846" t="s">
        <v>26</v>
      </c>
      <c r="D846" t="s">
        <v>20</v>
      </c>
      <c r="E846" t="s">
        <v>21</v>
      </c>
      <c r="F846" t="s">
        <v>47</v>
      </c>
      <c r="G846">
        <v>14.87</v>
      </c>
      <c r="H846">
        <v>2</v>
      </c>
      <c r="I846">
        <v>1.4870000000000001</v>
      </c>
      <c r="J846">
        <v>31.227</v>
      </c>
      <c r="K846" t="s">
        <v>257</v>
      </c>
      <c r="L846">
        <v>0.76041666666666663</v>
      </c>
      <c r="M846" t="s">
        <v>32</v>
      </c>
      <c r="N846">
        <v>29.74</v>
      </c>
      <c r="O846">
        <v>4.7619047620000003</v>
      </c>
      <c r="P846">
        <v>1.4870000000000001</v>
      </c>
      <c r="Q846">
        <v>8.9</v>
      </c>
      <c r="R846">
        <f t="shared" si="125"/>
        <v>31.23</v>
      </c>
      <c r="S846" t="str">
        <f t="shared" si="117"/>
        <v>check</v>
      </c>
      <c r="T846" t="str">
        <f t="shared" si="118"/>
        <v>Food And Beverages</v>
      </c>
      <c r="U846" t="str">
        <f t="shared" si="119"/>
        <v>Credit card</v>
      </c>
      <c r="V846">
        <f>SUM(J846:J846:J1845)</f>
        <v>50102.241000000002</v>
      </c>
      <c r="W846">
        <f t="shared" si="120"/>
        <v>834</v>
      </c>
      <c r="X846">
        <f t="shared" si="121"/>
        <v>319.12255414012742</v>
      </c>
      <c r="Y846">
        <f t="shared" si="122"/>
        <v>1022.49</v>
      </c>
      <c r="Z846">
        <f t="shared" si="123"/>
        <v>16.274999999999999</v>
      </c>
      <c r="AA846">
        <f t="shared" si="124"/>
        <v>157</v>
      </c>
    </row>
    <row r="847" spans="1:27" x14ac:dyDescent="0.3">
      <c r="A847" t="s">
        <v>933</v>
      </c>
      <c r="B847" t="s">
        <v>18</v>
      </c>
      <c r="C847" t="s">
        <v>19</v>
      </c>
      <c r="D847" t="s">
        <v>27</v>
      </c>
      <c r="E847" t="s">
        <v>215</v>
      </c>
      <c r="F847" t="s">
        <v>50</v>
      </c>
      <c r="G847">
        <v>21.32</v>
      </c>
      <c r="H847">
        <v>1</v>
      </c>
      <c r="I847">
        <v>1.0660000000000001</v>
      </c>
      <c r="J847">
        <v>22.385999999999999</v>
      </c>
      <c r="K847" t="s">
        <v>144</v>
      </c>
      <c r="L847">
        <v>0.52986111111111112</v>
      </c>
      <c r="M847" t="s">
        <v>29</v>
      </c>
      <c r="N847">
        <v>21.32</v>
      </c>
      <c r="O847">
        <v>4.7619047620000003</v>
      </c>
      <c r="P847">
        <v>1.0660000000000001</v>
      </c>
      <c r="Q847">
        <v>5.9</v>
      </c>
      <c r="R847">
        <f t="shared" si="125"/>
        <v>22.39</v>
      </c>
      <c r="S847" t="str">
        <f t="shared" si="117"/>
        <v>check</v>
      </c>
      <c r="T847" t="str">
        <f t="shared" si="118"/>
        <v>Fashion Accessories</v>
      </c>
      <c r="U847" t="str">
        <f t="shared" si="119"/>
        <v>Cash</v>
      </c>
      <c r="V847">
        <f>SUM(J847:J847:J1846)</f>
        <v>50071.014000000003</v>
      </c>
      <c r="W847">
        <f t="shared" si="120"/>
        <v>832</v>
      </c>
      <c r="X847">
        <f t="shared" si="121"/>
        <v>320.96803846153847</v>
      </c>
      <c r="Y847">
        <f t="shared" si="122"/>
        <v>1022.49</v>
      </c>
      <c r="Z847">
        <f t="shared" si="123"/>
        <v>16.274999999999999</v>
      </c>
      <c r="AA847">
        <f t="shared" si="124"/>
        <v>156</v>
      </c>
    </row>
    <row r="848" spans="1:27" x14ac:dyDescent="0.3">
      <c r="A848" t="s">
        <v>934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93.78</v>
      </c>
      <c r="H848">
        <v>3</v>
      </c>
      <c r="I848">
        <v>14.067</v>
      </c>
      <c r="J848">
        <v>295.40699999999998</v>
      </c>
      <c r="K848" t="s">
        <v>241</v>
      </c>
      <c r="L848">
        <v>0.48055555555555557</v>
      </c>
      <c r="M848" t="s">
        <v>32</v>
      </c>
      <c r="N848">
        <v>281.33999999999997</v>
      </c>
      <c r="O848">
        <v>4.7619047620000003</v>
      </c>
      <c r="P848">
        <v>14.067</v>
      </c>
      <c r="Q848">
        <v>5.9</v>
      </c>
      <c r="R848">
        <f t="shared" si="125"/>
        <v>295.41000000000003</v>
      </c>
      <c r="S848" t="str">
        <f t="shared" si="117"/>
        <v>check</v>
      </c>
      <c r="T848" t="str">
        <f t="shared" si="118"/>
        <v>Electronic Accessories</v>
      </c>
      <c r="U848" t="str">
        <f t="shared" si="119"/>
        <v>Credit card</v>
      </c>
      <c r="V848">
        <f>SUM(J848:J848:J1847)</f>
        <v>50048.628000000004</v>
      </c>
      <c r="W848">
        <f t="shared" si="120"/>
        <v>831</v>
      </c>
      <c r="X848">
        <f t="shared" si="121"/>
        <v>322.8943741935484</v>
      </c>
      <c r="Y848">
        <f t="shared" si="122"/>
        <v>1022.49</v>
      </c>
      <c r="Z848">
        <f t="shared" si="123"/>
        <v>16.274999999999999</v>
      </c>
      <c r="AA848">
        <f t="shared" si="124"/>
        <v>155</v>
      </c>
    </row>
    <row r="849" spans="1:27" x14ac:dyDescent="0.3">
      <c r="A849" t="s">
        <v>935</v>
      </c>
      <c r="B849" t="s">
        <v>18</v>
      </c>
      <c r="C849" t="s">
        <v>19</v>
      </c>
      <c r="D849" t="s">
        <v>20</v>
      </c>
      <c r="E849" t="s">
        <v>215</v>
      </c>
      <c r="F849" t="s">
        <v>28</v>
      </c>
      <c r="G849">
        <v>73.260000000000005</v>
      </c>
      <c r="H849">
        <v>1</v>
      </c>
      <c r="I849">
        <v>3.6629999999999998</v>
      </c>
      <c r="J849">
        <v>76.923000000000002</v>
      </c>
      <c r="K849" t="s">
        <v>34</v>
      </c>
      <c r="L849">
        <v>0.75555555555555554</v>
      </c>
      <c r="M849" t="s">
        <v>23</v>
      </c>
      <c r="N849">
        <v>73.260000000000005</v>
      </c>
      <c r="O849">
        <v>4.7619047620000003</v>
      </c>
      <c r="P849">
        <v>3.6629999999999998</v>
      </c>
      <c r="Q849">
        <v>9.6999999999999993</v>
      </c>
      <c r="R849">
        <f t="shared" si="125"/>
        <v>76.92</v>
      </c>
      <c r="S849" t="str">
        <f t="shared" si="117"/>
        <v>check</v>
      </c>
      <c r="T849" t="str">
        <f t="shared" si="118"/>
        <v>Electronic Accessories</v>
      </c>
      <c r="U849" t="str">
        <f t="shared" si="119"/>
        <v>Ewallet</v>
      </c>
      <c r="V849">
        <f>SUM(J849:J849:J1848)</f>
        <v>49753.221000000005</v>
      </c>
      <c r="W849">
        <f t="shared" si="120"/>
        <v>828</v>
      </c>
      <c r="X849">
        <f t="shared" si="121"/>
        <v>323.07286363636365</v>
      </c>
      <c r="Y849">
        <f t="shared" si="122"/>
        <v>1022.49</v>
      </c>
      <c r="Z849">
        <f t="shared" si="123"/>
        <v>16.274999999999999</v>
      </c>
      <c r="AA849">
        <f t="shared" si="124"/>
        <v>154</v>
      </c>
    </row>
    <row r="850" spans="1:27" x14ac:dyDescent="0.3">
      <c r="A850" t="s">
        <v>936</v>
      </c>
      <c r="B850" t="s">
        <v>25</v>
      </c>
      <c r="C850" t="s">
        <v>26</v>
      </c>
      <c r="D850" t="s">
        <v>27</v>
      </c>
      <c r="E850" t="s">
        <v>21</v>
      </c>
      <c r="F850" t="s">
        <v>36</v>
      </c>
      <c r="G850">
        <v>22.38</v>
      </c>
      <c r="H850">
        <v>1</v>
      </c>
      <c r="I850">
        <v>1.119</v>
      </c>
      <c r="J850">
        <v>23.498999999999999</v>
      </c>
      <c r="K850" t="s">
        <v>241</v>
      </c>
      <c r="L850">
        <v>0.71388888888888891</v>
      </c>
      <c r="M850" t="s">
        <v>32</v>
      </c>
      <c r="N850">
        <v>22.38</v>
      </c>
      <c r="O850">
        <v>4.7619047620000003</v>
      </c>
      <c r="P850">
        <v>1.119</v>
      </c>
      <c r="Q850">
        <v>8.6</v>
      </c>
      <c r="R850">
        <f t="shared" si="125"/>
        <v>23.5</v>
      </c>
      <c r="S850" t="str">
        <f t="shared" si="117"/>
        <v>check</v>
      </c>
      <c r="T850" t="str">
        <f t="shared" si="118"/>
        <v>Sports And Travel</v>
      </c>
      <c r="U850" t="str">
        <f t="shared" si="119"/>
        <v>Credit card</v>
      </c>
      <c r="V850">
        <f>SUM(J850:J850:J1849)</f>
        <v>49676.298000000003</v>
      </c>
      <c r="W850">
        <f t="shared" si="120"/>
        <v>827</v>
      </c>
      <c r="X850">
        <f t="shared" si="121"/>
        <v>324.68168627450984</v>
      </c>
      <c r="Y850">
        <f t="shared" si="122"/>
        <v>1022.49</v>
      </c>
      <c r="Z850">
        <f t="shared" si="123"/>
        <v>16.274999999999999</v>
      </c>
      <c r="AA850">
        <f t="shared" si="124"/>
        <v>153</v>
      </c>
    </row>
    <row r="851" spans="1:27" x14ac:dyDescent="0.3">
      <c r="A851" t="s">
        <v>937</v>
      </c>
      <c r="B851" t="s">
        <v>25</v>
      </c>
      <c r="C851" t="s">
        <v>26</v>
      </c>
      <c r="D851" t="s">
        <v>20</v>
      </c>
      <c r="E851" t="s">
        <v>21</v>
      </c>
      <c r="F851" t="s">
        <v>47</v>
      </c>
      <c r="G851">
        <v>72.88</v>
      </c>
      <c r="H851">
        <v>9</v>
      </c>
      <c r="I851">
        <v>32.795999999999999</v>
      </c>
      <c r="J851">
        <v>688.71600000000001</v>
      </c>
      <c r="K851">
        <v>43678</v>
      </c>
      <c r="L851">
        <v>0.81805555555555554</v>
      </c>
      <c r="M851" t="s">
        <v>29</v>
      </c>
      <c r="N851">
        <v>655.92</v>
      </c>
      <c r="O851">
        <v>4.7619047620000003</v>
      </c>
      <c r="P851">
        <v>32.795999999999999</v>
      </c>
      <c r="Q851">
        <v>4</v>
      </c>
      <c r="R851">
        <f t="shared" si="125"/>
        <v>688.72</v>
      </c>
      <c r="S851" t="str">
        <f t="shared" si="117"/>
        <v>check</v>
      </c>
      <c r="T851" t="str">
        <f t="shared" si="118"/>
        <v>Food And Beverages</v>
      </c>
      <c r="U851" t="str">
        <f t="shared" si="119"/>
        <v>Cash</v>
      </c>
      <c r="V851">
        <f>SUM(J851:J851:J1850)</f>
        <v>49652.799000000006</v>
      </c>
      <c r="W851">
        <f t="shared" si="120"/>
        <v>826</v>
      </c>
      <c r="X851">
        <f t="shared" si="121"/>
        <v>326.66315131578949</v>
      </c>
      <c r="Y851">
        <f t="shared" si="122"/>
        <v>1022.49</v>
      </c>
      <c r="Z851">
        <f t="shared" si="123"/>
        <v>16.274999999999999</v>
      </c>
      <c r="AA851">
        <f t="shared" si="124"/>
        <v>152</v>
      </c>
    </row>
    <row r="852" spans="1:27" x14ac:dyDescent="0.3">
      <c r="A852" t="s">
        <v>938</v>
      </c>
      <c r="B852" t="s">
        <v>18</v>
      </c>
      <c r="C852" t="s">
        <v>19</v>
      </c>
      <c r="D852" t="s">
        <v>27</v>
      </c>
      <c r="E852" t="s">
        <v>21</v>
      </c>
      <c r="F852" t="s">
        <v>50</v>
      </c>
      <c r="G852">
        <v>99.1</v>
      </c>
      <c r="H852">
        <v>6</v>
      </c>
      <c r="I852">
        <v>29.73</v>
      </c>
      <c r="J852">
        <v>624.33000000000004</v>
      </c>
      <c r="K852" t="s">
        <v>182</v>
      </c>
      <c r="L852">
        <v>0.5493055555555556</v>
      </c>
      <c r="M852" t="s">
        <v>29</v>
      </c>
      <c r="N852">
        <v>594.6</v>
      </c>
      <c r="O852">
        <v>4.7619047620000003</v>
      </c>
      <c r="P852">
        <v>29.73</v>
      </c>
      <c r="Q852">
        <v>4.2</v>
      </c>
      <c r="R852">
        <f t="shared" si="125"/>
        <v>624.33000000000004</v>
      </c>
      <c r="S852" t="str">
        <f t="shared" si="117"/>
        <v>correct</v>
      </c>
      <c r="T852" t="str">
        <f t="shared" si="118"/>
        <v>Fashion Accessories</v>
      </c>
      <c r="U852" t="str">
        <f t="shared" si="119"/>
        <v>Cash</v>
      </c>
      <c r="V852">
        <f>SUM(J852:J852:J1851)</f>
        <v>48964.082999999999</v>
      </c>
      <c r="W852">
        <f t="shared" si="120"/>
        <v>817</v>
      </c>
      <c r="X852">
        <f t="shared" si="121"/>
        <v>324.26545033112581</v>
      </c>
      <c r="Y852">
        <f t="shared" si="122"/>
        <v>1022.49</v>
      </c>
      <c r="Z852">
        <f t="shared" si="123"/>
        <v>16.274999999999999</v>
      </c>
      <c r="AA852">
        <f t="shared" si="124"/>
        <v>151</v>
      </c>
    </row>
    <row r="853" spans="1:27" x14ac:dyDescent="0.3">
      <c r="A853" t="s">
        <v>939</v>
      </c>
      <c r="B853" t="s">
        <v>18</v>
      </c>
      <c r="C853" t="s">
        <v>19</v>
      </c>
      <c r="D853" t="s">
        <v>27</v>
      </c>
      <c r="E853" t="s">
        <v>215</v>
      </c>
      <c r="F853" t="s">
        <v>50</v>
      </c>
      <c r="G853">
        <v>74.099999999999994</v>
      </c>
      <c r="H853">
        <v>1</v>
      </c>
      <c r="I853">
        <v>3.7050000000000001</v>
      </c>
      <c r="J853">
        <v>77.805000000000007</v>
      </c>
      <c r="K853" t="s">
        <v>75</v>
      </c>
      <c r="L853">
        <v>0.46180555555555558</v>
      </c>
      <c r="M853" t="s">
        <v>29</v>
      </c>
      <c r="N853">
        <v>74.099999999999994</v>
      </c>
      <c r="O853">
        <v>4.7619047620000003</v>
      </c>
      <c r="P853">
        <v>3.7050000000000001</v>
      </c>
      <c r="Q853">
        <v>9.1999999999999993</v>
      </c>
      <c r="R853">
        <f t="shared" si="125"/>
        <v>77.81</v>
      </c>
      <c r="S853" t="str">
        <f t="shared" si="117"/>
        <v>check</v>
      </c>
      <c r="T853" t="str">
        <f t="shared" si="118"/>
        <v>Fashion Accessories</v>
      </c>
      <c r="U853" t="str">
        <f t="shared" si="119"/>
        <v>Cash</v>
      </c>
      <c r="V853">
        <f>SUM(J853:J853:J1852)</f>
        <v>48339.75299999999</v>
      </c>
      <c r="W853">
        <f t="shared" si="120"/>
        <v>811</v>
      </c>
      <c r="X853">
        <f t="shared" si="121"/>
        <v>322.26501999999994</v>
      </c>
      <c r="Y853">
        <f t="shared" si="122"/>
        <v>1022.49</v>
      </c>
      <c r="Z853">
        <f t="shared" si="123"/>
        <v>16.274999999999999</v>
      </c>
      <c r="AA853">
        <f t="shared" si="124"/>
        <v>150</v>
      </c>
    </row>
    <row r="854" spans="1:27" x14ac:dyDescent="0.3">
      <c r="A854" t="s">
        <v>940</v>
      </c>
      <c r="B854" t="s">
        <v>18</v>
      </c>
      <c r="C854" t="s">
        <v>19</v>
      </c>
      <c r="D854" t="s">
        <v>27</v>
      </c>
      <c r="E854" t="s">
        <v>21</v>
      </c>
      <c r="F854" t="s">
        <v>50</v>
      </c>
      <c r="G854">
        <v>98.48</v>
      </c>
      <c r="H854">
        <v>2</v>
      </c>
      <c r="I854">
        <v>9.8480000000000008</v>
      </c>
      <c r="J854">
        <v>206.80799999999999</v>
      </c>
      <c r="K854" t="s">
        <v>453</v>
      </c>
      <c r="L854">
        <v>0.42499999999999999</v>
      </c>
      <c r="M854" t="s">
        <v>23</v>
      </c>
      <c r="N854">
        <v>196.96</v>
      </c>
      <c r="O854">
        <v>4.7619047620000003</v>
      </c>
      <c r="P854">
        <v>9.8480000000000008</v>
      </c>
      <c r="Q854">
        <v>9.1999999999999993</v>
      </c>
      <c r="R854">
        <f t="shared" si="125"/>
        <v>206.81</v>
      </c>
      <c r="S854" t="str">
        <f t="shared" si="117"/>
        <v>check</v>
      </c>
      <c r="T854" t="str">
        <f t="shared" si="118"/>
        <v>Fashion Accessories</v>
      </c>
      <c r="U854" t="str">
        <f t="shared" si="119"/>
        <v>Ewallet</v>
      </c>
      <c r="V854">
        <f>SUM(J854:J854:J1853)</f>
        <v>48261.947999999989</v>
      </c>
      <c r="W854">
        <f t="shared" si="120"/>
        <v>810</v>
      </c>
      <c r="X854">
        <f t="shared" si="121"/>
        <v>323.90569127516773</v>
      </c>
      <c r="Y854">
        <f t="shared" si="122"/>
        <v>1022.49</v>
      </c>
      <c r="Z854">
        <f t="shared" si="123"/>
        <v>16.274999999999999</v>
      </c>
      <c r="AA854">
        <f t="shared" si="124"/>
        <v>149</v>
      </c>
    </row>
    <row r="855" spans="1:27" x14ac:dyDescent="0.3">
      <c r="A855" t="s">
        <v>941</v>
      </c>
      <c r="B855" t="s">
        <v>25</v>
      </c>
      <c r="C855" t="s">
        <v>26</v>
      </c>
      <c r="D855" t="s">
        <v>27</v>
      </c>
      <c r="E855" t="s">
        <v>215</v>
      </c>
      <c r="F855" t="s">
        <v>22</v>
      </c>
      <c r="G855">
        <v>53.19</v>
      </c>
      <c r="H855">
        <v>7</v>
      </c>
      <c r="I855">
        <v>18.616499999999998</v>
      </c>
      <c r="J855">
        <v>390.94650000000001</v>
      </c>
      <c r="K855" t="s">
        <v>283</v>
      </c>
      <c r="L855">
        <v>0.65416666666666667</v>
      </c>
      <c r="M855" t="s">
        <v>23</v>
      </c>
      <c r="N855">
        <v>372.33</v>
      </c>
      <c r="O855">
        <v>4.7619047620000003</v>
      </c>
      <c r="P855">
        <v>18.616499999999998</v>
      </c>
      <c r="Q855">
        <v>5</v>
      </c>
      <c r="R855">
        <f t="shared" si="125"/>
        <v>390.95</v>
      </c>
      <c r="S855" t="str">
        <f t="shared" si="117"/>
        <v>check</v>
      </c>
      <c r="T855" t="str">
        <f t="shared" si="118"/>
        <v>Health And Beauty</v>
      </c>
      <c r="U855" t="str">
        <f t="shared" si="119"/>
        <v>Ewallet</v>
      </c>
      <c r="V855">
        <f>SUM(J855:J855:J1854)</f>
        <v>48055.139999999992</v>
      </c>
      <c r="W855">
        <f t="shared" si="120"/>
        <v>808</v>
      </c>
      <c r="X855">
        <f t="shared" si="121"/>
        <v>324.69689189189182</v>
      </c>
      <c r="Y855">
        <f t="shared" si="122"/>
        <v>1022.49</v>
      </c>
      <c r="Z855">
        <f t="shared" si="123"/>
        <v>16.274999999999999</v>
      </c>
      <c r="AA855">
        <f t="shared" si="124"/>
        <v>148</v>
      </c>
    </row>
    <row r="856" spans="1:27" x14ac:dyDescent="0.3">
      <c r="A856" t="s">
        <v>942</v>
      </c>
      <c r="B856" t="s">
        <v>45</v>
      </c>
      <c r="C856" t="s">
        <v>46</v>
      </c>
      <c r="D856" t="s">
        <v>27</v>
      </c>
      <c r="E856" t="s">
        <v>21</v>
      </c>
      <c r="F856" t="s">
        <v>28</v>
      </c>
      <c r="G856">
        <v>52.79</v>
      </c>
      <c r="H856">
        <v>10</v>
      </c>
      <c r="I856">
        <v>26.395</v>
      </c>
      <c r="J856">
        <v>554.29499999999996</v>
      </c>
      <c r="K856" t="s">
        <v>40</v>
      </c>
      <c r="L856">
        <v>0.49861111111111112</v>
      </c>
      <c r="M856" t="s">
        <v>23</v>
      </c>
      <c r="N856">
        <v>527.9</v>
      </c>
      <c r="O856">
        <v>4.7619047620000003</v>
      </c>
      <c r="P856">
        <v>26.395</v>
      </c>
      <c r="Q856">
        <v>10</v>
      </c>
      <c r="R856">
        <f t="shared" si="125"/>
        <v>554.29999999999995</v>
      </c>
      <c r="S856" t="str">
        <f t="shared" si="117"/>
        <v>check</v>
      </c>
      <c r="T856" t="str">
        <f t="shared" si="118"/>
        <v>Electronic Accessories</v>
      </c>
      <c r="U856" t="str">
        <f t="shared" si="119"/>
        <v>Ewallet</v>
      </c>
      <c r="V856">
        <f>SUM(J856:J856:J1855)</f>
        <v>47664.193499999987</v>
      </c>
      <c r="W856">
        <f t="shared" si="120"/>
        <v>801</v>
      </c>
      <c r="X856">
        <f t="shared" si="121"/>
        <v>324.24621428571419</v>
      </c>
      <c r="Y856">
        <f t="shared" si="122"/>
        <v>1022.49</v>
      </c>
      <c r="Z856">
        <f t="shared" si="123"/>
        <v>16.274999999999999</v>
      </c>
      <c r="AA856">
        <f t="shared" si="124"/>
        <v>147</v>
      </c>
    </row>
    <row r="857" spans="1:27" x14ac:dyDescent="0.3">
      <c r="A857" t="s">
        <v>943</v>
      </c>
      <c r="B857" t="s">
        <v>18</v>
      </c>
      <c r="C857" t="s">
        <v>19</v>
      </c>
      <c r="D857" t="s">
        <v>20</v>
      </c>
      <c r="E857" t="s">
        <v>21</v>
      </c>
      <c r="F857" t="s">
        <v>22</v>
      </c>
      <c r="G857">
        <v>95.95</v>
      </c>
      <c r="H857">
        <v>5</v>
      </c>
      <c r="I857">
        <v>23.987500000000001</v>
      </c>
      <c r="J857">
        <v>503.73750000000001</v>
      </c>
      <c r="K857" t="s">
        <v>146</v>
      </c>
      <c r="L857">
        <v>0.59791666666666665</v>
      </c>
      <c r="M857" t="s">
        <v>23</v>
      </c>
      <c r="N857">
        <v>479.75</v>
      </c>
      <c r="O857">
        <v>4.7619047620000003</v>
      </c>
      <c r="P857">
        <v>23.987500000000001</v>
      </c>
      <c r="Q857">
        <v>8.8000000000000007</v>
      </c>
      <c r="R857">
        <f t="shared" si="125"/>
        <v>503.74</v>
      </c>
      <c r="S857" t="str">
        <f t="shared" si="117"/>
        <v>check</v>
      </c>
      <c r="T857" t="str">
        <f t="shared" si="118"/>
        <v>Health And Beauty</v>
      </c>
      <c r="U857" t="str">
        <f t="shared" si="119"/>
        <v>Ewallet</v>
      </c>
      <c r="V857">
        <f>SUM(J857:J857:J1856)</f>
        <v>47109.898499999996</v>
      </c>
      <c r="W857">
        <f t="shared" si="120"/>
        <v>791</v>
      </c>
      <c r="X857">
        <f t="shared" si="121"/>
        <v>322.67053767123286</v>
      </c>
      <c r="Y857">
        <f t="shared" si="122"/>
        <v>1022.49</v>
      </c>
      <c r="Z857">
        <f t="shared" si="123"/>
        <v>16.274999999999999</v>
      </c>
      <c r="AA857">
        <f t="shared" si="124"/>
        <v>146</v>
      </c>
    </row>
    <row r="858" spans="1:27" x14ac:dyDescent="0.3">
      <c r="A858" t="s">
        <v>944</v>
      </c>
      <c r="B858" t="s">
        <v>45</v>
      </c>
      <c r="C858" t="s">
        <v>46</v>
      </c>
      <c r="D858" t="s">
        <v>27</v>
      </c>
      <c r="E858" t="s">
        <v>21</v>
      </c>
      <c r="F858" t="s">
        <v>50</v>
      </c>
      <c r="G858">
        <v>36.51</v>
      </c>
      <c r="H858">
        <v>9</v>
      </c>
      <c r="I858">
        <v>16.429500000000001</v>
      </c>
      <c r="J858">
        <v>345.01949999999999</v>
      </c>
      <c r="K858" t="s">
        <v>211</v>
      </c>
      <c r="L858">
        <v>0.45277777777777778</v>
      </c>
      <c r="M858" t="s">
        <v>29</v>
      </c>
      <c r="N858">
        <v>328.59</v>
      </c>
      <c r="O858">
        <v>4.7619047620000003</v>
      </c>
      <c r="P858">
        <v>16.429500000000001</v>
      </c>
      <c r="Q858">
        <v>4.2</v>
      </c>
      <c r="R858">
        <f t="shared" si="125"/>
        <v>345.02</v>
      </c>
      <c r="S858" t="str">
        <f t="shared" si="117"/>
        <v>check</v>
      </c>
      <c r="T858" t="str">
        <f t="shared" si="118"/>
        <v>Fashion Accessories</v>
      </c>
      <c r="U858" t="str">
        <f t="shared" si="119"/>
        <v>Cash</v>
      </c>
      <c r="V858">
        <f>SUM(J858:J858:J1857)</f>
        <v>46606.160999999993</v>
      </c>
      <c r="W858">
        <f t="shared" si="120"/>
        <v>786</v>
      </c>
      <c r="X858">
        <f t="shared" si="121"/>
        <v>321.42179999999996</v>
      </c>
      <c r="Y858">
        <f t="shared" si="122"/>
        <v>1022.49</v>
      </c>
      <c r="Z858">
        <f t="shared" si="123"/>
        <v>16.274999999999999</v>
      </c>
      <c r="AA858">
        <f t="shared" si="124"/>
        <v>145</v>
      </c>
    </row>
    <row r="859" spans="1:27" x14ac:dyDescent="0.3">
      <c r="A859" t="s">
        <v>945</v>
      </c>
      <c r="B859" t="s">
        <v>45</v>
      </c>
      <c r="C859" t="s">
        <v>46</v>
      </c>
      <c r="D859" t="s">
        <v>27</v>
      </c>
      <c r="E859" t="s">
        <v>215</v>
      </c>
      <c r="F859" t="s">
        <v>47</v>
      </c>
      <c r="G859">
        <v>21.12</v>
      </c>
      <c r="H859">
        <v>8</v>
      </c>
      <c r="I859">
        <v>8.4480000000000004</v>
      </c>
      <c r="J859">
        <v>177.40799999999999</v>
      </c>
      <c r="K859">
        <v>43466</v>
      </c>
      <c r="L859">
        <v>0.81319444444444444</v>
      </c>
      <c r="M859" t="s">
        <v>29</v>
      </c>
      <c r="N859">
        <v>168.96</v>
      </c>
      <c r="O859">
        <v>4.7619047620000003</v>
      </c>
      <c r="P859">
        <v>8.4480000000000004</v>
      </c>
      <c r="Q859">
        <v>6.3</v>
      </c>
      <c r="R859">
        <f t="shared" si="125"/>
        <v>177.41</v>
      </c>
      <c r="S859" t="str">
        <f t="shared" si="117"/>
        <v>check</v>
      </c>
      <c r="T859" t="str">
        <f t="shared" si="118"/>
        <v>Food And Beverages</v>
      </c>
      <c r="U859" t="str">
        <f t="shared" si="119"/>
        <v>Cash</v>
      </c>
      <c r="V859">
        <f>SUM(J859:J859:J1858)</f>
        <v>46261.141499999998</v>
      </c>
      <c r="W859">
        <f t="shared" si="120"/>
        <v>777</v>
      </c>
      <c r="X859">
        <f t="shared" si="121"/>
        <v>321.2579270833333</v>
      </c>
      <c r="Y859">
        <f t="shared" si="122"/>
        <v>1022.49</v>
      </c>
      <c r="Z859">
        <f t="shared" si="123"/>
        <v>16.274999999999999</v>
      </c>
      <c r="AA859">
        <f t="shared" si="124"/>
        <v>144</v>
      </c>
    </row>
    <row r="860" spans="1:27" x14ac:dyDescent="0.3">
      <c r="A860" t="s">
        <v>946</v>
      </c>
      <c r="B860" t="s">
        <v>18</v>
      </c>
      <c r="C860" t="s">
        <v>19</v>
      </c>
      <c r="D860" t="s">
        <v>20</v>
      </c>
      <c r="E860" t="s">
        <v>21</v>
      </c>
      <c r="F860" t="s">
        <v>31</v>
      </c>
      <c r="G860">
        <v>28.31</v>
      </c>
      <c r="H860">
        <v>4</v>
      </c>
      <c r="I860">
        <v>5.6619999999999999</v>
      </c>
      <c r="J860">
        <v>118.902</v>
      </c>
      <c r="K860">
        <v>43649</v>
      </c>
      <c r="L860">
        <v>0.77430555555555547</v>
      </c>
      <c r="M860" t="s">
        <v>29</v>
      </c>
      <c r="N860">
        <v>113.24</v>
      </c>
      <c r="O860">
        <v>4.7619047620000003</v>
      </c>
      <c r="P860">
        <v>5.6619999999999999</v>
      </c>
      <c r="Q860">
        <v>8.1999999999999993</v>
      </c>
      <c r="R860">
        <f t="shared" si="125"/>
        <v>118.9</v>
      </c>
      <c r="S860" t="str">
        <f t="shared" si="117"/>
        <v>check</v>
      </c>
      <c r="T860" t="str">
        <f t="shared" si="118"/>
        <v>Home And Lifestyle</v>
      </c>
      <c r="U860" t="str">
        <f t="shared" si="119"/>
        <v>Cash</v>
      </c>
      <c r="V860">
        <f>SUM(J860:J860:J1859)</f>
        <v>46083.733500000002</v>
      </c>
      <c r="W860">
        <f t="shared" si="120"/>
        <v>769</v>
      </c>
      <c r="X860">
        <f t="shared" si="121"/>
        <v>322.26387062937067</v>
      </c>
      <c r="Y860">
        <f t="shared" si="122"/>
        <v>1022.49</v>
      </c>
      <c r="Z860">
        <f t="shared" si="123"/>
        <v>16.274999999999999</v>
      </c>
      <c r="AA860">
        <f t="shared" si="124"/>
        <v>143</v>
      </c>
    </row>
    <row r="861" spans="1:27" x14ac:dyDescent="0.3">
      <c r="A861" t="s">
        <v>947</v>
      </c>
      <c r="B861" t="s">
        <v>45</v>
      </c>
      <c r="C861" t="s">
        <v>46</v>
      </c>
      <c r="D861" t="s">
        <v>27</v>
      </c>
      <c r="E861" t="s">
        <v>215</v>
      </c>
      <c r="F861" t="s">
        <v>22</v>
      </c>
      <c r="G861">
        <v>57.59</v>
      </c>
      <c r="H861">
        <v>6</v>
      </c>
      <c r="I861">
        <v>17.277000000000001</v>
      </c>
      <c r="J861">
        <v>362.81700000000001</v>
      </c>
      <c r="K861" t="s">
        <v>117</v>
      </c>
      <c r="L861">
        <v>0.57708333333333328</v>
      </c>
      <c r="M861" t="s">
        <v>29</v>
      </c>
      <c r="N861">
        <v>345.54</v>
      </c>
      <c r="O861">
        <v>4.7619047620000003</v>
      </c>
      <c r="P861">
        <v>17.277000000000001</v>
      </c>
      <c r="Q861">
        <v>5.0999999999999996</v>
      </c>
      <c r="R861">
        <f t="shared" si="125"/>
        <v>362.82</v>
      </c>
      <c r="S861" t="str">
        <f t="shared" si="117"/>
        <v>check</v>
      </c>
      <c r="T861" t="str">
        <f t="shared" si="118"/>
        <v>Health And Beauty</v>
      </c>
      <c r="U861" t="str">
        <f t="shared" si="119"/>
        <v>Cash</v>
      </c>
      <c r="V861">
        <f>SUM(J861:J861:J1860)</f>
        <v>45964.8315</v>
      </c>
      <c r="W861">
        <f t="shared" si="120"/>
        <v>765</v>
      </c>
      <c r="X861">
        <f t="shared" si="121"/>
        <v>323.69599647887327</v>
      </c>
      <c r="Y861">
        <f t="shared" si="122"/>
        <v>1022.49</v>
      </c>
      <c r="Z861">
        <f t="shared" si="123"/>
        <v>16.274999999999999</v>
      </c>
      <c r="AA861">
        <f t="shared" si="124"/>
        <v>142</v>
      </c>
    </row>
    <row r="862" spans="1:27" x14ac:dyDescent="0.3">
      <c r="A862" t="s">
        <v>948</v>
      </c>
      <c r="B862" t="s">
        <v>18</v>
      </c>
      <c r="C862" t="s">
        <v>19</v>
      </c>
      <c r="D862" t="s">
        <v>20</v>
      </c>
      <c r="E862" t="s">
        <v>21</v>
      </c>
      <c r="F862" t="s">
        <v>47</v>
      </c>
      <c r="G862">
        <v>47.63</v>
      </c>
      <c r="H862">
        <v>9</v>
      </c>
      <c r="I862">
        <v>21.433499999999999</v>
      </c>
      <c r="J862">
        <v>450.1035</v>
      </c>
      <c r="K862" t="s">
        <v>146</v>
      </c>
      <c r="L862">
        <v>0.52430555555555558</v>
      </c>
      <c r="M862" t="s">
        <v>29</v>
      </c>
      <c r="N862">
        <v>428.67</v>
      </c>
      <c r="O862">
        <v>4.7619047620000003</v>
      </c>
      <c r="P862">
        <v>21.433499999999999</v>
      </c>
      <c r="Q862">
        <v>5</v>
      </c>
      <c r="R862">
        <f t="shared" si="125"/>
        <v>450.1</v>
      </c>
      <c r="S862" t="str">
        <f t="shared" si="117"/>
        <v>check</v>
      </c>
      <c r="T862" t="str">
        <f t="shared" si="118"/>
        <v>Food And Beverages</v>
      </c>
      <c r="U862" t="str">
        <f t="shared" si="119"/>
        <v>Cash</v>
      </c>
      <c r="V862">
        <f>SUM(J862:J862:J1861)</f>
        <v>45602.014499999997</v>
      </c>
      <c r="W862">
        <f t="shared" si="120"/>
        <v>759</v>
      </c>
      <c r="X862">
        <f t="shared" si="121"/>
        <v>323.41854255319146</v>
      </c>
      <c r="Y862">
        <f t="shared" si="122"/>
        <v>1022.49</v>
      </c>
      <c r="Z862">
        <f t="shared" si="123"/>
        <v>16.274999999999999</v>
      </c>
      <c r="AA862">
        <f t="shared" si="124"/>
        <v>141</v>
      </c>
    </row>
    <row r="863" spans="1:27" x14ac:dyDescent="0.3">
      <c r="A863" t="s">
        <v>949</v>
      </c>
      <c r="B863" t="s">
        <v>25</v>
      </c>
      <c r="C863" t="s">
        <v>26</v>
      </c>
      <c r="D863" t="s">
        <v>20</v>
      </c>
      <c r="E863" t="s">
        <v>21</v>
      </c>
      <c r="F863" t="s">
        <v>31</v>
      </c>
      <c r="G863">
        <v>86.27</v>
      </c>
      <c r="H863">
        <v>1</v>
      </c>
      <c r="I863">
        <v>4.3135000000000003</v>
      </c>
      <c r="J863">
        <v>90.583500000000001</v>
      </c>
      <c r="K863" t="s">
        <v>48</v>
      </c>
      <c r="L863">
        <v>0.55833333333333335</v>
      </c>
      <c r="M863" t="s">
        <v>23</v>
      </c>
      <c r="N863">
        <v>86.27</v>
      </c>
      <c r="O863">
        <v>4.7619047620000003</v>
      </c>
      <c r="P863">
        <v>4.3135000000000003</v>
      </c>
      <c r="Q863">
        <v>7</v>
      </c>
      <c r="R863">
        <f t="shared" si="125"/>
        <v>90.58</v>
      </c>
      <c r="S863" t="str">
        <f t="shared" si="117"/>
        <v>check</v>
      </c>
      <c r="T863" t="str">
        <f t="shared" si="118"/>
        <v>Home And Lifestyle</v>
      </c>
      <c r="U863" t="str">
        <f t="shared" si="119"/>
        <v>Ewallet</v>
      </c>
      <c r="V863">
        <f>SUM(J863:J863:J1862)</f>
        <v>45151.911</v>
      </c>
      <c r="W863">
        <f t="shared" si="120"/>
        <v>750</v>
      </c>
      <c r="X863">
        <f t="shared" si="121"/>
        <v>322.51364999999998</v>
      </c>
      <c r="Y863">
        <f t="shared" si="122"/>
        <v>1022.49</v>
      </c>
      <c r="Z863">
        <f t="shared" si="123"/>
        <v>16.274999999999999</v>
      </c>
      <c r="AA863">
        <f t="shared" si="124"/>
        <v>140</v>
      </c>
    </row>
    <row r="864" spans="1:27" x14ac:dyDescent="0.3">
      <c r="A864" t="s">
        <v>950</v>
      </c>
      <c r="B864" t="s">
        <v>18</v>
      </c>
      <c r="C864" t="s">
        <v>19</v>
      </c>
      <c r="D864" t="s">
        <v>20</v>
      </c>
      <c r="E864" t="s">
        <v>215</v>
      </c>
      <c r="F864" t="s">
        <v>36</v>
      </c>
      <c r="G864">
        <v>12.76</v>
      </c>
      <c r="H864">
        <v>2</v>
      </c>
      <c r="I864">
        <v>1.276</v>
      </c>
      <c r="J864">
        <v>26.795999999999999</v>
      </c>
      <c r="K864">
        <v>43678</v>
      </c>
      <c r="L864">
        <v>0.75416666666666676</v>
      </c>
      <c r="M864" t="s">
        <v>23</v>
      </c>
      <c r="N864">
        <v>25.52</v>
      </c>
      <c r="O864">
        <v>4.7619047620000003</v>
      </c>
      <c r="P864">
        <v>1.276</v>
      </c>
      <c r="Q864">
        <v>7.8</v>
      </c>
      <c r="R864">
        <f t="shared" si="125"/>
        <v>26.8</v>
      </c>
      <c r="S864" t="str">
        <f t="shared" si="117"/>
        <v>check</v>
      </c>
      <c r="T864" t="str">
        <f t="shared" si="118"/>
        <v>Sports And Travel</v>
      </c>
      <c r="U864" t="str">
        <f t="shared" si="119"/>
        <v>Ewallet</v>
      </c>
      <c r="V864">
        <f>SUM(J864:J864:J1863)</f>
        <v>45061.327499999999</v>
      </c>
      <c r="W864">
        <f t="shared" si="120"/>
        <v>749</v>
      </c>
      <c r="X864">
        <f t="shared" si="121"/>
        <v>324.18221223021584</v>
      </c>
      <c r="Y864">
        <f t="shared" si="122"/>
        <v>1022.49</v>
      </c>
      <c r="Z864">
        <f t="shared" si="123"/>
        <v>16.274999999999999</v>
      </c>
      <c r="AA864">
        <f t="shared" si="124"/>
        <v>139</v>
      </c>
    </row>
    <row r="865" spans="1:27" x14ac:dyDescent="0.3">
      <c r="A865" t="s">
        <v>951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11.28</v>
      </c>
      <c r="H865">
        <v>9</v>
      </c>
      <c r="I865">
        <v>5.0759999999999996</v>
      </c>
      <c r="J865">
        <v>106.596</v>
      </c>
      <c r="K865" t="s">
        <v>338</v>
      </c>
      <c r="L865">
        <v>0.49652777777777773</v>
      </c>
      <c r="M865" t="s">
        <v>32</v>
      </c>
      <c r="N865">
        <v>101.52</v>
      </c>
      <c r="O865">
        <v>4.7619047620000003</v>
      </c>
      <c r="P865">
        <v>5.0759999999999996</v>
      </c>
      <c r="Q865">
        <v>4.3</v>
      </c>
      <c r="R865">
        <f t="shared" si="125"/>
        <v>106.6</v>
      </c>
      <c r="S865" t="str">
        <f t="shared" si="117"/>
        <v>check</v>
      </c>
      <c r="T865" t="str">
        <f t="shared" si="118"/>
        <v>Home And Lifestyle</v>
      </c>
      <c r="U865" t="str">
        <f t="shared" si="119"/>
        <v>Credit card</v>
      </c>
      <c r="V865">
        <f>SUM(J865:J865:J1864)</f>
        <v>45034.531499999997</v>
      </c>
      <c r="W865">
        <f t="shared" si="120"/>
        <v>747</v>
      </c>
      <c r="X865">
        <f t="shared" si="121"/>
        <v>326.33718478260869</v>
      </c>
      <c r="Y865">
        <f t="shared" si="122"/>
        <v>1022.49</v>
      </c>
      <c r="Z865">
        <f t="shared" si="123"/>
        <v>16.274999999999999</v>
      </c>
      <c r="AA865">
        <f t="shared" si="124"/>
        <v>138</v>
      </c>
    </row>
    <row r="866" spans="1:27" x14ac:dyDescent="0.3">
      <c r="A866" t="s">
        <v>952</v>
      </c>
      <c r="B866" t="s">
        <v>45</v>
      </c>
      <c r="C866" t="s">
        <v>46</v>
      </c>
      <c r="D866" t="s">
        <v>27</v>
      </c>
      <c r="E866" t="s">
        <v>21</v>
      </c>
      <c r="F866" t="s">
        <v>31</v>
      </c>
      <c r="G866">
        <v>51.07</v>
      </c>
      <c r="H866">
        <v>7</v>
      </c>
      <c r="I866">
        <v>17.874500000000001</v>
      </c>
      <c r="J866">
        <v>375.36450000000002</v>
      </c>
      <c r="K866">
        <v>43800</v>
      </c>
      <c r="L866">
        <v>0.48749999999999999</v>
      </c>
      <c r="M866" t="s">
        <v>29</v>
      </c>
      <c r="N866">
        <v>357.49</v>
      </c>
      <c r="O866">
        <v>4.7619047620000003</v>
      </c>
      <c r="P866">
        <v>17.874500000000001</v>
      </c>
      <c r="Q866">
        <v>7</v>
      </c>
      <c r="R866">
        <f t="shared" si="125"/>
        <v>375.36</v>
      </c>
      <c r="S866" t="str">
        <f t="shared" si="117"/>
        <v>check</v>
      </c>
      <c r="T866" t="str">
        <f t="shared" si="118"/>
        <v>Home And Lifestyle</v>
      </c>
      <c r="U866" t="str">
        <f t="shared" si="119"/>
        <v>Cash</v>
      </c>
      <c r="V866">
        <f>SUM(J866:J866:J1865)</f>
        <v>44927.9355</v>
      </c>
      <c r="W866">
        <f t="shared" si="120"/>
        <v>738</v>
      </c>
      <c r="X866">
        <f t="shared" si="121"/>
        <v>327.94113503649635</v>
      </c>
      <c r="Y866">
        <f t="shared" si="122"/>
        <v>1022.49</v>
      </c>
      <c r="Z866">
        <f t="shared" si="123"/>
        <v>16.274999999999999</v>
      </c>
      <c r="AA866">
        <f t="shared" si="124"/>
        <v>137</v>
      </c>
    </row>
    <row r="867" spans="1:27" x14ac:dyDescent="0.3">
      <c r="A867" t="s">
        <v>953</v>
      </c>
      <c r="B867" t="s">
        <v>18</v>
      </c>
      <c r="C867" t="s">
        <v>19</v>
      </c>
      <c r="D867" t="s">
        <v>20</v>
      </c>
      <c r="E867" t="s">
        <v>21</v>
      </c>
      <c r="F867" t="s">
        <v>28</v>
      </c>
      <c r="G867">
        <v>79.59</v>
      </c>
      <c r="H867">
        <v>3</v>
      </c>
      <c r="I867">
        <v>11.938499999999999</v>
      </c>
      <c r="J867">
        <v>250.70849999999999</v>
      </c>
      <c r="K867">
        <v>43678</v>
      </c>
      <c r="L867">
        <v>0.60416666666666663</v>
      </c>
      <c r="M867" t="s">
        <v>29</v>
      </c>
      <c r="N867">
        <v>238.77</v>
      </c>
      <c r="O867">
        <v>4.7619047620000003</v>
      </c>
      <c r="P867">
        <v>11.938499999999999</v>
      </c>
      <c r="Q867">
        <v>6.6</v>
      </c>
      <c r="R867">
        <f t="shared" si="125"/>
        <v>250.71</v>
      </c>
      <c r="S867" t="str">
        <f t="shared" si="117"/>
        <v>check</v>
      </c>
      <c r="T867" t="str">
        <f t="shared" si="118"/>
        <v>Electronic Accessories</v>
      </c>
      <c r="U867" t="str">
        <f t="shared" si="119"/>
        <v>Cash</v>
      </c>
      <c r="V867">
        <f>SUM(J867:J867:J1866)</f>
        <v>44552.571000000004</v>
      </c>
      <c r="W867">
        <f t="shared" si="120"/>
        <v>731</v>
      </c>
      <c r="X867">
        <f t="shared" si="121"/>
        <v>327.59243382352946</v>
      </c>
      <c r="Y867">
        <f t="shared" si="122"/>
        <v>1022.49</v>
      </c>
      <c r="Z867">
        <f t="shared" si="123"/>
        <v>16.274999999999999</v>
      </c>
      <c r="AA867">
        <f t="shared" si="124"/>
        <v>136</v>
      </c>
    </row>
    <row r="868" spans="1:27" x14ac:dyDescent="0.3">
      <c r="A868" t="s">
        <v>954</v>
      </c>
      <c r="B868" t="s">
        <v>25</v>
      </c>
      <c r="C868" t="s">
        <v>26</v>
      </c>
      <c r="D868" t="s">
        <v>20</v>
      </c>
      <c r="E868" t="s">
        <v>215</v>
      </c>
      <c r="F868" t="s">
        <v>22</v>
      </c>
      <c r="G868">
        <v>33.81</v>
      </c>
      <c r="H868">
        <v>3</v>
      </c>
      <c r="I868">
        <v>5.0715000000000003</v>
      </c>
      <c r="J868">
        <v>106.50149999999999</v>
      </c>
      <c r="K868" t="s">
        <v>144</v>
      </c>
      <c r="L868">
        <v>0.63263888888888886</v>
      </c>
      <c r="M868" t="s">
        <v>23</v>
      </c>
      <c r="N868">
        <v>101.43</v>
      </c>
      <c r="O868">
        <v>4.7619047620000003</v>
      </c>
      <c r="P868">
        <v>5.0715000000000003</v>
      </c>
      <c r="Q868">
        <v>7.3</v>
      </c>
      <c r="R868">
        <f t="shared" si="125"/>
        <v>106.5</v>
      </c>
      <c r="S868" t="str">
        <f t="shared" si="117"/>
        <v>check</v>
      </c>
      <c r="T868" t="str">
        <f t="shared" si="118"/>
        <v>Health And Beauty</v>
      </c>
      <c r="U868" t="str">
        <f t="shared" si="119"/>
        <v>Ewallet</v>
      </c>
      <c r="V868">
        <f>SUM(J868:J868:J1867)</f>
        <v>44301.862500000003</v>
      </c>
      <c r="W868">
        <f t="shared" si="120"/>
        <v>728</v>
      </c>
      <c r="X868">
        <f t="shared" si="121"/>
        <v>328.16194444444449</v>
      </c>
      <c r="Y868">
        <f t="shared" si="122"/>
        <v>1022.49</v>
      </c>
      <c r="Z868">
        <f t="shared" si="123"/>
        <v>16.274999999999999</v>
      </c>
      <c r="AA868">
        <f t="shared" si="124"/>
        <v>135</v>
      </c>
    </row>
    <row r="869" spans="1:27" x14ac:dyDescent="0.3">
      <c r="A869" t="s">
        <v>955</v>
      </c>
      <c r="B869" t="s">
        <v>45</v>
      </c>
      <c r="C869" t="s">
        <v>46</v>
      </c>
      <c r="D869" t="s">
        <v>20</v>
      </c>
      <c r="E869" t="s">
        <v>215</v>
      </c>
      <c r="F869" t="s">
        <v>36</v>
      </c>
      <c r="G869">
        <v>90.53</v>
      </c>
      <c r="H869">
        <v>8</v>
      </c>
      <c r="I869">
        <v>36.212000000000003</v>
      </c>
      <c r="J869">
        <v>760.452</v>
      </c>
      <c r="K869" t="s">
        <v>66</v>
      </c>
      <c r="L869">
        <v>0.6166666666666667</v>
      </c>
      <c r="M869" t="s">
        <v>32</v>
      </c>
      <c r="N869">
        <v>724.24</v>
      </c>
      <c r="O869">
        <v>4.7619047620000003</v>
      </c>
      <c r="P869">
        <v>36.212000000000003</v>
      </c>
      <c r="Q869">
        <v>6.5</v>
      </c>
      <c r="R869">
        <f t="shared" si="125"/>
        <v>760.45</v>
      </c>
      <c r="S869" t="str">
        <f t="shared" si="117"/>
        <v>check</v>
      </c>
      <c r="T869" t="str">
        <f t="shared" si="118"/>
        <v>Sports And Travel</v>
      </c>
      <c r="U869" t="str">
        <f t="shared" si="119"/>
        <v>Credit card</v>
      </c>
      <c r="V869">
        <f>SUM(J869:J869:J1868)</f>
        <v>44195.361000000004</v>
      </c>
      <c r="W869">
        <f t="shared" si="120"/>
        <v>725</v>
      </c>
      <c r="X869">
        <f t="shared" si="121"/>
        <v>329.81612686567166</v>
      </c>
      <c r="Y869">
        <f t="shared" si="122"/>
        <v>1022.49</v>
      </c>
      <c r="Z869">
        <f t="shared" si="123"/>
        <v>16.274999999999999</v>
      </c>
      <c r="AA869">
        <f t="shared" si="124"/>
        <v>134</v>
      </c>
    </row>
    <row r="870" spans="1:27" x14ac:dyDescent="0.3">
      <c r="A870" t="s">
        <v>956</v>
      </c>
      <c r="B870" t="s">
        <v>25</v>
      </c>
      <c r="C870" t="s">
        <v>26</v>
      </c>
      <c r="D870" t="s">
        <v>20</v>
      </c>
      <c r="E870" t="s">
        <v>21</v>
      </c>
      <c r="F870" t="s">
        <v>22</v>
      </c>
      <c r="G870">
        <v>62.82</v>
      </c>
      <c r="H870">
        <v>2</v>
      </c>
      <c r="I870">
        <v>6.282</v>
      </c>
      <c r="J870">
        <v>131.922</v>
      </c>
      <c r="K870" t="s">
        <v>90</v>
      </c>
      <c r="L870">
        <v>0.52500000000000002</v>
      </c>
      <c r="M870" t="s">
        <v>23</v>
      </c>
      <c r="N870">
        <v>125.64</v>
      </c>
      <c r="O870">
        <v>4.7619047620000003</v>
      </c>
      <c r="P870">
        <v>6.282</v>
      </c>
      <c r="Q870">
        <v>4.9000000000000004</v>
      </c>
      <c r="R870">
        <f t="shared" si="125"/>
        <v>131.91999999999999</v>
      </c>
      <c r="S870" t="str">
        <f t="shared" si="117"/>
        <v>check</v>
      </c>
      <c r="T870" t="str">
        <f t="shared" si="118"/>
        <v>Health And Beauty</v>
      </c>
      <c r="U870" t="str">
        <f t="shared" si="119"/>
        <v>Ewallet</v>
      </c>
      <c r="V870">
        <f>SUM(J870:J870:J1869)</f>
        <v>43434.909</v>
      </c>
      <c r="W870">
        <f t="shared" si="120"/>
        <v>717</v>
      </c>
      <c r="X870">
        <f t="shared" si="121"/>
        <v>326.57826315789475</v>
      </c>
      <c r="Y870">
        <f t="shared" si="122"/>
        <v>1022.49</v>
      </c>
      <c r="Z870">
        <f t="shared" si="123"/>
        <v>16.274999999999999</v>
      </c>
      <c r="AA870">
        <f t="shared" si="124"/>
        <v>133</v>
      </c>
    </row>
    <row r="871" spans="1:27" x14ac:dyDescent="0.3">
      <c r="A871" t="s">
        <v>957</v>
      </c>
      <c r="B871" t="s">
        <v>25</v>
      </c>
      <c r="C871" t="s">
        <v>26</v>
      </c>
      <c r="D871" t="s">
        <v>20</v>
      </c>
      <c r="E871" t="s">
        <v>215</v>
      </c>
      <c r="F871" t="s">
        <v>47</v>
      </c>
      <c r="G871">
        <v>24.31</v>
      </c>
      <c r="H871">
        <v>3</v>
      </c>
      <c r="I871">
        <v>3.6465000000000001</v>
      </c>
      <c r="J871">
        <v>76.576499999999996</v>
      </c>
      <c r="K871">
        <v>43678</v>
      </c>
      <c r="L871">
        <v>0.79791666666666661</v>
      </c>
      <c r="M871" t="s">
        <v>32</v>
      </c>
      <c r="N871">
        <v>72.930000000000007</v>
      </c>
      <c r="O871">
        <v>4.7619047620000003</v>
      </c>
      <c r="P871">
        <v>3.6465000000000001</v>
      </c>
      <c r="Q871">
        <v>4.3</v>
      </c>
      <c r="R871">
        <f t="shared" si="125"/>
        <v>76.58</v>
      </c>
      <c r="S871" t="str">
        <f t="shared" si="117"/>
        <v>check</v>
      </c>
      <c r="T871" t="str">
        <f t="shared" si="118"/>
        <v>Food And Beverages</v>
      </c>
      <c r="U871" t="str">
        <f t="shared" si="119"/>
        <v>Credit card</v>
      </c>
      <c r="V871">
        <f>SUM(J871:J871:J1870)</f>
        <v>43302.987000000001</v>
      </c>
      <c r="W871">
        <f t="shared" si="120"/>
        <v>715</v>
      </c>
      <c r="X871">
        <f t="shared" si="121"/>
        <v>328.05293181818183</v>
      </c>
      <c r="Y871">
        <f t="shared" si="122"/>
        <v>1022.49</v>
      </c>
      <c r="Z871">
        <f t="shared" si="123"/>
        <v>16.274999999999999</v>
      </c>
      <c r="AA871">
        <f t="shared" si="124"/>
        <v>132</v>
      </c>
    </row>
    <row r="872" spans="1:27" x14ac:dyDescent="0.3">
      <c r="A872" t="s">
        <v>958</v>
      </c>
      <c r="B872" t="s">
        <v>18</v>
      </c>
      <c r="C872" t="s">
        <v>19</v>
      </c>
      <c r="D872" t="s">
        <v>27</v>
      </c>
      <c r="E872" t="s">
        <v>215</v>
      </c>
      <c r="F872" t="s">
        <v>36</v>
      </c>
      <c r="G872">
        <v>64.59</v>
      </c>
      <c r="H872">
        <v>4</v>
      </c>
      <c r="I872">
        <v>12.917999999999999</v>
      </c>
      <c r="J872">
        <v>271.27800000000002</v>
      </c>
      <c r="K872">
        <v>43617</v>
      </c>
      <c r="L872">
        <v>0.56597222222222221</v>
      </c>
      <c r="M872" t="s">
        <v>23</v>
      </c>
      <c r="N872">
        <v>258.36</v>
      </c>
      <c r="O872">
        <v>4.7619047620000003</v>
      </c>
      <c r="P872">
        <v>12.917999999999999</v>
      </c>
      <c r="Q872">
        <v>9.3000000000000007</v>
      </c>
      <c r="R872">
        <f t="shared" si="125"/>
        <v>271.27999999999997</v>
      </c>
      <c r="S872" t="str">
        <f t="shared" si="117"/>
        <v>check</v>
      </c>
      <c r="T872" t="str">
        <f t="shared" si="118"/>
        <v>Sports And Travel</v>
      </c>
      <c r="U872" t="str">
        <f t="shared" si="119"/>
        <v>Ewallet</v>
      </c>
      <c r="V872">
        <f>SUM(J872:J872:J1871)</f>
        <v>43226.410499999998</v>
      </c>
      <c r="W872">
        <f t="shared" si="120"/>
        <v>712</v>
      </c>
      <c r="X872">
        <f t="shared" si="121"/>
        <v>329.9725992366412</v>
      </c>
      <c r="Y872">
        <f t="shared" si="122"/>
        <v>1022.49</v>
      </c>
      <c r="Z872">
        <f t="shared" si="123"/>
        <v>16.274999999999999</v>
      </c>
      <c r="AA872">
        <f t="shared" si="124"/>
        <v>131</v>
      </c>
    </row>
    <row r="873" spans="1:27" x14ac:dyDescent="0.3">
      <c r="A873" t="s">
        <v>959</v>
      </c>
      <c r="B873" t="s">
        <v>18</v>
      </c>
      <c r="C873" t="s">
        <v>19</v>
      </c>
      <c r="D873" t="s">
        <v>20</v>
      </c>
      <c r="E873" t="s">
        <v>215</v>
      </c>
      <c r="F873" t="s">
        <v>47</v>
      </c>
      <c r="G873">
        <v>24.82</v>
      </c>
      <c r="H873">
        <v>7</v>
      </c>
      <c r="I873">
        <v>8.6869999999999994</v>
      </c>
      <c r="J873">
        <v>182.42699999999999</v>
      </c>
      <c r="K873" t="s">
        <v>211</v>
      </c>
      <c r="L873">
        <v>0.43958333333333338</v>
      </c>
      <c r="M873" t="s">
        <v>32</v>
      </c>
      <c r="N873">
        <v>173.74</v>
      </c>
      <c r="O873">
        <v>4.7619047620000003</v>
      </c>
      <c r="P873">
        <v>8.6869999999999994</v>
      </c>
      <c r="Q873">
        <v>7.1</v>
      </c>
      <c r="R873">
        <f t="shared" si="125"/>
        <v>182.43</v>
      </c>
      <c r="S873" t="str">
        <f t="shared" si="117"/>
        <v>check</v>
      </c>
      <c r="T873" t="str">
        <f t="shared" si="118"/>
        <v>Food And Beverages</v>
      </c>
      <c r="U873" t="str">
        <f t="shared" si="119"/>
        <v>Credit card</v>
      </c>
      <c r="V873">
        <f>SUM(J873:J873:J1872)</f>
        <v>42955.1325</v>
      </c>
      <c r="W873">
        <f t="shared" si="120"/>
        <v>708</v>
      </c>
      <c r="X873">
        <f t="shared" si="121"/>
        <v>330.42409615384616</v>
      </c>
      <c r="Y873">
        <f t="shared" si="122"/>
        <v>1022.49</v>
      </c>
      <c r="Z873">
        <f t="shared" si="123"/>
        <v>16.274999999999999</v>
      </c>
      <c r="AA873">
        <f t="shared" si="124"/>
        <v>130</v>
      </c>
    </row>
    <row r="874" spans="1:27" x14ac:dyDescent="0.3">
      <c r="A874" t="s">
        <v>960</v>
      </c>
      <c r="B874" t="s">
        <v>25</v>
      </c>
      <c r="C874" t="s">
        <v>26</v>
      </c>
      <c r="D874" t="s">
        <v>27</v>
      </c>
      <c r="E874" t="s">
        <v>215</v>
      </c>
      <c r="F874" t="s">
        <v>50</v>
      </c>
      <c r="G874">
        <v>56.5</v>
      </c>
      <c r="H874">
        <v>1</v>
      </c>
      <c r="I874">
        <v>2.8250000000000002</v>
      </c>
      <c r="J874">
        <v>59.325000000000003</v>
      </c>
      <c r="K874" t="s">
        <v>124</v>
      </c>
      <c r="L874">
        <v>0.65625</v>
      </c>
      <c r="M874" t="s">
        <v>23</v>
      </c>
      <c r="N874">
        <v>56.5</v>
      </c>
      <c r="O874">
        <v>4.7619047620000003</v>
      </c>
      <c r="P874">
        <v>2.8250000000000002</v>
      </c>
      <c r="Q874">
        <v>9.6</v>
      </c>
      <c r="R874">
        <f t="shared" si="125"/>
        <v>59.33</v>
      </c>
      <c r="S874" t="str">
        <f t="shared" si="117"/>
        <v>check</v>
      </c>
      <c r="T874" t="str">
        <f t="shared" si="118"/>
        <v>Fashion Accessories</v>
      </c>
      <c r="U874" t="str">
        <f t="shared" si="119"/>
        <v>Ewallet</v>
      </c>
      <c r="V874">
        <f>SUM(J874:J874:J1873)</f>
        <v>42772.705499999996</v>
      </c>
      <c r="W874">
        <f t="shared" si="120"/>
        <v>701</v>
      </c>
      <c r="X874">
        <f t="shared" si="121"/>
        <v>331.57136046511624</v>
      </c>
      <c r="Y874">
        <f t="shared" si="122"/>
        <v>1022.49</v>
      </c>
      <c r="Z874">
        <f t="shared" si="123"/>
        <v>16.274999999999999</v>
      </c>
      <c r="AA874">
        <f t="shared" si="124"/>
        <v>129</v>
      </c>
    </row>
    <row r="875" spans="1:27" x14ac:dyDescent="0.3">
      <c r="A875" t="s">
        <v>961</v>
      </c>
      <c r="B875" t="s">
        <v>45</v>
      </c>
      <c r="C875" t="s">
        <v>46</v>
      </c>
      <c r="D875" t="s">
        <v>20</v>
      </c>
      <c r="E875" t="s">
        <v>21</v>
      </c>
      <c r="F875" t="s">
        <v>28</v>
      </c>
      <c r="G875">
        <v>21.43</v>
      </c>
      <c r="H875">
        <v>10</v>
      </c>
      <c r="I875">
        <v>10.715</v>
      </c>
      <c r="J875">
        <v>225.01499999999999</v>
      </c>
      <c r="K875" t="s">
        <v>79</v>
      </c>
      <c r="L875">
        <v>0.49374999999999997</v>
      </c>
      <c r="M875" t="s">
        <v>29</v>
      </c>
      <c r="N875">
        <v>214.3</v>
      </c>
      <c r="O875">
        <v>4.7619047620000003</v>
      </c>
      <c r="P875">
        <v>10.715</v>
      </c>
      <c r="Q875">
        <v>6.2</v>
      </c>
      <c r="R875">
        <f t="shared" si="125"/>
        <v>225.02</v>
      </c>
      <c r="S875" t="str">
        <f t="shared" si="117"/>
        <v>check</v>
      </c>
      <c r="T875" t="str">
        <f t="shared" si="118"/>
        <v>Electronic Accessories</v>
      </c>
      <c r="U875" t="str">
        <f t="shared" si="119"/>
        <v>Cash</v>
      </c>
      <c r="V875">
        <f>SUM(J875:J875:J1874)</f>
        <v>42713.380499999999</v>
      </c>
      <c r="W875">
        <f t="shared" si="120"/>
        <v>700</v>
      </c>
      <c r="X875">
        <f t="shared" si="121"/>
        <v>333.69828515624999</v>
      </c>
      <c r="Y875">
        <f t="shared" si="122"/>
        <v>1022.49</v>
      </c>
      <c r="Z875">
        <f t="shared" si="123"/>
        <v>16.274999999999999</v>
      </c>
      <c r="AA875">
        <f t="shared" si="124"/>
        <v>128</v>
      </c>
    </row>
    <row r="876" spans="1:27" x14ac:dyDescent="0.3">
      <c r="A876" t="s">
        <v>962</v>
      </c>
      <c r="B876" t="s">
        <v>18</v>
      </c>
      <c r="C876" t="s">
        <v>19</v>
      </c>
      <c r="D876" t="s">
        <v>20</v>
      </c>
      <c r="E876" t="s">
        <v>215</v>
      </c>
      <c r="F876" t="s">
        <v>36</v>
      </c>
      <c r="G876">
        <v>89.06</v>
      </c>
      <c r="H876">
        <v>6</v>
      </c>
      <c r="I876">
        <v>26.718</v>
      </c>
      <c r="J876">
        <v>561.07799999999997</v>
      </c>
      <c r="K876" t="s">
        <v>208</v>
      </c>
      <c r="L876">
        <v>0.72638888888888886</v>
      </c>
      <c r="M876" t="s">
        <v>29</v>
      </c>
      <c r="N876">
        <v>534.36</v>
      </c>
      <c r="O876">
        <v>4.7619047620000003</v>
      </c>
      <c r="P876">
        <v>26.718</v>
      </c>
      <c r="Q876">
        <v>9.9</v>
      </c>
      <c r="R876">
        <f t="shared" si="125"/>
        <v>561.08000000000004</v>
      </c>
      <c r="S876" t="str">
        <f t="shared" si="117"/>
        <v>check</v>
      </c>
      <c r="T876" t="str">
        <f t="shared" si="118"/>
        <v>Sports And Travel</v>
      </c>
      <c r="U876" t="str">
        <f t="shared" si="119"/>
        <v>Cash</v>
      </c>
      <c r="V876">
        <f>SUM(J876:J876:J1875)</f>
        <v>42488.3655</v>
      </c>
      <c r="W876">
        <f t="shared" si="120"/>
        <v>690</v>
      </c>
      <c r="X876">
        <f t="shared" si="121"/>
        <v>334.5540590551181</v>
      </c>
      <c r="Y876">
        <f t="shared" si="122"/>
        <v>1022.49</v>
      </c>
      <c r="Z876">
        <f t="shared" si="123"/>
        <v>16.274999999999999</v>
      </c>
      <c r="AA876">
        <f t="shared" si="124"/>
        <v>127</v>
      </c>
    </row>
    <row r="877" spans="1:27" x14ac:dyDescent="0.3">
      <c r="A877" t="s">
        <v>963</v>
      </c>
      <c r="B877" t="s">
        <v>18</v>
      </c>
      <c r="C877" t="s">
        <v>19</v>
      </c>
      <c r="D877" t="s">
        <v>20</v>
      </c>
      <c r="E877" t="s">
        <v>215</v>
      </c>
      <c r="F877" t="s">
        <v>31</v>
      </c>
      <c r="G877">
        <v>23.29</v>
      </c>
      <c r="H877">
        <v>4</v>
      </c>
      <c r="I877">
        <v>4.6580000000000004</v>
      </c>
      <c r="J877">
        <v>97.817999999999998</v>
      </c>
      <c r="K877" t="s">
        <v>102</v>
      </c>
      <c r="L877">
        <v>0.49444444444444446</v>
      </c>
      <c r="M877" t="s">
        <v>32</v>
      </c>
      <c r="N877">
        <v>93.16</v>
      </c>
      <c r="O877">
        <v>4.7619047620000003</v>
      </c>
      <c r="P877">
        <v>4.6580000000000004</v>
      </c>
      <c r="Q877">
        <v>5.9</v>
      </c>
      <c r="R877">
        <f t="shared" si="125"/>
        <v>97.82</v>
      </c>
      <c r="S877" t="str">
        <f t="shared" si="117"/>
        <v>check</v>
      </c>
      <c r="T877" t="str">
        <f t="shared" si="118"/>
        <v>Home And Lifestyle</v>
      </c>
      <c r="U877" t="str">
        <f t="shared" si="119"/>
        <v>Credit card</v>
      </c>
      <c r="V877">
        <f>SUM(J877:J877:J1876)</f>
        <v>41927.287499999999</v>
      </c>
      <c r="W877">
        <f t="shared" si="120"/>
        <v>684</v>
      </c>
      <c r="X877">
        <f t="shared" si="121"/>
        <v>332.75624999999997</v>
      </c>
      <c r="Y877">
        <f t="shared" si="122"/>
        <v>1022.49</v>
      </c>
      <c r="Z877">
        <f t="shared" si="123"/>
        <v>16.274999999999999</v>
      </c>
      <c r="AA877">
        <f t="shared" si="124"/>
        <v>126</v>
      </c>
    </row>
    <row r="878" spans="1:27" x14ac:dyDescent="0.3">
      <c r="A878" t="s">
        <v>964</v>
      </c>
      <c r="B878" t="s">
        <v>25</v>
      </c>
      <c r="C878" t="s">
        <v>26</v>
      </c>
      <c r="D878" t="s">
        <v>27</v>
      </c>
      <c r="E878" t="s">
        <v>215</v>
      </c>
      <c r="F878" t="s">
        <v>31</v>
      </c>
      <c r="G878">
        <v>65.260000000000005</v>
      </c>
      <c r="H878">
        <v>8</v>
      </c>
      <c r="I878">
        <v>26.103999999999999</v>
      </c>
      <c r="J878">
        <v>548.18399999999997</v>
      </c>
      <c r="K878" t="s">
        <v>66</v>
      </c>
      <c r="L878">
        <v>0.58611111111111114</v>
      </c>
      <c r="M878" t="s">
        <v>23</v>
      </c>
      <c r="N878">
        <v>522.08000000000004</v>
      </c>
      <c r="O878">
        <v>4.7619047620000003</v>
      </c>
      <c r="P878">
        <v>26.103999999999999</v>
      </c>
      <c r="Q878">
        <v>6.3</v>
      </c>
      <c r="R878">
        <f t="shared" si="125"/>
        <v>548.17999999999995</v>
      </c>
      <c r="S878" t="str">
        <f t="shared" si="117"/>
        <v>check</v>
      </c>
      <c r="T878" t="str">
        <f t="shared" si="118"/>
        <v>Home And Lifestyle</v>
      </c>
      <c r="U878" t="str">
        <f t="shared" si="119"/>
        <v>Ewallet</v>
      </c>
      <c r="V878">
        <f>SUM(J878:J878:J1877)</f>
        <v>41829.469499999985</v>
      </c>
      <c r="W878">
        <f t="shared" si="120"/>
        <v>680</v>
      </c>
      <c r="X878">
        <f t="shared" si="121"/>
        <v>334.6357559999999</v>
      </c>
      <c r="Y878">
        <f t="shared" si="122"/>
        <v>1022.49</v>
      </c>
      <c r="Z878">
        <f t="shared" si="123"/>
        <v>16.274999999999999</v>
      </c>
      <c r="AA878">
        <f t="shared" si="124"/>
        <v>125</v>
      </c>
    </row>
    <row r="879" spans="1:27" x14ac:dyDescent="0.3">
      <c r="A879" t="s">
        <v>965</v>
      </c>
      <c r="B879" t="s">
        <v>25</v>
      </c>
      <c r="C879" t="s">
        <v>26</v>
      </c>
      <c r="D879" t="s">
        <v>20</v>
      </c>
      <c r="E879" t="s">
        <v>215</v>
      </c>
      <c r="F879" t="s">
        <v>50</v>
      </c>
      <c r="G879">
        <v>52.35</v>
      </c>
      <c r="H879">
        <v>1</v>
      </c>
      <c r="I879">
        <v>2.6175000000000002</v>
      </c>
      <c r="J879">
        <v>54.967500000000001</v>
      </c>
      <c r="K879">
        <v>43801</v>
      </c>
      <c r="L879">
        <v>0.74236111111111114</v>
      </c>
      <c r="M879" t="s">
        <v>29</v>
      </c>
      <c r="N879">
        <v>52.35</v>
      </c>
      <c r="O879">
        <v>4.7619047620000003</v>
      </c>
      <c r="P879">
        <v>2.6175000000000002</v>
      </c>
      <c r="Q879">
        <v>4</v>
      </c>
      <c r="R879">
        <f t="shared" si="125"/>
        <v>54.97</v>
      </c>
      <c r="S879" t="str">
        <f t="shared" si="117"/>
        <v>check</v>
      </c>
      <c r="T879" t="str">
        <f t="shared" si="118"/>
        <v>Fashion Accessories</v>
      </c>
      <c r="U879" t="str">
        <f t="shared" si="119"/>
        <v>Cash</v>
      </c>
      <c r="V879">
        <f>SUM(J879:J879:J1878)</f>
        <v>41281.285499999998</v>
      </c>
      <c r="W879">
        <f t="shared" si="120"/>
        <v>672</v>
      </c>
      <c r="X879">
        <f t="shared" si="121"/>
        <v>332.91359274193547</v>
      </c>
      <c r="Y879">
        <f t="shared" si="122"/>
        <v>1022.49</v>
      </c>
      <c r="Z879">
        <f t="shared" si="123"/>
        <v>16.274999999999999</v>
      </c>
      <c r="AA879">
        <f t="shared" si="124"/>
        <v>124</v>
      </c>
    </row>
    <row r="880" spans="1:27" x14ac:dyDescent="0.3">
      <c r="A880" t="s">
        <v>966</v>
      </c>
      <c r="B880" t="s">
        <v>45</v>
      </c>
      <c r="C880" t="s">
        <v>46</v>
      </c>
      <c r="D880" t="s">
        <v>20</v>
      </c>
      <c r="E880" t="s">
        <v>215</v>
      </c>
      <c r="F880" t="s">
        <v>28</v>
      </c>
      <c r="G880">
        <v>39.75</v>
      </c>
      <c r="H880">
        <v>1</v>
      </c>
      <c r="I880">
        <v>1.9875</v>
      </c>
      <c r="J880">
        <v>41.737499999999997</v>
      </c>
      <c r="K880" t="s">
        <v>40</v>
      </c>
      <c r="L880">
        <v>0.84652777777777777</v>
      </c>
      <c r="M880" t="s">
        <v>29</v>
      </c>
      <c r="N880">
        <v>39.75</v>
      </c>
      <c r="O880">
        <v>4.7619047620000003</v>
      </c>
      <c r="P880">
        <v>1.9875</v>
      </c>
      <c r="Q880">
        <v>6.1</v>
      </c>
      <c r="R880">
        <f t="shared" si="125"/>
        <v>41.74</v>
      </c>
      <c r="S880" t="str">
        <f t="shared" si="117"/>
        <v>check</v>
      </c>
      <c r="T880" t="str">
        <f t="shared" si="118"/>
        <v>Electronic Accessories</v>
      </c>
      <c r="U880" t="str">
        <f t="shared" si="119"/>
        <v>Cash</v>
      </c>
      <c r="V880">
        <f>SUM(J880:J880:J1879)</f>
        <v>41226.317999999999</v>
      </c>
      <c r="W880">
        <f t="shared" si="120"/>
        <v>671</v>
      </c>
      <c r="X880">
        <f t="shared" si="121"/>
        <v>335.17331707317072</v>
      </c>
      <c r="Y880">
        <f t="shared" si="122"/>
        <v>1022.49</v>
      </c>
      <c r="Z880">
        <f t="shared" si="123"/>
        <v>16.274999999999999</v>
      </c>
      <c r="AA880">
        <f t="shared" si="124"/>
        <v>123</v>
      </c>
    </row>
    <row r="881" spans="1:27" x14ac:dyDescent="0.3">
      <c r="A881" t="s">
        <v>967</v>
      </c>
      <c r="B881" t="s">
        <v>18</v>
      </c>
      <c r="C881" t="s">
        <v>19</v>
      </c>
      <c r="D881" t="s">
        <v>27</v>
      </c>
      <c r="E881" t="s">
        <v>21</v>
      </c>
      <c r="F881" t="s">
        <v>28</v>
      </c>
      <c r="G881">
        <v>90.02</v>
      </c>
      <c r="H881">
        <v>8</v>
      </c>
      <c r="I881">
        <v>36.008000000000003</v>
      </c>
      <c r="J881">
        <v>756.16800000000001</v>
      </c>
      <c r="K881" t="s">
        <v>254</v>
      </c>
      <c r="L881">
        <v>0.67222222222222217</v>
      </c>
      <c r="M881" t="s">
        <v>32</v>
      </c>
      <c r="N881">
        <v>720.16</v>
      </c>
      <c r="O881">
        <v>4.7619047620000003</v>
      </c>
      <c r="P881">
        <v>36.008000000000003</v>
      </c>
      <c r="Q881">
        <v>4.5</v>
      </c>
      <c r="R881">
        <f t="shared" si="125"/>
        <v>756.17</v>
      </c>
      <c r="S881" t="str">
        <f t="shared" si="117"/>
        <v>check</v>
      </c>
      <c r="T881" t="str">
        <f t="shared" si="118"/>
        <v>Electronic Accessories</v>
      </c>
      <c r="U881" t="str">
        <f t="shared" si="119"/>
        <v>Credit card</v>
      </c>
      <c r="V881">
        <f>SUM(J881:J881:J1880)</f>
        <v>41184.580499999996</v>
      </c>
      <c r="W881">
        <f t="shared" si="120"/>
        <v>670</v>
      </c>
      <c r="X881">
        <f t="shared" si="121"/>
        <v>337.57852868852456</v>
      </c>
      <c r="Y881">
        <f t="shared" si="122"/>
        <v>1022.49</v>
      </c>
      <c r="Z881">
        <f t="shared" si="123"/>
        <v>16.274999999999999</v>
      </c>
      <c r="AA881">
        <f t="shared" si="124"/>
        <v>122</v>
      </c>
    </row>
    <row r="882" spans="1:27" x14ac:dyDescent="0.3">
      <c r="A882" t="s">
        <v>968</v>
      </c>
      <c r="B882" t="s">
        <v>45</v>
      </c>
      <c r="C882" t="s">
        <v>46</v>
      </c>
      <c r="D882" t="s">
        <v>20</v>
      </c>
      <c r="E882" t="s">
        <v>21</v>
      </c>
      <c r="F882" t="s">
        <v>28</v>
      </c>
      <c r="G882">
        <v>12.1</v>
      </c>
      <c r="H882">
        <v>8</v>
      </c>
      <c r="I882">
        <v>4.84</v>
      </c>
      <c r="J882">
        <v>101.64</v>
      </c>
      <c r="K882" t="s">
        <v>182</v>
      </c>
      <c r="L882">
        <v>0.4284722222222222</v>
      </c>
      <c r="M882" t="s">
        <v>23</v>
      </c>
      <c r="N882">
        <v>96.8</v>
      </c>
      <c r="O882">
        <v>4.7619047620000003</v>
      </c>
      <c r="P882">
        <v>4.84</v>
      </c>
      <c r="Q882">
        <v>8.6</v>
      </c>
      <c r="R882">
        <f t="shared" si="125"/>
        <v>101.64</v>
      </c>
      <c r="S882" t="str">
        <f t="shared" si="117"/>
        <v>correct</v>
      </c>
      <c r="T882" t="str">
        <f t="shared" si="118"/>
        <v>Electronic Accessories</v>
      </c>
      <c r="U882" t="str">
        <f t="shared" si="119"/>
        <v>Ewallet</v>
      </c>
      <c r="V882">
        <f>SUM(J882:J882:J1881)</f>
        <v>40428.412499999991</v>
      </c>
      <c r="W882">
        <f t="shared" si="120"/>
        <v>662</v>
      </c>
      <c r="X882">
        <f t="shared" si="121"/>
        <v>334.11911157024787</v>
      </c>
      <c r="Y882">
        <f t="shared" si="122"/>
        <v>1022.49</v>
      </c>
      <c r="Z882">
        <f t="shared" si="123"/>
        <v>16.274999999999999</v>
      </c>
      <c r="AA882">
        <f t="shared" si="124"/>
        <v>121</v>
      </c>
    </row>
    <row r="883" spans="1:27" x14ac:dyDescent="0.3">
      <c r="A883" t="s">
        <v>969</v>
      </c>
      <c r="B883" t="s">
        <v>45</v>
      </c>
      <c r="C883" t="s">
        <v>46</v>
      </c>
      <c r="D883" t="s">
        <v>20</v>
      </c>
      <c r="E883" t="s">
        <v>21</v>
      </c>
      <c r="F883" t="s">
        <v>47</v>
      </c>
      <c r="G883">
        <v>33.21</v>
      </c>
      <c r="H883">
        <v>10</v>
      </c>
      <c r="I883">
        <v>16.605</v>
      </c>
      <c r="J883">
        <v>348.70499999999998</v>
      </c>
      <c r="K883">
        <v>43678</v>
      </c>
      <c r="L883">
        <v>0.60069444444444442</v>
      </c>
      <c r="M883" t="s">
        <v>23</v>
      </c>
      <c r="N883">
        <v>332.1</v>
      </c>
      <c r="O883">
        <v>4.7619047620000003</v>
      </c>
      <c r="P883">
        <v>16.605</v>
      </c>
      <c r="Q883">
        <v>6</v>
      </c>
      <c r="R883">
        <f t="shared" si="125"/>
        <v>348.71</v>
      </c>
      <c r="S883" t="str">
        <f t="shared" si="117"/>
        <v>check</v>
      </c>
      <c r="T883" t="str">
        <f t="shared" si="118"/>
        <v>Food And Beverages</v>
      </c>
      <c r="U883" t="str">
        <f t="shared" si="119"/>
        <v>Ewallet</v>
      </c>
      <c r="V883">
        <f>SUM(J883:J883:J1882)</f>
        <v>40326.772499999985</v>
      </c>
      <c r="W883">
        <f t="shared" si="120"/>
        <v>654</v>
      </c>
      <c r="X883">
        <f t="shared" si="121"/>
        <v>336.05643749999984</v>
      </c>
      <c r="Y883">
        <f t="shared" si="122"/>
        <v>1022.49</v>
      </c>
      <c r="Z883">
        <f t="shared" si="123"/>
        <v>16.274999999999999</v>
      </c>
      <c r="AA883">
        <f t="shared" si="124"/>
        <v>120</v>
      </c>
    </row>
    <row r="884" spans="1:27" x14ac:dyDescent="0.3">
      <c r="A884" t="s">
        <v>970</v>
      </c>
      <c r="B884" t="s">
        <v>25</v>
      </c>
      <c r="C884" t="s">
        <v>26</v>
      </c>
      <c r="D884" t="s">
        <v>20</v>
      </c>
      <c r="E884" t="s">
        <v>21</v>
      </c>
      <c r="F884" t="s">
        <v>50</v>
      </c>
      <c r="G884">
        <v>10.18</v>
      </c>
      <c r="H884">
        <v>8</v>
      </c>
      <c r="I884">
        <v>4.0720000000000001</v>
      </c>
      <c r="J884">
        <v>85.512</v>
      </c>
      <c r="K884" t="s">
        <v>235</v>
      </c>
      <c r="L884">
        <v>0.53541666666666665</v>
      </c>
      <c r="M884" t="s">
        <v>32</v>
      </c>
      <c r="N884">
        <v>81.44</v>
      </c>
      <c r="O884">
        <v>4.7619047620000003</v>
      </c>
      <c r="P884">
        <v>4.0720000000000001</v>
      </c>
      <c r="Q884">
        <v>9.5</v>
      </c>
      <c r="R884">
        <f t="shared" si="125"/>
        <v>85.51</v>
      </c>
      <c r="S884" t="str">
        <f t="shared" si="117"/>
        <v>check</v>
      </c>
      <c r="T884" t="str">
        <f t="shared" si="118"/>
        <v>Fashion Accessories</v>
      </c>
      <c r="U884" t="str">
        <f t="shared" si="119"/>
        <v>Credit card</v>
      </c>
      <c r="V884">
        <f>SUM(J884:J884:J1883)</f>
        <v>39978.067499999983</v>
      </c>
      <c r="W884">
        <f t="shared" si="120"/>
        <v>644</v>
      </c>
      <c r="X884">
        <f t="shared" si="121"/>
        <v>335.9501470588234</v>
      </c>
      <c r="Y884">
        <f t="shared" si="122"/>
        <v>1022.49</v>
      </c>
      <c r="Z884">
        <f t="shared" si="123"/>
        <v>16.274999999999999</v>
      </c>
      <c r="AA884">
        <f t="shared" si="124"/>
        <v>119</v>
      </c>
    </row>
    <row r="885" spans="1:27" x14ac:dyDescent="0.3">
      <c r="A885" t="s">
        <v>971</v>
      </c>
      <c r="B885" t="s">
        <v>45</v>
      </c>
      <c r="C885" t="s">
        <v>46</v>
      </c>
      <c r="D885" t="s">
        <v>20</v>
      </c>
      <c r="E885" t="s">
        <v>215</v>
      </c>
      <c r="F885" t="s">
        <v>36</v>
      </c>
      <c r="G885">
        <v>31.99</v>
      </c>
      <c r="H885">
        <v>10</v>
      </c>
      <c r="I885">
        <v>15.994999999999999</v>
      </c>
      <c r="J885">
        <v>335.89499999999998</v>
      </c>
      <c r="K885" t="s">
        <v>48</v>
      </c>
      <c r="L885">
        <v>0.63750000000000007</v>
      </c>
      <c r="M885" t="s">
        <v>32</v>
      </c>
      <c r="N885">
        <v>319.89999999999998</v>
      </c>
      <c r="O885">
        <v>4.7619047620000003</v>
      </c>
      <c r="P885">
        <v>15.994999999999999</v>
      </c>
      <c r="Q885">
        <v>9.9</v>
      </c>
      <c r="R885">
        <f t="shared" si="125"/>
        <v>335.9</v>
      </c>
      <c r="S885" t="str">
        <f t="shared" si="117"/>
        <v>check</v>
      </c>
      <c r="T885" t="str">
        <f t="shared" si="118"/>
        <v>Sports And Travel</v>
      </c>
      <c r="U885" t="str">
        <f t="shared" si="119"/>
        <v>Credit card</v>
      </c>
      <c r="V885">
        <f>SUM(J885:J885:J1884)</f>
        <v>39892.555499999988</v>
      </c>
      <c r="W885">
        <f t="shared" si="120"/>
        <v>636</v>
      </c>
      <c r="X885">
        <f t="shared" si="121"/>
        <v>338.07250423728806</v>
      </c>
      <c r="Y885">
        <f t="shared" si="122"/>
        <v>1022.49</v>
      </c>
      <c r="Z885">
        <f t="shared" si="123"/>
        <v>16.274999999999999</v>
      </c>
      <c r="AA885">
        <f t="shared" si="124"/>
        <v>118</v>
      </c>
    </row>
    <row r="886" spans="1:27" x14ac:dyDescent="0.3">
      <c r="A886" t="s">
        <v>972</v>
      </c>
      <c r="B886" t="s">
        <v>18</v>
      </c>
      <c r="C886" t="s">
        <v>19</v>
      </c>
      <c r="D886" t="s">
        <v>20</v>
      </c>
      <c r="E886" t="s">
        <v>21</v>
      </c>
      <c r="F886" t="s">
        <v>31</v>
      </c>
      <c r="G886">
        <v>34.42</v>
      </c>
      <c r="H886">
        <v>6</v>
      </c>
      <c r="I886">
        <v>10.326000000000001</v>
      </c>
      <c r="J886">
        <v>216.846</v>
      </c>
      <c r="K886" t="s">
        <v>235</v>
      </c>
      <c r="L886">
        <v>0.53125</v>
      </c>
      <c r="M886" t="s">
        <v>23</v>
      </c>
      <c r="N886">
        <v>206.52</v>
      </c>
      <c r="O886">
        <v>4.7619047620000003</v>
      </c>
      <c r="P886">
        <v>10.326000000000001</v>
      </c>
      <c r="Q886">
        <v>7.5</v>
      </c>
      <c r="R886">
        <f t="shared" si="125"/>
        <v>216.85</v>
      </c>
      <c r="S886" t="str">
        <f t="shared" si="117"/>
        <v>check</v>
      </c>
      <c r="T886" t="str">
        <f t="shared" si="118"/>
        <v>Home And Lifestyle</v>
      </c>
      <c r="U886" t="str">
        <f t="shared" si="119"/>
        <v>Ewallet</v>
      </c>
      <c r="V886">
        <f>SUM(J886:J886:J1885)</f>
        <v>39556.660499999984</v>
      </c>
      <c r="W886">
        <f t="shared" si="120"/>
        <v>626</v>
      </c>
      <c r="X886">
        <f t="shared" si="121"/>
        <v>338.09111538461525</v>
      </c>
      <c r="Y886">
        <f t="shared" si="122"/>
        <v>1022.49</v>
      </c>
      <c r="Z886">
        <f t="shared" si="123"/>
        <v>16.274999999999999</v>
      </c>
      <c r="AA886">
        <f t="shared" si="124"/>
        <v>117</v>
      </c>
    </row>
    <row r="887" spans="1:27" x14ac:dyDescent="0.3">
      <c r="A887" t="s">
        <v>973</v>
      </c>
      <c r="B887" t="s">
        <v>18</v>
      </c>
      <c r="C887" t="s">
        <v>19</v>
      </c>
      <c r="D887" t="s">
        <v>20</v>
      </c>
      <c r="E887" t="s">
        <v>21</v>
      </c>
      <c r="F887" t="s">
        <v>47</v>
      </c>
      <c r="G887">
        <v>83.34</v>
      </c>
      <c r="H887">
        <v>2</v>
      </c>
      <c r="I887">
        <v>8.3339999999999996</v>
      </c>
      <c r="J887">
        <v>175.01400000000001</v>
      </c>
      <c r="K887" t="s">
        <v>102</v>
      </c>
      <c r="L887">
        <v>0.56736111111111109</v>
      </c>
      <c r="M887" t="s">
        <v>29</v>
      </c>
      <c r="N887">
        <v>166.68</v>
      </c>
      <c r="O887">
        <v>4.7619047620000003</v>
      </c>
      <c r="P887">
        <v>8.3339999999999996</v>
      </c>
      <c r="Q887">
        <v>7.6</v>
      </c>
      <c r="R887">
        <f t="shared" si="125"/>
        <v>175.01</v>
      </c>
      <c r="S887" t="str">
        <f t="shared" si="117"/>
        <v>check</v>
      </c>
      <c r="T887" t="str">
        <f t="shared" si="118"/>
        <v>Food And Beverages</v>
      </c>
      <c r="U887" t="str">
        <f t="shared" si="119"/>
        <v>Cash</v>
      </c>
      <c r="V887">
        <f>SUM(J887:J887:J1886)</f>
        <v>39339.814499999986</v>
      </c>
      <c r="W887">
        <f t="shared" si="120"/>
        <v>620</v>
      </c>
      <c r="X887">
        <f t="shared" si="121"/>
        <v>339.13633189655161</v>
      </c>
      <c r="Y887">
        <f t="shared" si="122"/>
        <v>1022.49</v>
      </c>
      <c r="Z887">
        <f t="shared" si="123"/>
        <v>16.274999999999999</v>
      </c>
      <c r="AA887">
        <f t="shared" si="124"/>
        <v>116</v>
      </c>
    </row>
    <row r="888" spans="1:27" x14ac:dyDescent="0.3">
      <c r="A888" t="s">
        <v>974</v>
      </c>
      <c r="B888" t="s">
        <v>18</v>
      </c>
      <c r="C888" t="s">
        <v>19</v>
      </c>
      <c r="D888" t="s">
        <v>27</v>
      </c>
      <c r="E888" t="s">
        <v>215</v>
      </c>
      <c r="F888" t="s">
        <v>36</v>
      </c>
      <c r="G888">
        <v>45.58</v>
      </c>
      <c r="H888">
        <v>7</v>
      </c>
      <c r="I888">
        <v>15.952999999999999</v>
      </c>
      <c r="J888">
        <v>335.01299999999998</v>
      </c>
      <c r="K888" t="s">
        <v>137</v>
      </c>
      <c r="L888">
        <v>0.41875000000000001</v>
      </c>
      <c r="M888" t="s">
        <v>29</v>
      </c>
      <c r="N888">
        <v>319.06</v>
      </c>
      <c r="O888">
        <v>4.7619047620000003</v>
      </c>
      <c r="P888">
        <v>15.952999999999999</v>
      </c>
      <c r="Q888">
        <v>5</v>
      </c>
      <c r="R888">
        <f t="shared" si="125"/>
        <v>335.01</v>
      </c>
      <c r="S888" t="str">
        <f t="shared" si="117"/>
        <v>check</v>
      </c>
      <c r="T888" t="str">
        <f t="shared" si="118"/>
        <v>Sports And Travel</v>
      </c>
      <c r="U888" t="str">
        <f t="shared" si="119"/>
        <v>Cash</v>
      </c>
      <c r="V888">
        <f>SUM(J888:J888:J1887)</f>
        <v>39164.800499999983</v>
      </c>
      <c r="W888">
        <f t="shared" si="120"/>
        <v>618</v>
      </c>
      <c r="X888">
        <f t="shared" si="121"/>
        <v>340.56348260869549</v>
      </c>
      <c r="Y888">
        <f t="shared" si="122"/>
        <v>1022.49</v>
      </c>
      <c r="Z888">
        <f t="shared" si="123"/>
        <v>16.274999999999999</v>
      </c>
      <c r="AA888">
        <f t="shared" si="124"/>
        <v>115</v>
      </c>
    </row>
    <row r="889" spans="1:27" x14ac:dyDescent="0.3">
      <c r="A889" t="s">
        <v>975</v>
      </c>
      <c r="B889" t="s">
        <v>18</v>
      </c>
      <c r="C889" t="s">
        <v>19</v>
      </c>
      <c r="D889" t="s">
        <v>20</v>
      </c>
      <c r="E889" t="s">
        <v>215</v>
      </c>
      <c r="F889" t="s">
        <v>47</v>
      </c>
      <c r="G889">
        <v>87.9</v>
      </c>
      <c r="H889">
        <v>1</v>
      </c>
      <c r="I889">
        <v>4.3949999999999996</v>
      </c>
      <c r="J889">
        <v>92.295000000000002</v>
      </c>
      <c r="K889">
        <v>43587</v>
      </c>
      <c r="L889">
        <v>0.8208333333333333</v>
      </c>
      <c r="M889" t="s">
        <v>23</v>
      </c>
      <c r="N889">
        <v>87.9</v>
      </c>
      <c r="O889">
        <v>4.7619047620000003</v>
      </c>
      <c r="P889">
        <v>4.3949999999999996</v>
      </c>
      <c r="Q889">
        <v>6.7</v>
      </c>
      <c r="R889">
        <f t="shared" si="125"/>
        <v>92.3</v>
      </c>
      <c r="S889" t="str">
        <f t="shared" si="117"/>
        <v>check</v>
      </c>
      <c r="T889" t="str">
        <f t="shared" si="118"/>
        <v>Food And Beverages</v>
      </c>
      <c r="U889" t="str">
        <f t="shared" si="119"/>
        <v>Ewallet</v>
      </c>
      <c r="V889">
        <f>SUM(J889:J889:J1888)</f>
        <v>38829.787499999984</v>
      </c>
      <c r="W889">
        <f t="shared" si="120"/>
        <v>611</v>
      </c>
      <c r="X889">
        <f t="shared" si="121"/>
        <v>340.61217105263142</v>
      </c>
      <c r="Y889">
        <f t="shared" si="122"/>
        <v>1022.49</v>
      </c>
      <c r="Z889">
        <f t="shared" si="123"/>
        <v>16.274999999999999</v>
      </c>
      <c r="AA889">
        <f t="shared" si="124"/>
        <v>114</v>
      </c>
    </row>
    <row r="890" spans="1:27" x14ac:dyDescent="0.3">
      <c r="A890" t="s">
        <v>976</v>
      </c>
      <c r="B890" t="s">
        <v>18</v>
      </c>
      <c r="C890" t="s">
        <v>19</v>
      </c>
      <c r="D890" t="s">
        <v>20</v>
      </c>
      <c r="E890" t="s">
        <v>21</v>
      </c>
      <c r="F890" t="s">
        <v>28</v>
      </c>
      <c r="G890">
        <v>73.47</v>
      </c>
      <c r="H890">
        <v>10</v>
      </c>
      <c r="I890">
        <v>36.734999999999999</v>
      </c>
      <c r="J890">
        <v>771.43499999999995</v>
      </c>
      <c r="K890" t="s">
        <v>87</v>
      </c>
      <c r="L890">
        <v>0.55138888888888882</v>
      </c>
      <c r="M890" t="s">
        <v>23</v>
      </c>
      <c r="N890">
        <v>734.7</v>
      </c>
      <c r="O890">
        <v>4.7619047620000003</v>
      </c>
      <c r="P890">
        <v>36.734999999999999</v>
      </c>
      <c r="Q890">
        <v>9.5</v>
      </c>
      <c r="R890">
        <f t="shared" si="125"/>
        <v>771.44</v>
      </c>
      <c r="S890" t="str">
        <f t="shared" si="117"/>
        <v>check</v>
      </c>
      <c r="T890" t="str">
        <f t="shared" si="118"/>
        <v>Electronic Accessories</v>
      </c>
      <c r="U890" t="str">
        <f t="shared" si="119"/>
        <v>Ewallet</v>
      </c>
      <c r="V890">
        <f>SUM(J890:J890:J1889)</f>
        <v>38737.492499999986</v>
      </c>
      <c r="W890">
        <f t="shared" si="120"/>
        <v>610</v>
      </c>
      <c r="X890">
        <f t="shared" si="121"/>
        <v>342.80966814159279</v>
      </c>
      <c r="Y890">
        <f t="shared" si="122"/>
        <v>1022.49</v>
      </c>
      <c r="Z890">
        <f t="shared" si="123"/>
        <v>16.274999999999999</v>
      </c>
      <c r="AA890">
        <f t="shared" si="124"/>
        <v>113</v>
      </c>
    </row>
    <row r="891" spans="1:27" x14ac:dyDescent="0.3">
      <c r="A891" t="s">
        <v>977</v>
      </c>
      <c r="B891" t="s">
        <v>25</v>
      </c>
      <c r="C891" t="s">
        <v>26</v>
      </c>
      <c r="D891" t="s">
        <v>27</v>
      </c>
      <c r="E891" t="s">
        <v>21</v>
      </c>
      <c r="F891" t="s">
        <v>50</v>
      </c>
      <c r="G891">
        <v>12.19</v>
      </c>
      <c r="H891">
        <v>8</v>
      </c>
      <c r="I891">
        <v>4.8760000000000003</v>
      </c>
      <c r="J891">
        <v>102.396</v>
      </c>
      <c r="K891" t="s">
        <v>124</v>
      </c>
      <c r="L891">
        <v>0.53263888888888888</v>
      </c>
      <c r="M891" t="s">
        <v>23</v>
      </c>
      <c r="N891">
        <v>97.52</v>
      </c>
      <c r="O891">
        <v>4.7619047620000003</v>
      </c>
      <c r="P891">
        <v>4.8760000000000003</v>
      </c>
      <c r="Q891">
        <v>6.8</v>
      </c>
      <c r="R891">
        <f t="shared" si="125"/>
        <v>102.4</v>
      </c>
      <c r="S891" t="str">
        <f t="shared" si="117"/>
        <v>check</v>
      </c>
      <c r="T891" t="str">
        <f t="shared" si="118"/>
        <v>Fashion Accessories</v>
      </c>
      <c r="U891" t="str">
        <f t="shared" si="119"/>
        <v>Ewallet</v>
      </c>
      <c r="V891">
        <f>SUM(J891:J891:J1890)</f>
        <v>37966.057499999981</v>
      </c>
      <c r="W891">
        <f t="shared" si="120"/>
        <v>600</v>
      </c>
      <c r="X891">
        <f t="shared" si="121"/>
        <v>338.98265624999982</v>
      </c>
      <c r="Y891">
        <f t="shared" si="122"/>
        <v>1022.49</v>
      </c>
      <c r="Z891">
        <f t="shared" si="123"/>
        <v>16.274999999999999</v>
      </c>
      <c r="AA891">
        <f t="shared" si="124"/>
        <v>112</v>
      </c>
    </row>
    <row r="892" spans="1:27" x14ac:dyDescent="0.3">
      <c r="A892" t="s">
        <v>978</v>
      </c>
      <c r="B892" t="s">
        <v>18</v>
      </c>
      <c r="C892" t="s">
        <v>19</v>
      </c>
      <c r="D892" t="s">
        <v>20</v>
      </c>
      <c r="E892" t="s">
        <v>215</v>
      </c>
      <c r="F892" t="s">
        <v>36</v>
      </c>
      <c r="G892">
        <v>76.92</v>
      </c>
      <c r="H892">
        <v>10</v>
      </c>
      <c r="I892">
        <v>38.46</v>
      </c>
      <c r="J892">
        <v>807.66</v>
      </c>
      <c r="K892" t="s">
        <v>338</v>
      </c>
      <c r="L892">
        <v>0.82847222222222217</v>
      </c>
      <c r="M892" t="s">
        <v>23</v>
      </c>
      <c r="N892">
        <v>769.2</v>
      </c>
      <c r="O892">
        <v>4.7619047620000003</v>
      </c>
      <c r="P892">
        <v>38.46</v>
      </c>
      <c r="Q892">
        <v>5.6</v>
      </c>
      <c r="R892">
        <f t="shared" si="125"/>
        <v>807.66</v>
      </c>
      <c r="S892" t="str">
        <f t="shared" si="117"/>
        <v>correct</v>
      </c>
      <c r="T892" t="str">
        <f t="shared" si="118"/>
        <v>Sports And Travel</v>
      </c>
      <c r="U892" t="str">
        <f t="shared" si="119"/>
        <v>Ewallet</v>
      </c>
      <c r="V892">
        <f>SUM(J892:J892:J1891)</f>
        <v>37863.66149999998</v>
      </c>
      <c r="W892">
        <f t="shared" si="120"/>
        <v>592</v>
      </c>
      <c r="X892">
        <f t="shared" si="121"/>
        <v>341.11406756756736</v>
      </c>
      <c r="Y892">
        <f t="shared" si="122"/>
        <v>1022.49</v>
      </c>
      <c r="Z892">
        <f t="shared" si="123"/>
        <v>16.274999999999999</v>
      </c>
      <c r="AA892">
        <f t="shared" si="124"/>
        <v>111</v>
      </c>
    </row>
    <row r="893" spans="1:27" x14ac:dyDescent="0.3">
      <c r="A893" t="s">
        <v>979</v>
      </c>
      <c r="B893" t="s">
        <v>25</v>
      </c>
      <c r="C893" t="s">
        <v>26</v>
      </c>
      <c r="D893" t="s">
        <v>27</v>
      </c>
      <c r="E893" t="s">
        <v>21</v>
      </c>
      <c r="F893" t="s">
        <v>22</v>
      </c>
      <c r="G893">
        <v>83.66</v>
      </c>
      <c r="H893">
        <v>5</v>
      </c>
      <c r="I893">
        <v>20.914999999999999</v>
      </c>
      <c r="J893">
        <v>439.21499999999997</v>
      </c>
      <c r="K893" t="s">
        <v>301</v>
      </c>
      <c r="L893">
        <v>0.43472222222222223</v>
      </c>
      <c r="M893" t="s">
        <v>29</v>
      </c>
      <c r="N893">
        <v>418.3</v>
      </c>
      <c r="O893">
        <v>4.7619047620000003</v>
      </c>
      <c r="P893">
        <v>20.914999999999999</v>
      </c>
      <c r="Q893">
        <v>7.2</v>
      </c>
      <c r="R893">
        <f t="shared" si="125"/>
        <v>439.22</v>
      </c>
      <c r="S893" t="str">
        <f t="shared" si="117"/>
        <v>check</v>
      </c>
      <c r="T893" t="str">
        <f t="shared" si="118"/>
        <v>Health And Beauty</v>
      </c>
      <c r="U893" t="str">
        <f t="shared" si="119"/>
        <v>Cash</v>
      </c>
      <c r="V893">
        <f>SUM(J893:J893:J1892)</f>
        <v>37056.001499999984</v>
      </c>
      <c r="W893">
        <f t="shared" si="120"/>
        <v>582</v>
      </c>
      <c r="X893">
        <f t="shared" si="121"/>
        <v>336.87274090909074</v>
      </c>
      <c r="Y893">
        <f t="shared" si="122"/>
        <v>1022.49</v>
      </c>
      <c r="Z893">
        <f t="shared" si="123"/>
        <v>16.274999999999999</v>
      </c>
      <c r="AA893">
        <f t="shared" si="124"/>
        <v>110</v>
      </c>
    </row>
    <row r="894" spans="1:27" x14ac:dyDescent="0.3">
      <c r="A894" t="s">
        <v>980</v>
      </c>
      <c r="B894" t="s">
        <v>45</v>
      </c>
      <c r="C894" t="s">
        <v>46</v>
      </c>
      <c r="D894" t="s">
        <v>27</v>
      </c>
      <c r="E894" t="s">
        <v>21</v>
      </c>
      <c r="F894" t="s">
        <v>28</v>
      </c>
      <c r="G894">
        <v>57.91</v>
      </c>
      <c r="H894">
        <v>8</v>
      </c>
      <c r="I894">
        <v>23.164000000000001</v>
      </c>
      <c r="J894">
        <v>486.44400000000002</v>
      </c>
      <c r="K894">
        <v>43648</v>
      </c>
      <c r="L894">
        <v>0.62916666666666665</v>
      </c>
      <c r="M894" t="s">
        <v>29</v>
      </c>
      <c r="N894">
        <v>463.28</v>
      </c>
      <c r="O894">
        <v>4.7619047620000003</v>
      </c>
      <c r="P894">
        <v>23.164000000000001</v>
      </c>
      <c r="Q894">
        <v>8.1</v>
      </c>
      <c r="R894">
        <f t="shared" si="125"/>
        <v>486.44</v>
      </c>
      <c r="S894" t="str">
        <f t="shared" si="117"/>
        <v>check</v>
      </c>
      <c r="T894" t="str">
        <f t="shared" si="118"/>
        <v>Electronic Accessories</v>
      </c>
      <c r="U894" t="str">
        <f t="shared" si="119"/>
        <v>Cash</v>
      </c>
      <c r="V894">
        <f>SUM(J894:J894:J1893)</f>
        <v>36616.78649999998</v>
      </c>
      <c r="W894">
        <f t="shared" si="120"/>
        <v>577</v>
      </c>
      <c r="X894">
        <f t="shared" si="121"/>
        <v>335.93382110091727</v>
      </c>
      <c r="Y894">
        <f t="shared" si="122"/>
        <v>1022.49</v>
      </c>
      <c r="Z894">
        <f t="shared" si="123"/>
        <v>16.274999999999999</v>
      </c>
      <c r="AA894">
        <f t="shared" si="124"/>
        <v>109</v>
      </c>
    </row>
    <row r="895" spans="1:27" x14ac:dyDescent="0.3">
      <c r="A895" t="s">
        <v>981</v>
      </c>
      <c r="B895" t="s">
        <v>25</v>
      </c>
      <c r="C895" t="s">
        <v>26</v>
      </c>
      <c r="D895" t="s">
        <v>20</v>
      </c>
      <c r="E895" t="s">
        <v>21</v>
      </c>
      <c r="F895" t="s">
        <v>50</v>
      </c>
      <c r="G895">
        <v>92.49</v>
      </c>
      <c r="H895">
        <v>5</v>
      </c>
      <c r="I895">
        <v>23.122499999999999</v>
      </c>
      <c r="J895">
        <v>485.57249999999999</v>
      </c>
      <c r="K895">
        <v>43499</v>
      </c>
      <c r="L895">
        <v>0.69097222222222221</v>
      </c>
      <c r="M895" t="s">
        <v>32</v>
      </c>
      <c r="N895">
        <v>462.45</v>
      </c>
      <c r="O895">
        <v>4.7619047620000003</v>
      </c>
      <c r="P895">
        <v>23.122499999999999</v>
      </c>
      <c r="Q895">
        <v>8.6</v>
      </c>
      <c r="R895">
        <f t="shared" si="125"/>
        <v>485.57</v>
      </c>
      <c r="S895" t="str">
        <f t="shared" si="117"/>
        <v>check</v>
      </c>
      <c r="T895" t="str">
        <f t="shared" si="118"/>
        <v>Fashion Accessories</v>
      </c>
      <c r="U895" t="str">
        <f t="shared" si="119"/>
        <v>Credit card</v>
      </c>
      <c r="V895">
        <f>SUM(J895:J895:J1894)</f>
        <v>36130.342499999984</v>
      </c>
      <c r="W895">
        <f t="shared" si="120"/>
        <v>569</v>
      </c>
      <c r="X895">
        <f t="shared" si="121"/>
        <v>334.54020833333317</v>
      </c>
      <c r="Y895">
        <f t="shared" si="122"/>
        <v>1022.49</v>
      </c>
      <c r="Z895">
        <f t="shared" si="123"/>
        <v>16.274999999999999</v>
      </c>
      <c r="AA895">
        <f t="shared" si="124"/>
        <v>108</v>
      </c>
    </row>
    <row r="896" spans="1:27" x14ac:dyDescent="0.3">
      <c r="A896" t="s">
        <v>982</v>
      </c>
      <c r="B896" t="s">
        <v>45</v>
      </c>
      <c r="C896" t="s">
        <v>46</v>
      </c>
      <c r="D896" t="s">
        <v>27</v>
      </c>
      <c r="E896" t="s">
        <v>215</v>
      </c>
      <c r="F896" t="s">
        <v>28</v>
      </c>
      <c r="G896">
        <v>28.38</v>
      </c>
      <c r="H896">
        <v>5</v>
      </c>
      <c r="I896">
        <v>7.0949999999999998</v>
      </c>
      <c r="J896">
        <v>148.995</v>
      </c>
      <c r="K896">
        <v>43619</v>
      </c>
      <c r="L896">
        <v>0.87291666666666667</v>
      </c>
      <c r="M896" t="s">
        <v>29</v>
      </c>
      <c r="N896">
        <v>141.9</v>
      </c>
      <c r="O896">
        <v>4.7619047620000003</v>
      </c>
      <c r="P896">
        <v>7.0949999999999998</v>
      </c>
      <c r="Q896">
        <v>9.4</v>
      </c>
      <c r="R896">
        <f t="shared" si="125"/>
        <v>149</v>
      </c>
      <c r="S896" t="str">
        <f t="shared" si="117"/>
        <v>check</v>
      </c>
      <c r="T896" t="str">
        <f t="shared" si="118"/>
        <v>Electronic Accessories</v>
      </c>
      <c r="U896" t="str">
        <f t="shared" si="119"/>
        <v>Cash</v>
      </c>
      <c r="V896">
        <f>SUM(J896:J896:J1895)</f>
        <v>35644.769999999975</v>
      </c>
      <c r="W896">
        <f t="shared" si="120"/>
        <v>564</v>
      </c>
      <c r="X896">
        <f t="shared" si="121"/>
        <v>333.12869158878482</v>
      </c>
      <c r="Y896">
        <f t="shared" si="122"/>
        <v>1022.49</v>
      </c>
      <c r="Z896">
        <f t="shared" si="123"/>
        <v>16.274999999999999</v>
      </c>
      <c r="AA896">
        <f t="shared" si="124"/>
        <v>107</v>
      </c>
    </row>
    <row r="897" spans="1:27" x14ac:dyDescent="0.3">
      <c r="A897" t="s">
        <v>983</v>
      </c>
      <c r="B897" t="s">
        <v>45</v>
      </c>
      <c r="C897" t="s">
        <v>46</v>
      </c>
      <c r="D897" t="s">
        <v>20</v>
      </c>
      <c r="E897" t="s">
        <v>215</v>
      </c>
      <c r="F897" t="s">
        <v>28</v>
      </c>
      <c r="G897">
        <v>50.45</v>
      </c>
      <c r="H897">
        <v>6</v>
      </c>
      <c r="I897">
        <v>15.135</v>
      </c>
      <c r="J897">
        <v>317.83499999999998</v>
      </c>
      <c r="K897">
        <v>43618</v>
      </c>
      <c r="L897">
        <v>0.63611111111111118</v>
      </c>
      <c r="M897" t="s">
        <v>32</v>
      </c>
      <c r="N897">
        <v>302.7</v>
      </c>
      <c r="O897">
        <v>4.7619047620000003</v>
      </c>
      <c r="P897">
        <v>15.135</v>
      </c>
      <c r="Q897">
        <v>8.9</v>
      </c>
      <c r="R897">
        <f t="shared" si="125"/>
        <v>317.83999999999997</v>
      </c>
      <c r="S897" t="str">
        <f t="shared" si="117"/>
        <v>check</v>
      </c>
      <c r="T897" t="str">
        <f t="shared" si="118"/>
        <v>Electronic Accessories</v>
      </c>
      <c r="U897" t="str">
        <f t="shared" si="119"/>
        <v>Credit card</v>
      </c>
      <c r="V897">
        <f>SUM(J897:J897:J1896)</f>
        <v>35495.77499999998</v>
      </c>
      <c r="W897">
        <f t="shared" si="120"/>
        <v>559</v>
      </c>
      <c r="X897">
        <f t="shared" si="121"/>
        <v>334.86580188679227</v>
      </c>
      <c r="Y897">
        <f t="shared" si="122"/>
        <v>1022.49</v>
      </c>
      <c r="Z897">
        <f t="shared" si="123"/>
        <v>16.274999999999999</v>
      </c>
      <c r="AA897">
        <f t="shared" si="124"/>
        <v>106</v>
      </c>
    </row>
    <row r="898" spans="1:27" x14ac:dyDescent="0.3">
      <c r="A898" t="s">
        <v>984</v>
      </c>
      <c r="B898" t="s">
        <v>45</v>
      </c>
      <c r="C898" t="s">
        <v>46</v>
      </c>
      <c r="D898" t="s">
        <v>27</v>
      </c>
      <c r="E898" t="s">
        <v>215</v>
      </c>
      <c r="F898" t="s">
        <v>22</v>
      </c>
      <c r="G898">
        <v>99.16</v>
      </c>
      <c r="H898">
        <v>8</v>
      </c>
      <c r="I898">
        <v>39.664000000000001</v>
      </c>
      <c r="J898">
        <v>832.94399999999996</v>
      </c>
      <c r="K898" t="s">
        <v>79</v>
      </c>
      <c r="L898">
        <v>0.74097222222222225</v>
      </c>
      <c r="M898" t="s">
        <v>32</v>
      </c>
      <c r="N898">
        <v>793.28</v>
      </c>
      <c r="O898">
        <v>4.7619047620000003</v>
      </c>
      <c r="P898">
        <v>39.664000000000001</v>
      </c>
      <c r="Q898">
        <v>4.2</v>
      </c>
      <c r="R898">
        <f t="shared" si="125"/>
        <v>832.94</v>
      </c>
      <c r="S898" t="str">
        <f t="shared" si="117"/>
        <v>check</v>
      </c>
      <c r="T898" t="str">
        <f t="shared" si="118"/>
        <v>Health And Beauty</v>
      </c>
      <c r="U898" t="str">
        <f t="shared" si="119"/>
        <v>Credit card</v>
      </c>
      <c r="V898">
        <f>SUM(J898:J898:J1897)</f>
        <v>35177.939999999981</v>
      </c>
      <c r="W898">
        <f t="shared" si="120"/>
        <v>553</v>
      </c>
      <c r="X898">
        <f t="shared" si="121"/>
        <v>335.02799999999979</v>
      </c>
      <c r="Y898">
        <f t="shared" si="122"/>
        <v>1022.49</v>
      </c>
      <c r="Z898">
        <f t="shared" si="123"/>
        <v>16.274999999999999</v>
      </c>
      <c r="AA898">
        <f t="shared" si="124"/>
        <v>105</v>
      </c>
    </row>
    <row r="899" spans="1:27" x14ac:dyDescent="0.3">
      <c r="A899" t="s">
        <v>985</v>
      </c>
      <c r="B899" t="s">
        <v>25</v>
      </c>
      <c r="C899" t="s">
        <v>26</v>
      </c>
      <c r="D899" t="s">
        <v>27</v>
      </c>
      <c r="E899" t="s">
        <v>215</v>
      </c>
      <c r="F899" t="s">
        <v>50</v>
      </c>
      <c r="G899">
        <v>60.74</v>
      </c>
      <c r="H899">
        <v>7</v>
      </c>
      <c r="I899">
        <v>21.259</v>
      </c>
      <c r="J899">
        <v>446.43900000000002</v>
      </c>
      <c r="K899" t="s">
        <v>208</v>
      </c>
      <c r="L899">
        <v>0.68263888888888891</v>
      </c>
      <c r="M899" t="s">
        <v>23</v>
      </c>
      <c r="N899">
        <v>425.18</v>
      </c>
      <c r="O899">
        <v>4.7619047620000003</v>
      </c>
      <c r="P899">
        <v>21.259</v>
      </c>
      <c r="Q899">
        <v>5</v>
      </c>
      <c r="R899">
        <f t="shared" si="125"/>
        <v>446.44</v>
      </c>
      <c r="S899" t="str">
        <f t="shared" ref="S899:S962" si="126">IF(J899=ROUND((G899*H899)+I899,2),"correct","check")</f>
        <v>check</v>
      </c>
      <c r="T899" t="str">
        <f t="shared" ref="T899:T962" si="127">PROPER(F899)</f>
        <v>Fashion Accessories</v>
      </c>
      <c r="U899" t="str">
        <f t="shared" ref="U899:U962" si="128">TRIM(M899)</f>
        <v>Ewallet</v>
      </c>
      <c r="V899">
        <f>SUM(J899:J899:J1898)</f>
        <v>34344.995999999992</v>
      </c>
      <c r="W899">
        <f t="shared" ref="W899:W962" si="129">SUM(H899:H1898)</f>
        <v>545</v>
      </c>
      <c r="X899">
        <f t="shared" ref="X899:X962" si="130">AVERAGE(J899:J1898)</f>
        <v>330.24034615384608</v>
      </c>
      <c r="Y899">
        <f t="shared" ref="Y899:Y962" si="131">MAX(J899:J1898)</f>
        <v>1022.49</v>
      </c>
      <c r="Z899">
        <f t="shared" ref="Z899:Z962" si="132">MIN(J899:J1898)</f>
        <v>16.274999999999999</v>
      </c>
      <c r="AA899">
        <f t="shared" ref="AA899:AA962" si="133">COUNTA(A899:A1898)</f>
        <v>104</v>
      </c>
    </row>
    <row r="900" spans="1:27" x14ac:dyDescent="0.3">
      <c r="A900" t="s">
        <v>986</v>
      </c>
      <c r="B900" t="s">
        <v>25</v>
      </c>
      <c r="C900" t="s">
        <v>26</v>
      </c>
      <c r="D900" t="s">
        <v>20</v>
      </c>
      <c r="E900" t="s">
        <v>21</v>
      </c>
      <c r="F900" t="s">
        <v>47</v>
      </c>
      <c r="G900">
        <v>47.27</v>
      </c>
      <c r="H900">
        <v>6</v>
      </c>
      <c r="I900">
        <v>14.180999999999999</v>
      </c>
      <c r="J900">
        <v>297.80099999999999</v>
      </c>
      <c r="K900">
        <v>43587</v>
      </c>
      <c r="L900">
        <v>0.4284722222222222</v>
      </c>
      <c r="M900" t="s">
        <v>29</v>
      </c>
      <c r="N900">
        <v>283.62</v>
      </c>
      <c r="O900">
        <v>4.7619047620000003</v>
      </c>
      <c r="P900">
        <v>14.180999999999999</v>
      </c>
      <c r="Q900">
        <v>8.8000000000000007</v>
      </c>
      <c r="R900">
        <f t="shared" ref="R900:R963" si="134">ROUND((G900*H900)+I900,2)</f>
        <v>297.8</v>
      </c>
      <c r="S900" t="str">
        <f t="shared" si="126"/>
        <v>check</v>
      </c>
      <c r="T900" t="str">
        <f t="shared" si="127"/>
        <v>Food And Beverages</v>
      </c>
      <c r="U900" t="str">
        <f t="shared" si="128"/>
        <v>Cash</v>
      </c>
      <c r="V900">
        <f>SUM(J900:J900:J1899)</f>
        <v>33898.556999999993</v>
      </c>
      <c r="W900">
        <f t="shared" si="129"/>
        <v>538</v>
      </c>
      <c r="X900">
        <f t="shared" si="130"/>
        <v>329.11220388349506</v>
      </c>
      <c r="Y900">
        <f t="shared" si="131"/>
        <v>1022.49</v>
      </c>
      <c r="Z900">
        <f t="shared" si="132"/>
        <v>16.274999999999999</v>
      </c>
      <c r="AA900">
        <f t="shared" si="133"/>
        <v>103</v>
      </c>
    </row>
    <row r="901" spans="1:27" x14ac:dyDescent="0.3">
      <c r="A901" t="s">
        <v>987</v>
      </c>
      <c r="B901" t="s">
        <v>25</v>
      </c>
      <c r="C901" t="s">
        <v>26</v>
      </c>
      <c r="D901" t="s">
        <v>20</v>
      </c>
      <c r="E901" t="s">
        <v>215</v>
      </c>
      <c r="F901" t="s">
        <v>22</v>
      </c>
      <c r="G901">
        <v>85.6</v>
      </c>
      <c r="H901">
        <v>7</v>
      </c>
      <c r="I901">
        <v>29.96</v>
      </c>
      <c r="J901">
        <v>629.16</v>
      </c>
      <c r="K901">
        <v>43499</v>
      </c>
      <c r="L901">
        <v>0.57638888888888895</v>
      </c>
      <c r="M901" t="s">
        <v>29</v>
      </c>
      <c r="N901">
        <v>599.20000000000005</v>
      </c>
      <c r="O901">
        <v>4.7619047620000003</v>
      </c>
      <c r="P901">
        <v>29.96</v>
      </c>
      <c r="Q901">
        <v>5.3</v>
      </c>
      <c r="R901">
        <f t="shared" si="134"/>
        <v>629.16</v>
      </c>
      <c r="S901" t="str">
        <f t="shared" si="126"/>
        <v>correct</v>
      </c>
      <c r="T901" t="str">
        <f t="shared" si="127"/>
        <v>Health And Beauty</v>
      </c>
      <c r="U901" t="str">
        <f t="shared" si="128"/>
        <v>Cash</v>
      </c>
      <c r="V901">
        <f>SUM(J901:J901:J1900)</f>
        <v>33600.755999999994</v>
      </c>
      <c r="W901">
        <f t="shared" si="129"/>
        <v>532</v>
      </c>
      <c r="X901">
        <f t="shared" si="130"/>
        <v>329.41917647058818</v>
      </c>
      <c r="Y901">
        <f t="shared" si="131"/>
        <v>1022.49</v>
      </c>
      <c r="Z901">
        <f t="shared" si="132"/>
        <v>16.274999999999999</v>
      </c>
      <c r="AA901">
        <f t="shared" si="133"/>
        <v>102</v>
      </c>
    </row>
    <row r="902" spans="1:27" x14ac:dyDescent="0.3">
      <c r="A902" t="s">
        <v>988</v>
      </c>
      <c r="B902" t="s">
        <v>18</v>
      </c>
      <c r="C902" t="s">
        <v>19</v>
      </c>
      <c r="D902" t="s">
        <v>20</v>
      </c>
      <c r="E902" t="s">
        <v>215</v>
      </c>
      <c r="F902" t="s">
        <v>47</v>
      </c>
      <c r="G902">
        <v>35.04</v>
      </c>
      <c r="H902">
        <v>9</v>
      </c>
      <c r="I902">
        <v>15.768000000000001</v>
      </c>
      <c r="J902">
        <v>331.12799999999999</v>
      </c>
      <c r="K902">
        <v>43710</v>
      </c>
      <c r="L902">
        <v>0.80347222222222225</v>
      </c>
      <c r="M902" t="s">
        <v>23</v>
      </c>
      <c r="N902">
        <v>315.36</v>
      </c>
      <c r="O902">
        <v>4.7619047620000003</v>
      </c>
      <c r="P902">
        <v>15.768000000000001</v>
      </c>
      <c r="Q902">
        <v>4.5999999999999996</v>
      </c>
      <c r="R902">
        <f t="shared" si="134"/>
        <v>331.13</v>
      </c>
      <c r="S902" t="str">
        <f t="shared" si="126"/>
        <v>check</v>
      </c>
      <c r="T902" t="str">
        <f t="shared" si="127"/>
        <v>Food And Beverages</v>
      </c>
      <c r="U902" t="str">
        <f t="shared" si="128"/>
        <v>Ewallet</v>
      </c>
      <c r="V902">
        <f>SUM(J902:J902:J1901)</f>
        <v>32971.595999999998</v>
      </c>
      <c r="W902">
        <f t="shared" si="129"/>
        <v>525</v>
      </c>
      <c r="X902">
        <f t="shared" si="130"/>
        <v>326.45144554455442</v>
      </c>
      <c r="Y902">
        <f t="shared" si="131"/>
        <v>1022.49</v>
      </c>
      <c r="Z902">
        <f t="shared" si="132"/>
        <v>16.274999999999999</v>
      </c>
      <c r="AA902">
        <f t="shared" si="133"/>
        <v>101</v>
      </c>
    </row>
    <row r="903" spans="1:27" x14ac:dyDescent="0.3">
      <c r="A903" t="s">
        <v>989</v>
      </c>
      <c r="B903" t="s">
        <v>25</v>
      </c>
      <c r="C903" t="s">
        <v>26</v>
      </c>
      <c r="D903" t="s">
        <v>20</v>
      </c>
      <c r="E903" t="s">
        <v>21</v>
      </c>
      <c r="F903" t="s">
        <v>28</v>
      </c>
      <c r="G903">
        <v>44.84</v>
      </c>
      <c r="H903">
        <v>9</v>
      </c>
      <c r="I903">
        <v>20.178000000000001</v>
      </c>
      <c r="J903">
        <v>423.738</v>
      </c>
      <c r="K903" t="s">
        <v>283</v>
      </c>
      <c r="L903">
        <v>0.58333333333333337</v>
      </c>
      <c r="M903" t="s">
        <v>32</v>
      </c>
      <c r="N903">
        <v>403.56</v>
      </c>
      <c r="O903">
        <v>4.7619047620000003</v>
      </c>
      <c r="P903">
        <v>20.178000000000001</v>
      </c>
      <c r="Q903">
        <v>7.5</v>
      </c>
      <c r="R903">
        <f t="shared" si="134"/>
        <v>423.74</v>
      </c>
      <c r="S903" t="str">
        <f t="shared" si="126"/>
        <v>check</v>
      </c>
      <c r="T903" t="str">
        <f t="shared" si="127"/>
        <v>Electronic Accessories</v>
      </c>
      <c r="U903" t="str">
        <f t="shared" si="128"/>
        <v>Credit card</v>
      </c>
      <c r="V903">
        <f>SUM(J903:J903:J1902)</f>
        <v>32640.467999999997</v>
      </c>
      <c r="W903">
        <f t="shared" si="129"/>
        <v>516</v>
      </c>
      <c r="X903">
        <f t="shared" si="130"/>
        <v>326.40467999999998</v>
      </c>
      <c r="Y903">
        <f t="shared" si="131"/>
        <v>1022.49</v>
      </c>
      <c r="Z903">
        <f t="shared" si="132"/>
        <v>16.274999999999999</v>
      </c>
      <c r="AA903">
        <f t="shared" si="133"/>
        <v>100</v>
      </c>
    </row>
    <row r="904" spans="1:27" x14ac:dyDescent="0.3">
      <c r="A904" t="s">
        <v>990</v>
      </c>
      <c r="B904" t="s">
        <v>45</v>
      </c>
      <c r="C904" t="s">
        <v>46</v>
      </c>
      <c r="D904" t="s">
        <v>27</v>
      </c>
      <c r="E904" t="s">
        <v>215</v>
      </c>
      <c r="F904" t="s">
        <v>31</v>
      </c>
      <c r="G904">
        <v>45.97</v>
      </c>
      <c r="H904">
        <v>4</v>
      </c>
      <c r="I904">
        <v>9.1940000000000008</v>
      </c>
      <c r="J904">
        <v>193.07400000000001</v>
      </c>
      <c r="K904">
        <v>43710</v>
      </c>
      <c r="L904">
        <v>0.50138888888888888</v>
      </c>
      <c r="M904" t="s">
        <v>23</v>
      </c>
      <c r="N904">
        <v>183.88</v>
      </c>
      <c r="O904">
        <v>4.7619047620000003</v>
      </c>
      <c r="P904">
        <v>9.1940000000000008</v>
      </c>
      <c r="Q904">
        <v>5.0999999999999996</v>
      </c>
      <c r="R904">
        <f t="shared" si="134"/>
        <v>193.07</v>
      </c>
      <c r="S904" t="str">
        <f t="shared" si="126"/>
        <v>check</v>
      </c>
      <c r="T904" t="str">
        <f t="shared" si="127"/>
        <v>Home And Lifestyle</v>
      </c>
      <c r="U904" t="str">
        <f t="shared" si="128"/>
        <v>Ewallet</v>
      </c>
      <c r="V904">
        <f>SUM(J904:J904:J1903)</f>
        <v>32216.730000000003</v>
      </c>
      <c r="W904">
        <f t="shared" si="129"/>
        <v>507</v>
      </c>
      <c r="X904">
        <f t="shared" si="130"/>
        <v>325.42151515151517</v>
      </c>
      <c r="Y904">
        <f t="shared" si="131"/>
        <v>1022.49</v>
      </c>
      <c r="Z904">
        <f t="shared" si="132"/>
        <v>16.274999999999999</v>
      </c>
      <c r="AA904">
        <f t="shared" si="133"/>
        <v>99</v>
      </c>
    </row>
    <row r="905" spans="1:27" x14ac:dyDescent="0.3">
      <c r="A905" t="s">
        <v>991</v>
      </c>
      <c r="B905" t="s">
        <v>18</v>
      </c>
      <c r="C905" t="s">
        <v>19</v>
      </c>
      <c r="D905" t="s">
        <v>20</v>
      </c>
      <c r="E905" t="s">
        <v>21</v>
      </c>
      <c r="F905" t="s">
        <v>22</v>
      </c>
      <c r="G905">
        <v>27.73</v>
      </c>
      <c r="H905">
        <v>5</v>
      </c>
      <c r="I905">
        <v>6.9325000000000001</v>
      </c>
      <c r="J905">
        <v>145.58250000000001</v>
      </c>
      <c r="K905" t="s">
        <v>166</v>
      </c>
      <c r="L905">
        <v>0.84791666666666676</v>
      </c>
      <c r="M905" t="s">
        <v>32</v>
      </c>
      <c r="N905">
        <v>138.65</v>
      </c>
      <c r="O905">
        <v>4.7619047620000003</v>
      </c>
      <c r="P905">
        <v>6.9325000000000001</v>
      </c>
      <c r="Q905">
        <v>4.2</v>
      </c>
      <c r="R905">
        <f t="shared" si="134"/>
        <v>145.58000000000001</v>
      </c>
      <c r="S905" t="str">
        <f t="shared" si="126"/>
        <v>check</v>
      </c>
      <c r="T905" t="str">
        <f t="shared" si="127"/>
        <v>Health And Beauty</v>
      </c>
      <c r="U905" t="str">
        <f t="shared" si="128"/>
        <v>Credit card</v>
      </c>
      <c r="V905">
        <f>SUM(J905:J905:J1904)</f>
        <v>32023.656000000003</v>
      </c>
      <c r="W905">
        <f t="shared" si="129"/>
        <v>503</v>
      </c>
      <c r="X905">
        <f t="shared" si="130"/>
        <v>326.77200000000005</v>
      </c>
      <c r="Y905">
        <f t="shared" si="131"/>
        <v>1022.49</v>
      </c>
      <c r="Z905">
        <f t="shared" si="132"/>
        <v>16.274999999999999</v>
      </c>
      <c r="AA905">
        <f t="shared" si="133"/>
        <v>98</v>
      </c>
    </row>
    <row r="906" spans="1:27" x14ac:dyDescent="0.3">
      <c r="A906" t="s">
        <v>992</v>
      </c>
      <c r="B906" t="s">
        <v>18</v>
      </c>
      <c r="C906" t="s">
        <v>19</v>
      </c>
      <c r="D906" t="s">
        <v>27</v>
      </c>
      <c r="E906" t="s">
        <v>215</v>
      </c>
      <c r="F906" t="s">
        <v>47</v>
      </c>
      <c r="G906">
        <v>11.53</v>
      </c>
      <c r="H906">
        <v>7</v>
      </c>
      <c r="I906">
        <v>4.0354999999999999</v>
      </c>
      <c r="J906">
        <v>84.745500000000007</v>
      </c>
      <c r="K906" t="s">
        <v>79</v>
      </c>
      <c r="L906">
        <v>0.73263888888888884</v>
      </c>
      <c r="M906" t="s">
        <v>29</v>
      </c>
      <c r="N906">
        <v>80.709999999999994</v>
      </c>
      <c r="O906">
        <v>4.7619047620000003</v>
      </c>
      <c r="P906">
        <v>4.0354999999999999</v>
      </c>
      <c r="Q906">
        <v>8.1</v>
      </c>
      <c r="R906">
        <f t="shared" si="134"/>
        <v>84.75</v>
      </c>
      <c r="S906" t="str">
        <f t="shared" si="126"/>
        <v>check</v>
      </c>
      <c r="T906" t="str">
        <f t="shared" si="127"/>
        <v>Food And Beverages</v>
      </c>
      <c r="U906" t="str">
        <f t="shared" si="128"/>
        <v>Cash</v>
      </c>
      <c r="V906">
        <f>SUM(J906:J906:J1905)</f>
        <v>31878.073500000002</v>
      </c>
      <c r="W906">
        <f t="shared" si="129"/>
        <v>498</v>
      </c>
      <c r="X906">
        <f t="shared" si="130"/>
        <v>328.63993298969075</v>
      </c>
      <c r="Y906">
        <f t="shared" si="131"/>
        <v>1022.49</v>
      </c>
      <c r="Z906">
        <f t="shared" si="132"/>
        <v>16.274999999999999</v>
      </c>
      <c r="AA906">
        <f t="shared" si="133"/>
        <v>97</v>
      </c>
    </row>
    <row r="907" spans="1:27" x14ac:dyDescent="0.3">
      <c r="A907" t="s">
        <v>993</v>
      </c>
      <c r="B907" t="s">
        <v>25</v>
      </c>
      <c r="C907" t="s">
        <v>26</v>
      </c>
      <c r="D907" t="s">
        <v>27</v>
      </c>
      <c r="E907" t="s">
        <v>21</v>
      </c>
      <c r="F907" t="s">
        <v>22</v>
      </c>
      <c r="G907">
        <v>58.32</v>
      </c>
      <c r="H907">
        <v>2</v>
      </c>
      <c r="I907">
        <v>5.8319999999999999</v>
      </c>
      <c r="J907">
        <v>122.47199999999999</v>
      </c>
      <c r="K907" t="s">
        <v>122</v>
      </c>
      <c r="L907">
        <v>0.52916666666666667</v>
      </c>
      <c r="M907" t="s">
        <v>23</v>
      </c>
      <c r="N907">
        <v>116.64</v>
      </c>
      <c r="O907">
        <v>4.7619047620000003</v>
      </c>
      <c r="P907">
        <v>5.8319999999999999</v>
      </c>
      <c r="Q907">
        <v>6</v>
      </c>
      <c r="R907">
        <f t="shared" si="134"/>
        <v>122.47</v>
      </c>
      <c r="S907" t="str">
        <f t="shared" si="126"/>
        <v>check</v>
      </c>
      <c r="T907" t="str">
        <f t="shared" si="127"/>
        <v>Health And Beauty</v>
      </c>
      <c r="U907" t="str">
        <f t="shared" si="128"/>
        <v>Ewallet</v>
      </c>
      <c r="V907">
        <f>SUM(J907:J907:J1906)</f>
        <v>31793.328000000001</v>
      </c>
      <c r="W907">
        <f t="shared" si="129"/>
        <v>491</v>
      </c>
      <c r="X907">
        <f t="shared" si="130"/>
        <v>331.18049999999999</v>
      </c>
      <c r="Y907">
        <f t="shared" si="131"/>
        <v>1022.49</v>
      </c>
      <c r="Z907">
        <f t="shared" si="132"/>
        <v>16.274999999999999</v>
      </c>
      <c r="AA907">
        <f t="shared" si="133"/>
        <v>96</v>
      </c>
    </row>
    <row r="908" spans="1:27" x14ac:dyDescent="0.3">
      <c r="A908" t="s">
        <v>994</v>
      </c>
      <c r="B908" t="s">
        <v>25</v>
      </c>
      <c r="C908" t="s">
        <v>26</v>
      </c>
      <c r="D908" t="s">
        <v>20</v>
      </c>
      <c r="E908" t="s">
        <v>21</v>
      </c>
      <c r="F908" t="s">
        <v>31</v>
      </c>
      <c r="G908">
        <v>78.38</v>
      </c>
      <c r="H908">
        <v>4</v>
      </c>
      <c r="I908">
        <v>15.676</v>
      </c>
      <c r="J908">
        <v>329.19600000000003</v>
      </c>
      <c r="K908" t="s">
        <v>176</v>
      </c>
      <c r="L908">
        <v>0.74722222222222223</v>
      </c>
      <c r="M908" t="s">
        <v>29</v>
      </c>
      <c r="N908">
        <v>313.52</v>
      </c>
      <c r="O908">
        <v>4.7619047620000003</v>
      </c>
      <c r="P908">
        <v>15.676</v>
      </c>
      <c r="Q908">
        <v>7.9</v>
      </c>
      <c r="R908">
        <f t="shared" si="134"/>
        <v>329.2</v>
      </c>
      <c r="S908" t="str">
        <f t="shared" si="126"/>
        <v>check</v>
      </c>
      <c r="T908" t="str">
        <f t="shared" si="127"/>
        <v>Home And Lifestyle</v>
      </c>
      <c r="U908" t="str">
        <f t="shared" si="128"/>
        <v>Cash</v>
      </c>
      <c r="V908">
        <f>SUM(J908:J908:J1907)</f>
        <v>31670.856000000003</v>
      </c>
      <c r="W908">
        <f t="shared" si="129"/>
        <v>489</v>
      </c>
      <c r="X908">
        <f t="shared" si="130"/>
        <v>333.37743157894738</v>
      </c>
      <c r="Y908">
        <f t="shared" si="131"/>
        <v>1022.49</v>
      </c>
      <c r="Z908">
        <f t="shared" si="132"/>
        <v>16.274999999999999</v>
      </c>
      <c r="AA908">
        <f t="shared" si="133"/>
        <v>95</v>
      </c>
    </row>
    <row r="909" spans="1:27" x14ac:dyDescent="0.3">
      <c r="A909" t="s">
        <v>995</v>
      </c>
      <c r="B909" t="s">
        <v>25</v>
      </c>
      <c r="C909" t="s">
        <v>26</v>
      </c>
      <c r="D909" t="s">
        <v>27</v>
      </c>
      <c r="E909" t="s">
        <v>215</v>
      </c>
      <c r="F909" t="s">
        <v>22</v>
      </c>
      <c r="G909">
        <v>84.61</v>
      </c>
      <c r="H909">
        <v>10</v>
      </c>
      <c r="I909">
        <v>42.305</v>
      </c>
      <c r="J909">
        <v>888.40499999999997</v>
      </c>
      <c r="K909">
        <v>43710</v>
      </c>
      <c r="L909">
        <v>0.79027777777777775</v>
      </c>
      <c r="M909" t="s">
        <v>32</v>
      </c>
      <c r="N909">
        <v>846.1</v>
      </c>
      <c r="O909">
        <v>4.7619047620000003</v>
      </c>
      <c r="P909">
        <v>42.305</v>
      </c>
      <c r="Q909">
        <v>8.8000000000000007</v>
      </c>
      <c r="R909">
        <f t="shared" si="134"/>
        <v>888.41</v>
      </c>
      <c r="S909" t="str">
        <f t="shared" si="126"/>
        <v>check</v>
      </c>
      <c r="T909" t="str">
        <f t="shared" si="127"/>
        <v>Health And Beauty</v>
      </c>
      <c r="U909" t="str">
        <f t="shared" si="128"/>
        <v>Credit card</v>
      </c>
      <c r="V909">
        <f>SUM(J909:J909:J1908)</f>
        <v>31341.660000000003</v>
      </c>
      <c r="W909">
        <f t="shared" si="129"/>
        <v>485</v>
      </c>
      <c r="X909">
        <f t="shared" si="130"/>
        <v>333.42191489361704</v>
      </c>
      <c r="Y909">
        <f t="shared" si="131"/>
        <v>1022.49</v>
      </c>
      <c r="Z909">
        <f t="shared" si="132"/>
        <v>16.274999999999999</v>
      </c>
      <c r="AA909">
        <f t="shared" si="133"/>
        <v>94</v>
      </c>
    </row>
    <row r="910" spans="1:27" x14ac:dyDescent="0.3">
      <c r="A910" t="s">
        <v>996</v>
      </c>
      <c r="B910" t="s">
        <v>45</v>
      </c>
      <c r="C910" t="s">
        <v>46</v>
      </c>
      <c r="D910" t="s">
        <v>27</v>
      </c>
      <c r="E910" t="s">
        <v>21</v>
      </c>
      <c r="F910" t="s">
        <v>22</v>
      </c>
      <c r="G910">
        <v>82.88</v>
      </c>
      <c r="H910">
        <v>5</v>
      </c>
      <c r="I910">
        <v>20.72</v>
      </c>
      <c r="J910">
        <v>435.12</v>
      </c>
      <c r="K910" t="s">
        <v>176</v>
      </c>
      <c r="L910">
        <v>0.58888888888888891</v>
      </c>
      <c r="M910" t="s">
        <v>32</v>
      </c>
      <c r="N910">
        <v>414.4</v>
      </c>
      <c r="O910">
        <v>4.7619047620000003</v>
      </c>
      <c r="P910">
        <v>20.72</v>
      </c>
      <c r="Q910">
        <v>6.6</v>
      </c>
      <c r="R910">
        <f t="shared" si="134"/>
        <v>435.12</v>
      </c>
      <c r="S910" t="str">
        <f t="shared" si="126"/>
        <v>correct</v>
      </c>
      <c r="T910" t="str">
        <f t="shared" si="127"/>
        <v>Health And Beauty</v>
      </c>
      <c r="U910" t="str">
        <f t="shared" si="128"/>
        <v>Credit card</v>
      </c>
      <c r="V910">
        <f>SUM(J910:J910:J1909)</f>
        <v>30453.255000000001</v>
      </c>
      <c r="W910">
        <f t="shared" si="129"/>
        <v>475</v>
      </c>
      <c r="X910">
        <f t="shared" si="130"/>
        <v>327.45435483870966</v>
      </c>
      <c r="Y910">
        <f t="shared" si="131"/>
        <v>1022.49</v>
      </c>
      <c r="Z910">
        <f t="shared" si="132"/>
        <v>16.274999999999999</v>
      </c>
      <c r="AA910">
        <f t="shared" si="133"/>
        <v>93</v>
      </c>
    </row>
    <row r="911" spans="1:27" x14ac:dyDescent="0.3">
      <c r="A911" t="s">
        <v>997</v>
      </c>
      <c r="B911" t="s">
        <v>18</v>
      </c>
      <c r="C911" t="s">
        <v>19</v>
      </c>
      <c r="D911" t="s">
        <v>20</v>
      </c>
      <c r="E911" t="s">
        <v>21</v>
      </c>
      <c r="F911" t="s">
        <v>47</v>
      </c>
      <c r="G911">
        <v>79.540000000000006</v>
      </c>
      <c r="H911">
        <v>2</v>
      </c>
      <c r="I911">
        <v>7.9539999999999997</v>
      </c>
      <c r="J911">
        <v>167.03399999999999</v>
      </c>
      <c r="K911" t="s">
        <v>111</v>
      </c>
      <c r="L911">
        <v>0.6875</v>
      </c>
      <c r="M911" t="s">
        <v>23</v>
      </c>
      <c r="N911">
        <v>159.08000000000001</v>
      </c>
      <c r="O911">
        <v>4.7619047620000003</v>
      </c>
      <c r="P911">
        <v>7.9539999999999997</v>
      </c>
      <c r="Q911">
        <v>6.2</v>
      </c>
      <c r="R911">
        <f t="shared" si="134"/>
        <v>167.03</v>
      </c>
      <c r="S911" t="str">
        <f t="shared" si="126"/>
        <v>check</v>
      </c>
      <c r="T911" t="str">
        <f t="shared" si="127"/>
        <v>Food And Beverages</v>
      </c>
      <c r="U911" t="str">
        <f t="shared" si="128"/>
        <v>Ewallet</v>
      </c>
      <c r="V911">
        <f>SUM(J911:J911:J1910)</f>
        <v>30018.134999999998</v>
      </c>
      <c r="W911">
        <f t="shared" si="129"/>
        <v>470</v>
      </c>
      <c r="X911">
        <f t="shared" si="130"/>
        <v>326.28407608695653</v>
      </c>
      <c r="Y911">
        <f t="shared" si="131"/>
        <v>1022.49</v>
      </c>
      <c r="Z911">
        <f t="shared" si="132"/>
        <v>16.274999999999999</v>
      </c>
      <c r="AA911">
        <f t="shared" si="133"/>
        <v>92</v>
      </c>
    </row>
    <row r="912" spans="1:27" x14ac:dyDescent="0.3">
      <c r="A912" t="s">
        <v>998</v>
      </c>
      <c r="B912" t="s">
        <v>45</v>
      </c>
      <c r="C912" t="s">
        <v>46</v>
      </c>
      <c r="D912" t="s">
        <v>27</v>
      </c>
      <c r="E912" t="s">
        <v>21</v>
      </c>
      <c r="F912" t="s">
        <v>31</v>
      </c>
      <c r="G912">
        <v>49.01</v>
      </c>
      <c r="H912">
        <v>10</v>
      </c>
      <c r="I912">
        <v>24.504999999999999</v>
      </c>
      <c r="J912">
        <v>514.60500000000002</v>
      </c>
      <c r="K912" t="s">
        <v>34</v>
      </c>
      <c r="L912">
        <v>0.44722222222222219</v>
      </c>
      <c r="M912" t="s">
        <v>32</v>
      </c>
      <c r="N912">
        <v>490.1</v>
      </c>
      <c r="O912">
        <v>4.7619047620000003</v>
      </c>
      <c r="P912">
        <v>24.504999999999999</v>
      </c>
      <c r="Q912">
        <v>4.2</v>
      </c>
      <c r="R912">
        <f t="shared" si="134"/>
        <v>514.61</v>
      </c>
      <c r="S912" t="str">
        <f t="shared" si="126"/>
        <v>check</v>
      </c>
      <c r="T912" t="str">
        <f t="shared" si="127"/>
        <v>Home And Lifestyle</v>
      </c>
      <c r="U912" t="str">
        <f t="shared" si="128"/>
        <v>Credit card</v>
      </c>
      <c r="V912">
        <f>SUM(J912:J912:J1911)</f>
        <v>29851.100999999999</v>
      </c>
      <c r="W912">
        <f t="shared" si="129"/>
        <v>468</v>
      </c>
      <c r="X912">
        <f t="shared" si="130"/>
        <v>328.0340769230769</v>
      </c>
      <c r="Y912">
        <f t="shared" si="131"/>
        <v>1022.49</v>
      </c>
      <c r="Z912">
        <f t="shared" si="132"/>
        <v>16.274999999999999</v>
      </c>
      <c r="AA912">
        <f t="shared" si="133"/>
        <v>91</v>
      </c>
    </row>
    <row r="913" spans="1:27" x14ac:dyDescent="0.3">
      <c r="A913" t="s">
        <v>999</v>
      </c>
      <c r="B913" t="s">
        <v>45</v>
      </c>
      <c r="C913" t="s">
        <v>46</v>
      </c>
      <c r="D913" t="s">
        <v>20</v>
      </c>
      <c r="E913" t="s">
        <v>21</v>
      </c>
      <c r="F913" t="s">
        <v>47</v>
      </c>
      <c r="G913">
        <v>29.15</v>
      </c>
      <c r="H913">
        <v>3</v>
      </c>
      <c r="I913">
        <v>4.3724999999999996</v>
      </c>
      <c r="J913">
        <v>91.822500000000005</v>
      </c>
      <c r="K913" t="s">
        <v>111</v>
      </c>
      <c r="L913">
        <v>0.8534722222222223</v>
      </c>
      <c r="M913" t="s">
        <v>32</v>
      </c>
      <c r="N913">
        <v>87.45</v>
      </c>
      <c r="O913">
        <v>4.7619047620000003</v>
      </c>
      <c r="P913">
        <v>4.3724999999999996</v>
      </c>
      <c r="Q913">
        <v>7.3</v>
      </c>
      <c r="R913">
        <f t="shared" si="134"/>
        <v>91.82</v>
      </c>
      <c r="S913" t="str">
        <f t="shared" si="126"/>
        <v>check</v>
      </c>
      <c r="T913" t="str">
        <f t="shared" si="127"/>
        <v>Food And Beverages</v>
      </c>
      <c r="U913" t="str">
        <f t="shared" si="128"/>
        <v>Credit card</v>
      </c>
      <c r="V913">
        <f>SUM(J913:J913:J1912)</f>
        <v>29336.495999999999</v>
      </c>
      <c r="W913">
        <f t="shared" si="129"/>
        <v>458</v>
      </c>
      <c r="X913">
        <f t="shared" si="130"/>
        <v>325.96106666666668</v>
      </c>
      <c r="Y913">
        <f t="shared" si="131"/>
        <v>1022.49</v>
      </c>
      <c r="Z913">
        <f t="shared" si="132"/>
        <v>16.274999999999999</v>
      </c>
      <c r="AA913">
        <f t="shared" si="133"/>
        <v>90</v>
      </c>
    </row>
    <row r="914" spans="1:27" x14ac:dyDescent="0.3">
      <c r="A914" t="s">
        <v>1000</v>
      </c>
      <c r="B914" t="s">
        <v>25</v>
      </c>
      <c r="C914" t="s">
        <v>26</v>
      </c>
      <c r="D914" t="s">
        <v>27</v>
      </c>
      <c r="E914" t="s">
        <v>21</v>
      </c>
      <c r="F914" t="s">
        <v>28</v>
      </c>
      <c r="G914">
        <v>56.13</v>
      </c>
      <c r="H914">
        <v>4</v>
      </c>
      <c r="I914">
        <v>11.226000000000001</v>
      </c>
      <c r="J914">
        <v>235.74600000000001</v>
      </c>
      <c r="K914" t="s">
        <v>182</v>
      </c>
      <c r="L914">
        <v>0.48819444444444443</v>
      </c>
      <c r="M914" t="s">
        <v>23</v>
      </c>
      <c r="N914">
        <v>224.52</v>
      </c>
      <c r="O914">
        <v>4.7619047620000003</v>
      </c>
      <c r="P914">
        <v>11.226000000000001</v>
      </c>
      <c r="Q914">
        <v>8.6</v>
      </c>
      <c r="R914">
        <f t="shared" si="134"/>
        <v>235.75</v>
      </c>
      <c r="S914" t="str">
        <f t="shared" si="126"/>
        <v>check</v>
      </c>
      <c r="T914" t="str">
        <f t="shared" si="127"/>
        <v>Electronic Accessories</v>
      </c>
      <c r="U914" t="str">
        <f t="shared" si="128"/>
        <v>Ewallet</v>
      </c>
      <c r="V914">
        <f>SUM(J914:J914:J1913)</f>
        <v>29244.673500000001</v>
      </c>
      <c r="W914">
        <f t="shared" si="129"/>
        <v>455</v>
      </c>
      <c r="X914">
        <f t="shared" si="130"/>
        <v>328.59183707865168</v>
      </c>
      <c r="Y914">
        <f t="shared" si="131"/>
        <v>1022.49</v>
      </c>
      <c r="Z914">
        <f t="shared" si="132"/>
        <v>16.274999999999999</v>
      </c>
      <c r="AA914">
        <f t="shared" si="133"/>
        <v>89</v>
      </c>
    </row>
    <row r="915" spans="1:27" x14ac:dyDescent="0.3">
      <c r="A915" t="s">
        <v>1001</v>
      </c>
      <c r="B915" t="s">
        <v>18</v>
      </c>
      <c r="C915" t="s">
        <v>19</v>
      </c>
      <c r="D915" t="s">
        <v>27</v>
      </c>
      <c r="E915" t="s">
        <v>21</v>
      </c>
      <c r="F915" t="s">
        <v>31</v>
      </c>
      <c r="G915">
        <v>93.12</v>
      </c>
      <c r="H915">
        <v>8</v>
      </c>
      <c r="I915">
        <v>37.247999999999998</v>
      </c>
      <c r="J915">
        <v>782.20799999999997</v>
      </c>
      <c r="K915">
        <v>43648</v>
      </c>
      <c r="L915">
        <v>0.42291666666666666</v>
      </c>
      <c r="M915" t="s">
        <v>29</v>
      </c>
      <c r="N915">
        <v>744.96</v>
      </c>
      <c r="O915">
        <v>4.7619047620000003</v>
      </c>
      <c r="P915">
        <v>37.247999999999998</v>
      </c>
      <c r="Q915">
        <v>6.8</v>
      </c>
      <c r="R915">
        <f t="shared" si="134"/>
        <v>782.21</v>
      </c>
      <c r="S915" t="str">
        <f t="shared" si="126"/>
        <v>check</v>
      </c>
      <c r="T915" t="str">
        <f t="shared" si="127"/>
        <v>Home And Lifestyle</v>
      </c>
      <c r="U915" t="str">
        <f t="shared" si="128"/>
        <v>Cash</v>
      </c>
      <c r="V915">
        <f>SUM(J915:J915:J1914)</f>
        <v>29008.927499999994</v>
      </c>
      <c r="W915">
        <f t="shared" si="129"/>
        <v>451</v>
      </c>
      <c r="X915">
        <f t="shared" si="130"/>
        <v>329.64690340909084</v>
      </c>
      <c r="Y915">
        <f t="shared" si="131"/>
        <v>1022.49</v>
      </c>
      <c r="Z915">
        <f t="shared" si="132"/>
        <v>16.274999999999999</v>
      </c>
      <c r="AA915">
        <f t="shared" si="133"/>
        <v>88</v>
      </c>
    </row>
    <row r="916" spans="1:27" x14ac:dyDescent="0.3">
      <c r="A916" t="s">
        <v>1002</v>
      </c>
      <c r="B916" t="s">
        <v>18</v>
      </c>
      <c r="C916" t="s">
        <v>19</v>
      </c>
      <c r="D916" t="s">
        <v>20</v>
      </c>
      <c r="E916" t="s">
        <v>215</v>
      </c>
      <c r="F916" t="s">
        <v>50</v>
      </c>
      <c r="G916">
        <v>51.34</v>
      </c>
      <c r="H916">
        <v>8</v>
      </c>
      <c r="I916">
        <v>20.536000000000001</v>
      </c>
      <c r="J916">
        <v>431.25599999999997</v>
      </c>
      <c r="K916" t="s">
        <v>305</v>
      </c>
      <c r="L916">
        <v>0.41666666666666669</v>
      </c>
      <c r="M916" t="s">
        <v>23</v>
      </c>
      <c r="N916">
        <v>410.72</v>
      </c>
      <c r="O916">
        <v>4.7619047620000003</v>
      </c>
      <c r="P916">
        <v>20.536000000000001</v>
      </c>
      <c r="Q916">
        <v>7.6</v>
      </c>
      <c r="R916">
        <f t="shared" si="134"/>
        <v>431.26</v>
      </c>
      <c r="S916" t="str">
        <f t="shared" si="126"/>
        <v>check</v>
      </c>
      <c r="T916" t="str">
        <f t="shared" si="127"/>
        <v>Fashion Accessories</v>
      </c>
      <c r="U916" t="str">
        <f t="shared" si="128"/>
        <v>Ewallet</v>
      </c>
      <c r="V916">
        <f>SUM(J916:J916:J1915)</f>
        <v>28226.719499999999</v>
      </c>
      <c r="W916">
        <f t="shared" si="129"/>
        <v>443</v>
      </c>
      <c r="X916">
        <f t="shared" si="130"/>
        <v>324.4450517241379</v>
      </c>
      <c r="Y916">
        <f t="shared" si="131"/>
        <v>1022.49</v>
      </c>
      <c r="Z916">
        <f t="shared" si="132"/>
        <v>16.274999999999999</v>
      </c>
      <c r="AA916">
        <f t="shared" si="133"/>
        <v>87</v>
      </c>
    </row>
    <row r="917" spans="1:27" x14ac:dyDescent="0.3">
      <c r="A917" t="s">
        <v>1003</v>
      </c>
      <c r="B917" t="s">
        <v>18</v>
      </c>
      <c r="C917" t="s">
        <v>19</v>
      </c>
      <c r="D917" t="s">
        <v>20</v>
      </c>
      <c r="E917" t="s">
        <v>21</v>
      </c>
      <c r="F917" t="s">
        <v>47</v>
      </c>
      <c r="G917">
        <v>99.6</v>
      </c>
      <c r="H917">
        <v>3</v>
      </c>
      <c r="I917">
        <v>14.94</v>
      </c>
      <c r="J917">
        <v>313.74</v>
      </c>
      <c r="K917" t="s">
        <v>40</v>
      </c>
      <c r="L917">
        <v>0.78125</v>
      </c>
      <c r="M917" t="s">
        <v>29</v>
      </c>
      <c r="N917">
        <v>298.8</v>
      </c>
      <c r="O917">
        <v>4.7619047620000003</v>
      </c>
      <c r="P917">
        <v>14.94</v>
      </c>
      <c r="Q917">
        <v>5.8</v>
      </c>
      <c r="R917">
        <f t="shared" si="134"/>
        <v>313.74</v>
      </c>
      <c r="S917" t="str">
        <f t="shared" si="126"/>
        <v>correct</v>
      </c>
      <c r="T917" t="str">
        <f t="shared" si="127"/>
        <v>Food And Beverages</v>
      </c>
      <c r="U917" t="str">
        <f t="shared" si="128"/>
        <v>Cash</v>
      </c>
      <c r="V917">
        <f>SUM(J917:J917:J1916)</f>
        <v>27795.463500000002</v>
      </c>
      <c r="W917">
        <f t="shared" si="129"/>
        <v>435</v>
      </c>
      <c r="X917">
        <f t="shared" si="130"/>
        <v>323.20306395348837</v>
      </c>
      <c r="Y917">
        <f t="shared" si="131"/>
        <v>1022.49</v>
      </c>
      <c r="Z917">
        <f t="shared" si="132"/>
        <v>16.274999999999999</v>
      </c>
      <c r="AA917">
        <f t="shared" si="133"/>
        <v>86</v>
      </c>
    </row>
    <row r="918" spans="1:27" x14ac:dyDescent="0.3">
      <c r="A918" t="s">
        <v>1004</v>
      </c>
      <c r="B918" t="s">
        <v>25</v>
      </c>
      <c r="C918" t="s">
        <v>26</v>
      </c>
      <c r="D918" t="s">
        <v>27</v>
      </c>
      <c r="E918" t="s">
        <v>21</v>
      </c>
      <c r="F918" t="s">
        <v>28</v>
      </c>
      <c r="G918">
        <v>35.49</v>
      </c>
      <c r="H918">
        <v>6</v>
      </c>
      <c r="I918">
        <v>10.647</v>
      </c>
      <c r="J918">
        <v>223.58699999999999</v>
      </c>
      <c r="K918">
        <v>43498</v>
      </c>
      <c r="L918">
        <v>0.52777777777777779</v>
      </c>
      <c r="M918" t="s">
        <v>29</v>
      </c>
      <c r="N918">
        <v>212.94</v>
      </c>
      <c r="O918">
        <v>4.7619047620000003</v>
      </c>
      <c r="P918">
        <v>10.647</v>
      </c>
      <c r="Q918">
        <v>4.0999999999999996</v>
      </c>
      <c r="R918">
        <f t="shared" si="134"/>
        <v>223.59</v>
      </c>
      <c r="S918" t="str">
        <f t="shared" si="126"/>
        <v>check</v>
      </c>
      <c r="T918" t="str">
        <f t="shared" si="127"/>
        <v>Electronic Accessories</v>
      </c>
      <c r="U918" t="str">
        <f t="shared" si="128"/>
        <v>Cash</v>
      </c>
      <c r="V918">
        <f>SUM(J918:J918:J1917)</f>
        <v>27481.7235</v>
      </c>
      <c r="W918">
        <f t="shared" si="129"/>
        <v>432</v>
      </c>
      <c r="X918">
        <f t="shared" si="130"/>
        <v>323.31439411764705</v>
      </c>
      <c r="Y918">
        <f t="shared" si="131"/>
        <v>1022.49</v>
      </c>
      <c r="Z918">
        <f t="shared" si="132"/>
        <v>16.274999999999999</v>
      </c>
      <c r="AA918">
        <f t="shared" si="133"/>
        <v>85</v>
      </c>
    </row>
    <row r="919" spans="1:27" x14ac:dyDescent="0.3">
      <c r="A919" t="s">
        <v>1005</v>
      </c>
      <c r="B919" t="s">
        <v>25</v>
      </c>
      <c r="C919" t="s">
        <v>26</v>
      </c>
      <c r="D919" t="s">
        <v>20</v>
      </c>
      <c r="E919" t="s">
        <v>215</v>
      </c>
      <c r="F919" t="s">
        <v>36</v>
      </c>
      <c r="G919">
        <v>42.85</v>
      </c>
      <c r="H919">
        <v>1</v>
      </c>
      <c r="I919">
        <v>2.1425000000000001</v>
      </c>
      <c r="J919">
        <v>44.9925</v>
      </c>
      <c r="K919" t="s">
        <v>354</v>
      </c>
      <c r="L919">
        <v>0.65</v>
      </c>
      <c r="M919" t="s">
        <v>32</v>
      </c>
      <c r="N919">
        <v>42.85</v>
      </c>
      <c r="O919">
        <v>4.7619047620000003</v>
      </c>
      <c r="P919">
        <v>2.1425000000000001</v>
      </c>
      <c r="Q919">
        <v>9.3000000000000007</v>
      </c>
      <c r="R919">
        <f t="shared" si="134"/>
        <v>44.99</v>
      </c>
      <c r="S919" t="str">
        <f t="shared" si="126"/>
        <v>check</v>
      </c>
      <c r="T919" t="str">
        <f t="shared" si="127"/>
        <v>Sports And Travel</v>
      </c>
      <c r="U919" t="str">
        <f t="shared" si="128"/>
        <v>Credit card</v>
      </c>
      <c r="V919">
        <f>SUM(J919:J919:J1918)</f>
        <v>27258.136500000001</v>
      </c>
      <c r="W919">
        <f t="shared" si="129"/>
        <v>426</v>
      </c>
      <c r="X919">
        <f t="shared" si="130"/>
        <v>324.50162499999999</v>
      </c>
      <c r="Y919">
        <f t="shared" si="131"/>
        <v>1022.49</v>
      </c>
      <c r="Z919">
        <f t="shared" si="132"/>
        <v>16.274999999999999</v>
      </c>
      <c r="AA919">
        <f t="shared" si="133"/>
        <v>84</v>
      </c>
    </row>
    <row r="920" spans="1:27" x14ac:dyDescent="0.3">
      <c r="A920" t="s">
        <v>1006</v>
      </c>
      <c r="B920" t="s">
        <v>18</v>
      </c>
      <c r="C920" t="s">
        <v>19</v>
      </c>
      <c r="D920" t="s">
        <v>27</v>
      </c>
      <c r="E920" t="s">
        <v>21</v>
      </c>
      <c r="F920" t="s">
        <v>50</v>
      </c>
      <c r="G920">
        <v>94.67</v>
      </c>
      <c r="H920">
        <v>4</v>
      </c>
      <c r="I920">
        <v>18.934000000000001</v>
      </c>
      <c r="J920">
        <v>397.61399999999998</v>
      </c>
      <c r="K920">
        <v>43772</v>
      </c>
      <c r="L920">
        <v>0.50277777777777777</v>
      </c>
      <c r="M920" t="s">
        <v>29</v>
      </c>
      <c r="N920">
        <v>378.68</v>
      </c>
      <c r="O920">
        <v>4.7619047620000003</v>
      </c>
      <c r="P920">
        <v>18.934000000000001</v>
      </c>
      <c r="Q920">
        <v>6.8</v>
      </c>
      <c r="R920">
        <f t="shared" si="134"/>
        <v>397.61</v>
      </c>
      <c r="S920" t="str">
        <f t="shared" si="126"/>
        <v>check</v>
      </c>
      <c r="T920" t="str">
        <f t="shared" si="127"/>
        <v>Fashion Accessories</v>
      </c>
      <c r="U920" t="str">
        <f t="shared" si="128"/>
        <v>Cash</v>
      </c>
      <c r="V920">
        <f>SUM(J920:J920:J1919)</f>
        <v>27213.144</v>
      </c>
      <c r="W920">
        <f t="shared" si="129"/>
        <v>425</v>
      </c>
      <c r="X920">
        <f t="shared" si="130"/>
        <v>327.86920481927712</v>
      </c>
      <c r="Y920">
        <f t="shared" si="131"/>
        <v>1022.49</v>
      </c>
      <c r="Z920">
        <f t="shared" si="132"/>
        <v>16.274999999999999</v>
      </c>
      <c r="AA920">
        <f t="shared" si="133"/>
        <v>83</v>
      </c>
    </row>
    <row r="921" spans="1:27" x14ac:dyDescent="0.3">
      <c r="A921" t="s">
        <v>1007</v>
      </c>
      <c r="B921" t="s">
        <v>45</v>
      </c>
      <c r="C921" t="s">
        <v>46</v>
      </c>
      <c r="D921" t="s">
        <v>27</v>
      </c>
      <c r="E921" t="s">
        <v>215</v>
      </c>
      <c r="F921" t="s">
        <v>31</v>
      </c>
      <c r="G921">
        <v>68.97</v>
      </c>
      <c r="H921">
        <v>3</v>
      </c>
      <c r="I921">
        <v>10.345499999999999</v>
      </c>
      <c r="J921">
        <v>217.25550000000001</v>
      </c>
      <c r="K921" t="s">
        <v>218</v>
      </c>
      <c r="L921">
        <v>0.47638888888888892</v>
      </c>
      <c r="M921" t="s">
        <v>23</v>
      </c>
      <c r="N921">
        <v>206.91</v>
      </c>
      <c r="O921">
        <v>4.7619047620000003</v>
      </c>
      <c r="P921">
        <v>10.345499999999999</v>
      </c>
      <c r="Q921">
        <v>8.6999999999999993</v>
      </c>
      <c r="R921">
        <f t="shared" si="134"/>
        <v>217.26</v>
      </c>
      <c r="S921" t="str">
        <f t="shared" si="126"/>
        <v>check</v>
      </c>
      <c r="T921" t="str">
        <f t="shared" si="127"/>
        <v>Home And Lifestyle</v>
      </c>
      <c r="U921" t="str">
        <f t="shared" si="128"/>
        <v>Ewallet</v>
      </c>
      <c r="V921">
        <f>SUM(J921:J921:J1920)</f>
        <v>26815.530000000002</v>
      </c>
      <c r="W921">
        <f t="shared" si="129"/>
        <v>421</v>
      </c>
      <c r="X921">
        <f t="shared" si="130"/>
        <v>327.01865853658541</v>
      </c>
      <c r="Y921">
        <f t="shared" si="131"/>
        <v>1022.49</v>
      </c>
      <c r="Z921">
        <f t="shared" si="132"/>
        <v>16.274999999999999</v>
      </c>
      <c r="AA921">
        <f t="shared" si="133"/>
        <v>82</v>
      </c>
    </row>
    <row r="922" spans="1:27" x14ac:dyDescent="0.3">
      <c r="A922" t="s">
        <v>1008</v>
      </c>
      <c r="B922" t="s">
        <v>45</v>
      </c>
      <c r="C922" t="s">
        <v>46</v>
      </c>
      <c r="D922" t="s">
        <v>20</v>
      </c>
      <c r="E922" t="s">
        <v>21</v>
      </c>
      <c r="F922" t="s">
        <v>28</v>
      </c>
      <c r="G922">
        <v>26.26</v>
      </c>
      <c r="H922">
        <v>3</v>
      </c>
      <c r="I922">
        <v>3.9390000000000001</v>
      </c>
      <c r="J922">
        <v>82.718999999999994</v>
      </c>
      <c r="K922">
        <v>43499</v>
      </c>
      <c r="L922">
        <v>0.52500000000000002</v>
      </c>
      <c r="M922" t="s">
        <v>23</v>
      </c>
      <c r="N922">
        <v>78.78</v>
      </c>
      <c r="O922">
        <v>4.7619047620000003</v>
      </c>
      <c r="P922">
        <v>3.9390000000000001</v>
      </c>
      <c r="Q922">
        <v>6.3</v>
      </c>
      <c r="R922">
        <f t="shared" si="134"/>
        <v>82.72</v>
      </c>
      <c r="S922" t="str">
        <f t="shared" si="126"/>
        <v>check</v>
      </c>
      <c r="T922" t="str">
        <f t="shared" si="127"/>
        <v>Electronic Accessories</v>
      </c>
      <c r="U922" t="str">
        <f t="shared" si="128"/>
        <v>Ewallet</v>
      </c>
      <c r="V922">
        <f>SUM(J922:J922:J1921)</f>
        <v>26598.2745</v>
      </c>
      <c r="W922">
        <f t="shared" si="129"/>
        <v>418</v>
      </c>
      <c r="X922">
        <f t="shared" si="130"/>
        <v>328.37375925925926</v>
      </c>
      <c r="Y922">
        <f t="shared" si="131"/>
        <v>1022.49</v>
      </c>
      <c r="Z922">
        <f t="shared" si="132"/>
        <v>16.274999999999999</v>
      </c>
      <c r="AA922">
        <f t="shared" si="133"/>
        <v>81</v>
      </c>
    </row>
    <row r="923" spans="1:27" x14ac:dyDescent="0.3">
      <c r="A923" t="s">
        <v>1009</v>
      </c>
      <c r="B923" t="s">
        <v>25</v>
      </c>
      <c r="C923" t="s">
        <v>26</v>
      </c>
      <c r="D923" t="s">
        <v>20</v>
      </c>
      <c r="E923" t="s">
        <v>21</v>
      </c>
      <c r="F923" t="s">
        <v>31</v>
      </c>
      <c r="G923">
        <v>35.79</v>
      </c>
      <c r="H923">
        <v>9</v>
      </c>
      <c r="I923">
        <v>16.105499999999999</v>
      </c>
      <c r="J923">
        <v>338.21550000000002</v>
      </c>
      <c r="K923">
        <v>43741</v>
      </c>
      <c r="L923">
        <v>0.62916666666666665</v>
      </c>
      <c r="M923" t="s">
        <v>32</v>
      </c>
      <c r="N923">
        <v>322.11</v>
      </c>
      <c r="O923">
        <v>4.7619047620000003</v>
      </c>
      <c r="P923">
        <v>16.105499999999999</v>
      </c>
      <c r="Q923">
        <v>5.0999999999999996</v>
      </c>
      <c r="R923">
        <f t="shared" si="134"/>
        <v>338.22</v>
      </c>
      <c r="S923" t="str">
        <f t="shared" si="126"/>
        <v>check</v>
      </c>
      <c r="T923" t="str">
        <f t="shared" si="127"/>
        <v>Home And Lifestyle</v>
      </c>
      <c r="U923" t="str">
        <f t="shared" si="128"/>
        <v>Credit card</v>
      </c>
      <c r="V923">
        <f>SUM(J923:J923:J1922)</f>
        <v>26515.555500000002</v>
      </c>
      <c r="W923">
        <f t="shared" si="129"/>
        <v>415</v>
      </c>
      <c r="X923">
        <f t="shared" si="130"/>
        <v>331.44444375</v>
      </c>
      <c r="Y923">
        <f t="shared" si="131"/>
        <v>1022.49</v>
      </c>
      <c r="Z923">
        <f t="shared" si="132"/>
        <v>16.274999999999999</v>
      </c>
      <c r="AA923">
        <f t="shared" si="133"/>
        <v>80</v>
      </c>
    </row>
    <row r="924" spans="1:27" x14ac:dyDescent="0.3">
      <c r="A924" t="s">
        <v>1010</v>
      </c>
      <c r="B924" t="s">
        <v>45</v>
      </c>
      <c r="C924" t="s">
        <v>46</v>
      </c>
      <c r="D924" t="s">
        <v>27</v>
      </c>
      <c r="E924" t="s">
        <v>21</v>
      </c>
      <c r="F924" t="s">
        <v>31</v>
      </c>
      <c r="G924">
        <v>16.37</v>
      </c>
      <c r="H924">
        <v>6</v>
      </c>
      <c r="I924">
        <v>4.9109999999999996</v>
      </c>
      <c r="J924">
        <v>103.131</v>
      </c>
      <c r="K924">
        <v>43679</v>
      </c>
      <c r="L924">
        <v>0.45694444444444443</v>
      </c>
      <c r="M924" t="s">
        <v>29</v>
      </c>
      <c r="N924">
        <v>98.22</v>
      </c>
      <c r="O924">
        <v>4.7619047620000003</v>
      </c>
      <c r="P924">
        <v>4.9109999999999996</v>
      </c>
      <c r="Q924">
        <v>7</v>
      </c>
      <c r="R924">
        <f t="shared" si="134"/>
        <v>103.13</v>
      </c>
      <c r="S924" t="str">
        <f t="shared" si="126"/>
        <v>check</v>
      </c>
      <c r="T924" t="str">
        <f t="shared" si="127"/>
        <v>Home And Lifestyle</v>
      </c>
      <c r="U924" t="str">
        <f t="shared" si="128"/>
        <v>Cash</v>
      </c>
      <c r="V924">
        <f>SUM(J924:J924:J1923)</f>
        <v>26177.34</v>
      </c>
      <c r="W924">
        <f t="shared" si="129"/>
        <v>406</v>
      </c>
      <c r="X924">
        <f t="shared" si="130"/>
        <v>331.35873417721518</v>
      </c>
      <c r="Y924">
        <f t="shared" si="131"/>
        <v>1022.49</v>
      </c>
      <c r="Z924">
        <f t="shared" si="132"/>
        <v>16.274999999999999</v>
      </c>
      <c r="AA924">
        <f t="shared" si="133"/>
        <v>79</v>
      </c>
    </row>
    <row r="925" spans="1:27" x14ac:dyDescent="0.3">
      <c r="A925" t="s">
        <v>1011</v>
      </c>
      <c r="B925" t="s">
        <v>25</v>
      </c>
      <c r="C925" t="s">
        <v>26</v>
      </c>
      <c r="D925" t="s">
        <v>20</v>
      </c>
      <c r="E925" t="s">
        <v>21</v>
      </c>
      <c r="F925" t="s">
        <v>31</v>
      </c>
      <c r="G925">
        <v>12.73</v>
      </c>
      <c r="H925">
        <v>2</v>
      </c>
      <c r="I925">
        <v>1.2729999999999999</v>
      </c>
      <c r="J925">
        <v>26.733000000000001</v>
      </c>
      <c r="K925" t="s">
        <v>218</v>
      </c>
      <c r="L925">
        <v>0.50694444444444442</v>
      </c>
      <c r="M925" t="s">
        <v>32</v>
      </c>
      <c r="N925">
        <v>25.46</v>
      </c>
      <c r="O925">
        <v>4.7619047620000003</v>
      </c>
      <c r="P925">
        <v>1.2729999999999999</v>
      </c>
      <c r="Q925">
        <v>5.2</v>
      </c>
      <c r="R925">
        <f t="shared" si="134"/>
        <v>26.73</v>
      </c>
      <c r="S925" t="str">
        <f t="shared" si="126"/>
        <v>check</v>
      </c>
      <c r="T925" t="str">
        <f t="shared" si="127"/>
        <v>Home And Lifestyle</v>
      </c>
      <c r="U925" t="str">
        <f t="shared" si="128"/>
        <v>Credit card</v>
      </c>
      <c r="V925">
        <f>SUM(J925:J925:J1924)</f>
        <v>26074.208999999999</v>
      </c>
      <c r="W925">
        <f t="shared" si="129"/>
        <v>400</v>
      </c>
      <c r="X925">
        <f t="shared" si="130"/>
        <v>334.28473076923075</v>
      </c>
      <c r="Y925">
        <f t="shared" si="131"/>
        <v>1022.49</v>
      </c>
      <c r="Z925">
        <f t="shared" si="132"/>
        <v>16.274999999999999</v>
      </c>
      <c r="AA925">
        <f t="shared" si="133"/>
        <v>78</v>
      </c>
    </row>
    <row r="926" spans="1:27" x14ac:dyDescent="0.3">
      <c r="A926" t="s">
        <v>1012</v>
      </c>
      <c r="B926" t="s">
        <v>25</v>
      </c>
      <c r="C926" t="s">
        <v>26</v>
      </c>
      <c r="D926" t="s">
        <v>27</v>
      </c>
      <c r="E926" t="s">
        <v>21</v>
      </c>
      <c r="F926" t="s">
        <v>36</v>
      </c>
      <c r="G926">
        <v>83.14</v>
      </c>
      <c r="H926">
        <v>7</v>
      </c>
      <c r="I926">
        <v>29.099</v>
      </c>
      <c r="J926">
        <v>611.07899999999995</v>
      </c>
      <c r="K926">
        <v>43739</v>
      </c>
      <c r="L926">
        <v>0.4381944444444445</v>
      </c>
      <c r="M926" t="s">
        <v>32</v>
      </c>
      <c r="N926">
        <v>581.98</v>
      </c>
      <c r="O926">
        <v>4.7619047620000003</v>
      </c>
      <c r="P926">
        <v>29.099</v>
      </c>
      <c r="Q926">
        <v>6.6</v>
      </c>
      <c r="R926">
        <f t="shared" si="134"/>
        <v>611.08000000000004</v>
      </c>
      <c r="S926" t="str">
        <f t="shared" si="126"/>
        <v>check</v>
      </c>
      <c r="T926" t="str">
        <f t="shared" si="127"/>
        <v>Sports And Travel</v>
      </c>
      <c r="U926" t="str">
        <f t="shared" si="128"/>
        <v>Credit card</v>
      </c>
      <c r="V926">
        <f>SUM(J926:J926:J1925)</f>
        <v>26047.476000000002</v>
      </c>
      <c r="W926">
        <f t="shared" si="129"/>
        <v>398</v>
      </c>
      <c r="X926">
        <f t="shared" si="130"/>
        <v>338.27890909090911</v>
      </c>
      <c r="Y926">
        <f t="shared" si="131"/>
        <v>1022.49</v>
      </c>
      <c r="Z926">
        <f t="shared" si="132"/>
        <v>16.274999999999999</v>
      </c>
      <c r="AA926">
        <f t="shared" si="133"/>
        <v>77</v>
      </c>
    </row>
    <row r="927" spans="1:27" x14ac:dyDescent="0.3">
      <c r="A927" t="s">
        <v>1013</v>
      </c>
      <c r="B927" t="s">
        <v>25</v>
      </c>
      <c r="C927" t="s">
        <v>26</v>
      </c>
      <c r="D927" t="s">
        <v>20</v>
      </c>
      <c r="E927" t="s">
        <v>21</v>
      </c>
      <c r="F927" t="s">
        <v>36</v>
      </c>
      <c r="G927">
        <v>35.22</v>
      </c>
      <c r="H927">
        <v>6</v>
      </c>
      <c r="I927">
        <v>10.566000000000001</v>
      </c>
      <c r="J927">
        <v>221.886</v>
      </c>
      <c r="K927" t="s">
        <v>354</v>
      </c>
      <c r="L927">
        <v>0.5756944444444444</v>
      </c>
      <c r="M927" t="s">
        <v>23</v>
      </c>
      <c r="N927">
        <v>211.32</v>
      </c>
      <c r="O927">
        <v>4.7619047620000003</v>
      </c>
      <c r="P927">
        <v>10.566000000000001</v>
      </c>
      <c r="Q927">
        <v>6.5</v>
      </c>
      <c r="R927">
        <f t="shared" si="134"/>
        <v>221.89</v>
      </c>
      <c r="S927" t="str">
        <f t="shared" si="126"/>
        <v>check</v>
      </c>
      <c r="T927" t="str">
        <f t="shared" si="127"/>
        <v>Sports And Travel</v>
      </c>
      <c r="U927" t="str">
        <f t="shared" si="128"/>
        <v>Ewallet</v>
      </c>
      <c r="V927">
        <f>SUM(J927:J927:J1926)</f>
        <v>25436.397000000004</v>
      </c>
      <c r="W927">
        <f t="shared" si="129"/>
        <v>391</v>
      </c>
      <c r="X927">
        <f t="shared" si="130"/>
        <v>334.68943421052637</v>
      </c>
      <c r="Y927">
        <f t="shared" si="131"/>
        <v>1022.49</v>
      </c>
      <c r="Z927">
        <f t="shared" si="132"/>
        <v>16.274999999999999</v>
      </c>
      <c r="AA927">
        <f t="shared" si="133"/>
        <v>76</v>
      </c>
    </row>
    <row r="928" spans="1:27" x14ac:dyDescent="0.3">
      <c r="A928" t="s">
        <v>1014</v>
      </c>
      <c r="B928" t="s">
        <v>45</v>
      </c>
      <c r="C928" t="s">
        <v>46</v>
      </c>
      <c r="D928" t="s">
        <v>27</v>
      </c>
      <c r="E928" t="s">
        <v>21</v>
      </c>
      <c r="F928" t="s">
        <v>28</v>
      </c>
      <c r="G928">
        <v>13.78</v>
      </c>
      <c r="H928">
        <v>4</v>
      </c>
      <c r="I928">
        <v>2.7559999999999998</v>
      </c>
      <c r="J928">
        <v>57.875999999999998</v>
      </c>
      <c r="K928">
        <v>43739</v>
      </c>
      <c r="L928">
        <v>0.46527777777777773</v>
      </c>
      <c r="M928" t="s">
        <v>23</v>
      </c>
      <c r="N928">
        <v>55.12</v>
      </c>
      <c r="O928">
        <v>4.7619047620000003</v>
      </c>
      <c r="P928">
        <v>2.7559999999999998</v>
      </c>
      <c r="Q928">
        <v>9</v>
      </c>
      <c r="R928">
        <f t="shared" si="134"/>
        <v>57.88</v>
      </c>
      <c r="S928" t="str">
        <f t="shared" si="126"/>
        <v>check</v>
      </c>
      <c r="T928" t="str">
        <f t="shared" si="127"/>
        <v>Electronic Accessories</v>
      </c>
      <c r="U928" t="str">
        <f t="shared" si="128"/>
        <v>Ewallet</v>
      </c>
      <c r="V928">
        <f>SUM(J928:J928:J1927)</f>
        <v>25214.511000000002</v>
      </c>
      <c r="W928">
        <f t="shared" si="129"/>
        <v>385</v>
      </c>
      <c r="X928">
        <f t="shared" si="130"/>
        <v>336.19348000000002</v>
      </c>
      <c r="Y928">
        <f t="shared" si="131"/>
        <v>1022.49</v>
      </c>
      <c r="Z928">
        <f t="shared" si="132"/>
        <v>16.274999999999999</v>
      </c>
      <c r="AA928">
        <f t="shared" si="133"/>
        <v>75</v>
      </c>
    </row>
    <row r="929" spans="1:27" x14ac:dyDescent="0.3">
      <c r="A929" t="s">
        <v>1015</v>
      </c>
      <c r="B929" t="s">
        <v>45</v>
      </c>
      <c r="C929" t="s">
        <v>46</v>
      </c>
      <c r="D929" t="s">
        <v>20</v>
      </c>
      <c r="E929" t="s">
        <v>215</v>
      </c>
      <c r="F929" t="s">
        <v>36</v>
      </c>
      <c r="G929">
        <v>88.31</v>
      </c>
      <c r="H929">
        <v>1</v>
      </c>
      <c r="I929">
        <v>4.4154999999999998</v>
      </c>
      <c r="J929">
        <v>92.725499999999997</v>
      </c>
      <c r="K929" t="s">
        <v>117</v>
      </c>
      <c r="L929">
        <v>0.73472222222222217</v>
      </c>
      <c r="M929" t="s">
        <v>32</v>
      </c>
      <c r="N929">
        <v>88.31</v>
      </c>
      <c r="O929">
        <v>4.7619047620000003</v>
      </c>
      <c r="P929">
        <v>4.4154999999999998</v>
      </c>
      <c r="Q929">
        <v>5.2</v>
      </c>
      <c r="R929">
        <f t="shared" si="134"/>
        <v>92.73</v>
      </c>
      <c r="S929" t="str">
        <f t="shared" si="126"/>
        <v>check</v>
      </c>
      <c r="T929" t="str">
        <f t="shared" si="127"/>
        <v>Sports And Travel</v>
      </c>
      <c r="U929" t="str">
        <f t="shared" si="128"/>
        <v>Credit card</v>
      </c>
      <c r="V929">
        <f>SUM(J929:J929:J1928)</f>
        <v>25156.635000000006</v>
      </c>
      <c r="W929">
        <f t="shared" si="129"/>
        <v>381</v>
      </c>
      <c r="X929">
        <f t="shared" si="130"/>
        <v>339.9545270270271</v>
      </c>
      <c r="Y929">
        <f t="shared" si="131"/>
        <v>1022.49</v>
      </c>
      <c r="Z929">
        <f t="shared" si="132"/>
        <v>16.274999999999999</v>
      </c>
      <c r="AA929">
        <f t="shared" si="133"/>
        <v>74</v>
      </c>
    </row>
    <row r="930" spans="1:27" x14ac:dyDescent="0.3">
      <c r="A930" t="s">
        <v>1016</v>
      </c>
      <c r="B930" t="s">
        <v>18</v>
      </c>
      <c r="C930" t="s">
        <v>19</v>
      </c>
      <c r="D930" t="s">
        <v>20</v>
      </c>
      <c r="E930" t="s">
        <v>21</v>
      </c>
      <c r="F930" t="s">
        <v>22</v>
      </c>
      <c r="G930">
        <v>39.619999999999997</v>
      </c>
      <c r="H930">
        <v>9</v>
      </c>
      <c r="I930">
        <v>17.829000000000001</v>
      </c>
      <c r="J930">
        <v>374.40899999999999</v>
      </c>
      <c r="K930" t="s">
        <v>137</v>
      </c>
      <c r="L930">
        <v>0.74583333333333324</v>
      </c>
      <c r="M930" t="s">
        <v>32</v>
      </c>
      <c r="N930">
        <v>356.58</v>
      </c>
      <c r="O930">
        <v>4.7619047620000003</v>
      </c>
      <c r="P930">
        <v>17.829000000000001</v>
      </c>
      <c r="Q930">
        <v>6.8</v>
      </c>
      <c r="R930">
        <f t="shared" si="134"/>
        <v>374.41</v>
      </c>
      <c r="S930" t="str">
        <f t="shared" si="126"/>
        <v>check</v>
      </c>
      <c r="T930" t="str">
        <f t="shared" si="127"/>
        <v>Health And Beauty</v>
      </c>
      <c r="U930" t="str">
        <f t="shared" si="128"/>
        <v>Credit card</v>
      </c>
      <c r="V930">
        <f>SUM(J930:J930:J1929)</f>
        <v>25063.909500000005</v>
      </c>
      <c r="W930">
        <f t="shared" si="129"/>
        <v>380</v>
      </c>
      <c r="X930">
        <f t="shared" si="130"/>
        <v>343.34122602739734</v>
      </c>
      <c r="Y930">
        <f t="shared" si="131"/>
        <v>1022.49</v>
      </c>
      <c r="Z930">
        <f t="shared" si="132"/>
        <v>16.274999999999999</v>
      </c>
      <c r="AA930">
        <f t="shared" si="133"/>
        <v>73</v>
      </c>
    </row>
    <row r="931" spans="1:27" x14ac:dyDescent="0.3">
      <c r="A931" t="s">
        <v>1017</v>
      </c>
      <c r="B931" t="s">
        <v>45</v>
      </c>
      <c r="C931" t="s">
        <v>46</v>
      </c>
      <c r="D931" t="s">
        <v>27</v>
      </c>
      <c r="E931" t="s">
        <v>21</v>
      </c>
      <c r="F931" t="s">
        <v>28</v>
      </c>
      <c r="G931">
        <v>88.25</v>
      </c>
      <c r="H931">
        <v>9</v>
      </c>
      <c r="I931">
        <v>39.712499999999999</v>
      </c>
      <c r="J931">
        <v>833.96249999999998</v>
      </c>
      <c r="K931" t="s">
        <v>117</v>
      </c>
      <c r="L931">
        <v>0.86875000000000002</v>
      </c>
      <c r="M931" t="s">
        <v>32</v>
      </c>
      <c r="N931">
        <v>794.25</v>
      </c>
      <c r="O931">
        <v>4.7619047620000003</v>
      </c>
      <c r="P931">
        <v>39.712499999999999</v>
      </c>
      <c r="Q931">
        <v>7.6</v>
      </c>
      <c r="R931">
        <f t="shared" si="134"/>
        <v>833.96</v>
      </c>
      <c r="S931" t="str">
        <f t="shared" si="126"/>
        <v>check</v>
      </c>
      <c r="T931" t="str">
        <f t="shared" si="127"/>
        <v>Electronic Accessories</v>
      </c>
      <c r="U931" t="str">
        <f t="shared" si="128"/>
        <v>Credit card</v>
      </c>
      <c r="V931">
        <f>SUM(J931:J931:J1930)</f>
        <v>24689.500500000002</v>
      </c>
      <c r="W931">
        <f t="shared" si="129"/>
        <v>371</v>
      </c>
      <c r="X931">
        <f t="shared" si="130"/>
        <v>342.90972916666669</v>
      </c>
      <c r="Y931">
        <f t="shared" si="131"/>
        <v>1022.49</v>
      </c>
      <c r="Z931">
        <f t="shared" si="132"/>
        <v>16.274999999999999</v>
      </c>
      <c r="AA931">
        <f t="shared" si="133"/>
        <v>72</v>
      </c>
    </row>
    <row r="932" spans="1:27" x14ac:dyDescent="0.3">
      <c r="A932" t="s">
        <v>1018</v>
      </c>
      <c r="B932" t="s">
        <v>45</v>
      </c>
      <c r="C932" t="s">
        <v>46</v>
      </c>
      <c r="D932" t="s">
        <v>27</v>
      </c>
      <c r="E932" t="s">
        <v>215</v>
      </c>
      <c r="F932" t="s">
        <v>36</v>
      </c>
      <c r="G932">
        <v>25.31</v>
      </c>
      <c r="H932">
        <v>2</v>
      </c>
      <c r="I932">
        <v>2.5310000000000001</v>
      </c>
      <c r="J932">
        <v>53.151000000000003</v>
      </c>
      <c r="K932">
        <v>43499</v>
      </c>
      <c r="L932">
        <v>0.80972222222222223</v>
      </c>
      <c r="M932" t="s">
        <v>23</v>
      </c>
      <c r="N932">
        <v>50.62</v>
      </c>
      <c r="O932">
        <v>4.7619047620000003</v>
      </c>
      <c r="P932">
        <v>2.5310000000000001</v>
      </c>
      <c r="Q932">
        <v>7.2</v>
      </c>
      <c r="R932">
        <f t="shared" si="134"/>
        <v>53.15</v>
      </c>
      <c r="S932" t="str">
        <f t="shared" si="126"/>
        <v>check</v>
      </c>
      <c r="T932" t="str">
        <f t="shared" si="127"/>
        <v>Sports And Travel</v>
      </c>
      <c r="U932" t="str">
        <f t="shared" si="128"/>
        <v>Ewallet</v>
      </c>
      <c r="V932">
        <f>SUM(J932:J932:J1931)</f>
        <v>23855.538</v>
      </c>
      <c r="W932">
        <f t="shared" si="129"/>
        <v>362</v>
      </c>
      <c r="X932">
        <f t="shared" si="130"/>
        <v>335.99349295774647</v>
      </c>
      <c r="Y932">
        <f t="shared" si="131"/>
        <v>1022.49</v>
      </c>
      <c r="Z932">
        <f t="shared" si="132"/>
        <v>16.274999999999999</v>
      </c>
      <c r="AA932">
        <f t="shared" si="133"/>
        <v>71</v>
      </c>
    </row>
    <row r="933" spans="1:27" x14ac:dyDescent="0.3">
      <c r="A933" t="s">
        <v>1019</v>
      </c>
      <c r="B933" t="s">
        <v>45</v>
      </c>
      <c r="C933" t="s">
        <v>46</v>
      </c>
      <c r="D933" t="s">
        <v>27</v>
      </c>
      <c r="E933" t="s">
        <v>215</v>
      </c>
      <c r="F933" t="s">
        <v>31</v>
      </c>
      <c r="G933">
        <v>99.92</v>
      </c>
      <c r="H933">
        <v>6</v>
      </c>
      <c r="I933">
        <v>29.975999999999999</v>
      </c>
      <c r="J933">
        <v>629.49599999999998</v>
      </c>
      <c r="K933" t="s">
        <v>176</v>
      </c>
      <c r="L933">
        <v>0.56458333333333333</v>
      </c>
      <c r="M933" t="s">
        <v>23</v>
      </c>
      <c r="N933">
        <v>599.52</v>
      </c>
      <c r="O933">
        <v>4.7619047620000003</v>
      </c>
      <c r="P933">
        <v>29.975999999999999</v>
      </c>
      <c r="Q933">
        <v>7.1</v>
      </c>
      <c r="R933">
        <f t="shared" si="134"/>
        <v>629.5</v>
      </c>
      <c r="S933" t="str">
        <f t="shared" si="126"/>
        <v>check</v>
      </c>
      <c r="T933" t="str">
        <f t="shared" si="127"/>
        <v>Home And Lifestyle</v>
      </c>
      <c r="U933" t="str">
        <f t="shared" si="128"/>
        <v>Ewallet</v>
      </c>
      <c r="V933">
        <f>SUM(J933:J933:J1932)</f>
        <v>23802.387000000002</v>
      </c>
      <c r="W933">
        <f t="shared" si="129"/>
        <v>360</v>
      </c>
      <c r="X933">
        <f t="shared" si="130"/>
        <v>340.03410000000002</v>
      </c>
      <c r="Y933">
        <f t="shared" si="131"/>
        <v>1022.49</v>
      </c>
      <c r="Z933">
        <f t="shared" si="132"/>
        <v>16.274999999999999</v>
      </c>
      <c r="AA933">
        <f t="shared" si="133"/>
        <v>70</v>
      </c>
    </row>
    <row r="934" spans="1:27" x14ac:dyDescent="0.3">
      <c r="A934" t="s">
        <v>1020</v>
      </c>
      <c r="B934" t="s">
        <v>25</v>
      </c>
      <c r="C934" t="s">
        <v>26</v>
      </c>
      <c r="D934" t="s">
        <v>20</v>
      </c>
      <c r="E934" t="s">
        <v>21</v>
      </c>
      <c r="F934" t="s">
        <v>50</v>
      </c>
      <c r="G934">
        <v>83.35</v>
      </c>
      <c r="H934">
        <v>2</v>
      </c>
      <c r="I934">
        <v>8.3350000000000009</v>
      </c>
      <c r="J934">
        <v>175.035</v>
      </c>
      <c r="K934">
        <v>43498</v>
      </c>
      <c r="L934">
        <v>0.58680555555555558</v>
      </c>
      <c r="M934" t="s">
        <v>32</v>
      </c>
      <c r="N934">
        <v>166.7</v>
      </c>
      <c r="O934">
        <v>4.7619047620000003</v>
      </c>
      <c r="P934">
        <v>8.3350000000000009</v>
      </c>
      <c r="Q934">
        <v>9.5</v>
      </c>
      <c r="R934">
        <f t="shared" si="134"/>
        <v>175.04</v>
      </c>
      <c r="S934" t="str">
        <f t="shared" si="126"/>
        <v>check</v>
      </c>
      <c r="T934" t="str">
        <f t="shared" si="127"/>
        <v>Fashion Accessories</v>
      </c>
      <c r="U934" t="str">
        <f t="shared" si="128"/>
        <v>Credit card</v>
      </c>
      <c r="V934">
        <f>SUM(J934:J934:J1933)</f>
        <v>23172.891000000003</v>
      </c>
      <c r="W934">
        <f t="shared" si="129"/>
        <v>354</v>
      </c>
      <c r="X934">
        <f t="shared" si="130"/>
        <v>335.83900000000006</v>
      </c>
      <c r="Y934">
        <f t="shared" si="131"/>
        <v>1022.49</v>
      </c>
      <c r="Z934">
        <f t="shared" si="132"/>
        <v>16.274999999999999</v>
      </c>
      <c r="AA934">
        <f t="shared" si="133"/>
        <v>69</v>
      </c>
    </row>
    <row r="935" spans="1:27" x14ac:dyDescent="0.3">
      <c r="A935" t="s">
        <v>1021</v>
      </c>
      <c r="B935" t="s">
        <v>18</v>
      </c>
      <c r="C935" t="s">
        <v>19</v>
      </c>
      <c r="D935" t="s">
        <v>27</v>
      </c>
      <c r="E935" t="s">
        <v>21</v>
      </c>
      <c r="F935" t="s">
        <v>47</v>
      </c>
      <c r="G935">
        <v>74.44</v>
      </c>
      <c r="H935">
        <v>10</v>
      </c>
      <c r="I935">
        <v>37.22</v>
      </c>
      <c r="J935">
        <v>781.62</v>
      </c>
      <c r="K935" t="s">
        <v>98</v>
      </c>
      <c r="L935">
        <v>0.4861111111111111</v>
      </c>
      <c r="M935" t="s">
        <v>23</v>
      </c>
      <c r="N935">
        <v>744.4</v>
      </c>
      <c r="O935">
        <v>4.7619047620000003</v>
      </c>
      <c r="P935">
        <v>37.22</v>
      </c>
      <c r="Q935">
        <v>5.0999999999999996</v>
      </c>
      <c r="R935">
        <f t="shared" si="134"/>
        <v>781.62</v>
      </c>
      <c r="S935" t="str">
        <f t="shared" si="126"/>
        <v>correct</v>
      </c>
      <c r="T935" t="str">
        <f t="shared" si="127"/>
        <v>Food And Beverages</v>
      </c>
      <c r="U935" t="str">
        <f t="shared" si="128"/>
        <v>Ewallet</v>
      </c>
      <c r="V935">
        <f>SUM(J935:J935:J1934)</f>
        <v>22997.856000000003</v>
      </c>
      <c r="W935">
        <f t="shared" si="129"/>
        <v>352</v>
      </c>
      <c r="X935">
        <f t="shared" si="130"/>
        <v>338.20376470588241</v>
      </c>
      <c r="Y935">
        <f t="shared" si="131"/>
        <v>1022.49</v>
      </c>
      <c r="Z935">
        <f t="shared" si="132"/>
        <v>16.274999999999999</v>
      </c>
      <c r="AA935">
        <f t="shared" si="133"/>
        <v>68</v>
      </c>
    </row>
    <row r="936" spans="1:27" x14ac:dyDescent="0.3">
      <c r="A936" t="s">
        <v>1022</v>
      </c>
      <c r="B936" t="s">
        <v>25</v>
      </c>
      <c r="C936" t="s">
        <v>26</v>
      </c>
      <c r="D936" t="s">
        <v>27</v>
      </c>
      <c r="E936" t="s">
        <v>215</v>
      </c>
      <c r="F936" t="s">
        <v>22</v>
      </c>
      <c r="G936">
        <v>64.08</v>
      </c>
      <c r="H936">
        <v>7</v>
      </c>
      <c r="I936">
        <v>22.428000000000001</v>
      </c>
      <c r="J936">
        <v>470.988</v>
      </c>
      <c r="K936" t="s">
        <v>114</v>
      </c>
      <c r="L936">
        <v>0.51874999999999993</v>
      </c>
      <c r="M936" t="s">
        <v>23</v>
      </c>
      <c r="N936">
        <v>448.56</v>
      </c>
      <c r="O936">
        <v>4.7619047620000003</v>
      </c>
      <c r="P936">
        <v>22.428000000000001</v>
      </c>
      <c r="Q936">
        <v>7.6</v>
      </c>
      <c r="R936">
        <f t="shared" si="134"/>
        <v>470.99</v>
      </c>
      <c r="S936" t="str">
        <f t="shared" si="126"/>
        <v>check</v>
      </c>
      <c r="T936" t="str">
        <f t="shared" si="127"/>
        <v>Health And Beauty</v>
      </c>
      <c r="U936" t="str">
        <f t="shared" si="128"/>
        <v>Ewallet</v>
      </c>
      <c r="V936">
        <f>SUM(J936:J936:J1935)</f>
        <v>22216.236000000004</v>
      </c>
      <c r="W936">
        <f t="shared" si="129"/>
        <v>342</v>
      </c>
      <c r="X936">
        <f t="shared" si="130"/>
        <v>331.58561194029858</v>
      </c>
      <c r="Y936">
        <f t="shared" si="131"/>
        <v>1022.49</v>
      </c>
      <c r="Z936">
        <f t="shared" si="132"/>
        <v>16.274999999999999</v>
      </c>
      <c r="AA936">
        <f t="shared" si="133"/>
        <v>67</v>
      </c>
    </row>
    <row r="937" spans="1:27" x14ac:dyDescent="0.3">
      <c r="A937" t="s">
        <v>1023</v>
      </c>
      <c r="B937" t="s">
        <v>45</v>
      </c>
      <c r="C937" t="s">
        <v>46</v>
      </c>
      <c r="D937" t="s">
        <v>27</v>
      </c>
      <c r="E937" t="s">
        <v>21</v>
      </c>
      <c r="F937" t="s">
        <v>31</v>
      </c>
      <c r="G937">
        <v>63.15</v>
      </c>
      <c r="H937">
        <v>6</v>
      </c>
      <c r="I937">
        <v>18.945</v>
      </c>
      <c r="J937">
        <v>397.84500000000003</v>
      </c>
      <c r="K937">
        <v>43525</v>
      </c>
      <c r="L937">
        <v>0.85</v>
      </c>
      <c r="M937" t="s">
        <v>23</v>
      </c>
      <c r="N937">
        <v>378.9</v>
      </c>
      <c r="O937">
        <v>4.7619047620000003</v>
      </c>
      <c r="P937">
        <v>18.945</v>
      </c>
      <c r="Q937">
        <v>9.8000000000000007</v>
      </c>
      <c r="R937">
        <f t="shared" si="134"/>
        <v>397.85</v>
      </c>
      <c r="S937" t="str">
        <f t="shared" si="126"/>
        <v>check</v>
      </c>
      <c r="T937" t="str">
        <f t="shared" si="127"/>
        <v>Home And Lifestyle</v>
      </c>
      <c r="U937" t="str">
        <f t="shared" si="128"/>
        <v>Ewallet</v>
      </c>
      <c r="V937">
        <f>SUM(J937:J937:J1936)</f>
        <v>21745.248000000003</v>
      </c>
      <c r="W937">
        <f t="shared" si="129"/>
        <v>335</v>
      </c>
      <c r="X937">
        <f t="shared" si="130"/>
        <v>329.47345454545462</v>
      </c>
      <c r="Y937">
        <f t="shared" si="131"/>
        <v>1022.49</v>
      </c>
      <c r="Z937">
        <f t="shared" si="132"/>
        <v>16.274999999999999</v>
      </c>
      <c r="AA937">
        <f t="shared" si="133"/>
        <v>66</v>
      </c>
    </row>
    <row r="938" spans="1:27" x14ac:dyDescent="0.3">
      <c r="A938" t="s">
        <v>1024</v>
      </c>
      <c r="B938" t="s">
        <v>25</v>
      </c>
      <c r="C938" t="s">
        <v>26</v>
      </c>
      <c r="D938" t="s">
        <v>20</v>
      </c>
      <c r="E938" t="s">
        <v>215</v>
      </c>
      <c r="F938" t="s">
        <v>31</v>
      </c>
      <c r="G938">
        <v>85.72</v>
      </c>
      <c r="H938">
        <v>3</v>
      </c>
      <c r="I938">
        <v>12.858000000000001</v>
      </c>
      <c r="J938">
        <v>270.01799999999997</v>
      </c>
      <c r="K938" t="s">
        <v>128</v>
      </c>
      <c r="L938">
        <v>0.87430555555555556</v>
      </c>
      <c r="M938" t="s">
        <v>23</v>
      </c>
      <c r="N938">
        <v>257.16000000000003</v>
      </c>
      <c r="O938">
        <v>4.7619047620000003</v>
      </c>
      <c r="P938">
        <v>12.858000000000001</v>
      </c>
      <c r="Q938">
        <v>5.0999999999999996</v>
      </c>
      <c r="R938">
        <f t="shared" si="134"/>
        <v>270.02</v>
      </c>
      <c r="S938" t="str">
        <f t="shared" si="126"/>
        <v>check</v>
      </c>
      <c r="T938" t="str">
        <f t="shared" si="127"/>
        <v>Home And Lifestyle</v>
      </c>
      <c r="U938" t="str">
        <f t="shared" si="128"/>
        <v>Ewallet</v>
      </c>
      <c r="V938">
        <f>SUM(J938:J938:J1937)</f>
        <v>21347.403000000006</v>
      </c>
      <c r="W938">
        <f t="shared" si="129"/>
        <v>329</v>
      </c>
      <c r="X938">
        <f t="shared" si="130"/>
        <v>328.42158461538469</v>
      </c>
      <c r="Y938">
        <f t="shared" si="131"/>
        <v>1022.49</v>
      </c>
      <c r="Z938">
        <f t="shared" si="132"/>
        <v>16.274999999999999</v>
      </c>
      <c r="AA938">
        <f t="shared" si="133"/>
        <v>65</v>
      </c>
    </row>
    <row r="939" spans="1:27" x14ac:dyDescent="0.3">
      <c r="A939" t="s">
        <v>1025</v>
      </c>
      <c r="B939" t="s">
        <v>25</v>
      </c>
      <c r="C939" t="s">
        <v>26</v>
      </c>
      <c r="D939" t="s">
        <v>27</v>
      </c>
      <c r="E939" t="s">
        <v>21</v>
      </c>
      <c r="F939" t="s">
        <v>22</v>
      </c>
      <c r="G939">
        <v>78.89</v>
      </c>
      <c r="H939">
        <v>7</v>
      </c>
      <c r="I939">
        <v>27.611499999999999</v>
      </c>
      <c r="J939">
        <v>579.8415</v>
      </c>
      <c r="K939">
        <v>43586</v>
      </c>
      <c r="L939">
        <v>0.82500000000000007</v>
      </c>
      <c r="M939" t="s">
        <v>23</v>
      </c>
      <c r="N939">
        <v>552.23</v>
      </c>
      <c r="O939">
        <v>4.7619047620000003</v>
      </c>
      <c r="P939">
        <v>27.611499999999999</v>
      </c>
      <c r="Q939">
        <v>7.5</v>
      </c>
      <c r="R939">
        <f t="shared" si="134"/>
        <v>579.84</v>
      </c>
      <c r="S939" t="str">
        <f t="shared" si="126"/>
        <v>check</v>
      </c>
      <c r="T939" t="str">
        <f t="shared" si="127"/>
        <v>Health And Beauty</v>
      </c>
      <c r="U939" t="str">
        <f t="shared" si="128"/>
        <v>Ewallet</v>
      </c>
      <c r="V939">
        <f>SUM(J939:J939:J1938)</f>
        <v>21077.385000000006</v>
      </c>
      <c r="W939">
        <f t="shared" si="129"/>
        <v>326</v>
      </c>
      <c r="X939">
        <f t="shared" si="130"/>
        <v>329.33414062500009</v>
      </c>
      <c r="Y939">
        <f t="shared" si="131"/>
        <v>1022.49</v>
      </c>
      <c r="Z939">
        <f t="shared" si="132"/>
        <v>16.274999999999999</v>
      </c>
      <c r="AA939">
        <f t="shared" si="133"/>
        <v>64</v>
      </c>
    </row>
    <row r="940" spans="1:27" x14ac:dyDescent="0.3">
      <c r="A940" t="s">
        <v>1026</v>
      </c>
      <c r="B940" t="s">
        <v>18</v>
      </c>
      <c r="C940" t="s">
        <v>19</v>
      </c>
      <c r="D940" t="s">
        <v>27</v>
      </c>
      <c r="E940" t="s">
        <v>21</v>
      </c>
      <c r="F940" t="s">
        <v>36</v>
      </c>
      <c r="G940">
        <v>89.48</v>
      </c>
      <c r="H940">
        <v>5</v>
      </c>
      <c r="I940">
        <v>22.37</v>
      </c>
      <c r="J940">
        <v>469.77</v>
      </c>
      <c r="K940" t="s">
        <v>235</v>
      </c>
      <c r="L940">
        <v>0.4291666666666667</v>
      </c>
      <c r="M940" t="s">
        <v>29</v>
      </c>
      <c r="N940">
        <v>447.4</v>
      </c>
      <c r="O940">
        <v>4.7619047620000003</v>
      </c>
      <c r="P940">
        <v>22.37</v>
      </c>
      <c r="Q940">
        <v>7.4</v>
      </c>
      <c r="R940">
        <f t="shared" si="134"/>
        <v>469.77</v>
      </c>
      <c r="S940" t="str">
        <f t="shared" si="126"/>
        <v>correct</v>
      </c>
      <c r="T940" t="str">
        <f t="shared" si="127"/>
        <v>Sports And Travel</v>
      </c>
      <c r="U940" t="str">
        <f t="shared" si="128"/>
        <v>Cash</v>
      </c>
      <c r="V940">
        <f>SUM(J940:J940:J1939)</f>
        <v>20497.543500000003</v>
      </c>
      <c r="W940">
        <f t="shared" si="129"/>
        <v>319</v>
      </c>
      <c r="X940">
        <f t="shared" si="130"/>
        <v>325.35783333333336</v>
      </c>
      <c r="Y940">
        <f t="shared" si="131"/>
        <v>1022.49</v>
      </c>
      <c r="Z940">
        <f t="shared" si="132"/>
        <v>16.274999999999999</v>
      </c>
      <c r="AA940">
        <f t="shared" si="133"/>
        <v>63</v>
      </c>
    </row>
    <row r="941" spans="1:27" x14ac:dyDescent="0.3">
      <c r="A941" t="s">
        <v>1027</v>
      </c>
      <c r="B941" t="s">
        <v>18</v>
      </c>
      <c r="C941" t="s">
        <v>19</v>
      </c>
      <c r="D941" t="s">
        <v>20</v>
      </c>
      <c r="E941" t="s">
        <v>21</v>
      </c>
      <c r="F941" t="s">
        <v>22</v>
      </c>
      <c r="G941">
        <v>92.09</v>
      </c>
      <c r="H941">
        <v>3</v>
      </c>
      <c r="I941">
        <v>13.813499999999999</v>
      </c>
      <c r="J941">
        <v>290.08350000000002</v>
      </c>
      <c r="K941" t="s">
        <v>68</v>
      </c>
      <c r="L941">
        <v>0.68541666666666667</v>
      </c>
      <c r="M941" t="s">
        <v>29</v>
      </c>
      <c r="N941">
        <v>276.27</v>
      </c>
      <c r="O941">
        <v>4.7619047620000003</v>
      </c>
      <c r="P941">
        <v>13.813499999999999</v>
      </c>
      <c r="Q941">
        <v>4.2</v>
      </c>
      <c r="R941">
        <f t="shared" si="134"/>
        <v>290.08</v>
      </c>
      <c r="S941" t="str">
        <f t="shared" si="126"/>
        <v>check</v>
      </c>
      <c r="T941" t="str">
        <f t="shared" si="127"/>
        <v>Health And Beauty</v>
      </c>
      <c r="U941" t="str">
        <f t="shared" si="128"/>
        <v>Cash</v>
      </c>
      <c r="V941">
        <f>SUM(J941:J941:J1940)</f>
        <v>20027.773500000007</v>
      </c>
      <c r="W941">
        <f t="shared" si="129"/>
        <v>314</v>
      </c>
      <c r="X941">
        <f t="shared" si="130"/>
        <v>323.02860483870978</v>
      </c>
      <c r="Y941">
        <f t="shared" si="131"/>
        <v>1022.49</v>
      </c>
      <c r="Z941">
        <f t="shared" si="132"/>
        <v>16.274999999999999</v>
      </c>
      <c r="AA941">
        <f t="shared" si="133"/>
        <v>62</v>
      </c>
    </row>
    <row r="942" spans="1:27" x14ac:dyDescent="0.3">
      <c r="A942" t="s">
        <v>1028</v>
      </c>
      <c r="B942" t="s">
        <v>25</v>
      </c>
      <c r="C942" t="s">
        <v>26</v>
      </c>
      <c r="D942" t="s">
        <v>27</v>
      </c>
      <c r="E942" t="s">
        <v>21</v>
      </c>
      <c r="F942" t="s">
        <v>47</v>
      </c>
      <c r="G942">
        <v>57.29</v>
      </c>
      <c r="H942">
        <v>6</v>
      </c>
      <c r="I942">
        <v>17.187000000000001</v>
      </c>
      <c r="J942">
        <v>360.92700000000002</v>
      </c>
      <c r="K942" t="s">
        <v>254</v>
      </c>
      <c r="L942">
        <v>0.71111111111111114</v>
      </c>
      <c r="M942" t="s">
        <v>23</v>
      </c>
      <c r="N942">
        <v>343.74</v>
      </c>
      <c r="O942">
        <v>4.7619047620000003</v>
      </c>
      <c r="P942">
        <v>17.187000000000001</v>
      </c>
      <c r="Q942">
        <v>5.9</v>
      </c>
      <c r="R942">
        <f t="shared" si="134"/>
        <v>360.93</v>
      </c>
      <c r="S942" t="str">
        <f t="shared" si="126"/>
        <v>check</v>
      </c>
      <c r="T942" t="str">
        <f t="shared" si="127"/>
        <v>Food And Beverages</v>
      </c>
      <c r="U942" t="str">
        <f t="shared" si="128"/>
        <v>Ewallet</v>
      </c>
      <c r="V942">
        <f>SUM(J942:J942:J1941)</f>
        <v>19737.690000000002</v>
      </c>
      <c r="W942">
        <f t="shared" si="129"/>
        <v>311</v>
      </c>
      <c r="X942">
        <f t="shared" si="130"/>
        <v>323.56868852459019</v>
      </c>
      <c r="Y942">
        <f t="shared" si="131"/>
        <v>1022.49</v>
      </c>
      <c r="Z942">
        <f t="shared" si="132"/>
        <v>16.274999999999999</v>
      </c>
      <c r="AA942">
        <f t="shared" si="133"/>
        <v>61</v>
      </c>
    </row>
    <row r="943" spans="1:27" x14ac:dyDescent="0.3">
      <c r="A943" t="s">
        <v>1029</v>
      </c>
      <c r="B943" t="s">
        <v>18</v>
      </c>
      <c r="C943" t="s">
        <v>19</v>
      </c>
      <c r="D943" t="s">
        <v>27</v>
      </c>
      <c r="E943" t="s">
        <v>215</v>
      </c>
      <c r="F943" t="s">
        <v>47</v>
      </c>
      <c r="G943">
        <v>66.52</v>
      </c>
      <c r="H943">
        <v>4</v>
      </c>
      <c r="I943">
        <v>13.304</v>
      </c>
      <c r="J943">
        <v>279.38400000000001</v>
      </c>
      <c r="K943">
        <v>43499</v>
      </c>
      <c r="L943">
        <v>0.7597222222222223</v>
      </c>
      <c r="M943" t="s">
        <v>23</v>
      </c>
      <c r="N943">
        <v>266.08</v>
      </c>
      <c r="O943">
        <v>4.7619047620000003</v>
      </c>
      <c r="P943">
        <v>13.304</v>
      </c>
      <c r="Q943">
        <v>6.9</v>
      </c>
      <c r="R943">
        <f t="shared" si="134"/>
        <v>279.38</v>
      </c>
      <c r="S943" t="str">
        <f t="shared" si="126"/>
        <v>check</v>
      </c>
      <c r="T943" t="str">
        <f t="shared" si="127"/>
        <v>Food And Beverages</v>
      </c>
      <c r="U943" t="str">
        <f t="shared" si="128"/>
        <v>Ewallet</v>
      </c>
      <c r="V943">
        <f>SUM(J943:J943:J1942)</f>
        <v>19376.763000000006</v>
      </c>
      <c r="W943">
        <f t="shared" si="129"/>
        <v>305</v>
      </c>
      <c r="X943">
        <f t="shared" si="130"/>
        <v>322.94605000000013</v>
      </c>
      <c r="Y943">
        <f t="shared" si="131"/>
        <v>1022.49</v>
      </c>
      <c r="Z943">
        <f t="shared" si="132"/>
        <v>16.274999999999999</v>
      </c>
      <c r="AA943">
        <f t="shared" si="133"/>
        <v>60</v>
      </c>
    </row>
    <row r="944" spans="1:27" x14ac:dyDescent="0.3">
      <c r="A944" t="s">
        <v>1030</v>
      </c>
      <c r="B944" t="s">
        <v>25</v>
      </c>
      <c r="C944" t="s">
        <v>26</v>
      </c>
      <c r="D944" t="s">
        <v>20</v>
      </c>
      <c r="E944" t="s">
        <v>215</v>
      </c>
      <c r="F944" t="s">
        <v>50</v>
      </c>
      <c r="G944">
        <v>99.82</v>
      </c>
      <c r="H944">
        <v>9</v>
      </c>
      <c r="I944">
        <v>44.918999999999997</v>
      </c>
      <c r="J944">
        <v>943.29899999999998</v>
      </c>
      <c r="K944" t="s">
        <v>111</v>
      </c>
      <c r="L944">
        <v>0.4465277777777778</v>
      </c>
      <c r="M944" t="s">
        <v>29</v>
      </c>
      <c r="N944">
        <v>898.38</v>
      </c>
      <c r="O944">
        <v>4.7619047620000003</v>
      </c>
      <c r="P944">
        <v>44.918999999999997</v>
      </c>
      <c r="Q944">
        <v>6.6</v>
      </c>
      <c r="R944">
        <f t="shared" si="134"/>
        <v>943.3</v>
      </c>
      <c r="S944" t="str">
        <f t="shared" si="126"/>
        <v>check</v>
      </c>
      <c r="T944" t="str">
        <f t="shared" si="127"/>
        <v>Fashion Accessories</v>
      </c>
      <c r="U944" t="str">
        <f t="shared" si="128"/>
        <v>Cash</v>
      </c>
      <c r="V944">
        <f>SUM(J944:J944:J1943)</f>
        <v>19097.379000000008</v>
      </c>
      <c r="W944">
        <f t="shared" si="129"/>
        <v>301</v>
      </c>
      <c r="X944">
        <f t="shared" si="130"/>
        <v>323.68438983050862</v>
      </c>
      <c r="Y944">
        <f t="shared" si="131"/>
        <v>1022.49</v>
      </c>
      <c r="Z944">
        <f t="shared" si="132"/>
        <v>16.274999999999999</v>
      </c>
      <c r="AA944">
        <f t="shared" si="133"/>
        <v>59</v>
      </c>
    </row>
    <row r="945" spans="1:27" x14ac:dyDescent="0.3">
      <c r="A945" t="s">
        <v>1031</v>
      </c>
      <c r="B945" t="s">
        <v>18</v>
      </c>
      <c r="C945" t="s">
        <v>19</v>
      </c>
      <c r="D945" t="s">
        <v>27</v>
      </c>
      <c r="E945" t="s">
        <v>21</v>
      </c>
      <c r="F945" t="s">
        <v>31</v>
      </c>
      <c r="G945">
        <v>45.68</v>
      </c>
      <c r="H945">
        <v>10</v>
      </c>
      <c r="I945">
        <v>22.84</v>
      </c>
      <c r="J945">
        <v>479.64</v>
      </c>
      <c r="K945" t="s">
        <v>182</v>
      </c>
      <c r="L945">
        <v>0.8125</v>
      </c>
      <c r="M945" t="s">
        <v>23</v>
      </c>
      <c r="N945">
        <v>456.8</v>
      </c>
      <c r="O945">
        <v>4.7619047620000003</v>
      </c>
      <c r="P945">
        <v>22.84</v>
      </c>
      <c r="Q945">
        <v>5.7</v>
      </c>
      <c r="R945">
        <f t="shared" si="134"/>
        <v>479.64</v>
      </c>
      <c r="S945" t="str">
        <f t="shared" si="126"/>
        <v>correct</v>
      </c>
      <c r="T945" t="str">
        <f t="shared" si="127"/>
        <v>Home And Lifestyle</v>
      </c>
      <c r="U945" t="str">
        <f t="shared" si="128"/>
        <v>Ewallet</v>
      </c>
      <c r="V945">
        <f>SUM(J945:J945:J1944)</f>
        <v>18154.079999999998</v>
      </c>
      <c r="W945">
        <f t="shared" si="129"/>
        <v>292</v>
      </c>
      <c r="X945">
        <f t="shared" si="130"/>
        <v>313.00137931034482</v>
      </c>
      <c r="Y945">
        <f t="shared" si="131"/>
        <v>1022.49</v>
      </c>
      <c r="Z945">
        <f t="shared" si="132"/>
        <v>16.274999999999999</v>
      </c>
      <c r="AA945">
        <f t="shared" si="133"/>
        <v>58</v>
      </c>
    </row>
    <row r="946" spans="1:27" x14ac:dyDescent="0.3">
      <c r="A946" t="s">
        <v>1032</v>
      </c>
      <c r="B946" t="s">
        <v>18</v>
      </c>
      <c r="C946" t="s">
        <v>19</v>
      </c>
      <c r="D946" t="s">
        <v>27</v>
      </c>
      <c r="E946" t="s">
        <v>215</v>
      </c>
      <c r="F946" t="s">
        <v>22</v>
      </c>
      <c r="G946">
        <v>50.79</v>
      </c>
      <c r="H946">
        <v>5</v>
      </c>
      <c r="I946">
        <v>12.6975</v>
      </c>
      <c r="J946">
        <v>266.64749999999998</v>
      </c>
      <c r="K946" t="s">
        <v>453</v>
      </c>
      <c r="L946">
        <v>0.62013888888888891</v>
      </c>
      <c r="M946" t="s">
        <v>32</v>
      </c>
      <c r="N946">
        <v>253.95</v>
      </c>
      <c r="O946">
        <v>4.7619047620000003</v>
      </c>
      <c r="P946">
        <v>12.6975</v>
      </c>
      <c r="Q946">
        <v>5.3</v>
      </c>
      <c r="R946">
        <f t="shared" si="134"/>
        <v>266.64999999999998</v>
      </c>
      <c r="S946" t="str">
        <f t="shared" si="126"/>
        <v>check</v>
      </c>
      <c r="T946" t="str">
        <f t="shared" si="127"/>
        <v>Health And Beauty</v>
      </c>
      <c r="U946" t="str">
        <f t="shared" si="128"/>
        <v>Credit card</v>
      </c>
      <c r="V946">
        <f>SUM(J946:J946:J1945)</f>
        <v>17674.439999999999</v>
      </c>
      <c r="W946">
        <f t="shared" si="129"/>
        <v>282</v>
      </c>
      <c r="X946">
        <f t="shared" si="130"/>
        <v>310.0778947368421</v>
      </c>
      <c r="Y946">
        <f t="shared" si="131"/>
        <v>1022.49</v>
      </c>
      <c r="Z946">
        <f t="shared" si="132"/>
        <v>16.274999999999999</v>
      </c>
      <c r="AA946">
        <f t="shared" si="133"/>
        <v>57</v>
      </c>
    </row>
    <row r="947" spans="1:27" x14ac:dyDescent="0.3">
      <c r="A947" t="s">
        <v>1033</v>
      </c>
      <c r="B947" t="s">
        <v>18</v>
      </c>
      <c r="C947" t="s">
        <v>19</v>
      </c>
      <c r="D947" t="s">
        <v>20</v>
      </c>
      <c r="E947" t="s">
        <v>215</v>
      </c>
      <c r="F947" t="s">
        <v>22</v>
      </c>
      <c r="G947">
        <v>10.08</v>
      </c>
      <c r="H947">
        <v>7</v>
      </c>
      <c r="I947">
        <v>3.528</v>
      </c>
      <c r="J947">
        <v>74.087999999999994</v>
      </c>
      <c r="K947" t="s">
        <v>170</v>
      </c>
      <c r="L947">
        <v>0.84305555555555556</v>
      </c>
      <c r="M947" t="s">
        <v>29</v>
      </c>
      <c r="N947">
        <v>70.56</v>
      </c>
      <c r="O947">
        <v>4.7619047620000003</v>
      </c>
      <c r="P947">
        <v>3.528</v>
      </c>
      <c r="Q947">
        <v>4.2</v>
      </c>
      <c r="R947">
        <f t="shared" si="134"/>
        <v>74.09</v>
      </c>
      <c r="S947" t="str">
        <f t="shared" si="126"/>
        <v>check</v>
      </c>
      <c r="T947" t="str">
        <f t="shared" si="127"/>
        <v>Health And Beauty</v>
      </c>
      <c r="U947" t="str">
        <f t="shared" si="128"/>
        <v>Cash</v>
      </c>
      <c r="V947">
        <f>SUM(J947:J947:J1946)</f>
        <v>17407.7925</v>
      </c>
      <c r="W947">
        <f t="shared" si="129"/>
        <v>277</v>
      </c>
      <c r="X947">
        <f t="shared" si="130"/>
        <v>310.85343749999998</v>
      </c>
      <c r="Y947">
        <f t="shared" si="131"/>
        <v>1022.49</v>
      </c>
      <c r="Z947">
        <f t="shared" si="132"/>
        <v>16.274999999999999</v>
      </c>
      <c r="AA947">
        <f t="shared" si="133"/>
        <v>56</v>
      </c>
    </row>
    <row r="948" spans="1:27" x14ac:dyDescent="0.3">
      <c r="A948" t="s">
        <v>1034</v>
      </c>
      <c r="B948" t="s">
        <v>18</v>
      </c>
      <c r="C948" t="s">
        <v>19</v>
      </c>
      <c r="D948" t="s">
        <v>27</v>
      </c>
      <c r="E948" t="s">
        <v>21</v>
      </c>
      <c r="F948" t="s">
        <v>28</v>
      </c>
      <c r="G948">
        <v>93.88</v>
      </c>
      <c r="H948">
        <v>7</v>
      </c>
      <c r="I948">
        <v>32.857999999999997</v>
      </c>
      <c r="J948">
        <v>690.01800000000003</v>
      </c>
      <c r="K948">
        <v>43586</v>
      </c>
      <c r="L948">
        <v>0.49374999999999997</v>
      </c>
      <c r="M948" t="s">
        <v>32</v>
      </c>
      <c r="N948">
        <v>657.16</v>
      </c>
      <c r="O948">
        <v>4.7619047620000003</v>
      </c>
      <c r="P948">
        <v>32.857999999999997</v>
      </c>
      <c r="Q948">
        <v>7.3</v>
      </c>
      <c r="R948">
        <f t="shared" si="134"/>
        <v>690.02</v>
      </c>
      <c r="S948" t="str">
        <f t="shared" si="126"/>
        <v>check</v>
      </c>
      <c r="T948" t="str">
        <f t="shared" si="127"/>
        <v>Electronic Accessories</v>
      </c>
      <c r="U948" t="str">
        <f t="shared" si="128"/>
        <v>Credit card</v>
      </c>
      <c r="V948">
        <f>SUM(J948:J948:J1947)</f>
        <v>17333.7045</v>
      </c>
      <c r="W948">
        <f t="shared" si="129"/>
        <v>270</v>
      </c>
      <c r="X948">
        <f t="shared" si="130"/>
        <v>315.15826363636364</v>
      </c>
      <c r="Y948">
        <f t="shared" si="131"/>
        <v>1022.49</v>
      </c>
      <c r="Z948">
        <f t="shared" si="132"/>
        <v>16.274999999999999</v>
      </c>
      <c r="AA948">
        <f t="shared" si="133"/>
        <v>55</v>
      </c>
    </row>
    <row r="949" spans="1:27" x14ac:dyDescent="0.3">
      <c r="A949" t="s">
        <v>1035</v>
      </c>
      <c r="B949" t="s">
        <v>25</v>
      </c>
      <c r="C949" t="s">
        <v>26</v>
      </c>
      <c r="D949" t="s">
        <v>20</v>
      </c>
      <c r="E949" t="s">
        <v>215</v>
      </c>
      <c r="F949" t="s">
        <v>28</v>
      </c>
      <c r="G949">
        <v>84.25</v>
      </c>
      <c r="H949">
        <v>2</v>
      </c>
      <c r="I949">
        <v>8.4250000000000007</v>
      </c>
      <c r="J949">
        <v>176.92500000000001</v>
      </c>
      <c r="K949" t="s">
        <v>166</v>
      </c>
      <c r="L949">
        <v>0.59236111111111112</v>
      </c>
      <c r="M949" t="s">
        <v>32</v>
      </c>
      <c r="N949">
        <v>168.5</v>
      </c>
      <c r="O949">
        <v>4.7619047620000003</v>
      </c>
      <c r="P949">
        <v>8.4250000000000007</v>
      </c>
      <c r="Q949">
        <v>5.3</v>
      </c>
      <c r="R949">
        <f t="shared" si="134"/>
        <v>176.93</v>
      </c>
      <c r="S949" t="str">
        <f t="shared" si="126"/>
        <v>check</v>
      </c>
      <c r="T949" t="str">
        <f t="shared" si="127"/>
        <v>Electronic Accessories</v>
      </c>
      <c r="U949" t="str">
        <f t="shared" si="128"/>
        <v>Credit card</v>
      </c>
      <c r="V949">
        <f>SUM(J949:J949:J1948)</f>
        <v>16643.6865</v>
      </c>
      <c r="W949">
        <f t="shared" si="129"/>
        <v>263</v>
      </c>
      <c r="X949">
        <f t="shared" si="130"/>
        <v>308.21641666666665</v>
      </c>
      <c r="Y949">
        <f t="shared" si="131"/>
        <v>1022.49</v>
      </c>
      <c r="Z949">
        <f t="shared" si="132"/>
        <v>16.274999999999999</v>
      </c>
      <c r="AA949">
        <f t="shared" si="133"/>
        <v>54</v>
      </c>
    </row>
    <row r="950" spans="1:27" x14ac:dyDescent="0.3">
      <c r="A950" t="s">
        <v>1036</v>
      </c>
      <c r="B950" t="s">
        <v>45</v>
      </c>
      <c r="C950" t="s">
        <v>46</v>
      </c>
      <c r="D950" t="s">
        <v>20</v>
      </c>
      <c r="E950" t="s">
        <v>215</v>
      </c>
      <c r="F950" t="s">
        <v>50</v>
      </c>
      <c r="G950">
        <v>53.78</v>
      </c>
      <c r="H950">
        <v>1</v>
      </c>
      <c r="I950">
        <v>2.6890000000000001</v>
      </c>
      <c r="J950">
        <v>56.469000000000001</v>
      </c>
      <c r="K950">
        <v>43526</v>
      </c>
      <c r="L950">
        <v>0.84236111111111101</v>
      </c>
      <c r="M950" t="s">
        <v>23</v>
      </c>
      <c r="N950">
        <v>53.78</v>
      </c>
      <c r="O950">
        <v>4.7619047620000003</v>
      </c>
      <c r="P950">
        <v>2.6890000000000001</v>
      </c>
      <c r="Q950">
        <v>4.7</v>
      </c>
      <c r="R950">
        <f t="shared" si="134"/>
        <v>56.47</v>
      </c>
      <c r="S950" t="str">
        <f t="shared" si="126"/>
        <v>check</v>
      </c>
      <c r="T950" t="str">
        <f t="shared" si="127"/>
        <v>Fashion Accessories</v>
      </c>
      <c r="U950" t="str">
        <f t="shared" si="128"/>
        <v>Ewallet</v>
      </c>
      <c r="V950">
        <f>SUM(J950:J950:J1949)</f>
        <v>16466.761500000001</v>
      </c>
      <c r="W950">
        <f t="shared" si="129"/>
        <v>261</v>
      </c>
      <c r="X950">
        <f t="shared" si="130"/>
        <v>310.69361320754717</v>
      </c>
      <c r="Y950">
        <f t="shared" si="131"/>
        <v>1022.49</v>
      </c>
      <c r="Z950">
        <f t="shared" si="132"/>
        <v>16.274999999999999</v>
      </c>
      <c r="AA950">
        <f t="shared" si="133"/>
        <v>53</v>
      </c>
    </row>
    <row r="951" spans="1:27" x14ac:dyDescent="0.3">
      <c r="A951" t="s">
        <v>1037</v>
      </c>
      <c r="B951" t="s">
        <v>25</v>
      </c>
      <c r="C951" t="s">
        <v>26</v>
      </c>
      <c r="D951" t="s">
        <v>20</v>
      </c>
      <c r="E951" t="s">
        <v>215</v>
      </c>
      <c r="F951" t="s">
        <v>31</v>
      </c>
      <c r="G951">
        <v>35.81</v>
      </c>
      <c r="H951">
        <v>5</v>
      </c>
      <c r="I951">
        <v>8.9525000000000006</v>
      </c>
      <c r="J951">
        <v>188.0025</v>
      </c>
      <c r="K951">
        <v>43618</v>
      </c>
      <c r="L951">
        <v>0.78055555555555556</v>
      </c>
      <c r="M951" t="s">
        <v>23</v>
      </c>
      <c r="N951">
        <v>179.05</v>
      </c>
      <c r="O951">
        <v>4.7619047620000003</v>
      </c>
      <c r="P951">
        <v>8.9525000000000006</v>
      </c>
      <c r="Q951">
        <v>7.9</v>
      </c>
      <c r="R951">
        <f t="shared" si="134"/>
        <v>188</v>
      </c>
      <c r="S951" t="str">
        <f t="shared" si="126"/>
        <v>check</v>
      </c>
      <c r="T951" t="str">
        <f t="shared" si="127"/>
        <v>Home And Lifestyle</v>
      </c>
      <c r="U951" t="str">
        <f t="shared" si="128"/>
        <v>Ewallet</v>
      </c>
      <c r="V951">
        <f>SUM(J951:J951:J1950)</f>
        <v>16410.2925</v>
      </c>
      <c r="W951">
        <f t="shared" si="129"/>
        <v>260</v>
      </c>
      <c r="X951">
        <f t="shared" si="130"/>
        <v>315.58254807692305</v>
      </c>
      <c r="Y951">
        <f t="shared" si="131"/>
        <v>1022.49</v>
      </c>
      <c r="Z951">
        <f t="shared" si="132"/>
        <v>16.274999999999999</v>
      </c>
      <c r="AA951">
        <f t="shared" si="133"/>
        <v>52</v>
      </c>
    </row>
    <row r="952" spans="1:27" x14ac:dyDescent="0.3">
      <c r="A952" t="s">
        <v>1038</v>
      </c>
      <c r="B952" t="s">
        <v>45</v>
      </c>
      <c r="C952" t="s">
        <v>46</v>
      </c>
      <c r="D952" t="s">
        <v>27</v>
      </c>
      <c r="E952" t="s">
        <v>21</v>
      </c>
      <c r="F952" t="s">
        <v>47</v>
      </c>
      <c r="G952">
        <v>26.43</v>
      </c>
      <c r="H952">
        <v>8</v>
      </c>
      <c r="I952">
        <v>10.571999999999999</v>
      </c>
      <c r="J952">
        <v>222.012</v>
      </c>
      <c r="K952" t="s">
        <v>42</v>
      </c>
      <c r="L952">
        <v>0.60138888888888886</v>
      </c>
      <c r="M952" t="s">
        <v>23</v>
      </c>
      <c r="N952">
        <v>211.44</v>
      </c>
      <c r="O952">
        <v>4.7619047620000003</v>
      </c>
      <c r="P952">
        <v>10.571999999999999</v>
      </c>
      <c r="Q952">
        <v>8.9</v>
      </c>
      <c r="R952">
        <f t="shared" si="134"/>
        <v>222.01</v>
      </c>
      <c r="S952" t="str">
        <f t="shared" si="126"/>
        <v>check</v>
      </c>
      <c r="T952" t="str">
        <f t="shared" si="127"/>
        <v>Food And Beverages</v>
      </c>
      <c r="U952" t="str">
        <f t="shared" si="128"/>
        <v>Ewallet</v>
      </c>
      <c r="V952">
        <f>SUM(J952:J952:J1951)</f>
        <v>16222.29</v>
      </c>
      <c r="W952">
        <f t="shared" si="129"/>
        <v>255</v>
      </c>
      <c r="X952">
        <f t="shared" si="130"/>
        <v>318.08411764705886</v>
      </c>
      <c r="Y952">
        <f t="shared" si="131"/>
        <v>1022.49</v>
      </c>
      <c r="Z952">
        <f t="shared" si="132"/>
        <v>16.274999999999999</v>
      </c>
      <c r="AA952">
        <f t="shared" si="133"/>
        <v>51</v>
      </c>
    </row>
    <row r="953" spans="1:27" x14ac:dyDescent="0.3">
      <c r="A953" t="s">
        <v>1039</v>
      </c>
      <c r="B953" t="s">
        <v>45</v>
      </c>
      <c r="C953" t="s">
        <v>46</v>
      </c>
      <c r="D953" t="s">
        <v>20</v>
      </c>
      <c r="E953" t="s">
        <v>215</v>
      </c>
      <c r="F953" t="s">
        <v>22</v>
      </c>
      <c r="G953">
        <v>39.909999999999997</v>
      </c>
      <c r="H953">
        <v>3</v>
      </c>
      <c r="I953">
        <v>5.9865000000000004</v>
      </c>
      <c r="J953">
        <v>125.7165</v>
      </c>
      <c r="K953" t="s">
        <v>301</v>
      </c>
      <c r="L953">
        <v>0.52777777777777779</v>
      </c>
      <c r="M953" t="s">
        <v>23</v>
      </c>
      <c r="N953">
        <v>119.73</v>
      </c>
      <c r="O953">
        <v>4.7619047620000003</v>
      </c>
      <c r="P953">
        <v>5.9865000000000004</v>
      </c>
      <c r="Q953">
        <v>9.3000000000000007</v>
      </c>
      <c r="R953">
        <f t="shared" si="134"/>
        <v>125.72</v>
      </c>
      <c r="S953" t="str">
        <f t="shared" si="126"/>
        <v>check</v>
      </c>
      <c r="T953" t="str">
        <f t="shared" si="127"/>
        <v>Health And Beauty</v>
      </c>
      <c r="U953" t="str">
        <f t="shared" si="128"/>
        <v>Ewallet</v>
      </c>
      <c r="V953">
        <f>SUM(J953:J953:J1952)</f>
        <v>16000.277999999998</v>
      </c>
      <c r="W953">
        <f t="shared" si="129"/>
        <v>247</v>
      </c>
      <c r="X953">
        <f t="shared" si="130"/>
        <v>320.00555999999995</v>
      </c>
      <c r="Y953">
        <f t="shared" si="131"/>
        <v>1022.49</v>
      </c>
      <c r="Z953">
        <f t="shared" si="132"/>
        <v>16.274999999999999</v>
      </c>
      <c r="AA953">
        <f t="shared" si="133"/>
        <v>50</v>
      </c>
    </row>
    <row r="954" spans="1:27" x14ac:dyDescent="0.3">
      <c r="A954" t="s">
        <v>1040</v>
      </c>
      <c r="B954" t="s">
        <v>45</v>
      </c>
      <c r="C954" t="s">
        <v>46</v>
      </c>
      <c r="D954" t="s">
        <v>20</v>
      </c>
      <c r="E954" t="s">
        <v>21</v>
      </c>
      <c r="F954" t="s">
        <v>31</v>
      </c>
      <c r="G954">
        <v>21.9</v>
      </c>
      <c r="H954">
        <v>3</v>
      </c>
      <c r="I954">
        <v>3.2850000000000001</v>
      </c>
      <c r="J954">
        <v>68.984999999999999</v>
      </c>
      <c r="K954">
        <v>43709</v>
      </c>
      <c r="L954">
        <v>0.77986111111111101</v>
      </c>
      <c r="M954" t="s">
        <v>23</v>
      </c>
      <c r="N954">
        <v>65.7</v>
      </c>
      <c r="O954">
        <v>4.7619047620000003</v>
      </c>
      <c r="P954">
        <v>3.2850000000000001</v>
      </c>
      <c r="Q954">
        <v>4.7</v>
      </c>
      <c r="R954">
        <f t="shared" si="134"/>
        <v>68.989999999999995</v>
      </c>
      <c r="S954" t="str">
        <f t="shared" si="126"/>
        <v>check</v>
      </c>
      <c r="T954" t="str">
        <f t="shared" si="127"/>
        <v>Home And Lifestyle</v>
      </c>
      <c r="U954" t="str">
        <f t="shared" si="128"/>
        <v>Ewallet</v>
      </c>
      <c r="V954">
        <f>SUM(J954:J954:J1953)</f>
        <v>15874.5615</v>
      </c>
      <c r="W954">
        <f t="shared" si="129"/>
        <v>244</v>
      </c>
      <c r="X954">
        <f t="shared" si="130"/>
        <v>323.97064285714288</v>
      </c>
      <c r="Y954">
        <f t="shared" si="131"/>
        <v>1022.49</v>
      </c>
      <c r="Z954">
        <f t="shared" si="132"/>
        <v>16.274999999999999</v>
      </c>
      <c r="AA954">
        <f t="shared" si="133"/>
        <v>49</v>
      </c>
    </row>
    <row r="955" spans="1:27" x14ac:dyDescent="0.3">
      <c r="A955" t="s">
        <v>1041</v>
      </c>
      <c r="B955" t="s">
        <v>45</v>
      </c>
      <c r="C955" t="s">
        <v>46</v>
      </c>
      <c r="D955" t="s">
        <v>20</v>
      </c>
      <c r="E955" t="s">
        <v>21</v>
      </c>
      <c r="F955" t="s">
        <v>47</v>
      </c>
      <c r="G955">
        <v>62.85</v>
      </c>
      <c r="H955">
        <v>4</v>
      </c>
      <c r="I955">
        <v>12.57</v>
      </c>
      <c r="J955">
        <v>263.97000000000003</v>
      </c>
      <c r="K955" t="s">
        <v>40</v>
      </c>
      <c r="L955">
        <v>0.55694444444444446</v>
      </c>
      <c r="M955" t="s">
        <v>23</v>
      </c>
      <c r="N955">
        <v>251.4</v>
      </c>
      <c r="O955">
        <v>4.7619047620000003</v>
      </c>
      <c r="P955">
        <v>12.57</v>
      </c>
      <c r="Q955">
        <v>8.6999999999999993</v>
      </c>
      <c r="R955">
        <f t="shared" si="134"/>
        <v>263.97000000000003</v>
      </c>
      <c r="S955" t="str">
        <f t="shared" si="126"/>
        <v>correct</v>
      </c>
      <c r="T955" t="str">
        <f t="shared" si="127"/>
        <v>Food And Beverages</v>
      </c>
      <c r="U955" t="str">
        <f t="shared" si="128"/>
        <v>Ewallet</v>
      </c>
      <c r="V955">
        <f>SUM(J955:J955:J1954)</f>
        <v>15805.576499999999</v>
      </c>
      <c r="W955">
        <f t="shared" si="129"/>
        <v>241</v>
      </c>
      <c r="X955">
        <f t="shared" si="130"/>
        <v>329.28284374999998</v>
      </c>
      <c r="Y955">
        <f t="shared" si="131"/>
        <v>1022.49</v>
      </c>
      <c r="Z955">
        <f t="shared" si="132"/>
        <v>16.274999999999999</v>
      </c>
      <c r="AA955">
        <f t="shared" si="133"/>
        <v>48</v>
      </c>
    </row>
    <row r="956" spans="1:27" x14ac:dyDescent="0.3">
      <c r="A956" t="s">
        <v>1042</v>
      </c>
      <c r="B956" t="s">
        <v>25</v>
      </c>
      <c r="C956" t="s">
        <v>26</v>
      </c>
      <c r="D956" t="s">
        <v>20</v>
      </c>
      <c r="E956" t="s">
        <v>21</v>
      </c>
      <c r="F956" t="s">
        <v>47</v>
      </c>
      <c r="G956">
        <v>21.04</v>
      </c>
      <c r="H956">
        <v>4</v>
      </c>
      <c r="I956">
        <v>4.2080000000000002</v>
      </c>
      <c r="J956">
        <v>88.367999999999995</v>
      </c>
      <c r="K956" t="s">
        <v>137</v>
      </c>
      <c r="L956">
        <v>0.58194444444444449</v>
      </c>
      <c r="M956" t="s">
        <v>29</v>
      </c>
      <c r="N956">
        <v>84.16</v>
      </c>
      <c r="O956">
        <v>4.7619047620000003</v>
      </c>
      <c r="P956">
        <v>4.2080000000000002</v>
      </c>
      <c r="Q956">
        <v>7.6</v>
      </c>
      <c r="R956">
        <f t="shared" si="134"/>
        <v>88.37</v>
      </c>
      <c r="S956" t="str">
        <f t="shared" si="126"/>
        <v>check</v>
      </c>
      <c r="T956" t="str">
        <f t="shared" si="127"/>
        <v>Food And Beverages</v>
      </c>
      <c r="U956" t="str">
        <f t="shared" si="128"/>
        <v>Cash</v>
      </c>
      <c r="V956">
        <f>SUM(J956:J956:J1955)</f>
        <v>15541.606499999998</v>
      </c>
      <c r="W956">
        <f t="shared" si="129"/>
        <v>237</v>
      </c>
      <c r="X956">
        <f t="shared" si="130"/>
        <v>330.6724787234042</v>
      </c>
      <c r="Y956">
        <f t="shared" si="131"/>
        <v>1022.49</v>
      </c>
      <c r="Z956">
        <f t="shared" si="132"/>
        <v>16.274999999999999</v>
      </c>
      <c r="AA956">
        <f t="shared" si="133"/>
        <v>47</v>
      </c>
    </row>
    <row r="957" spans="1:27" x14ac:dyDescent="0.3">
      <c r="A957" t="s">
        <v>1043</v>
      </c>
      <c r="B957" t="s">
        <v>45</v>
      </c>
      <c r="C957" t="s">
        <v>46</v>
      </c>
      <c r="D957" t="s">
        <v>20</v>
      </c>
      <c r="E957" t="s">
        <v>215</v>
      </c>
      <c r="F957" t="s">
        <v>31</v>
      </c>
      <c r="G957">
        <v>65.91</v>
      </c>
      <c r="H957">
        <v>6</v>
      </c>
      <c r="I957">
        <v>19.773</v>
      </c>
      <c r="J957">
        <v>415.233</v>
      </c>
      <c r="K957">
        <v>43710</v>
      </c>
      <c r="L957">
        <v>0.48958333333333331</v>
      </c>
      <c r="M957" t="s">
        <v>29</v>
      </c>
      <c r="N957">
        <v>395.46</v>
      </c>
      <c r="O957">
        <v>4.7619047620000003</v>
      </c>
      <c r="P957">
        <v>19.773</v>
      </c>
      <c r="Q957">
        <v>5.7</v>
      </c>
      <c r="R957">
        <f t="shared" si="134"/>
        <v>415.23</v>
      </c>
      <c r="S957" t="str">
        <f t="shared" si="126"/>
        <v>check</v>
      </c>
      <c r="T957" t="str">
        <f t="shared" si="127"/>
        <v>Home And Lifestyle</v>
      </c>
      <c r="U957" t="str">
        <f t="shared" si="128"/>
        <v>Cash</v>
      </c>
      <c r="V957">
        <f>SUM(J957:J957:J1956)</f>
        <v>15453.238499999999</v>
      </c>
      <c r="W957">
        <f t="shared" si="129"/>
        <v>233</v>
      </c>
      <c r="X957">
        <f t="shared" si="130"/>
        <v>335.93996739130432</v>
      </c>
      <c r="Y957">
        <f t="shared" si="131"/>
        <v>1022.49</v>
      </c>
      <c r="Z957">
        <f t="shared" si="132"/>
        <v>16.274999999999999</v>
      </c>
      <c r="AA957">
        <f t="shared" si="133"/>
        <v>46</v>
      </c>
    </row>
    <row r="958" spans="1:27" x14ac:dyDescent="0.3">
      <c r="A958" t="s">
        <v>1044</v>
      </c>
      <c r="B958" t="s">
        <v>18</v>
      </c>
      <c r="C958" t="s">
        <v>19</v>
      </c>
      <c r="D958" t="s">
        <v>27</v>
      </c>
      <c r="E958" t="s">
        <v>21</v>
      </c>
      <c r="F958" t="s">
        <v>50</v>
      </c>
      <c r="G958">
        <v>42.57</v>
      </c>
      <c r="H958">
        <v>7</v>
      </c>
      <c r="I958">
        <v>14.8995</v>
      </c>
      <c r="J958">
        <v>312.8895</v>
      </c>
      <c r="K958">
        <v>43617</v>
      </c>
      <c r="L958">
        <v>0.49374999999999997</v>
      </c>
      <c r="M958" t="s">
        <v>29</v>
      </c>
      <c r="N958">
        <v>297.99</v>
      </c>
      <c r="O958">
        <v>4.7619047620000003</v>
      </c>
      <c r="P958">
        <v>14.8995</v>
      </c>
      <c r="Q958">
        <v>6.8</v>
      </c>
      <c r="R958">
        <f t="shared" si="134"/>
        <v>312.89</v>
      </c>
      <c r="S958" t="str">
        <f t="shared" si="126"/>
        <v>check</v>
      </c>
      <c r="T958" t="str">
        <f t="shared" si="127"/>
        <v>Fashion Accessories</v>
      </c>
      <c r="U958" t="str">
        <f t="shared" si="128"/>
        <v>Cash</v>
      </c>
      <c r="V958">
        <f>SUM(J958:J958:J1957)</f>
        <v>15038.005499999999</v>
      </c>
      <c r="W958">
        <f t="shared" si="129"/>
        <v>227</v>
      </c>
      <c r="X958">
        <f t="shared" si="130"/>
        <v>334.17789999999997</v>
      </c>
      <c r="Y958">
        <f t="shared" si="131"/>
        <v>1022.49</v>
      </c>
      <c r="Z958">
        <f t="shared" si="132"/>
        <v>16.274999999999999</v>
      </c>
      <c r="AA958">
        <f t="shared" si="133"/>
        <v>45</v>
      </c>
    </row>
    <row r="959" spans="1:27" x14ac:dyDescent="0.3">
      <c r="A959" t="s">
        <v>1045</v>
      </c>
      <c r="B959" t="s">
        <v>25</v>
      </c>
      <c r="C959" t="s">
        <v>26</v>
      </c>
      <c r="D959" t="s">
        <v>20</v>
      </c>
      <c r="E959" t="s">
        <v>215</v>
      </c>
      <c r="F959" t="s">
        <v>47</v>
      </c>
      <c r="G959">
        <v>50.49</v>
      </c>
      <c r="H959">
        <v>9</v>
      </c>
      <c r="I959">
        <v>22.720500000000001</v>
      </c>
      <c r="J959">
        <v>477.13049999999998</v>
      </c>
      <c r="K959">
        <v>43739</v>
      </c>
      <c r="L959">
        <v>0.71944444444444444</v>
      </c>
      <c r="M959" t="s">
        <v>29</v>
      </c>
      <c r="N959">
        <v>454.41</v>
      </c>
      <c r="O959">
        <v>4.7619047620000003</v>
      </c>
      <c r="P959">
        <v>22.720500000000001</v>
      </c>
      <c r="Q959">
        <v>5.4</v>
      </c>
      <c r="R959">
        <f t="shared" si="134"/>
        <v>477.13</v>
      </c>
      <c r="S959" t="str">
        <f t="shared" si="126"/>
        <v>check</v>
      </c>
      <c r="T959" t="str">
        <f t="shared" si="127"/>
        <v>Food And Beverages</v>
      </c>
      <c r="U959" t="str">
        <f t="shared" si="128"/>
        <v>Cash</v>
      </c>
      <c r="V959">
        <f>SUM(J959:J959:J1958)</f>
        <v>14725.115999999998</v>
      </c>
      <c r="W959">
        <f t="shared" si="129"/>
        <v>220</v>
      </c>
      <c r="X959">
        <f t="shared" si="130"/>
        <v>334.66172727272721</v>
      </c>
      <c r="Y959">
        <f t="shared" si="131"/>
        <v>1022.49</v>
      </c>
      <c r="Z959">
        <f t="shared" si="132"/>
        <v>16.274999999999999</v>
      </c>
      <c r="AA959">
        <f t="shared" si="133"/>
        <v>44</v>
      </c>
    </row>
    <row r="960" spans="1:27" x14ac:dyDescent="0.3">
      <c r="A960" t="s">
        <v>1046</v>
      </c>
      <c r="B960" t="s">
        <v>45</v>
      </c>
      <c r="C960" t="s">
        <v>46</v>
      </c>
      <c r="D960" t="s">
        <v>27</v>
      </c>
      <c r="E960" t="s">
        <v>215</v>
      </c>
      <c r="F960" t="s">
        <v>28</v>
      </c>
      <c r="G960">
        <v>46.02</v>
      </c>
      <c r="H960">
        <v>6</v>
      </c>
      <c r="I960">
        <v>13.805999999999999</v>
      </c>
      <c r="J960">
        <v>289.92599999999999</v>
      </c>
      <c r="K960">
        <v>43648</v>
      </c>
      <c r="L960">
        <v>0.66319444444444442</v>
      </c>
      <c r="M960" t="s">
        <v>29</v>
      </c>
      <c r="N960">
        <v>276.12</v>
      </c>
      <c r="O960">
        <v>4.7619047620000003</v>
      </c>
      <c r="P960">
        <v>13.805999999999999</v>
      </c>
      <c r="Q960">
        <v>7.1</v>
      </c>
      <c r="R960">
        <f t="shared" si="134"/>
        <v>289.93</v>
      </c>
      <c r="S960" t="str">
        <f t="shared" si="126"/>
        <v>check</v>
      </c>
      <c r="T960" t="str">
        <f t="shared" si="127"/>
        <v>Electronic Accessories</v>
      </c>
      <c r="U960" t="str">
        <f t="shared" si="128"/>
        <v>Cash</v>
      </c>
      <c r="V960">
        <f>SUM(J960:J960:J1959)</f>
        <v>14247.985499999999</v>
      </c>
      <c r="W960">
        <f t="shared" si="129"/>
        <v>211</v>
      </c>
      <c r="X960">
        <f t="shared" si="130"/>
        <v>331.3485</v>
      </c>
      <c r="Y960">
        <f t="shared" si="131"/>
        <v>1022.49</v>
      </c>
      <c r="Z960">
        <f t="shared" si="132"/>
        <v>16.274999999999999</v>
      </c>
      <c r="AA960">
        <f t="shared" si="133"/>
        <v>43</v>
      </c>
    </row>
    <row r="961" spans="1:27" x14ac:dyDescent="0.3">
      <c r="A961" t="s">
        <v>1047</v>
      </c>
      <c r="B961" t="s">
        <v>25</v>
      </c>
      <c r="C961" t="s">
        <v>26</v>
      </c>
      <c r="D961" t="s">
        <v>27</v>
      </c>
      <c r="E961" t="s">
        <v>21</v>
      </c>
      <c r="F961" t="s">
        <v>31</v>
      </c>
      <c r="G961">
        <v>15.8</v>
      </c>
      <c r="H961">
        <v>10</v>
      </c>
      <c r="I961">
        <v>7.9</v>
      </c>
      <c r="J961">
        <v>165.9</v>
      </c>
      <c r="K961">
        <v>43709</v>
      </c>
      <c r="L961">
        <v>0.50486111111111109</v>
      </c>
      <c r="M961" t="s">
        <v>29</v>
      </c>
      <c r="N961">
        <v>158</v>
      </c>
      <c r="O961">
        <v>4.7619047620000003</v>
      </c>
      <c r="P961">
        <v>7.9</v>
      </c>
      <c r="Q961">
        <v>7.8</v>
      </c>
      <c r="R961">
        <f t="shared" si="134"/>
        <v>165.9</v>
      </c>
      <c r="S961" t="str">
        <f t="shared" si="126"/>
        <v>correct</v>
      </c>
      <c r="T961" t="str">
        <f t="shared" si="127"/>
        <v>Home And Lifestyle</v>
      </c>
      <c r="U961" t="str">
        <f t="shared" si="128"/>
        <v>Cash</v>
      </c>
      <c r="V961">
        <f>SUM(J961:J961:J1960)</f>
        <v>13958.059499999999</v>
      </c>
      <c r="W961">
        <f t="shared" si="129"/>
        <v>205</v>
      </c>
      <c r="X961">
        <f t="shared" si="130"/>
        <v>332.33474999999999</v>
      </c>
      <c r="Y961">
        <f t="shared" si="131"/>
        <v>1022.49</v>
      </c>
      <c r="Z961">
        <f t="shared" si="132"/>
        <v>16.274999999999999</v>
      </c>
      <c r="AA961">
        <f t="shared" si="133"/>
        <v>42</v>
      </c>
    </row>
    <row r="962" spans="1:27" x14ac:dyDescent="0.3">
      <c r="A962" t="s">
        <v>1048</v>
      </c>
      <c r="B962" t="s">
        <v>18</v>
      </c>
      <c r="C962" t="s">
        <v>19</v>
      </c>
      <c r="D962" t="s">
        <v>20</v>
      </c>
      <c r="E962" t="s">
        <v>21</v>
      </c>
      <c r="F962" t="s">
        <v>47</v>
      </c>
      <c r="G962">
        <v>98.66</v>
      </c>
      <c r="H962">
        <v>9</v>
      </c>
      <c r="I962">
        <v>44.396999999999998</v>
      </c>
      <c r="J962">
        <v>932.33699999999999</v>
      </c>
      <c r="K962" t="s">
        <v>453</v>
      </c>
      <c r="L962">
        <v>0.62986111111111109</v>
      </c>
      <c r="M962" t="s">
        <v>29</v>
      </c>
      <c r="N962">
        <v>887.94</v>
      </c>
      <c r="O962">
        <v>4.7619047620000003</v>
      </c>
      <c r="P962">
        <v>44.396999999999998</v>
      </c>
      <c r="Q962">
        <v>8.4</v>
      </c>
      <c r="R962">
        <f t="shared" si="134"/>
        <v>932.34</v>
      </c>
      <c r="S962" t="str">
        <f t="shared" si="126"/>
        <v>check</v>
      </c>
      <c r="T962" t="str">
        <f t="shared" si="127"/>
        <v>Food And Beverages</v>
      </c>
      <c r="U962" t="str">
        <f t="shared" si="128"/>
        <v>Cash</v>
      </c>
      <c r="V962">
        <f>SUM(J962:J962:J1961)</f>
        <v>13792.159499999998</v>
      </c>
      <c r="W962">
        <f t="shared" si="129"/>
        <v>195</v>
      </c>
      <c r="X962">
        <f t="shared" si="130"/>
        <v>336.3941341463414</v>
      </c>
      <c r="Y962">
        <f t="shared" si="131"/>
        <v>1022.49</v>
      </c>
      <c r="Z962">
        <f t="shared" si="132"/>
        <v>16.274999999999999</v>
      </c>
      <c r="AA962">
        <f t="shared" si="133"/>
        <v>41</v>
      </c>
    </row>
    <row r="963" spans="1:27" x14ac:dyDescent="0.3">
      <c r="A963" t="s">
        <v>1049</v>
      </c>
      <c r="B963" t="s">
        <v>25</v>
      </c>
      <c r="C963" t="s">
        <v>26</v>
      </c>
      <c r="D963" t="s">
        <v>20</v>
      </c>
      <c r="E963" t="s">
        <v>215</v>
      </c>
      <c r="F963" t="s">
        <v>50</v>
      </c>
      <c r="G963">
        <v>91.98</v>
      </c>
      <c r="H963">
        <v>1</v>
      </c>
      <c r="I963">
        <v>4.5990000000000002</v>
      </c>
      <c r="J963">
        <v>96.578999999999994</v>
      </c>
      <c r="K963" t="s">
        <v>289</v>
      </c>
      <c r="L963">
        <v>0.64513888888888882</v>
      </c>
      <c r="M963" t="s">
        <v>29</v>
      </c>
      <c r="N963">
        <v>91.98</v>
      </c>
      <c r="O963">
        <v>4.7619047620000003</v>
      </c>
      <c r="P963">
        <v>4.5990000000000002</v>
      </c>
      <c r="Q963">
        <v>9.8000000000000007</v>
      </c>
      <c r="R963">
        <f t="shared" si="134"/>
        <v>96.58</v>
      </c>
      <c r="S963" t="str">
        <f t="shared" ref="S963:S1002" si="135">IF(J963=ROUND((G963*H963)+I963,2),"correct","check")</f>
        <v>check</v>
      </c>
      <c r="T963" t="str">
        <f t="shared" ref="T963:T1002" si="136">PROPER(F963)</f>
        <v>Fashion Accessories</v>
      </c>
      <c r="U963" t="str">
        <f t="shared" ref="U963:U1002" si="137">TRIM(M963)</f>
        <v>Cash</v>
      </c>
      <c r="V963">
        <f>SUM(J963:J963:J1962)</f>
        <v>12859.822500000002</v>
      </c>
      <c r="W963">
        <f t="shared" ref="W963:W1002" si="138">SUM(H963:H1962)</f>
        <v>186</v>
      </c>
      <c r="X963">
        <f t="shared" ref="X963:X1002" si="139">AVERAGE(J963:J1962)</f>
        <v>321.49556250000006</v>
      </c>
      <c r="Y963">
        <f t="shared" ref="Y963:Y1002" si="140">MAX(J963:J1962)</f>
        <v>1022.49</v>
      </c>
      <c r="Z963">
        <f t="shared" ref="Z963:Z1002" si="141">MIN(J963:J1962)</f>
        <v>16.274999999999999</v>
      </c>
      <c r="AA963">
        <f t="shared" ref="AA963:AA1002" si="142">COUNTA(A963:A1962)</f>
        <v>40</v>
      </c>
    </row>
    <row r="964" spans="1:27" x14ac:dyDescent="0.3">
      <c r="A964" t="s">
        <v>1050</v>
      </c>
      <c r="B964" t="s">
        <v>18</v>
      </c>
      <c r="C964" t="s">
        <v>19</v>
      </c>
      <c r="D964" t="s">
        <v>20</v>
      </c>
      <c r="E964" t="s">
        <v>215</v>
      </c>
      <c r="F964" t="s">
        <v>28</v>
      </c>
      <c r="G964">
        <v>20.89</v>
      </c>
      <c r="H964">
        <v>2</v>
      </c>
      <c r="I964">
        <v>2.089</v>
      </c>
      <c r="J964">
        <v>43.869</v>
      </c>
      <c r="K964">
        <v>43587</v>
      </c>
      <c r="L964">
        <v>0.78125</v>
      </c>
      <c r="M964" t="s">
        <v>29</v>
      </c>
      <c r="N964">
        <v>41.78</v>
      </c>
      <c r="O964">
        <v>4.7619047620000003</v>
      </c>
      <c r="P964">
        <v>2.089</v>
      </c>
      <c r="Q964">
        <v>9.8000000000000007</v>
      </c>
      <c r="R964">
        <f t="shared" ref="R964:R1002" si="143">ROUND((G964*H964)+I964,2)</f>
        <v>43.87</v>
      </c>
      <c r="S964" t="str">
        <f t="shared" si="135"/>
        <v>check</v>
      </c>
      <c r="T964" t="str">
        <f t="shared" si="136"/>
        <v>Electronic Accessories</v>
      </c>
      <c r="U964" t="str">
        <f t="shared" si="137"/>
        <v>Cash</v>
      </c>
      <c r="V964">
        <f>SUM(J964:J964:J1963)</f>
        <v>12763.2435</v>
      </c>
      <c r="W964">
        <f t="shared" si="138"/>
        <v>185</v>
      </c>
      <c r="X964">
        <f t="shared" si="139"/>
        <v>327.26265384615385</v>
      </c>
      <c r="Y964">
        <f t="shared" si="140"/>
        <v>1022.49</v>
      </c>
      <c r="Z964">
        <f t="shared" si="141"/>
        <v>16.274999999999999</v>
      </c>
      <c r="AA964">
        <f t="shared" si="142"/>
        <v>39</v>
      </c>
    </row>
    <row r="965" spans="1:27" x14ac:dyDescent="0.3">
      <c r="A965" t="s">
        <v>1051</v>
      </c>
      <c r="B965" t="s">
        <v>18</v>
      </c>
      <c r="C965" t="s">
        <v>19</v>
      </c>
      <c r="D965" t="s">
        <v>27</v>
      </c>
      <c r="E965" t="s">
        <v>21</v>
      </c>
      <c r="F965" t="s">
        <v>50</v>
      </c>
      <c r="G965">
        <v>15.5</v>
      </c>
      <c r="H965">
        <v>1</v>
      </c>
      <c r="I965">
        <v>0.77500000000000002</v>
      </c>
      <c r="J965">
        <v>16.274999999999999</v>
      </c>
      <c r="K965" t="s">
        <v>102</v>
      </c>
      <c r="L965">
        <v>0.64097222222222217</v>
      </c>
      <c r="M965" t="s">
        <v>32</v>
      </c>
      <c r="N965">
        <v>15.5</v>
      </c>
      <c r="O965">
        <v>4.7619047620000003</v>
      </c>
      <c r="P965">
        <v>0.77500000000000002</v>
      </c>
      <c r="Q965">
        <v>7.4</v>
      </c>
      <c r="R965">
        <f t="shared" si="143"/>
        <v>16.28</v>
      </c>
      <c r="S965" t="str">
        <f t="shared" si="135"/>
        <v>check</v>
      </c>
      <c r="T965" t="str">
        <f t="shared" si="136"/>
        <v>Fashion Accessories</v>
      </c>
      <c r="U965" t="str">
        <f t="shared" si="137"/>
        <v>Credit card</v>
      </c>
      <c r="V965">
        <f>SUM(J965:J965:J1964)</f>
        <v>12719.374500000002</v>
      </c>
      <c r="W965">
        <f t="shared" si="138"/>
        <v>183</v>
      </c>
      <c r="X965">
        <f t="shared" si="139"/>
        <v>334.72038157894741</v>
      </c>
      <c r="Y965">
        <f t="shared" si="140"/>
        <v>1022.49</v>
      </c>
      <c r="Z965">
        <f t="shared" si="141"/>
        <v>16.274999999999999</v>
      </c>
      <c r="AA965">
        <f t="shared" si="142"/>
        <v>38</v>
      </c>
    </row>
    <row r="966" spans="1:27" x14ac:dyDescent="0.3">
      <c r="A966" t="s">
        <v>1052</v>
      </c>
      <c r="B966" t="s">
        <v>25</v>
      </c>
      <c r="C966" t="s">
        <v>26</v>
      </c>
      <c r="D966" t="s">
        <v>20</v>
      </c>
      <c r="E966" t="s">
        <v>215</v>
      </c>
      <c r="F966" t="s">
        <v>28</v>
      </c>
      <c r="G966">
        <v>96.82</v>
      </c>
      <c r="H966">
        <v>3</v>
      </c>
      <c r="I966">
        <v>14.523</v>
      </c>
      <c r="J966">
        <v>304.983</v>
      </c>
      <c r="K966" t="s">
        <v>235</v>
      </c>
      <c r="L966">
        <v>0.85902777777777783</v>
      </c>
      <c r="M966" t="s">
        <v>29</v>
      </c>
      <c r="N966">
        <v>290.45999999999998</v>
      </c>
      <c r="O966">
        <v>4.7619047620000003</v>
      </c>
      <c r="P966">
        <v>14.523</v>
      </c>
      <c r="Q966">
        <v>6.7</v>
      </c>
      <c r="R966">
        <f t="shared" si="143"/>
        <v>304.98</v>
      </c>
      <c r="S966" t="str">
        <f t="shared" si="135"/>
        <v>check</v>
      </c>
      <c r="T966" t="str">
        <f t="shared" si="136"/>
        <v>Electronic Accessories</v>
      </c>
      <c r="U966" t="str">
        <f t="shared" si="137"/>
        <v>Cash</v>
      </c>
      <c r="V966">
        <f>SUM(J966:J966:J1965)</f>
        <v>12703.0995</v>
      </c>
      <c r="W966">
        <f t="shared" si="138"/>
        <v>182</v>
      </c>
      <c r="X966">
        <f t="shared" si="139"/>
        <v>343.32701351351352</v>
      </c>
      <c r="Y966">
        <f t="shared" si="140"/>
        <v>1022.49</v>
      </c>
      <c r="Z966">
        <f t="shared" si="141"/>
        <v>26.7225</v>
      </c>
      <c r="AA966">
        <f t="shared" si="142"/>
        <v>37</v>
      </c>
    </row>
    <row r="967" spans="1:27" x14ac:dyDescent="0.3">
      <c r="A967" t="s">
        <v>1053</v>
      </c>
      <c r="B967" t="s">
        <v>45</v>
      </c>
      <c r="C967" t="s">
        <v>46</v>
      </c>
      <c r="D967" t="s">
        <v>27</v>
      </c>
      <c r="E967" t="s">
        <v>215</v>
      </c>
      <c r="F967" t="s">
        <v>47</v>
      </c>
      <c r="G967">
        <v>33.33</v>
      </c>
      <c r="H967">
        <v>2</v>
      </c>
      <c r="I967">
        <v>3.3330000000000002</v>
      </c>
      <c r="J967">
        <v>69.992999999999995</v>
      </c>
      <c r="K967" t="s">
        <v>144</v>
      </c>
      <c r="L967">
        <v>0.6118055555555556</v>
      </c>
      <c r="M967" t="s">
        <v>32</v>
      </c>
      <c r="N967">
        <v>66.66</v>
      </c>
      <c r="O967">
        <v>4.7619047620000003</v>
      </c>
      <c r="P967">
        <v>3.3330000000000002</v>
      </c>
      <c r="Q967">
        <v>6.4</v>
      </c>
      <c r="R967">
        <f t="shared" si="143"/>
        <v>69.989999999999995</v>
      </c>
      <c r="S967" t="str">
        <f t="shared" si="135"/>
        <v>check</v>
      </c>
      <c r="T967" t="str">
        <f t="shared" si="136"/>
        <v>Food And Beverages</v>
      </c>
      <c r="U967" t="str">
        <f t="shared" si="137"/>
        <v>Credit card</v>
      </c>
      <c r="V967">
        <f>SUM(J967:J967:J1966)</f>
        <v>12398.1165</v>
      </c>
      <c r="W967">
        <f t="shared" si="138"/>
        <v>179</v>
      </c>
      <c r="X967">
        <f t="shared" si="139"/>
        <v>344.39212500000002</v>
      </c>
      <c r="Y967">
        <f t="shared" si="140"/>
        <v>1022.49</v>
      </c>
      <c r="Z967">
        <f t="shared" si="141"/>
        <v>26.7225</v>
      </c>
      <c r="AA967">
        <f t="shared" si="142"/>
        <v>36</v>
      </c>
    </row>
    <row r="968" spans="1:27" x14ac:dyDescent="0.3">
      <c r="A968" t="s">
        <v>1054</v>
      </c>
      <c r="B968" t="s">
        <v>45</v>
      </c>
      <c r="C968" t="s">
        <v>46</v>
      </c>
      <c r="D968" t="s">
        <v>27</v>
      </c>
      <c r="E968" t="s">
        <v>21</v>
      </c>
      <c r="F968" t="s">
        <v>28</v>
      </c>
      <c r="G968">
        <v>38.270000000000003</v>
      </c>
      <c r="H968">
        <v>2</v>
      </c>
      <c r="I968">
        <v>3.827</v>
      </c>
      <c r="J968">
        <v>80.367000000000004</v>
      </c>
      <c r="K968">
        <v>43499</v>
      </c>
      <c r="L968">
        <v>0.76250000000000007</v>
      </c>
      <c r="M968" t="s">
        <v>32</v>
      </c>
      <c r="N968">
        <v>76.540000000000006</v>
      </c>
      <c r="O968">
        <v>4.7619047620000003</v>
      </c>
      <c r="P968">
        <v>3.827</v>
      </c>
      <c r="Q968">
        <v>5.8</v>
      </c>
      <c r="R968">
        <f t="shared" si="143"/>
        <v>80.37</v>
      </c>
      <c r="S968" t="str">
        <f t="shared" si="135"/>
        <v>check</v>
      </c>
      <c r="T968" t="str">
        <f t="shared" si="136"/>
        <v>Electronic Accessories</v>
      </c>
      <c r="U968" t="str">
        <f t="shared" si="137"/>
        <v>Credit card</v>
      </c>
      <c r="V968">
        <f>SUM(J968:J968:J1967)</f>
        <v>12328.123500000002</v>
      </c>
      <c r="W968">
        <f t="shared" si="138"/>
        <v>177</v>
      </c>
      <c r="X968">
        <f t="shared" si="139"/>
        <v>352.23210000000006</v>
      </c>
      <c r="Y968">
        <f t="shared" si="140"/>
        <v>1022.49</v>
      </c>
      <c r="Z968">
        <f t="shared" si="141"/>
        <v>26.7225</v>
      </c>
      <c r="AA968">
        <f t="shared" si="142"/>
        <v>35</v>
      </c>
    </row>
    <row r="969" spans="1:27" x14ac:dyDescent="0.3">
      <c r="A969" t="s">
        <v>1055</v>
      </c>
      <c r="B969" t="s">
        <v>18</v>
      </c>
      <c r="C969" t="s">
        <v>19</v>
      </c>
      <c r="D969" t="s">
        <v>27</v>
      </c>
      <c r="E969" t="s">
        <v>21</v>
      </c>
      <c r="F969" t="s">
        <v>31</v>
      </c>
      <c r="G969">
        <v>33.299999999999997</v>
      </c>
      <c r="H969">
        <v>9</v>
      </c>
      <c r="I969">
        <v>14.984999999999999</v>
      </c>
      <c r="J969">
        <v>314.685</v>
      </c>
      <c r="K969">
        <v>43558</v>
      </c>
      <c r="L969">
        <v>0.64374999999999993</v>
      </c>
      <c r="M969" t="s">
        <v>23</v>
      </c>
      <c r="N969">
        <v>299.7</v>
      </c>
      <c r="O969">
        <v>4.7619047620000003</v>
      </c>
      <c r="P969">
        <v>14.984999999999999</v>
      </c>
      <c r="Q969">
        <v>7.2</v>
      </c>
      <c r="R969">
        <f t="shared" si="143"/>
        <v>314.69</v>
      </c>
      <c r="S969" t="str">
        <f t="shared" si="135"/>
        <v>check</v>
      </c>
      <c r="T969" t="str">
        <f t="shared" si="136"/>
        <v>Home And Lifestyle</v>
      </c>
      <c r="U969" t="str">
        <f t="shared" si="137"/>
        <v>Ewallet</v>
      </c>
      <c r="V969">
        <f>SUM(J969:J969:J1968)</f>
        <v>12247.7565</v>
      </c>
      <c r="W969">
        <f t="shared" si="138"/>
        <v>175</v>
      </c>
      <c r="X969">
        <f t="shared" si="139"/>
        <v>360.22813235294115</v>
      </c>
      <c r="Y969">
        <f t="shared" si="140"/>
        <v>1022.49</v>
      </c>
      <c r="Z969">
        <f t="shared" si="141"/>
        <v>26.7225</v>
      </c>
      <c r="AA969">
        <f t="shared" si="142"/>
        <v>34</v>
      </c>
    </row>
    <row r="970" spans="1:27" x14ac:dyDescent="0.3">
      <c r="A970" t="s">
        <v>1056</v>
      </c>
      <c r="B970" t="s">
        <v>18</v>
      </c>
      <c r="C970" t="s">
        <v>19</v>
      </c>
      <c r="D970" t="s">
        <v>20</v>
      </c>
      <c r="E970" t="s">
        <v>215</v>
      </c>
      <c r="F970" t="s">
        <v>31</v>
      </c>
      <c r="G970">
        <v>81.010000000000005</v>
      </c>
      <c r="H970">
        <v>3</v>
      </c>
      <c r="I970">
        <v>12.1515</v>
      </c>
      <c r="J970">
        <v>255.1815</v>
      </c>
      <c r="K970" t="s">
        <v>137</v>
      </c>
      <c r="L970">
        <v>0.53819444444444442</v>
      </c>
      <c r="M970" t="s">
        <v>32</v>
      </c>
      <c r="N970">
        <v>243.03</v>
      </c>
      <c r="O970">
        <v>4.7619047620000003</v>
      </c>
      <c r="P970">
        <v>12.1515</v>
      </c>
      <c r="Q970">
        <v>9.3000000000000007</v>
      </c>
      <c r="R970">
        <f t="shared" si="143"/>
        <v>255.18</v>
      </c>
      <c r="S970" t="str">
        <f t="shared" si="135"/>
        <v>check</v>
      </c>
      <c r="T970" t="str">
        <f t="shared" si="136"/>
        <v>Home And Lifestyle</v>
      </c>
      <c r="U970" t="str">
        <f t="shared" si="137"/>
        <v>Credit card</v>
      </c>
      <c r="V970">
        <f>SUM(J970:J970:J1969)</f>
        <v>11933.071499999998</v>
      </c>
      <c r="W970">
        <f t="shared" si="138"/>
        <v>166</v>
      </c>
      <c r="X970">
        <f t="shared" si="139"/>
        <v>361.60822727272722</v>
      </c>
      <c r="Y970">
        <f t="shared" si="140"/>
        <v>1022.49</v>
      </c>
      <c r="Z970">
        <f t="shared" si="141"/>
        <v>26.7225</v>
      </c>
      <c r="AA970">
        <f t="shared" si="142"/>
        <v>33</v>
      </c>
    </row>
    <row r="971" spans="1:27" x14ac:dyDescent="0.3">
      <c r="A971" t="s">
        <v>1057</v>
      </c>
      <c r="B971" t="s">
        <v>18</v>
      </c>
      <c r="C971" t="s">
        <v>19</v>
      </c>
      <c r="D971" t="s">
        <v>27</v>
      </c>
      <c r="E971" t="s">
        <v>21</v>
      </c>
      <c r="F971" t="s">
        <v>22</v>
      </c>
      <c r="G971">
        <v>15.8</v>
      </c>
      <c r="H971">
        <v>3</v>
      </c>
      <c r="I971">
        <v>2.37</v>
      </c>
      <c r="J971">
        <v>49.77</v>
      </c>
      <c r="K971" t="s">
        <v>38</v>
      </c>
      <c r="L971">
        <v>0.75138888888888899</v>
      </c>
      <c r="M971" t="s">
        <v>29</v>
      </c>
      <c r="N971">
        <v>47.4</v>
      </c>
      <c r="O971">
        <v>4.7619047620000003</v>
      </c>
      <c r="P971">
        <v>2.37</v>
      </c>
      <c r="Q971">
        <v>9.5</v>
      </c>
      <c r="R971">
        <f t="shared" si="143"/>
        <v>49.77</v>
      </c>
      <c r="S971" t="str">
        <f t="shared" si="135"/>
        <v>correct</v>
      </c>
      <c r="T971" t="str">
        <f t="shared" si="136"/>
        <v>Health And Beauty</v>
      </c>
      <c r="U971" t="str">
        <f t="shared" si="137"/>
        <v>Cash</v>
      </c>
      <c r="V971">
        <f>SUM(J971:J971:J1970)</f>
        <v>11677.89</v>
      </c>
      <c r="W971">
        <f t="shared" si="138"/>
        <v>163</v>
      </c>
      <c r="X971">
        <f t="shared" si="139"/>
        <v>364.93406249999998</v>
      </c>
      <c r="Y971">
        <f t="shared" si="140"/>
        <v>1022.49</v>
      </c>
      <c r="Z971">
        <f t="shared" si="141"/>
        <v>26.7225</v>
      </c>
      <c r="AA971">
        <f t="shared" si="142"/>
        <v>32</v>
      </c>
    </row>
    <row r="972" spans="1:27" x14ac:dyDescent="0.3">
      <c r="A972" t="s">
        <v>1058</v>
      </c>
      <c r="B972" t="s">
        <v>45</v>
      </c>
      <c r="C972" t="s">
        <v>46</v>
      </c>
      <c r="D972" t="s">
        <v>20</v>
      </c>
      <c r="E972" t="s">
        <v>21</v>
      </c>
      <c r="F972" t="s">
        <v>28</v>
      </c>
      <c r="G972">
        <v>34.49</v>
      </c>
      <c r="H972">
        <v>5</v>
      </c>
      <c r="I972">
        <v>8.6225000000000005</v>
      </c>
      <c r="J972">
        <v>181.07249999999999</v>
      </c>
      <c r="K972">
        <v>43772</v>
      </c>
      <c r="L972">
        <v>0.8222222222222223</v>
      </c>
      <c r="M972" t="s">
        <v>32</v>
      </c>
      <c r="N972">
        <v>172.45</v>
      </c>
      <c r="O972">
        <v>4.7619047620000003</v>
      </c>
      <c r="P972">
        <v>8.6225000000000005</v>
      </c>
      <c r="Q972">
        <v>9</v>
      </c>
      <c r="R972">
        <f t="shared" si="143"/>
        <v>181.07</v>
      </c>
      <c r="S972" t="str">
        <f t="shared" si="135"/>
        <v>check</v>
      </c>
      <c r="T972" t="str">
        <f t="shared" si="136"/>
        <v>Electronic Accessories</v>
      </c>
      <c r="U972" t="str">
        <f t="shared" si="137"/>
        <v>Credit card</v>
      </c>
      <c r="V972">
        <f>SUM(J972:J972:J1971)</f>
        <v>11628.119999999999</v>
      </c>
      <c r="W972">
        <f t="shared" si="138"/>
        <v>160</v>
      </c>
      <c r="X972">
        <f t="shared" si="139"/>
        <v>375.10064516129029</v>
      </c>
      <c r="Y972">
        <f t="shared" si="140"/>
        <v>1022.49</v>
      </c>
      <c r="Z972">
        <f t="shared" si="141"/>
        <v>26.7225</v>
      </c>
      <c r="AA972">
        <f t="shared" si="142"/>
        <v>31</v>
      </c>
    </row>
    <row r="973" spans="1:27" x14ac:dyDescent="0.3">
      <c r="A973" t="s">
        <v>1059</v>
      </c>
      <c r="B973" t="s">
        <v>45</v>
      </c>
      <c r="C973" t="s">
        <v>46</v>
      </c>
      <c r="D973" t="s">
        <v>20</v>
      </c>
      <c r="E973" t="s">
        <v>21</v>
      </c>
      <c r="F973" t="s">
        <v>47</v>
      </c>
      <c r="G973">
        <v>84.63</v>
      </c>
      <c r="H973">
        <v>10</v>
      </c>
      <c r="I973">
        <v>42.314999999999998</v>
      </c>
      <c r="J973">
        <v>888.61500000000001</v>
      </c>
      <c r="K973">
        <v>43466</v>
      </c>
      <c r="L973">
        <v>0.48333333333333334</v>
      </c>
      <c r="M973" t="s">
        <v>32</v>
      </c>
      <c r="N973">
        <v>846.3</v>
      </c>
      <c r="O973">
        <v>4.7619047620000003</v>
      </c>
      <c r="P973">
        <v>42.314999999999998</v>
      </c>
      <c r="Q973">
        <v>9</v>
      </c>
      <c r="R973">
        <f t="shared" si="143"/>
        <v>888.62</v>
      </c>
      <c r="S973" t="str">
        <f t="shared" si="135"/>
        <v>check</v>
      </c>
      <c r="T973" t="str">
        <f t="shared" si="136"/>
        <v>Food And Beverages</v>
      </c>
      <c r="U973" t="str">
        <f t="shared" si="137"/>
        <v>Credit card</v>
      </c>
      <c r="V973">
        <f>SUM(J973:J973:J1972)</f>
        <v>11447.047500000001</v>
      </c>
      <c r="W973">
        <f t="shared" si="138"/>
        <v>155</v>
      </c>
      <c r="X973">
        <f t="shared" si="139"/>
        <v>381.56825000000003</v>
      </c>
      <c r="Y973">
        <f t="shared" si="140"/>
        <v>1022.49</v>
      </c>
      <c r="Z973">
        <f t="shared" si="141"/>
        <v>26.7225</v>
      </c>
      <c r="AA973">
        <f t="shared" si="142"/>
        <v>30</v>
      </c>
    </row>
    <row r="974" spans="1:27" x14ac:dyDescent="0.3">
      <c r="A974" t="s">
        <v>1060</v>
      </c>
      <c r="B974" t="s">
        <v>45</v>
      </c>
      <c r="C974" t="s">
        <v>46</v>
      </c>
      <c r="D974" t="s">
        <v>20</v>
      </c>
      <c r="E974" t="s">
        <v>215</v>
      </c>
      <c r="F974" t="s">
        <v>31</v>
      </c>
      <c r="G974">
        <v>36.909999999999997</v>
      </c>
      <c r="H974">
        <v>7</v>
      </c>
      <c r="I974">
        <v>12.9185</v>
      </c>
      <c r="J974">
        <v>271.2885</v>
      </c>
      <c r="K974">
        <v>43740</v>
      </c>
      <c r="L974">
        <v>0.57708333333333328</v>
      </c>
      <c r="M974" t="s">
        <v>23</v>
      </c>
      <c r="N974">
        <v>258.37</v>
      </c>
      <c r="O974">
        <v>4.7619047620000003</v>
      </c>
      <c r="P974">
        <v>12.9185</v>
      </c>
      <c r="Q974">
        <v>6.7</v>
      </c>
      <c r="R974">
        <f t="shared" si="143"/>
        <v>271.29000000000002</v>
      </c>
      <c r="S974" t="str">
        <f t="shared" si="135"/>
        <v>check</v>
      </c>
      <c r="T974" t="str">
        <f t="shared" si="136"/>
        <v>Home And Lifestyle</v>
      </c>
      <c r="U974" t="str">
        <f t="shared" si="137"/>
        <v>Ewallet</v>
      </c>
      <c r="V974">
        <f>SUM(J974:J974:J1973)</f>
        <v>10558.432499999999</v>
      </c>
      <c r="W974">
        <f t="shared" si="138"/>
        <v>145</v>
      </c>
      <c r="X974">
        <f t="shared" si="139"/>
        <v>364.0838793103448</v>
      </c>
      <c r="Y974">
        <f t="shared" si="140"/>
        <v>1022.49</v>
      </c>
      <c r="Z974">
        <f t="shared" si="141"/>
        <v>26.7225</v>
      </c>
      <c r="AA974">
        <f t="shared" si="142"/>
        <v>29</v>
      </c>
    </row>
    <row r="975" spans="1:27" x14ac:dyDescent="0.3">
      <c r="A975" t="s">
        <v>1061</v>
      </c>
      <c r="B975" t="s">
        <v>45</v>
      </c>
      <c r="C975" t="s">
        <v>46</v>
      </c>
      <c r="D975" t="s">
        <v>27</v>
      </c>
      <c r="E975" t="s">
        <v>215</v>
      </c>
      <c r="F975" t="s">
        <v>28</v>
      </c>
      <c r="G975">
        <v>87.08</v>
      </c>
      <c r="H975">
        <v>7</v>
      </c>
      <c r="I975">
        <v>30.478000000000002</v>
      </c>
      <c r="J975">
        <v>640.03800000000001</v>
      </c>
      <c r="K975" t="s">
        <v>144</v>
      </c>
      <c r="L975">
        <v>0.63680555555555551</v>
      </c>
      <c r="M975" t="s">
        <v>29</v>
      </c>
      <c r="N975">
        <v>609.55999999999995</v>
      </c>
      <c r="O975">
        <v>4.7619047620000003</v>
      </c>
      <c r="P975">
        <v>30.478000000000002</v>
      </c>
      <c r="Q975">
        <v>5.5</v>
      </c>
      <c r="R975">
        <f t="shared" si="143"/>
        <v>640.04</v>
      </c>
      <c r="S975" t="str">
        <f t="shared" si="135"/>
        <v>check</v>
      </c>
      <c r="T975" t="str">
        <f t="shared" si="136"/>
        <v>Electronic Accessories</v>
      </c>
      <c r="U975" t="str">
        <f t="shared" si="137"/>
        <v>Cash</v>
      </c>
      <c r="V975">
        <f>SUM(J975:J975:J1974)</f>
        <v>10287.144</v>
      </c>
      <c r="W975">
        <f t="shared" si="138"/>
        <v>138</v>
      </c>
      <c r="X975">
        <f t="shared" si="139"/>
        <v>367.39800000000002</v>
      </c>
      <c r="Y975">
        <f t="shared" si="140"/>
        <v>1022.49</v>
      </c>
      <c r="Z975">
        <f t="shared" si="141"/>
        <v>26.7225</v>
      </c>
      <c r="AA975">
        <f t="shared" si="142"/>
        <v>28</v>
      </c>
    </row>
    <row r="976" spans="1:27" x14ac:dyDescent="0.3">
      <c r="A976" t="s">
        <v>1062</v>
      </c>
      <c r="B976" t="s">
        <v>18</v>
      </c>
      <c r="C976" t="s">
        <v>19</v>
      </c>
      <c r="D976" t="s">
        <v>27</v>
      </c>
      <c r="E976" t="s">
        <v>215</v>
      </c>
      <c r="F976" t="s">
        <v>31</v>
      </c>
      <c r="G976">
        <v>80.08</v>
      </c>
      <c r="H976">
        <v>3</v>
      </c>
      <c r="I976">
        <v>12.012</v>
      </c>
      <c r="J976">
        <v>252.25200000000001</v>
      </c>
      <c r="K976">
        <v>43771</v>
      </c>
      <c r="L976">
        <v>0.64513888888888882</v>
      </c>
      <c r="M976" t="s">
        <v>29</v>
      </c>
      <c r="N976">
        <v>240.24</v>
      </c>
      <c r="O976">
        <v>4.7619047620000003</v>
      </c>
      <c r="P976">
        <v>12.012</v>
      </c>
      <c r="Q976">
        <v>5.4</v>
      </c>
      <c r="R976">
        <f t="shared" si="143"/>
        <v>252.25</v>
      </c>
      <c r="S976" t="str">
        <f t="shared" si="135"/>
        <v>check</v>
      </c>
      <c r="T976" t="str">
        <f t="shared" si="136"/>
        <v>Home And Lifestyle</v>
      </c>
      <c r="U976" t="str">
        <f t="shared" si="137"/>
        <v>Cash</v>
      </c>
      <c r="V976">
        <f>SUM(J976:J976:J1975)</f>
        <v>9647.1060000000034</v>
      </c>
      <c r="W976">
        <f t="shared" si="138"/>
        <v>131</v>
      </c>
      <c r="X976">
        <f t="shared" si="139"/>
        <v>357.30022222222237</v>
      </c>
      <c r="Y976">
        <f t="shared" si="140"/>
        <v>1022.49</v>
      </c>
      <c r="Z976">
        <f t="shared" si="141"/>
        <v>26.7225</v>
      </c>
      <c r="AA976">
        <f t="shared" si="142"/>
        <v>27</v>
      </c>
    </row>
    <row r="977" spans="1:27" x14ac:dyDescent="0.3">
      <c r="A977" t="s">
        <v>1063</v>
      </c>
      <c r="B977" t="s">
        <v>25</v>
      </c>
      <c r="C977" t="s">
        <v>26</v>
      </c>
      <c r="D977" t="s">
        <v>27</v>
      </c>
      <c r="E977" t="s">
        <v>215</v>
      </c>
      <c r="F977" t="s">
        <v>50</v>
      </c>
      <c r="G977">
        <v>86.13</v>
      </c>
      <c r="H977">
        <v>2</v>
      </c>
      <c r="I977">
        <v>8.6129999999999995</v>
      </c>
      <c r="J977">
        <v>180.87299999999999</v>
      </c>
      <c r="K977">
        <v>43648</v>
      </c>
      <c r="L977">
        <v>0.74930555555555556</v>
      </c>
      <c r="M977" t="s">
        <v>29</v>
      </c>
      <c r="N977">
        <v>172.26</v>
      </c>
      <c r="O977">
        <v>4.7619047620000003</v>
      </c>
      <c r="P977">
        <v>8.6129999999999995</v>
      </c>
      <c r="Q977">
        <v>8.1999999999999993</v>
      </c>
      <c r="R977">
        <f t="shared" si="143"/>
        <v>180.87</v>
      </c>
      <c r="S977" t="str">
        <f t="shared" si="135"/>
        <v>check</v>
      </c>
      <c r="T977" t="str">
        <f t="shared" si="136"/>
        <v>Fashion Accessories</v>
      </c>
      <c r="U977" t="str">
        <f t="shared" si="137"/>
        <v>Cash</v>
      </c>
      <c r="V977">
        <f>SUM(J977:J977:J1976)</f>
        <v>9394.854000000003</v>
      </c>
      <c r="W977">
        <f t="shared" si="138"/>
        <v>128</v>
      </c>
      <c r="X977">
        <f t="shared" si="139"/>
        <v>361.34053846153859</v>
      </c>
      <c r="Y977">
        <f t="shared" si="140"/>
        <v>1022.49</v>
      </c>
      <c r="Z977">
        <f t="shared" si="141"/>
        <v>26.7225</v>
      </c>
      <c r="AA977">
        <f t="shared" si="142"/>
        <v>26</v>
      </c>
    </row>
    <row r="978" spans="1:27" x14ac:dyDescent="0.3">
      <c r="A978" t="s">
        <v>1064</v>
      </c>
      <c r="B978" t="s">
        <v>45</v>
      </c>
      <c r="C978" t="s">
        <v>46</v>
      </c>
      <c r="D978" t="s">
        <v>20</v>
      </c>
      <c r="E978" t="s">
        <v>215</v>
      </c>
      <c r="F978" t="s">
        <v>50</v>
      </c>
      <c r="G978">
        <v>49.92</v>
      </c>
      <c r="H978">
        <v>2</v>
      </c>
      <c r="I978">
        <v>4.992</v>
      </c>
      <c r="J978">
        <v>104.83199999999999</v>
      </c>
      <c r="K978">
        <v>43619</v>
      </c>
      <c r="L978">
        <v>0.49652777777777773</v>
      </c>
      <c r="M978" t="s">
        <v>32</v>
      </c>
      <c r="N978">
        <v>99.84</v>
      </c>
      <c r="O978">
        <v>4.7619047620000003</v>
      </c>
      <c r="P978">
        <v>4.992</v>
      </c>
      <c r="Q978">
        <v>7</v>
      </c>
      <c r="R978">
        <f t="shared" si="143"/>
        <v>104.83</v>
      </c>
      <c r="S978" t="str">
        <f t="shared" si="135"/>
        <v>check</v>
      </c>
      <c r="T978" t="str">
        <f t="shared" si="136"/>
        <v>Fashion Accessories</v>
      </c>
      <c r="U978" t="str">
        <f t="shared" si="137"/>
        <v>Credit card</v>
      </c>
      <c r="V978">
        <f>SUM(J978:J978:J1977)</f>
        <v>9213.9810000000034</v>
      </c>
      <c r="W978">
        <f t="shared" si="138"/>
        <v>126</v>
      </c>
      <c r="X978">
        <f t="shared" si="139"/>
        <v>368.55924000000016</v>
      </c>
      <c r="Y978">
        <f t="shared" si="140"/>
        <v>1022.49</v>
      </c>
      <c r="Z978">
        <f t="shared" si="141"/>
        <v>26.7225</v>
      </c>
      <c r="AA978">
        <f t="shared" si="142"/>
        <v>25</v>
      </c>
    </row>
    <row r="979" spans="1:27" x14ac:dyDescent="0.3">
      <c r="A979" t="s">
        <v>1065</v>
      </c>
      <c r="B979" t="s">
        <v>18</v>
      </c>
      <c r="C979" t="s">
        <v>19</v>
      </c>
      <c r="D979" t="s">
        <v>27</v>
      </c>
      <c r="E979" t="s">
        <v>21</v>
      </c>
      <c r="F979" t="s">
        <v>47</v>
      </c>
      <c r="G979">
        <v>74.66</v>
      </c>
      <c r="H979">
        <v>4</v>
      </c>
      <c r="I979">
        <v>14.932</v>
      </c>
      <c r="J979">
        <v>313.572</v>
      </c>
      <c r="K979">
        <v>43558</v>
      </c>
      <c r="L979">
        <v>0.44375000000000003</v>
      </c>
      <c r="M979" t="s">
        <v>29</v>
      </c>
      <c r="N979">
        <v>298.64</v>
      </c>
      <c r="O979">
        <v>4.7619047620000003</v>
      </c>
      <c r="P979">
        <v>14.932</v>
      </c>
      <c r="Q979">
        <v>8.5</v>
      </c>
      <c r="R979">
        <f t="shared" si="143"/>
        <v>313.57</v>
      </c>
      <c r="S979" t="str">
        <f t="shared" si="135"/>
        <v>check</v>
      </c>
      <c r="T979" t="str">
        <f t="shared" si="136"/>
        <v>Food And Beverages</v>
      </c>
      <c r="U979" t="str">
        <f t="shared" si="137"/>
        <v>Cash</v>
      </c>
      <c r="V979">
        <f>SUM(J979:J979:J1978)</f>
        <v>9109.1490000000049</v>
      </c>
      <c r="W979">
        <f t="shared" si="138"/>
        <v>124</v>
      </c>
      <c r="X979">
        <f t="shared" si="139"/>
        <v>379.5478750000002</v>
      </c>
      <c r="Y979">
        <f t="shared" si="140"/>
        <v>1022.49</v>
      </c>
      <c r="Z979">
        <f t="shared" si="141"/>
        <v>26.7225</v>
      </c>
      <c r="AA979">
        <f t="shared" si="142"/>
        <v>24</v>
      </c>
    </row>
    <row r="980" spans="1:27" x14ac:dyDescent="0.3">
      <c r="A980" t="s">
        <v>1066</v>
      </c>
      <c r="B980" t="s">
        <v>45</v>
      </c>
      <c r="C980" t="s">
        <v>46</v>
      </c>
      <c r="D980" t="s">
        <v>20</v>
      </c>
      <c r="E980" t="s">
        <v>215</v>
      </c>
      <c r="F980" t="s">
        <v>47</v>
      </c>
      <c r="G980">
        <v>26.6</v>
      </c>
      <c r="H980">
        <v>6</v>
      </c>
      <c r="I980">
        <v>7.98</v>
      </c>
      <c r="J980">
        <v>167.58</v>
      </c>
      <c r="K980" t="s">
        <v>314</v>
      </c>
      <c r="L980">
        <v>0.63194444444444442</v>
      </c>
      <c r="M980" t="s">
        <v>23</v>
      </c>
      <c r="N980">
        <v>159.6</v>
      </c>
      <c r="O980">
        <v>4.7619047620000003</v>
      </c>
      <c r="P980">
        <v>7.98</v>
      </c>
      <c r="Q980">
        <v>4.9000000000000004</v>
      </c>
      <c r="R980">
        <f t="shared" si="143"/>
        <v>167.58</v>
      </c>
      <c r="S980" t="str">
        <f t="shared" si="135"/>
        <v>correct</v>
      </c>
      <c r="T980" t="str">
        <f t="shared" si="136"/>
        <v>Food And Beverages</v>
      </c>
      <c r="U980" t="str">
        <f t="shared" si="137"/>
        <v>Ewallet</v>
      </c>
      <c r="V980">
        <f>SUM(J980:J980:J1979)</f>
        <v>8795.5770000000011</v>
      </c>
      <c r="W980">
        <f t="shared" si="138"/>
        <v>120</v>
      </c>
      <c r="X980">
        <f t="shared" si="139"/>
        <v>382.41639130434788</v>
      </c>
      <c r="Y980">
        <f t="shared" si="140"/>
        <v>1022.49</v>
      </c>
      <c r="Z980">
        <f t="shared" si="141"/>
        <v>26.7225</v>
      </c>
      <c r="AA980">
        <f t="shared" si="142"/>
        <v>23</v>
      </c>
    </row>
    <row r="981" spans="1:27" x14ac:dyDescent="0.3">
      <c r="A981" t="s">
        <v>1067</v>
      </c>
      <c r="B981" t="s">
        <v>45</v>
      </c>
      <c r="C981" t="s">
        <v>46</v>
      </c>
      <c r="D981" t="s">
        <v>27</v>
      </c>
      <c r="E981" t="s">
        <v>21</v>
      </c>
      <c r="F981" t="s">
        <v>28</v>
      </c>
      <c r="G981">
        <v>25.45</v>
      </c>
      <c r="H981">
        <v>1</v>
      </c>
      <c r="I981">
        <v>1.2725</v>
      </c>
      <c r="J981">
        <v>26.7225</v>
      </c>
      <c r="K981">
        <v>43741</v>
      </c>
      <c r="L981">
        <v>0.75694444444444453</v>
      </c>
      <c r="M981" t="s">
        <v>32</v>
      </c>
      <c r="N981">
        <v>25.45</v>
      </c>
      <c r="O981">
        <v>4.7619047620000003</v>
      </c>
      <c r="P981">
        <v>1.2725</v>
      </c>
      <c r="Q981">
        <v>5.0999999999999996</v>
      </c>
      <c r="R981">
        <f t="shared" si="143"/>
        <v>26.72</v>
      </c>
      <c r="S981" t="str">
        <f t="shared" si="135"/>
        <v>check</v>
      </c>
      <c r="T981" t="str">
        <f t="shared" si="136"/>
        <v>Electronic Accessories</v>
      </c>
      <c r="U981" t="str">
        <f t="shared" si="137"/>
        <v>Credit card</v>
      </c>
      <c r="V981">
        <f>SUM(J981:J981:J1980)</f>
        <v>8627.9969999999994</v>
      </c>
      <c r="W981">
        <f t="shared" si="138"/>
        <v>114</v>
      </c>
      <c r="X981">
        <f t="shared" si="139"/>
        <v>392.1816818181818</v>
      </c>
      <c r="Y981">
        <f t="shared" si="140"/>
        <v>1022.49</v>
      </c>
      <c r="Z981">
        <f t="shared" si="141"/>
        <v>26.7225</v>
      </c>
      <c r="AA981">
        <f t="shared" si="142"/>
        <v>22</v>
      </c>
    </row>
    <row r="982" spans="1:27" x14ac:dyDescent="0.3">
      <c r="A982" t="s">
        <v>1068</v>
      </c>
      <c r="B982" t="s">
        <v>45</v>
      </c>
      <c r="C982" t="s">
        <v>46</v>
      </c>
      <c r="D982" t="s">
        <v>27</v>
      </c>
      <c r="E982" t="s">
        <v>21</v>
      </c>
      <c r="F982" t="s">
        <v>47</v>
      </c>
      <c r="G982">
        <v>67.77</v>
      </c>
      <c r="H982">
        <v>1</v>
      </c>
      <c r="I982">
        <v>3.3885000000000001</v>
      </c>
      <c r="J982">
        <v>71.158500000000004</v>
      </c>
      <c r="K982">
        <v>43557</v>
      </c>
      <c r="L982">
        <v>0.86319444444444438</v>
      </c>
      <c r="M982" t="s">
        <v>32</v>
      </c>
      <c r="N982">
        <v>67.77</v>
      </c>
      <c r="O982">
        <v>4.7619047620000003</v>
      </c>
      <c r="P982">
        <v>3.3885000000000001</v>
      </c>
      <c r="Q982">
        <v>6.5</v>
      </c>
      <c r="R982">
        <f t="shared" si="143"/>
        <v>71.16</v>
      </c>
      <c r="S982" t="str">
        <f t="shared" si="135"/>
        <v>check</v>
      </c>
      <c r="T982" t="str">
        <f t="shared" si="136"/>
        <v>Food And Beverages</v>
      </c>
      <c r="U982" t="str">
        <f t="shared" si="137"/>
        <v>Credit card</v>
      </c>
      <c r="V982">
        <f>SUM(J982:J982:J1981)</f>
        <v>8601.2744999999995</v>
      </c>
      <c r="W982">
        <f t="shared" si="138"/>
        <v>113</v>
      </c>
      <c r="X982">
        <f t="shared" si="139"/>
        <v>409.58449999999999</v>
      </c>
      <c r="Y982">
        <f t="shared" si="140"/>
        <v>1022.49</v>
      </c>
      <c r="Z982">
        <f t="shared" si="141"/>
        <v>30.995999999999999</v>
      </c>
      <c r="AA982">
        <f t="shared" si="142"/>
        <v>21</v>
      </c>
    </row>
    <row r="983" spans="1:27" x14ac:dyDescent="0.3">
      <c r="A983" t="s">
        <v>1069</v>
      </c>
      <c r="B983" t="s">
        <v>25</v>
      </c>
      <c r="C983" t="s">
        <v>26</v>
      </c>
      <c r="D983" t="s">
        <v>20</v>
      </c>
      <c r="E983" t="s">
        <v>215</v>
      </c>
      <c r="F983" t="s">
        <v>47</v>
      </c>
      <c r="G983">
        <v>59.59</v>
      </c>
      <c r="H983">
        <v>4</v>
      </c>
      <c r="I983">
        <v>11.917999999999999</v>
      </c>
      <c r="J983">
        <v>250.27799999999999</v>
      </c>
      <c r="K983" t="s">
        <v>182</v>
      </c>
      <c r="L983">
        <v>0.53194444444444444</v>
      </c>
      <c r="M983" t="s">
        <v>29</v>
      </c>
      <c r="N983">
        <v>238.36</v>
      </c>
      <c r="O983">
        <v>4.7619047620000003</v>
      </c>
      <c r="P983">
        <v>11.917999999999999</v>
      </c>
      <c r="Q983">
        <v>9.8000000000000007</v>
      </c>
      <c r="R983">
        <f t="shared" si="143"/>
        <v>250.28</v>
      </c>
      <c r="S983" t="str">
        <f t="shared" si="135"/>
        <v>check</v>
      </c>
      <c r="T983" t="str">
        <f t="shared" si="136"/>
        <v>Food And Beverages</v>
      </c>
      <c r="U983" t="str">
        <f t="shared" si="137"/>
        <v>Cash</v>
      </c>
      <c r="V983">
        <f>SUM(J983:J983:J1982)</f>
        <v>8530.1160000000018</v>
      </c>
      <c r="W983">
        <f t="shared" si="138"/>
        <v>112</v>
      </c>
      <c r="X983">
        <f t="shared" si="139"/>
        <v>426.50580000000008</v>
      </c>
      <c r="Y983">
        <f t="shared" si="140"/>
        <v>1022.49</v>
      </c>
      <c r="Z983">
        <f t="shared" si="141"/>
        <v>30.995999999999999</v>
      </c>
      <c r="AA983">
        <f t="shared" si="142"/>
        <v>20</v>
      </c>
    </row>
    <row r="984" spans="1:27" x14ac:dyDescent="0.3">
      <c r="A984" t="s">
        <v>1070</v>
      </c>
      <c r="B984" t="s">
        <v>18</v>
      </c>
      <c r="C984" t="s">
        <v>19</v>
      </c>
      <c r="D984" t="s">
        <v>27</v>
      </c>
      <c r="E984" t="s">
        <v>215</v>
      </c>
      <c r="F984" t="s">
        <v>22</v>
      </c>
      <c r="G984">
        <v>58.15</v>
      </c>
      <c r="H984">
        <v>4</v>
      </c>
      <c r="I984">
        <v>11.63</v>
      </c>
      <c r="J984">
        <v>244.23</v>
      </c>
      <c r="K984" t="s">
        <v>146</v>
      </c>
      <c r="L984">
        <v>0.73888888888888893</v>
      </c>
      <c r="M984" t="s">
        <v>29</v>
      </c>
      <c r="N984">
        <v>232.6</v>
      </c>
      <c r="O984">
        <v>4.7619047620000003</v>
      </c>
      <c r="P984">
        <v>11.63</v>
      </c>
      <c r="Q984">
        <v>8.4</v>
      </c>
      <c r="R984">
        <f t="shared" si="143"/>
        <v>244.23</v>
      </c>
      <c r="S984" t="str">
        <f t="shared" si="135"/>
        <v>correct</v>
      </c>
      <c r="T984" t="str">
        <f t="shared" si="136"/>
        <v>Health And Beauty</v>
      </c>
      <c r="U984" t="str">
        <f t="shared" si="137"/>
        <v>Cash</v>
      </c>
      <c r="V984">
        <f>SUM(J984:J984:J1983)</f>
        <v>8279.8379999999997</v>
      </c>
      <c r="W984">
        <f t="shared" si="138"/>
        <v>108</v>
      </c>
      <c r="X984">
        <f t="shared" si="139"/>
        <v>435.78094736842104</v>
      </c>
      <c r="Y984">
        <f t="shared" si="140"/>
        <v>1022.49</v>
      </c>
      <c r="Z984">
        <f t="shared" si="141"/>
        <v>30.995999999999999</v>
      </c>
      <c r="AA984">
        <f t="shared" si="142"/>
        <v>19</v>
      </c>
    </row>
    <row r="985" spans="1:27" x14ac:dyDescent="0.3">
      <c r="A985" t="s">
        <v>1071</v>
      </c>
      <c r="B985" t="s">
        <v>18</v>
      </c>
      <c r="C985" t="s">
        <v>19</v>
      </c>
      <c r="D985" t="s">
        <v>20</v>
      </c>
      <c r="E985" t="s">
        <v>21</v>
      </c>
      <c r="F985" t="s">
        <v>36</v>
      </c>
      <c r="G985">
        <v>97.48</v>
      </c>
      <c r="H985">
        <v>9</v>
      </c>
      <c r="I985">
        <v>43.866</v>
      </c>
      <c r="J985">
        <v>921.18600000000004</v>
      </c>
      <c r="K985" t="s">
        <v>354</v>
      </c>
      <c r="L985">
        <v>0.59652777777777777</v>
      </c>
      <c r="M985" t="s">
        <v>23</v>
      </c>
      <c r="N985">
        <v>877.32</v>
      </c>
      <c r="O985">
        <v>4.7619047620000003</v>
      </c>
      <c r="P985">
        <v>43.866</v>
      </c>
      <c r="Q985">
        <v>7.4</v>
      </c>
      <c r="R985">
        <f t="shared" si="143"/>
        <v>921.19</v>
      </c>
      <c r="S985" t="str">
        <f t="shared" si="135"/>
        <v>check</v>
      </c>
      <c r="T985" t="str">
        <f t="shared" si="136"/>
        <v>Sports And Travel</v>
      </c>
      <c r="U985" t="str">
        <f t="shared" si="137"/>
        <v>Ewallet</v>
      </c>
      <c r="V985">
        <f>SUM(J985:J985:J1984)</f>
        <v>8035.6080000000002</v>
      </c>
      <c r="W985">
        <f t="shared" si="138"/>
        <v>104</v>
      </c>
      <c r="X985">
        <f t="shared" si="139"/>
        <v>446.42266666666666</v>
      </c>
      <c r="Y985">
        <f t="shared" si="140"/>
        <v>1022.49</v>
      </c>
      <c r="Z985">
        <f t="shared" si="141"/>
        <v>30.995999999999999</v>
      </c>
      <c r="AA985">
        <f t="shared" si="142"/>
        <v>18</v>
      </c>
    </row>
    <row r="986" spans="1:27" x14ac:dyDescent="0.3">
      <c r="A986" t="s">
        <v>1072</v>
      </c>
      <c r="B986" t="s">
        <v>25</v>
      </c>
      <c r="C986" t="s">
        <v>26</v>
      </c>
      <c r="D986" t="s">
        <v>27</v>
      </c>
      <c r="E986" t="s">
        <v>215</v>
      </c>
      <c r="F986" t="s">
        <v>22</v>
      </c>
      <c r="G986">
        <v>99.96</v>
      </c>
      <c r="H986">
        <v>7</v>
      </c>
      <c r="I986">
        <v>34.985999999999997</v>
      </c>
      <c r="J986">
        <v>734.70600000000002</v>
      </c>
      <c r="K986" t="s">
        <v>146</v>
      </c>
      <c r="L986">
        <v>0.43958333333333338</v>
      </c>
      <c r="M986" t="s">
        <v>29</v>
      </c>
      <c r="N986">
        <v>699.72</v>
      </c>
      <c r="O986">
        <v>4.7619047620000003</v>
      </c>
      <c r="P986">
        <v>34.985999999999997</v>
      </c>
      <c r="Q986">
        <v>6.1</v>
      </c>
      <c r="R986">
        <f t="shared" si="143"/>
        <v>734.71</v>
      </c>
      <c r="S986" t="str">
        <f t="shared" si="135"/>
        <v>check</v>
      </c>
      <c r="T986" t="str">
        <f t="shared" si="136"/>
        <v>Health And Beauty</v>
      </c>
      <c r="U986" t="str">
        <f t="shared" si="137"/>
        <v>Cash</v>
      </c>
      <c r="V986">
        <f>SUM(J986:J986:J1985)</f>
        <v>7114.4220000000005</v>
      </c>
      <c r="W986">
        <f t="shared" si="138"/>
        <v>95</v>
      </c>
      <c r="X986">
        <f t="shared" si="139"/>
        <v>418.49541176470592</v>
      </c>
      <c r="Y986">
        <f t="shared" si="140"/>
        <v>1022.49</v>
      </c>
      <c r="Z986">
        <f t="shared" si="141"/>
        <v>30.995999999999999</v>
      </c>
      <c r="AA986">
        <f t="shared" si="142"/>
        <v>17</v>
      </c>
    </row>
    <row r="987" spans="1:27" x14ac:dyDescent="0.3">
      <c r="A987" t="s">
        <v>1073</v>
      </c>
      <c r="B987" t="s">
        <v>25</v>
      </c>
      <c r="C987" t="s">
        <v>26</v>
      </c>
      <c r="D987" t="s">
        <v>27</v>
      </c>
      <c r="E987" t="s">
        <v>215</v>
      </c>
      <c r="F987" t="s">
        <v>28</v>
      </c>
      <c r="G987">
        <v>96.37</v>
      </c>
      <c r="H987">
        <v>7</v>
      </c>
      <c r="I987">
        <v>33.729500000000002</v>
      </c>
      <c r="J987">
        <v>708.31949999999995</v>
      </c>
      <c r="K987">
        <v>43709</v>
      </c>
      <c r="L987">
        <v>0.4861111111111111</v>
      </c>
      <c r="M987" t="s">
        <v>29</v>
      </c>
      <c r="N987">
        <v>674.59</v>
      </c>
      <c r="O987">
        <v>4.7619047620000003</v>
      </c>
      <c r="P987">
        <v>33.729500000000002</v>
      </c>
      <c r="Q987">
        <v>6</v>
      </c>
      <c r="R987">
        <f t="shared" si="143"/>
        <v>708.32</v>
      </c>
      <c r="S987" t="str">
        <f t="shared" si="135"/>
        <v>check</v>
      </c>
      <c r="T987" t="str">
        <f t="shared" si="136"/>
        <v>Electronic Accessories</v>
      </c>
      <c r="U987" t="str">
        <f t="shared" si="137"/>
        <v>Cash</v>
      </c>
      <c r="V987">
        <f>SUM(J987:J987:J1986)</f>
        <v>6379.7160000000003</v>
      </c>
      <c r="W987">
        <f t="shared" si="138"/>
        <v>88</v>
      </c>
      <c r="X987">
        <f t="shared" si="139"/>
        <v>398.73225000000002</v>
      </c>
      <c r="Y987">
        <f t="shared" si="140"/>
        <v>1022.49</v>
      </c>
      <c r="Z987">
        <f t="shared" si="141"/>
        <v>30.995999999999999</v>
      </c>
      <c r="AA987">
        <f t="shared" si="142"/>
        <v>16</v>
      </c>
    </row>
    <row r="988" spans="1:27" x14ac:dyDescent="0.3">
      <c r="A988" t="s">
        <v>1074</v>
      </c>
      <c r="B988" t="s">
        <v>45</v>
      </c>
      <c r="C988" t="s">
        <v>46</v>
      </c>
      <c r="D988" t="s">
        <v>27</v>
      </c>
      <c r="E988" t="s">
        <v>21</v>
      </c>
      <c r="F988" t="s">
        <v>50</v>
      </c>
      <c r="G988">
        <v>63.71</v>
      </c>
      <c r="H988">
        <v>5</v>
      </c>
      <c r="I988">
        <v>15.9275</v>
      </c>
      <c r="J988">
        <v>334.47750000000002</v>
      </c>
      <c r="K988">
        <v>43648</v>
      </c>
      <c r="L988">
        <v>0.8125</v>
      </c>
      <c r="M988" t="s">
        <v>23</v>
      </c>
      <c r="N988">
        <v>318.55</v>
      </c>
      <c r="O988">
        <v>4.7619047620000003</v>
      </c>
      <c r="P988">
        <v>15.9275</v>
      </c>
      <c r="Q988">
        <v>8.5</v>
      </c>
      <c r="R988">
        <f t="shared" si="143"/>
        <v>334.48</v>
      </c>
      <c r="S988" t="str">
        <f t="shared" si="135"/>
        <v>check</v>
      </c>
      <c r="T988" t="str">
        <f t="shared" si="136"/>
        <v>Fashion Accessories</v>
      </c>
      <c r="U988" t="str">
        <f t="shared" si="137"/>
        <v>Ewallet</v>
      </c>
      <c r="V988">
        <f>SUM(J988:J988:J1987)</f>
        <v>5671.3964999999989</v>
      </c>
      <c r="W988">
        <f t="shared" si="138"/>
        <v>81</v>
      </c>
      <c r="X988">
        <f t="shared" si="139"/>
        <v>378.09309999999994</v>
      </c>
      <c r="Y988">
        <f t="shared" si="140"/>
        <v>1022.49</v>
      </c>
      <c r="Z988">
        <f t="shared" si="141"/>
        <v>30.995999999999999</v>
      </c>
      <c r="AA988">
        <f t="shared" si="142"/>
        <v>15</v>
      </c>
    </row>
    <row r="989" spans="1:27" x14ac:dyDescent="0.3">
      <c r="A989" t="s">
        <v>1075</v>
      </c>
      <c r="B989" t="s">
        <v>45</v>
      </c>
      <c r="C989" t="s">
        <v>46</v>
      </c>
      <c r="D989" t="s">
        <v>27</v>
      </c>
      <c r="E989" t="s">
        <v>21</v>
      </c>
      <c r="F989" t="s">
        <v>22</v>
      </c>
      <c r="G989">
        <v>14.76</v>
      </c>
      <c r="H989">
        <v>2</v>
      </c>
      <c r="I989">
        <v>1.476</v>
      </c>
      <c r="J989">
        <v>30.995999999999999</v>
      </c>
      <c r="K989" t="s">
        <v>206</v>
      </c>
      <c r="L989">
        <v>0.61249999999999993</v>
      </c>
      <c r="M989" t="s">
        <v>23</v>
      </c>
      <c r="N989">
        <v>29.52</v>
      </c>
      <c r="O989">
        <v>4.7619047620000003</v>
      </c>
      <c r="P989">
        <v>1.476</v>
      </c>
      <c r="Q989">
        <v>4.3</v>
      </c>
      <c r="R989">
        <f t="shared" si="143"/>
        <v>31</v>
      </c>
      <c r="S989" t="str">
        <f t="shared" si="135"/>
        <v>check</v>
      </c>
      <c r="T989" t="str">
        <f t="shared" si="136"/>
        <v>Health And Beauty</v>
      </c>
      <c r="U989" t="str">
        <f t="shared" si="137"/>
        <v>Ewallet</v>
      </c>
      <c r="V989">
        <f>SUM(J989:J989:J1988)</f>
        <v>5336.918999999999</v>
      </c>
      <c r="W989">
        <f t="shared" si="138"/>
        <v>76</v>
      </c>
      <c r="X989">
        <f t="shared" si="139"/>
        <v>381.2084999999999</v>
      </c>
      <c r="Y989">
        <f t="shared" si="140"/>
        <v>1022.49</v>
      </c>
      <c r="Z989">
        <f t="shared" si="141"/>
        <v>30.995999999999999</v>
      </c>
      <c r="AA989">
        <f t="shared" si="142"/>
        <v>14</v>
      </c>
    </row>
    <row r="990" spans="1:27" x14ac:dyDescent="0.3">
      <c r="A990" t="s">
        <v>1076</v>
      </c>
      <c r="B990" t="s">
        <v>45</v>
      </c>
      <c r="C990" t="s">
        <v>46</v>
      </c>
      <c r="D990" t="s">
        <v>20</v>
      </c>
      <c r="E990" t="s">
        <v>215</v>
      </c>
      <c r="F990" t="s">
        <v>22</v>
      </c>
      <c r="G990">
        <v>62</v>
      </c>
      <c r="H990">
        <v>8</v>
      </c>
      <c r="I990">
        <v>24.8</v>
      </c>
      <c r="J990">
        <v>520.79999999999995</v>
      </c>
      <c r="K990">
        <v>43525</v>
      </c>
      <c r="L990">
        <v>0.79722222222222217</v>
      </c>
      <c r="M990" t="s">
        <v>32</v>
      </c>
      <c r="N990">
        <v>496</v>
      </c>
      <c r="O990">
        <v>4.7619047620000003</v>
      </c>
      <c r="P990">
        <v>24.8</v>
      </c>
      <c r="Q990">
        <v>6.2</v>
      </c>
      <c r="R990">
        <f t="shared" si="143"/>
        <v>520.79999999999995</v>
      </c>
      <c r="S990" t="str">
        <f t="shared" si="135"/>
        <v>correct</v>
      </c>
      <c r="T990" t="str">
        <f t="shared" si="136"/>
        <v>Health And Beauty</v>
      </c>
      <c r="U990" t="str">
        <f t="shared" si="137"/>
        <v>Credit card</v>
      </c>
      <c r="V990">
        <f>SUM(J990:J990:J1989)</f>
        <v>5305.9229999999989</v>
      </c>
      <c r="W990">
        <f t="shared" si="138"/>
        <v>74</v>
      </c>
      <c r="X990">
        <f t="shared" si="139"/>
        <v>408.14792307692301</v>
      </c>
      <c r="Y990">
        <f t="shared" si="140"/>
        <v>1022.49</v>
      </c>
      <c r="Z990">
        <f t="shared" si="141"/>
        <v>33.432000000000002</v>
      </c>
      <c r="AA990">
        <f t="shared" si="142"/>
        <v>13</v>
      </c>
    </row>
    <row r="991" spans="1:27" x14ac:dyDescent="0.3">
      <c r="A991" t="s">
        <v>1077</v>
      </c>
      <c r="B991" t="s">
        <v>25</v>
      </c>
      <c r="C991" t="s">
        <v>26</v>
      </c>
      <c r="D991" t="s">
        <v>20</v>
      </c>
      <c r="E991" t="s">
        <v>215</v>
      </c>
      <c r="F991" t="s">
        <v>28</v>
      </c>
      <c r="G991">
        <v>82.34</v>
      </c>
      <c r="H991">
        <v>10</v>
      </c>
      <c r="I991">
        <v>41.17</v>
      </c>
      <c r="J991">
        <v>864.57</v>
      </c>
      <c r="K991" t="s">
        <v>55</v>
      </c>
      <c r="L991">
        <v>0.79999999999999993</v>
      </c>
      <c r="M991" t="s">
        <v>23</v>
      </c>
      <c r="N991">
        <v>823.4</v>
      </c>
      <c r="O991">
        <v>4.7619047620000003</v>
      </c>
      <c r="P991">
        <v>41.17</v>
      </c>
      <c r="Q991">
        <v>4.3</v>
      </c>
      <c r="R991">
        <f t="shared" si="143"/>
        <v>864.57</v>
      </c>
      <c r="S991" t="str">
        <f t="shared" si="135"/>
        <v>correct</v>
      </c>
      <c r="T991" t="str">
        <f t="shared" si="136"/>
        <v>Electronic Accessories</v>
      </c>
      <c r="U991" t="str">
        <f t="shared" si="137"/>
        <v>Ewallet</v>
      </c>
      <c r="V991">
        <f>SUM(J991:J991:J1990)</f>
        <v>4785.1229999999987</v>
      </c>
      <c r="W991">
        <f t="shared" si="138"/>
        <v>66</v>
      </c>
      <c r="X991">
        <f t="shared" si="139"/>
        <v>398.76024999999987</v>
      </c>
      <c r="Y991">
        <f t="shared" si="140"/>
        <v>1022.49</v>
      </c>
      <c r="Z991">
        <f t="shared" si="141"/>
        <v>33.432000000000002</v>
      </c>
      <c r="AA991">
        <f t="shared" si="142"/>
        <v>12</v>
      </c>
    </row>
    <row r="992" spans="1:27" x14ac:dyDescent="0.3">
      <c r="A992" t="s">
        <v>1078</v>
      </c>
      <c r="B992" t="s">
        <v>45</v>
      </c>
      <c r="C992" t="s">
        <v>46</v>
      </c>
      <c r="D992" t="s">
        <v>20</v>
      </c>
      <c r="E992" t="s">
        <v>215</v>
      </c>
      <c r="F992" t="s">
        <v>22</v>
      </c>
      <c r="G992">
        <v>75.37</v>
      </c>
      <c r="H992">
        <v>8</v>
      </c>
      <c r="I992">
        <v>30.148</v>
      </c>
      <c r="J992">
        <v>633.10799999999995</v>
      </c>
      <c r="K992" t="s">
        <v>79</v>
      </c>
      <c r="L992">
        <v>0.65694444444444444</v>
      </c>
      <c r="M992" t="s">
        <v>32</v>
      </c>
      <c r="N992">
        <v>602.96</v>
      </c>
      <c r="O992">
        <v>4.7619047620000003</v>
      </c>
      <c r="P992">
        <v>30.148</v>
      </c>
      <c r="Q992">
        <v>8.4</v>
      </c>
      <c r="R992">
        <f t="shared" si="143"/>
        <v>633.11</v>
      </c>
      <c r="S992" t="str">
        <f t="shared" si="135"/>
        <v>check</v>
      </c>
      <c r="T992" t="str">
        <f t="shared" si="136"/>
        <v>Health And Beauty</v>
      </c>
      <c r="U992" t="str">
        <f t="shared" si="137"/>
        <v>Credit card</v>
      </c>
      <c r="V992">
        <f>SUM(J992:J992:J1991)</f>
        <v>3920.5529999999999</v>
      </c>
      <c r="W992">
        <f t="shared" si="138"/>
        <v>56</v>
      </c>
      <c r="X992">
        <f t="shared" si="139"/>
        <v>356.4139090909091</v>
      </c>
      <c r="Y992">
        <f t="shared" si="140"/>
        <v>1022.49</v>
      </c>
      <c r="Z992">
        <f t="shared" si="141"/>
        <v>33.432000000000002</v>
      </c>
      <c r="AA992">
        <f t="shared" si="142"/>
        <v>11</v>
      </c>
    </row>
    <row r="993" spans="1:27" x14ac:dyDescent="0.3">
      <c r="A993" t="s">
        <v>1079</v>
      </c>
      <c r="B993" t="s">
        <v>18</v>
      </c>
      <c r="C993" t="s">
        <v>19</v>
      </c>
      <c r="D993" t="s">
        <v>27</v>
      </c>
      <c r="E993" t="s">
        <v>21</v>
      </c>
      <c r="F993" t="s">
        <v>47</v>
      </c>
      <c r="G993">
        <v>56.56</v>
      </c>
      <c r="H993">
        <v>5</v>
      </c>
      <c r="I993">
        <v>14.14</v>
      </c>
      <c r="J993">
        <v>296.94</v>
      </c>
      <c r="K993" t="s">
        <v>71</v>
      </c>
      <c r="L993">
        <v>0.79583333333333339</v>
      </c>
      <c r="M993" t="s">
        <v>32</v>
      </c>
      <c r="N993">
        <v>282.8</v>
      </c>
      <c r="O993">
        <v>4.7619047620000003</v>
      </c>
      <c r="P993">
        <v>14.14</v>
      </c>
      <c r="Q993">
        <v>4.5</v>
      </c>
      <c r="R993">
        <f t="shared" si="143"/>
        <v>296.94</v>
      </c>
      <c r="S993" t="str">
        <f t="shared" si="135"/>
        <v>correct</v>
      </c>
      <c r="T993" t="str">
        <f t="shared" si="136"/>
        <v>Food And Beverages</v>
      </c>
      <c r="U993" t="str">
        <f t="shared" si="137"/>
        <v>Credit card</v>
      </c>
      <c r="V993">
        <f>SUM(J993:J993:J1992)</f>
        <v>3287.4449999999997</v>
      </c>
      <c r="W993">
        <f t="shared" si="138"/>
        <v>48</v>
      </c>
      <c r="X993">
        <f t="shared" si="139"/>
        <v>328.74449999999996</v>
      </c>
      <c r="Y993">
        <f t="shared" si="140"/>
        <v>1022.49</v>
      </c>
      <c r="Z993">
        <f t="shared" si="141"/>
        <v>33.432000000000002</v>
      </c>
      <c r="AA993">
        <f t="shared" si="142"/>
        <v>10</v>
      </c>
    </row>
    <row r="994" spans="1:27" x14ac:dyDescent="0.3">
      <c r="A994" t="s">
        <v>1080</v>
      </c>
      <c r="B994" t="s">
        <v>45</v>
      </c>
      <c r="C994" t="s">
        <v>46</v>
      </c>
      <c r="D994" t="s">
        <v>27</v>
      </c>
      <c r="E994" t="s">
        <v>21</v>
      </c>
      <c r="F994" t="s">
        <v>36</v>
      </c>
      <c r="G994">
        <v>76.599999999999994</v>
      </c>
      <c r="H994">
        <v>10</v>
      </c>
      <c r="I994">
        <v>38.299999999999997</v>
      </c>
      <c r="J994">
        <v>804.3</v>
      </c>
      <c r="K994" t="s">
        <v>128</v>
      </c>
      <c r="L994">
        <v>0.75694444444444453</v>
      </c>
      <c r="M994" t="s">
        <v>23</v>
      </c>
      <c r="N994">
        <v>766</v>
      </c>
      <c r="O994">
        <v>4.7619047620000003</v>
      </c>
      <c r="P994">
        <v>38.299999999999997</v>
      </c>
      <c r="Q994">
        <v>6</v>
      </c>
      <c r="R994">
        <f t="shared" si="143"/>
        <v>804.3</v>
      </c>
      <c r="S994" t="str">
        <f t="shared" si="135"/>
        <v>correct</v>
      </c>
      <c r="T994" t="str">
        <f t="shared" si="136"/>
        <v>Sports And Travel</v>
      </c>
      <c r="U994" t="str">
        <f t="shared" si="137"/>
        <v>Ewallet</v>
      </c>
      <c r="V994">
        <f>SUM(J994:J994:J1993)</f>
        <v>2990.5049999999997</v>
      </c>
      <c r="W994">
        <f t="shared" si="138"/>
        <v>43</v>
      </c>
      <c r="X994">
        <f t="shared" si="139"/>
        <v>332.27833333333331</v>
      </c>
      <c r="Y994">
        <f t="shared" si="140"/>
        <v>1022.49</v>
      </c>
      <c r="Z994">
        <f t="shared" si="141"/>
        <v>33.432000000000002</v>
      </c>
      <c r="AA994">
        <f t="shared" si="142"/>
        <v>9</v>
      </c>
    </row>
    <row r="995" spans="1:27" x14ac:dyDescent="0.3">
      <c r="A995" t="s">
        <v>1081</v>
      </c>
      <c r="B995" t="s">
        <v>18</v>
      </c>
      <c r="C995" t="s">
        <v>19</v>
      </c>
      <c r="D995" t="s">
        <v>27</v>
      </c>
      <c r="E995" t="s">
        <v>215</v>
      </c>
      <c r="F995" t="s">
        <v>28</v>
      </c>
      <c r="G995">
        <v>58.03</v>
      </c>
      <c r="H995">
        <v>2</v>
      </c>
      <c r="I995">
        <v>5.8029999999999999</v>
      </c>
      <c r="J995">
        <v>121.863</v>
      </c>
      <c r="K995">
        <v>43741</v>
      </c>
      <c r="L995">
        <v>0.8652777777777777</v>
      </c>
      <c r="M995" t="s">
        <v>23</v>
      </c>
      <c r="N995">
        <v>116.06</v>
      </c>
      <c r="O995">
        <v>4.7619047620000003</v>
      </c>
      <c r="P995">
        <v>5.8029999999999999</v>
      </c>
      <c r="Q995">
        <v>8.8000000000000007</v>
      </c>
      <c r="R995">
        <f t="shared" si="143"/>
        <v>121.86</v>
      </c>
      <c r="S995" t="str">
        <f t="shared" si="135"/>
        <v>check</v>
      </c>
      <c r="T995" t="str">
        <f t="shared" si="136"/>
        <v>Electronic Accessories</v>
      </c>
      <c r="U995" t="str">
        <f t="shared" si="137"/>
        <v>Ewallet</v>
      </c>
      <c r="V995">
        <f>SUM(J995:J995:J1994)</f>
        <v>2186.2049999999999</v>
      </c>
      <c r="W995">
        <f t="shared" si="138"/>
        <v>33</v>
      </c>
      <c r="X995">
        <f t="shared" si="139"/>
        <v>273.27562499999999</v>
      </c>
      <c r="Y995">
        <f t="shared" si="140"/>
        <v>1022.49</v>
      </c>
      <c r="Z995">
        <f t="shared" si="141"/>
        <v>33.432000000000002</v>
      </c>
      <c r="AA995">
        <f t="shared" si="142"/>
        <v>8</v>
      </c>
    </row>
    <row r="996" spans="1:27" x14ac:dyDescent="0.3">
      <c r="A996" t="s">
        <v>1082</v>
      </c>
      <c r="B996" t="s">
        <v>45</v>
      </c>
      <c r="C996" t="s">
        <v>46</v>
      </c>
      <c r="D996" t="s">
        <v>27</v>
      </c>
      <c r="E996" t="s">
        <v>215</v>
      </c>
      <c r="F996" t="s">
        <v>50</v>
      </c>
      <c r="G996">
        <v>17.489999999999998</v>
      </c>
      <c r="H996">
        <v>10</v>
      </c>
      <c r="I996">
        <v>8.7449999999999992</v>
      </c>
      <c r="J996">
        <v>183.64500000000001</v>
      </c>
      <c r="K996" t="s">
        <v>218</v>
      </c>
      <c r="L996">
        <v>0.77430555555555547</v>
      </c>
      <c r="M996" t="s">
        <v>23</v>
      </c>
      <c r="N996">
        <v>174.9</v>
      </c>
      <c r="O996">
        <v>4.7619047620000003</v>
      </c>
      <c r="P996">
        <v>8.7449999999999992</v>
      </c>
      <c r="Q996">
        <v>6.6</v>
      </c>
      <c r="R996">
        <f t="shared" si="143"/>
        <v>183.65</v>
      </c>
      <c r="S996" t="str">
        <f t="shared" si="135"/>
        <v>check</v>
      </c>
      <c r="T996" t="str">
        <f t="shared" si="136"/>
        <v>Fashion Accessories</v>
      </c>
      <c r="U996" t="str">
        <f t="shared" si="137"/>
        <v>Ewallet</v>
      </c>
      <c r="V996">
        <f>SUM(J996:J996:J1995)</f>
        <v>2064.3420000000001</v>
      </c>
      <c r="W996">
        <f t="shared" si="138"/>
        <v>31</v>
      </c>
      <c r="X996">
        <f t="shared" si="139"/>
        <v>294.90600000000001</v>
      </c>
      <c r="Y996">
        <f t="shared" si="140"/>
        <v>1022.49</v>
      </c>
      <c r="Z996">
        <f t="shared" si="141"/>
        <v>33.432000000000002</v>
      </c>
      <c r="AA996">
        <f t="shared" si="142"/>
        <v>7</v>
      </c>
    </row>
    <row r="997" spans="1:27" x14ac:dyDescent="0.3">
      <c r="A997" t="s">
        <v>1083</v>
      </c>
      <c r="B997" t="s">
        <v>25</v>
      </c>
      <c r="C997" t="s">
        <v>26</v>
      </c>
      <c r="D997" t="s">
        <v>20</v>
      </c>
      <c r="E997" t="s">
        <v>21</v>
      </c>
      <c r="F997" t="s">
        <v>28</v>
      </c>
      <c r="G997">
        <v>60.95</v>
      </c>
      <c r="H997">
        <v>1</v>
      </c>
      <c r="I997">
        <v>3.0474999999999999</v>
      </c>
      <c r="J997">
        <v>63.997500000000002</v>
      </c>
      <c r="K997" t="s">
        <v>206</v>
      </c>
      <c r="L997">
        <v>0.4861111111111111</v>
      </c>
      <c r="M997" t="s">
        <v>23</v>
      </c>
      <c r="N997">
        <v>60.95</v>
      </c>
      <c r="O997">
        <v>4.7619047620000003</v>
      </c>
      <c r="P997">
        <v>3.0474999999999999</v>
      </c>
      <c r="Q997">
        <v>5.9</v>
      </c>
      <c r="R997">
        <f t="shared" si="143"/>
        <v>64</v>
      </c>
      <c r="S997" t="str">
        <f t="shared" si="135"/>
        <v>check</v>
      </c>
      <c r="T997" t="str">
        <f t="shared" si="136"/>
        <v>Electronic Accessories</v>
      </c>
      <c r="U997" t="str">
        <f t="shared" si="137"/>
        <v>Ewallet</v>
      </c>
      <c r="V997">
        <f>SUM(J997:J997:J1996)</f>
        <v>1880.6970000000001</v>
      </c>
      <c r="W997">
        <f t="shared" si="138"/>
        <v>21</v>
      </c>
      <c r="X997">
        <f t="shared" si="139"/>
        <v>313.4495</v>
      </c>
      <c r="Y997">
        <f t="shared" si="140"/>
        <v>1022.49</v>
      </c>
      <c r="Z997">
        <f t="shared" si="141"/>
        <v>33.432000000000002</v>
      </c>
      <c r="AA997">
        <f t="shared" si="142"/>
        <v>6</v>
      </c>
    </row>
    <row r="998" spans="1:27" x14ac:dyDescent="0.3">
      <c r="A998" t="s">
        <v>1084</v>
      </c>
      <c r="B998" t="s">
        <v>25</v>
      </c>
      <c r="C998" t="s">
        <v>26</v>
      </c>
      <c r="D998" t="s">
        <v>27</v>
      </c>
      <c r="E998" t="s">
        <v>215</v>
      </c>
      <c r="F998" t="s">
        <v>22</v>
      </c>
      <c r="G998">
        <v>40.35</v>
      </c>
      <c r="H998">
        <v>1</v>
      </c>
      <c r="I998">
        <v>2.0175000000000001</v>
      </c>
      <c r="J998">
        <v>42.3675</v>
      </c>
      <c r="K998" t="s">
        <v>228</v>
      </c>
      <c r="L998">
        <v>0.57361111111111118</v>
      </c>
      <c r="M998" t="s">
        <v>23</v>
      </c>
      <c r="N998">
        <v>40.35</v>
      </c>
      <c r="O998">
        <v>4.7619047620000003</v>
      </c>
      <c r="P998">
        <v>2.0175000000000001</v>
      </c>
      <c r="Q998">
        <v>6.2</v>
      </c>
      <c r="R998">
        <f t="shared" si="143"/>
        <v>42.37</v>
      </c>
      <c r="S998" t="str">
        <f t="shared" si="135"/>
        <v>check</v>
      </c>
      <c r="T998" t="str">
        <f t="shared" si="136"/>
        <v>Health And Beauty</v>
      </c>
      <c r="U998" t="str">
        <f t="shared" si="137"/>
        <v>Ewallet</v>
      </c>
      <c r="V998">
        <f>SUM(J998:J998:J1997)</f>
        <v>1816.6995000000002</v>
      </c>
      <c r="W998">
        <f t="shared" si="138"/>
        <v>20</v>
      </c>
      <c r="X998">
        <f t="shared" si="139"/>
        <v>363.33990000000006</v>
      </c>
      <c r="Y998">
        <f t="shared" si="140"/>
        <v>1022.49</v>
      </c>
      <c r="Z998">
        <f t="shared" si="141"/>
        <v>33.432000000000002</v>
      </c>
      <c r="AA998">
        <f t="shared" si="142"/>
        <v>5</v>
      </c>
    </row>
    <row r="999" spans="1:27" x14ac:dyDescent="0.3">
      <c r="A999" t="s">
        <v>1085</v>
      </c>
      <c r="B999" t="s">
        <v>45</v>
      </c>
      <c r="C999" t="s">
        <v>46</v>
      </c>
      <c r="D999" t="s">
        <v>27</v>
      </c>
      <c r="E999" t="s">
        <v>21</v>
      </c>
      <c r="F999" t="s">
        <v>31</v>
      </c>
      <c r="G999">
        <v>97.38</v>
      </c>
      <c r="H999">
        <v>10</v>
      </c>
      <c r="I999">
        <v>48.69</v>
      </c>
      <c r="J999">
        <v>1022.49</v>
      </c>
      <c r="K999">
        <v>43499</v>
      </c>
      <c r="L999">
        <v>0.71944444444444444</v>
      </c>
      <c r="M999" t="s">
        <v>23</v>
      </c>
      <c r="N999">
        <v>973.8</v>
      </c>
      <c r="O999">
        <v>4.7619047620000003</v>
      </c>
      <c r="P999">
        <v>48.69</v>
      </c>
      <c r="Q999">
        <v>4.4000000000000004</v>
      </c>
      <c r="R999">
        <f t="shared" si="143"/>
        <v>1022.49</v>
      </c>
      <c r="S999" t="str">
        <f t="shared" si="135"/>
        <v>correct</v>
      </c>
      <c r="T999" t="str">
        <f t="shared" si="136"/>
        <v>Home And Lifestyle</v>
      </c>
      <c r="U999" t="str">
        <f t="shared" si="137"/>
        <v>Ewallet</v>
      </c>
      <c r="V999">
        <f>SUM(J999:J999:J1998)</f>
        <v>1774.3320000000001</v>
      </c>
      <c r="W999">
        <f t="shared" si="138"/>
        <v>19</v>
      </c>
      <c r="X999">
        <f t="shared" si="139"/>
        <v>443.58300000000003</v>
      </c>
      <c r="Y999">
        <f t="shared" si="140"/>
        <v>1022.49</v>
      </c>
      <c r="Z999">
        <f t="shared" si="141"/>
        <v>33.432000000000002</v>
      </c>
      <c r="AA999">
        <f t="shared" si="142"/>
        <v>4</v>
      </c>
    </row>
    <row r="1000" spans="1:27" x14ac:dyDescent="0.3">
      <c r="A1000" t="s">
        <v>1086</v>
      </c>
      <c r="B1000" t="s">
        <v>18</v>
      </c>
      <c r="C1000" t="s">
        <v>19</v>
      </c>
      <c r="D1000" t="s">
        <v>20</v>
      </c>
      <c r="E1000" t="s">
        <v>215</v>
      </c>
      <c r="F1000" t="s">
        <v>47</v>
      </c>
      <c r="G1000">
        <v>31.84</v>
      </c>
      <c r="H1000">
        <v>1</v>
      </c>
      <c r="I1000">
        <v>1.5920000000000001</v>
      </c>
      <c r="J1000">
        <v>33.432000000000002</v>
      </c>
      <c r="K1000">
        <v>43710</v>
      </c>
      <c r="L1000">
        <v>0.55694444444444446</v>
      </c>
      <c r="M1000" t="s">
        <v>29</v>
      </c>
      <c r="N1000">
        <v>31.84</v>
      </c>
      <c r="O1000">
        <v>4.7619047620000003</v>
      </c>
      <c r="P1000">
        <v>1.5920000000000001</v>
      </c>
      <c r="Q1000">
        <v>7.7</v>
      </c>
      <c r="R1000">
        <f t="shared" si="143"/>
        <v>33.43</v>
      </c>
      <c r="S1000" t="str">
        <f t="shared" si="135"/>
        <v>check</v>
      </c>
      <c r="T1000" t="str">
        <f t="shared" si="136"/>
        <v>Food And Beverages</v>
      </c>
      <c r="U1000" t="str">
        <f t="shared" si="137"/>
        <v>Cash</v>
      </c>
      <c r="V1000">
        <f>SUM(J1000:J1000:J1999)</f>
        <v>751.84199999999998</v>
      </c>
      <c r="W1000">
        <f t="shared" si="138"/>
        <v>9</v>
      </c>
      <c r="X1000">
        <f t="shared" si="139"/>
        <v>250.614</v>
      </c>
      <c r="Y1000">
        <f t="shared" si="140"/>
        <v>649.29899999999998</v>
      </c>
      <c r="Z1000">
        <f t="shared" si="141"/>
        <v>33.432000000000002</v>
      </c>
      <c r="AA1000">
        <f t="shared" si="142"/>
        <v>3</v>
      </c>
    </row>
    <row r="1001" spans="1:27" x14ac:dyDescent="0.3">
      <c r="A1001" t="s">
        <v>1087</v>
      </c>
      <c r="B1001" t="s">
        <v>18</v>
      </c>
      <c r="C1001" t="s">
        <v>19</v>
      </c>
      <c r="D1001" t="s">
        <v>27</v>
      </c>
      <c r="E1001" t="s">
        <v>215</v>
      </c>
      <c r="F1001" t="s">
        <v>31</v>
      </c>
      <c r="G1001">
        <v>65.819999999999993</v>
      </c>
      <c r="H1001">
        <v>1</v>
      </c>
      <c r="I1001">
        <v>3.2909999999999999</v>
      </c>
      <c r="J1001">
        <v>69.111000000000004</v>
      </c>
      <c r="K1001" t="s">
        <v>218</v>
      </c>
      <c r="L1001">
        <v>0.6479166666666667</v>
      </c>
      <c r="M1001" t="s">
        <v>29</v>
      </c>
      <c r="N1001">
        <v>65.819999999999993</v>
      </c>
      <c r="O1001">
        <v>4.7619047620000003</v>
      </c>
      <c r="P1001">
        <v>3.2909999999999999</v>
      </c>
      <c r="Q1001">
        <v>4.0999999999999996</v>
      </c>
      <c r="R1001">
        <f t="shared" si="143"/>
        <v>69.11</v>
      </c>
      <c r="S1001" t="str">
        <f t="shared" si="135"/>
        <v>check</v>
      </c>
      <c r="T1001" t="str">
        <f t="shared" si="136"/>
        <v>Home And Lifestyle</v>
      </c>
      <c r="U1001" t="str">
        <f t="shared" si="137"/>
        <v>Cash</v>
      </c>
      <c r="V1001">
        <f>SUM(J1001:J1001:J2000)</f>
        <v>718.41</v>
      </c>
      <c r="W1001">
        <f t="shared" si="138"/>
        <v>8</v>
      </c>
      <c r="X1001">
        <f t="shared" si="139"/>
        <v>359.20499999999998</v>
      </c>
      <c r="Y1001">
        <f t="shared" si="140"/>
        <v>649.29899999999998</v>
      </c>
      <c r="Z1001">
        <f t="shared" si="141"/>
        <v>69.111000000000004</v>
      </c>
      <c r="AA1001">
        <f t="shared" si="142"/>
        <v>2</v>
      </c>
    </row>
    <row r="1002" spans="1:27" x14ac:dyDescent="0.3">
      <c r="A1002" t="s">
        <v>1088</v>
      </c>
      <c r="B1002" t="s">
        <v>18</v>
      </c>
      <c r="C1002" t="s">
        <v>19</v>
      </c>
      <c r="D1002" t="s">
        <v>20</v>
      </c>
      <c r="E1002" t="s">
        <v>21</v>
      </c>
      <c r="F1002" t="s">
        <v>50</v>
      </c>
      <c r="G1002">
        <v>88.34</v>
      </c>
      <c r="H1002">
        <v>7</v>
      </c>
      <c r="I1002">
        <v>30.919</v>
      </c>
      <c r="J1002">
        <v>649.29899999999998</v>
      </c>
      <c r="K1002" t="s">
        <v>206</v>
      </c>
      <c r="L1002">
        <v>0.56111111111111112</v>
      </c>
      <c r="M1002" t="s">
        <v>29</v>
      </c>
      <c r="N1002">
        <v>618.38</v>
      </c>
      <c r="O1002">
        <v>4.7619047620000003</v>
      </c>
      <c r="P1002">
        <v>30.919</v>
      </c>
      <c r="Q1002">
        <v>6.6</v>
      </c>
      <c r="R1002">
        <f t="shared" si="143"/>
        <v>649.29999999999995</v>
      </c>
      <c r="S1002" t="str">
        <f t="shared" si="135"/>
        <v>check</v>
      </c>
      <c r="T1002" t="str">
        <f t="shared" si="136"/>
        <v>Fashion Accessories</v>
      </c>
      <c r="U1002" t="str">
        <f t="shared" si="137"/>
        <v>Cash</v>
      </c>
      <c r="V1002">
        <f>SUM(J1002:J1002:J2001)</f>
        <v>649.29899999999998</v>
      </c>
      <c r="W1002">
        <f t="shared" si="138"/>
        <v>7</v>
      </c>
      <c r="X1002">
        <f t="shared" si="139"/>
        <v>649.29899999999998</v>
      </c>
      <c r="Y1002">
        <f t="shared" si="140"/>
        <v>649.29899999999998</v>
      </c>
      <c r="Z1002">
        <f t="shared" si="141"/>
        <v>649.29899999999998</v>
      </c>
      <c r="AA1002">
        <f t="shared" si="142"/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AD14-3FA7-46E7-B6EE-18CCC8F570A4}">
  <dimension ref="A1:Q1001"/>
  <sheetViews>
    <sheetView workbookViewId="0">
      <selection activeCell="O991" sqref="O991"/>
    </sheetView>
  </sheetViews>
  <sheetFormatPr defaultRowHeight="14.4" x14ac:dyDescent="0.3"/>
  <cols>
    <col min="6" max="6" width="8.88671875" customWidth="1"/>
    <col min="11" max="11" width="10.6640625" customWidth="1"/>
    <col min="12" max="12" width="11.33203125" customWidth="1"/>
    <col min="13" max="13" width="12" customWidth="1"/>
  </cols>
  <sheetData>
    <row r="1" spans="1:17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34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38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39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40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41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t="s">
        <v>42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44</v>
      </c>
      <c r="B11" t="s">
        <v>45</v>
      </c>
      <c r="C11" t="s">
        <v>46</v>
      </c>
      <c r="D11" t="s">
        <v>20</v>
      </c>
      <c r="E11" t="s">
        <v>21</v>
      </c>
      <c r="F11" t="s">
        <v>47</v>
      </c>
      <c r="G11">
        <v>54.84</v>
      </c>
      <c r="H11">
        <v>3</v>
      </c>
      <c r="I11">
        <v>8.2260000000000009</v>
      </c>
      <c r="J11">
        <v>172.74600000000001</v>
      </c>
      <c r="K11" t="s">
        <v>48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49</v>
      </c>
      <c r="B12" t="s">
        <v>45</v>
      </c>
      <c r="C12" t="s">
        <v>46</v>
      </c>
      <c r="D12" t="s">
        <v>20</v>
      </c>
      <c r="E12" t="s">
        <v>21</v>
      </c>
      <c r="F12" t="s">
        <v>50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51</v>
      </c>
      <c r="B13" t="s">
        <v>45</v>
      </c>
      <c r="C13" t="s">
        <v>46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52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53</v>
      </c>
      <c r="B15" t="s">
        <v>18</v>
      </c>
      <c r="C15" t="s">
        <v>19</v>
      </c>
      <c r="D15" t="s">
        <v>20</v>
      </c>
      <c r="E15" t="s">
        <v>21</v>
      </c>
      <c r="F15" t="s">
        <v>47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55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56</v>
      </c>
      <c r="B17" t="s">
        <v>45</v>
      </c>
      <c r="C17" t="s">
        <v>46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t="s">
        <v>57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0.4604166666666667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59</v>
      </c>
      <c r="B19" t="s">
        <v>18</v>
      </c>
      <c r="C19" t="s">
        <v>19</v>
      </c>
      <c r="D19" t="s">
        <v>20</v>
      </c>
      <c r="E19" t="s">
        <v>21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60</v>
      </c>
      <c r="B20" t="s">
        <v>18</v>
      </c>
      <c r="C20" t="s">
        <v>19</v>
      </c>
      <c r="D20" t="s">
        <v>20</v>
      </c>
      <c r="E20" t="s">
        <v>21</v>
      </c>
      <c r="F20" t="s">
        <v>47</v>
      </c>
      <c r="G20">
        <v>54.67</v>
      </c>
      <c r="H20">
        <v>3</v>
      </c>
      <c r="I20">
        <v>8.2004999999999999</v>
      </c>
      <c r="J20">
        <v>172.2105</v>
      </c>
      <c r="K20" t="s">
        <v>61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62</v>
      </c>
      <c r="B21" t="s">
        <v>45</v>
      </c>
      <c r="C21" t="s">
        <v>46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63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40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64</v>
      </c>
      <c r="B23" t="s">
        <v>45</v>
      </c>
      <c r="C23" t="s">
        <v>46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65</v>
      </c>
      <c r="B24" t="s">
        <v>45</v>
      </c>
      <c r="C24" t="s">
        <v>46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t="s">
        <v>66</v>
      </c>
      <c r="L24" s="2">
        <v>0.51388888888888895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67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68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69</v>
      </c>
      <c r="B26" t="s">
        <v>18</v>
      </c>
      <c r="C26" t="s">
        <v>19</v>
      </c>
      <c r="D26" t="s">
        <v>20</v>
      </c>
      <c r="E26" t="s">
        <v>21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t="s">
        <v>71</v>
      </c>
      <c r="L27" s="2">
        <v>0.80555555555555547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72</v>
      </c>
      <c r="B28" t="s">
        <v>45</v>
      </c>
      <c r="C28" t="s">
        <v>46</v>
      </c>
      <c r="D28" t="s">
        <v>20</v>
      </c>
      <c r="E28" t="s">
        <v>21</v>
      </c>
      <c r="F28" t="s">
        <v>50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73</v>
      </c>
      <c r="B29" t="s">
        <v>18</v>
      </c>
      <c r="C29" t="s">
        <v>19</v>
      </c>
      <c r="D29" t="s">
        <v>20</v>
      </c>
      <c r="E29" t="s">
        <v>21</v>
      </c>
      <c r="F29" t="s">
        <v>50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74</v>
      </c>
      <c r="B30" t="s">
        <v>45</v>
      </c>
      <c r="C30" t="s">
        <v>46</v>
      </c>
      <c r="D30" t="s">
        <v>20</v>
      </c>
      <c r="E30" t="s">
        <v>21</v>
      </c>
      <c r="F30" t="s">
        <v>47</v>
      </c>
      <c r="G30">
        <v>88.36</v>
      </c>
      <c r="H30">
        <v>5</v>
      </c>
      <c r="I30">
        <v>22.09</v>
      </c>
      <c r="J30">
        <v>463.89</v>
      </c>
      <c r="K30" t="s">
        <v>75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76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66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77</v>
      </c>
      <c r="B32" t="s">
        <v>45</v>
      </c>
      <c r="C32" t="s">
        <v>46</v>
      </c>
      <c r="D32" t="s">
        <v>20</v>
      </c>
      <c r="E32" t="s">
        <v>21</v>
      </c>
      <c r="F32" t="s">
        <v>50</v>
      </c>
      <c r="G32">
        <v>94.13</v>
      </c>
      <c r="H32">
        <v>5</v>
      </c>
      <c r="I32">
        <v>23.532499999999999</v>
      </c>
      <c r="J32">
        <v>494.1825</v>
      </c>
      <c r="K32" t="s">
        <v>40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78</v>
      </c>
      <c r="B33" t="s">
        <v>45</v>
      </c>
      <c r="C33" t="s">
        <v>46</v>
      </c>
      <c r="D33" t="s">
        <v>20</v>
      </c>
      <c r="E33" t="s">
        <v>21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79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80</v>
      </c>
      <c r="B34" t="s">
        <v>45</v>
      </c>
      <c r="C34" t="s">
        <v>46</v>
      </c>
      <c r="D34" t="s">
        <v>20</v>
      </c>
      <c r="E34" t="s">
        <v>21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66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82</v>
      </c>
      <c r="B36" t="s">
        <v>25</v>
      </c>
      <c r="C36" t="s">
        <v>26</v>
      </c>
      <c r="D36" t="s">
        <v>20</v>
      </c>
      <c r="E36" t="s">
        <v>21</v>
      </c>
      <c r="F36" t="s">
        <v>47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83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84</v>
      </c>
      <c r="B38" t="s">
        <v>18</v>
      </c>
      <c r="C38" t="s">
        <v>19</v>
      </c>
      <c r="D38" t="s">
        <v>20</v>
      </c>
      <c r="E38" t="s">
        <v>21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85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57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86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88</v>
      </c>
      <c r="B41" t="s">
        <v>45</v>
      </c>
      <c r="C41" t="s">
        <v>46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89</v>
      </c>
      <c r="B42" t="s">
        <v>45</v>
      </c>
      <c r="C42" t="s">
        <v>46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t="s">
        <v>90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91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92</v>
      </c>
      <c r="B44" t="s">
        <v>45</v>
      </c>
      <c r="C44" t="s">
        <v>46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93</v>
      </c>
      <c r="B45" t="s">
        <v>25</v>
      </c>
      <c r="C45" t="s">
        <v>26</v>
      </c>
      <c r="D45" t="s">
        <v>20</v>
      </c>
      <c r="E45" t="s">
        <v>21</v>
      </c>
      <c r="F45" t="s">
        <v>47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94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95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96</v>
      </c>
      <c r="B47" t="s">
        <v>45</v>
      </c>
      <c r="C47" t="s">
        <v>46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97</v>
      </c>
      <c r="B48" t="s">
        <v>45</v>
      </c>
      <c r="C48" t="s">
        <v>46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98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99</v>
      </c>
      <c r="B49" t="s">
        <v>45</v>
      </c>
      <c r="C49" t="s">
        <v>46</v>
      </c>
      <c r="D49" t="s">
        <v>20</v>
      </c>
      <c r="E49" t="s">
        <v>21</v>
      </c>
      <c r="F49" t="s">
        <v>47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100</v>
      </c>
      <c r="B50" t="s">
        <v>45</v>
      </c>
      <c r="C50" t="s">
        <v>46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101</v>
      </c>
      <c r="B51" t="s">
        <v>25</v>
      </c>
      <c r="C51" t="s">
        <v>26</v>
      </c>
      <c r="D51" t="s">
        <v>20</v>
      </c>
      <c r="E51" t="s">
        <v>21</v>
      </c>
      <c r="F51" t="s">
        <v>50</v>
      </c>
      <c r="G51">
        <v>82.63</v>
      </c>
      <c r="H51">
        <v>10</v>
      </c>
      <c r="I51">
        <v>41.314999999999998</v>
      </c>
      <c r="J51">
        <v>867.61500000000001</v>
      </c>
      <c r="K51" t="s">
        <v>102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103</v>
      </c>
      <c r="B52" t="s">
        <v>25</v>
      </c>
      <c r="C52" t="s">
        <v>26</v>
      </c>
      <c r="D52" t="s">
        <v>20</v>
      </c>
      <c r="E52" t="s">
        <v>21</v>
      </c>
      <c r="F52" t="s">
        <v>47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104</v>
      </c>
      <c r="B53" t="s">
        <v>18</v>
      </c>
      <c r="C53" t="s">
        <v>19</v>
      </c>
      <c r="D53" t="s">
        <v>20</v>
      </c>
      <c r="E53" t="s">
        <v>21</v>
      </c>
      <c r="F53" t="s">
        <v>47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105</v>
      </c>
      <c r="B54" t="s">
        <v>45</v>
      </c>
      <c r="C54" t="s">
        <v>46</v>
      </c>
      <c r="D54" t="s">
        <v>20</v>
      </c>
      <c r="E54" t="s">
        <v>21</v>
      </c>
      <c r="F54" t="s">
        <v>50</v>
      </c>
      <c r="G54">
        <v>17.87</v>
      </c>
      <c r="H54">
        <v>4</v>
      </c>
      <c r="I54">
        <v>3.5739999999999998</v>
      </c>
      <c r="J54">
        <v>75.054000000000002</v>
      </c>
      <c r="K54" t="s">
        <v>71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106</v>
      </c>
      <c r="B55" t="s">
        <v>25</v>
      </c>
      <c r="C55" t="s">
        <v>26</v>
      </c>
      <c r="D55" t="s">
        <v>20</v>
      </c>
      <c r="E55" t="s">
        <v>21</v>
      </c>
      <c r="F55" t="s">
        <v>50</v>
      </c>
      <c r="G55">
        <v>15.43</v>
      </c>
      <c r="H55">
        <v>1</v>
      </c>
      <c r="I55">
        <v>0.77149999999999996</v>
      </c>
      <c r="J55">
        <v>16.201499999999999</v>
      </c>
      <c r="K55" t="s">
        <v>75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107</v>
      </c>
      <c r="B56" t="s">
        <v>45</v>
      </c>
      <c r="C56" t="s">
        <v>46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108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109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110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t="s">
        <v>111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114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115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t="s">
        <v>117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118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t="s">
        <v>42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119</v>
      </c>
      <c r="B64" t="s">
        <v>45</v>
      </c>
      <c r="C64" t="s">
        <v>46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120</v>
      </c>
      <c r="B65" t="s">
        <v>18</v>
      </c>
      <c r="C65" t="s">
        <v>19</v>
      </c>
      <c r="D65" t="s">
        <v>20</v>
      </c>
      <c r="E65" t="s">
        <v>21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0.51874999999999993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121</v>
      </c>
      <c r="B66" t="s">
        <v>45</v>
      </c>
      <c r="C66" t="s">
        <v>46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122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124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125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126</v>
      </c>
      <c r="B69" t="s">
        <v>45</v>
      </c>
      <c r="C69" t="s">
        <v>46</v>
      </c>
      <c r="D69" t="s">
        <v>20</v>
      </c>
      <c r="E69" t="s">
        <v>21</v>
      </c>
      <c r="F69" t="s">
        <v>50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127</v>
      </c>
      <c r="B70" t="s">
        <v>18</v>
      </c>
      <c r="C70" t="s">
        <v>19</v>
      </c>
      <c r="D70" t="s">
        <v>20</v>
      </c>
      <c r="E70" t="s">
        <v>21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t="s">
        <v>128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129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130</v>
      </c>
      <c r="B72" t="s">
        <v>25</v>
      </c>
      <c r="C72" t="s">
        <v>26</v>
      </c>
      <c r="D72" t="s">
        <v>20</v>
      </c>
      <c r="E72" t="s">
        <v>21</v>
      </c>
      <c r="F72" t="s">
        <v>47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131</v>
      </c>
      <c r="B73" t="s">
        <v>25</v>
      </c>
      <c r="C73" t="s">
        <v>26</v>
      </c>
      <c r="D73" t="s">
        <v>20</v>
      </c>
      <c r="E73" t="s">
        <v>21</v>
      </c>
      <c r="F73" t="s">
        <v>50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132</v>
      </c>
      <c r="B74" t="s">
        <v>45</v>
      </c>
      <c r="C74" t="s">
        <v>46</v>
      </c>
      <c r="D74" t="s">
        <v>20</v>
      </c>
      <c r="E74" t="s">
        <v>21</v>
      </c>
      <c r="F74" t="s">
        <v>47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133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134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t="s">
        <v>135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136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137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138</v>
      </c>
      <c r="B78" t="s">
        <v>25</v>
      </c>
      <c r="C78" t="s">
        <v>26</v>
      </c>
      <c r="D78" t="s">
        <v>20</v>
      </c>
      <c r="E78" t="s">
        <v>21</v>
      </c>
      <c r="F78" t="s">
        <v>50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139</v>
      </c>
      <c r="B79" t="s">
        <v>18</v>
      </c>
      <c r="C79" t="s">
        <v>19</v>
      </c>
      <c r="D79" t="s">
        <v>20</v>
      </c>
      <c r="E79" t="s">
        <v>21</v>
      </c>
      <c r="F79" t="s">
        <v>50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140</v>
      </c>
      <c r="B80" t="s">
        <v>25</v>
      </c>
      <c r="C80" t="s">
        <v>26</v>
      </c>
      <c r="D80" t="s">
        <v>20</v>
      </c>
      <c r="E80" t="s">
        <v>21</v>
      </c>
      <c r="F80" t="s">
        <v>47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141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135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142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61</v>
      </c>
      <c r="L82" s="2">
        <v>0.61249999999999993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143</v>
      </c>
      <c r="B83" t="s">
        <v>45</v>
      </c>
      <c r="C83" t="s">
        <v>46</v>
      </c>
      <c r="D83" t="s">
        <v>20</v>
      </c>
      <c r="E83" t="s">
        <v>21</v>
      </c>
      <c r="F83" t="s">
        <v>47</v>
      </c>
      <c r="G83">
        <v>96.68</v>
      </c>
      <c r="H83">
        <v>3</v>
      </c>
      <c r="I83">
        <v>14.502000000000001</v>
      </c>
      <c r="J83">
        <v>304.54199999999997</v>
      </c>
      <c r="K83" t="s">
        <v>144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145</v>
      </c>
      <c r="B84" t="s">
        <v>25</v>
      </c>
      <c r="C84" t="s">
        <v>26</v>
      </c>
      <c r="D84" t="s">
        <v>20</v>
      </c>
      <c r="E84" t="s">
        <v>21</v>
      </c>
      <c r="F84" t="s">
        <v>47</v>
      </c>
      <c r="G84">
        <v>19.25</v>
      </c>
      <c r="H84">
        <v>8</v>
      </c>
      <c r="I84">
        <v>7.7</v>
      </c>
      <c r="J84">
        <v>161.69999999999999</v>
      </c>
      <c r="K84" t="s">
        <v>146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147</v>
      </c>
      <c r="B85" t="s">
        <v>25</v>
      </c>
      <c r="C85" t="s">
        <v>26</v>
      </c>
      <c r="D85" t="s">
        <v>20</v>
      </c>
      <c r="E85" t="s">
        <v>21</v>
      </c>
      <c r="F85" t="s">
        <v>47</v>
      </c>
      <c r="G85">
        <v>80.36</v>
      </c>
      <c r="H85">
        <v>4</v>
      </c>
      <c r="I85">
        <v>16.071999999999999</v>
      </c>
      <c r="J85">
        <v>337.512</v>
      </c>
      <c r="K85" t="s">
        <v>148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149</v>
      </c>
      <c r="B86" t="s">
        <v>25</v>
      </c>
      <c r="C86" t="s">
        <v>26</v>
      </c>
      <c r="D86" t="s">
        <v>20</v>
      </c>
      <c r="E86" t="s">
        <v>21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150</v>
      </c>
      <c r="B87" t="s">
        <v>25</v>
      </c>
      <c r="C87" t="s">
        <v>26</v>
      </c>
      <c r="D87" t="s">
        <v>20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151</v>
      </c>
      <c r="B88" t="s">
        <v>25</v>
      </c>
      <c r="C88" t="s">
        <v>26</v>
      </c>
      <c r="D88" t="s">
        <v>20</v>
      </c>
      <c r="E88" t="s">
        <v>21</v>
      </c>
      <c r="F88" t="s">
        <v>50</v>
      </c>
      <c r="G88">
        <v>76.52</v>
      </c>
      <c r="H88">
        <v>5</v>
      </c>
      <c r="I88">
        <v>19.13</v>
      </c>
      <c r="J88">
        <v>401.73</v>
      </c>
      <c r="K88" t="s">
        <v>38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152</v>
      </c>
      <c r="B89" t="s">
        <v>18</v>
      </c>
      <c r="C89" t="s">
        <v>19</v>
      </c>
      <c r="D89" t="s">
        <v>20</v>
      </c>
      <c r="E89" t="s">
        <v>21</v>
      </c>
      <c r="F89" t="s">
        <v>47</v>
      </c>
      <c r="G89">
        <v>49.38</v>
      </c>
      <c r="H89">
        <v>7</v>
      </c>
      <c r="I89">
        <v>17.283000000000001</v>
      </c>
      <c r="J89">
        <v>362.94299999999998</v>
      </c>
      <c r="K89" t="s">
        <v>111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153</v>
      </c>
      <c r="B90" t="s">
        <v>18</v>
      </c>
      <c r="C90" t="s">
        <v>19</v>
      </c>
      <c r="D90" t="s">
        <v>20</v>
      </c>
      <c r="E90" t="s">
        <v>21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154</v>
      </c>
      <c r="B91" t="s">
        <v>45</v>
      </c>
      <c r="C91" t="s">
        <v>46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98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t="s">
        <v>146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156</v>
      </c>
      <c r="B93" t="s">
        <v>25</v>
      </c>
      <c r="C93" t="s">
        <v>26</v>
      </c>
      <c r="D93" t="s">
        <v>20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t="s">
        <v>144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157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158</v>
      </c>
      <c r="B95" t="s">
        <v>45</v>
      </c>
      <c r="C95" t="s">
        <v>46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159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0.83680555555555547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161</v>
      </c>
      <c r="B98" t="s">
        <v>45</v>
      </c>
      <c r="C98" t="s">
        <v>46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55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163</v>
      </c>
      <c r="B100" t="s">
        <v>18</v>
      </c>
      <c r="C100" t="s">
        <v>19</v>
      </c>
      <c r="D100" t="s">
        <v>20</v>
      </c>
      <c r="E100" t="s">
        <v>21</v>
      </c>
      <c r="F100" t="s">
        <v>47</v>
      </c>
      <c r="G100">
        <v>52.75</v>
      </c>
      <c r="H100">
        <v>3</v>
      </c>
      <c r="I100">
        <v>7.9124999999999996</v>
      </c>
      <c r="J100">
        <v>166.16249999999999</v>
      </c>
      <c r="K100" t="s">
        <v>87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164</v>
      </c>
      <c r="B101" t="s">
        <v>45</v>
      </c>
      <c r="C101" t="s">
        <v>46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165</v>
      </c>
      <c r="B102" t="s">
        <v>25</v>
      </c>
      <c r="C102" t="s">
        <v>26</v>
      </c>
      <c r="D102" t="s">
        <v>20</v>
      </c>
      <c r="E102" t="s">
        <v>21</v>
      </c>
      <c r="F102" t="s">
        <v>50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166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167</v>
      </c>
      <c r="B103" t="s">
        <v>25</v>
      </c>
      <c r="C103" t="s">
        <v>26</v>
      </c>
      <c r="D103" t="s">
        <v>20</v>
      </c>
      <c r="E103" t="s">
        <v>21</v>
      </c>
      <c r="F103" t="s">
        <v>50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168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169</v>
      </c>
      <c r="B105" t="s">
        <v>18</v>
      </c>
      <c r="C105" t="s">
        <v>19</v>
      </c>
      <c r="D105" t="s">
        <v>20</v>
      </c>
      <c r="E105" t="s">
        <v>21</v>
      </c>
      <c r="F105" t="s">
        <v>47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170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171</v>
      </c>
      <c r="B106" t="s">
        <v>45</v>
      </c>
      <c r="C106" t="s">
        <v>46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102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172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173</v>
      </c>
      <c r="B108" t="s">
        <v>25</v>
      </c>
      <c r="C108" t="s">
        <v>26</v>
      </c>
      <c r="D108" t="s">
        <v>20</v>
      </c>
      <c r="E108" t="s">
        <v>21</v>
      </c>
      <c r="F108" t="s">
        <v>50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0.87083333333333324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174</v>
      </c>
      <c r="B109" t="s">
        <v>18</v>
      </c>
      <c r="C109" t="s">
        <v>19</v>
      </c>
      <c r="D109" t="s">
        <v>20</v>
      </c>
      <c r="E109" t="s">
        <v>21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t="s">
        <v>71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175</v>
      </c>
      <c r="B110" t="s">
        <v>25</v>
      </c>
      <c r="C110" t="s">
        <v>26</v>
      </c>
      <c r="D110" t="s">
        <v>20</v>
      </c>
      <c r="E110" t="s">
        <v>21</v>
      </c>
      <c r="F110" t="s">
        <v>47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176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177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178</v>
      </c>
      <c r="B112" t="s">
        <v>45</v>
      </c>
      <c r="C112" t="s">
        <v>46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179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0.44513888888888892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180</v>
      </c>
      <c r="B114" t="s">
        <v>45</v>
      </c>
      <c r="C114" t="s">
        <v>46</v>
      </c>
      <c r="D114" t="s">
        <v>20</v>
      </c>
      <c r="E114" t="s">
        <v>21</v>
      </c>
      <c r="F114" t="s">
        <v>50</v>
      </c>
      <c r="G114">
        <v>72.84</v>
      </c>
      <c r="H114">
        <v>7</v>
      </c>
      <c r="I114">
        <v>25.494</v>
      </c>
      <c r="J114">
        <v>535.37400000000002</v>
      </c>
      <c r="K114" t="s">
        <v>117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181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182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183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184</v>
      </c>
      <c r="B117" t="s">
        <v>25</v>
      </c>
      <c r="C117" t="s">
        <v>26</v>
      </c>
      <c r="D117" t="s">
        <v>20</v>
      </c>
      <c r="E117" t="s">
        <v>21</v>
      </c>
      <c r="F117" t="s">
        <v>50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0.54236111111111118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185</v>
      </c>
      <c r="B118" t="s">
        <v>45</v>
      </c>
      <c r="C118" t="s">
        <v>46</v>
      </c>
      <c r="D118" t="s">
        <v>20</v>
      </c>
      <c r="E118" t="s">
        <v>21</v>
      </c>
      <c r="F118" t="s">
        <v>50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186</v>
      </c>
      <c r="B119" t="s">
        <v>45</v>
      </c>
      <c r="C119" t="s">
        <v>46</v>
      </c>
      <c r="D119" t="s">
        <v>20</v>
      </c>
      <c r="E119" t="s">
        <v>21</v>
      </c>
      <c r="F119" t="s">
        <v>50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187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188</v>
      </c>
      <c r="B120" t="s">
        <v>18</v>
      </c>
      <c r="C120" t="s">
        <v>19</v>
      </c>
      <c r="D120" t="s">
        <v>20</v>
      </c>
      <c r="E120" t="s">
        <v>21</v>
      </c>
      <c r="F120" t="s">
        <v>47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189</v>
      </c>
      <c r="B121" t="s">
        <v>45</v>
      </c>
      <c r="C121" t="s">
        <v>46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t="s">
        <v>114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190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122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191</v>
      </c>
      <c r="B123" t="s">
        <v>25</v>
      </c>
      <c r="C123" t="s">
        <v>26</v>
      </c>
      <c r="D123" t="s">
        <v>20</v>
      </c>
      <c r="E123" t="s">
        <v>21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192</v>
      </c>
      <c r="B124" t="s">
        <v>45</v>
      </c>
      <c r="C124" t="s">
        <v>46</v>
      </c>
      <c r="D124" t="s">
        <v>20</v>
      </c>
      <c r="E124" t="s">
        <v>21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193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t="s">
        <v>124</v>
      </c>
      <c r="L125" s="2">
        <v>0.82777777777777783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194</v>
      </c>
      <c r="B126" t="s">
        <v>45</v>
      </c>
      <c r="C126" t="s">
        <v>46</v>
      </c>
      <c r="D126" t="s">
        <v>20</v>
      </c>
      <c r="E126" t="s">
        <v>21</v>
      </c>
      <c r="F126" t="s">
        <v>50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195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196</v>
      </c>
      <c r="B128" t="s">
        <v>18</v>
      </c>
      <c r="C128" t="s">
        <v>19</v>
      </c>
      <c r="D128" t="s">
        <v>20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t="s">
        <v>34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197</v>
      </c>
      <c r="B129" t="s">
        <v>25</v>
      </c>
      <c r="C129" t="s">
        <v>26</v>
      </c>
      <c r="D129" t="s">
        <v>20</v>
      </c>
      <c r="E129" t="s">
        <v>21</v>
      </c>
      <c r="F129" t="s">
        <v>50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198</v>
      </c>
      <c r="B130" t="s">
        <v>25</v>
      </c>
      <c r="C130" t="s">
        <v>26</v>
      </c>
      <c r="D130" t="s">
        <v>20</v>
      </c>
      <c r="E130" t="s">
        <v>21</v>
      </c>
      <c r="F130" t="s">
        <v>47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199</v>
      </c>
      <c r="B131" t="s">
        <v>45</v>
      </c>
      <c r="C131" t="s">
        <v>46</v>
      </c>
      <c r="D131" t="s">
        <v>20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200</v>
      </c>
      <c r="B132" t="s">
        <v>45</v>
      </c>
      <c r="C132" t="s">
        <v>46</v>
      </c>
      <c r="D132" t="s">
        <v>27</v>
      </c>
      <c r="E132" t="s">
        <v>21</v>
      </c>
      <c r="F132" t="s">
        <v>50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75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201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202</v>
      </c>
      <c r="B134" t="s">
        <v>45</v>
      </c>
      <c r="C134" t="s">
        <v>46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203</v>
      </c>
      <c r="B135" t="s">
        <v>45</v>
      </c>
      <c r="C135" t="s">
        <v>46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68</v>
      </c>
      <c r="L135" s="2">
        <v>0.61111111111111105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204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205</v>
      </c>
      <c r="B137" t="s">
        <v>25</v>
      </c>
      <c r="C137" t="s">
        <v>26</v>
      </c>
      <c r="D137" t="s">
        <v>27</v>
      </c>
      <c r="E137" t="s">
        <v>21</v>
      </c>
      <c r="F137" t="s">
        <v>50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206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207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208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209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t="s">
        <v>206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210</v>
      </c>
      <c r="B140" t="s">
        <v>45</v>
      </c>
      <c r="C140" t="s">
        <v>46</v>
      </c>
      <c r="D140" t="s">
        <v>27</v>
      </c>
      <c r="E140" t="s">
        <v>21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211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212</v>
      </c>
      <c r="B141" t="s">
        <v>18</v>
      </c>
      <c r="C141" t="s">
        <v>19</v>
      </c>
      <c r="D141" t="s">
        <v>27</v>
      </c>
      <c r="E141" t="s">
        <v>21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t="s">
        <v>95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213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t="s">
        <v>146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214</v>
      </c>
      <c r="B143" t="s">
        <v>25</v>
      </c>
      <c r="C143" t="s">
        <v>26</v>
      </c>
      <c r="D143" t="s">
        <v>20</v>
      </c>
      <c r="E143" t="s">
        <v>215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75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47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t="s">
        <v>61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50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215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102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45</v>
      </c>
      <c r="C150" t="s">
        <v>46</v>
      </c>
      <c r="D150" t="s">
        <v>20</v>
      </c>
      <c r="E150" t="s">
        <v>215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215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111</v>
      </c>
      <c r="L151" s="2">
        <v>0.57500000000000007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45</v>
      </c>
      <c r="C152" t="s">
        <v>46</v>
      </c>
      <c r="D152" t="s">
        <v>20</v>
      </c>
      <c r="E152" t="s">
        <v>21</v>
      </c>
      <c r="F152" t="s">
        <v>50</v>
      </c>
      <c r="G152">
        <v>91.54</v>
      </c>
      <c r="H152">
        <v>4</v>
      </c>
      <c r="I152">
        <v>18.308</v>
      </c>
      <c r="J152">
        <v>384.46800000000002</v>
      </c>
      <c r="K152" t="s">
        <v>87</v>
      </c>
      <c r="L152" s="2">
        <v>0.80555555555555547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215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0.67152777777777783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215</v>
      </c>
      <c r="F154" t="s">
        <v>50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47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t="s">
        <v>79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215</v>
      </c>
      <c r="F157" t="s">
        <v>47</v>
      </c>
      <c r="G157">
        <v>92.29</v>
      </c>
      <c r="H157">
        <v>5</v>
      </c>
      <c r="I157">
        <v>23.072500000000002</v>
      </c>
      <c r="J157">
        <v>484.52249999999998</v>
      </c>
      <c r="K157" t="s">
        <v>48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45</v>
      </c>
      <c r="C158" t="s">
        <v>46</v>
      </c>
      <c r="D158" t="s">
        <v>20</v>
      </c>
      <c r="E158" t="s">
        <v>215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45</v>
      </c>
      <c r="C159" t="s">
        <v>46</v>
      </c>
      <c r="D159" t="s">
        <v>27</v>
      </c>
      <c r="E159" t="s">
        <v>215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45</v>
      </c>
      <c r="C160" t="s">
        <v>46</v>
      </c>
      <c r="D160" t="s">
        <v>20</v>
      </c>
      <c r="E160" t="s">
        <v>215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45</v>
      </c>
      <c r="C161" t="s">
        <v>46</v>
      </c>
      <c r="D161" t="s">
        <v>27</v>
      </c>
      <c r="E161" t="s">
        <v>215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47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182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215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t="s">
        <v>40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215</v>
      </c>
      <c r="F164" t="s">
        <v>47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124</v>
      </c>
      <c r="L164" s="2">
        <v>0.8222222222222223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215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45</v>
      </c>
      <c r="C166" t="s">
        <v>46</v>
      </c>
      <c r="D166" t="s">
        <v>27</v>
      </c>
      <c r="E166" t="s">
        <v>215</v>
      </c>
      <c r="F166" t="s">
        <v>47</v>
      </c>
      <c r="G166">
        <v>39.9</v>
      </c>
      <c r="H166">
        <v>10</v>
      </c>
      <c r="I166">
        <v>19.95</v>
      </c>
      <c r="J166">
        <v>418.95</v>
      </c>
      <c r="K166" t="s">
        <v>48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45</v>
      </c>
      <c r="C167" t="s">
        <v>46</v>
      </c>
      <c r="D167" t="s">
        <v>20</v>
      </c>
      <c r="E167" t="s">
        <v>215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40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215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t="s">
        <v>187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215</v>
      </c>
      <c r="F169" t="s">
        <v>50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0.68055555555555547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215</v>
      </c>
      <c r="F170" t="s">
        <v>47</v>
      </c>
      <c r="G170">
        <v>51.28</v>
      </c>
      <c r="H170">
        <v>6</v>
      </c>
      <c r="I170">
        <v>15.384</v>
      </c>
      <c r="J170">
        <v>323.06400000000002</v>
      </c>
      <c r="K170" t="s">
        <v>182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215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215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45</v>
      </c>
      <c r="C173" t="s">
        <v>46</v>
      </c>
      <c r="D173" t="s">
        <v>20</v>
      </c>
      <c r="E173" t="s">
        <v>215</v>
      </c>
      <c r="F173" t="s">
        <v>47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144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215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45</v>
      </c>
      <c r="C175" t="s">
        <v>46</v>
      </c>
      <c r="D175" t="s">
        <v>20</v>
      </c>
      <c r="E175" t="s">
        <v>215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182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45</v>
      </c>
      <c r="C176" t="s">
        <v>46</v>
      </c>
      <c r="D176" t="s">
        <v>27</v>
      </c>
      <c r="E176" t="s">
        <v>215</v>
      </c>
      <c r="F176" t="s">
        <v>47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208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215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215</v>
      </c>
      <c r="F178" t="s">
        <v>47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50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215</v>
      </c>
      <c r="F180" t="s">
        <v>47</v>
      </c>
      <c r="G180">
        <v>73.88</v>
      </c>
      <c r="H180">
        <v>6</v>
      </c>
      <c r="I180">
        <v>22.164000000000001</v>
      </c>
      <c r="J180">
        <v>465.44400000000002</v>
      </c>
      <c r="K180" t="s">
        <v>87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215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79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215</v>
      </c>
      <c r="F182" t="s">
        <v>50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215</v>
      </c>
      <c r="F183" t="s">
        <v>47</v>
      </c>
      <c r="G183">
        <v>38.47</v>
      </c>
      <c r="H183">
        <v>8</v>
      </c>
      <c r="I183">
        <v>15.388</v>
      </c>
      <c r="J183">
        <v>323.14800000000002</v>
      </c>
      <c r="K183" t="s">
        <v>146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215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t="s">
        <v>87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215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75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45</v>
      </c>
      <c r="C187" t="s">
        <v>46</v>
      </c>
      <c r="D187" t="s">
        <v>20</v>
      </c>
      <c r="E187" t="s">
        <v>215</v>
      </c>
      <c r="F187" t="s">
        <v>47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45</v>
      </c>
      <c r="C188" t="s">
        <v>46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45</v>
      </c>
      <c r="C189" t="s">
        <v>46</v>
      </c>
      <c r="D189" t="s">
        <v>20</v>
      </c>
      <c r="E189" t="s">
        <v>215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215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t="s">
        <v>79</v>
      </c>
      <c r="L191" s="2">
        <v>0.86805555555555547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45</v>
      </c>
      <c r="C192" t="s">
        <v>46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0.44375000000000003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45</v>
      </c>
      <c r="C193" t="s">
        <v>46</v>
      </c>
      <c r="D193" t="s">
        <v>27</v>
      </c>
      <c r="E193" t="s">
        <v>21</v>
      </c>
      <c r="F193" t="s">
        <v>50</v>
      </c>
      <c r="G193">
        <v>73.52</v>
      </c>
      <c r="H193">
        <v>2</v>
      </c>
      <c r="I193">
        <v>7.3520000000000003</v>
      </c>
      <c r="J193">
        <v>154.392</v>
      </c>
      <c r="K193" t="s">
        <v>57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47</v>
      </c>
      <c r="G194">
        <v>87.8</v>
      </c>
      <c r="H194">
        <v>9</v>
      </c>
      <c r="I194">
        <v>39.51</v>
      </c>
      <c r="J194">
        <v>829.71</v>
      </c>
      <c r="K194" t="s">
        <v>95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45</v>
      </c>
      <c r="C195" t="s">
        <v>46</v>
      </c>
      <c r="D195" t="s">
        <v>27</v>
      </c>
      <c r="E195" t="s">
        <v>215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t="s">
        <v>144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215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102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50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137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215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166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t="s">
        <v>87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215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0.83194444444444438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47</v>
      </c>
      <c r="G201">
        <v>71.39</v>
      </c>
      <c r="H201">
        <v>5</v>
      </c>
      <c r="I201">
        <v>17.8475</v>
      </c>
      <c r="J201">
        <v>374.79750000000001</v>
      </c>
      <c r="K201" t="s">
        <v>68</v>
      </c>
      <c r="L201" s="2">
        <v>0.83124999999999993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45</v>
      </c>
      <c r="C203" t="s">
        <v>46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66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215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45</v>
      </c>
      <c r="C205" t="s">
        <v>46</v>
      </c>
      <c r="D205" t="s">
        <v>20</v>
      </c>
      <c r="E205" t="s">
        <v>215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45</v>
      </c>
      <c r="C206" t="s">
        <v>46</v>
      </c>
      <c r="D206" t="s">
        <v>20</v>
      </c>
      <c r="E206" t="s">
        <v>215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117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45</v>
      </c>
      <c r="C210" t="s">
        <v>46</v>
      </c>
      <c r="D210" t="s">
        <v>27</v>
      </c>
      <c r="E210" t="s">
        <v>21</v>
      </c>
      <c r="F210" t="s">
        <v>50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170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45</v>
      </c>
      <c r="C211" t="s">
        <v>46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215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75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47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187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45</v>
      </c>
      <c r="C214" t="s">
        <v>46</v>
      </c>
      <c r="D214" t="s">
        <v>27</v>
      </c>
      <c r="E214" t="s">
        <v>215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45</v>
      </c>
      <c r="C215" t="s">
        <v>46</v>
      </c>
      <c r="D215" t="s">
        <v>27</v>
      </c>
      <c r="E215" t="s">
        <v>215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45</v>
      </c>
      <c r="C216" t="s">
        <v>46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215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71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45</v>
      </c>
      <c r="C218" t="s">
        <v>46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176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45</v>
      </c>
      <c r="C220" t="s">
        <v>46</v>
      </c>
      <c r="D220" t="s">
        <v>27</v>
      </c>
      <c r="E220" t="s">
        <v>215</v>
      </c>
      <c r="F220" t="s">
        <v>50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45</v>
      </c>
      <c r="C221" t="s">
        <v>46</v>
      </c>
      <c r="D221" t="s">
        <v>27</v>
      </c>
      <c r="E221" t="s">
        <v>21</v>
      </c>
      <c r="F221" t="s">
        <v>47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0.7909722222222223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45</v>
      </c>
      <c r="C222" t="s">
        <v>46</v>
      </c>
      <c r="D222" t="s">
        <v>27</v>
      </c>
      <c r="E222" t="s">
        <v>215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45</v>
      </c>
      <c r="C223" t="s">
        <v>46</v>
      </c>
      <c r="D223" t="s">
        <v>27</v>
      </c>
      <c r="E223" t="s">
        <v>215</v>
      </c>
      <c r="F223" t="s">
        <v>47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215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68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50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215</v>
      </c>
      <c r="F226" t="s">
        <v>47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45</v>
      </c>
      <c r="C228" t="s">
        <v>46</v>
      </c>
      <c r="D228" t="s">
        <v>20</v>
      </c>
      <c r="E228" t="s">
        <v>215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144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215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45</v>
      </c>
      <c r="C230" t="s">
        <v>46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45</v>
      </c>
      <c r="C232" t="s">
        <v>46</v>
      </c>
      <c r="D232" t="s">
        <v>27</v>
      </c>
      <c r="E232" t="s">
        <v>21</v>
      </c>
      <c r="F232" t="s">
        <v>50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144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45</v>
      </c>
      <c r="C233" t="s">
        <v>46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0.57777777777777783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45</v>
      </c>
      <c r="C234" t="s">
        <v>46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45</v>
      </c>
      <c r="C235" t="s">
        <v>46</v>
      </c>
      <c r="D235" t="s">
        <v>20</v>
      </c>
      <c r="E235" t="s">
        <v>215</v>
      </c>
      <c r="F235" t="s">
        <v>50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215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114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215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79</v>
      </c>
      <c r="L238" s="2">
        <v>0.63611111111111118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50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45</v>
      </c>
      <c r="C240" t="s">
        <v>46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215</v>
      </c>
      <c r="F241" t="s">
        <v>50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215</v>
      </c>
      <c r="F242" t="s">
        <v>47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215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215</v>
      </c>
      <c r="F244" t="s">
        <v>50</v>
      </c>
      <c r="G244">
        <v>93.2</v>
      </c>
      <c r="H244">
        <v>2</v>
      </c>
      <c r="I244">
        <v>9.32</v>
      </c>
      <c r="J244">
        <v>195.72</v>
      </c>
      <c r="K244" t="s">
        <v>109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215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45</v>
      </c>
      <c r="C246" t="s">
        <v>46</v>
      </c>
      <c r="D246" t="s">
        <v>27</v>
      </c>
      <c r="E246" t="s">
        <v>215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215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45</v>
      </c>
      <c r="C248" t="s">
        <v>46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215</v>
      </c>
      <c r="F249" t="s">
        <v>50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146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215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45</v>
      </c>
      <c r="C251" t="s">
        <v>46</v>
      </c>
      <c r="D251" t="s">
        <v>27</v>
      </c>
      <c r="E251" t="s">
        <v>215</v>
      </c>
      <c r="F251" t="s">
        <v>47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0.79583333333333339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45</v>
      </c>
      <c r="C252" t="s">
        <v>46</v>
      </c>
      <c r="D252" t="s">
        <v>20</v>
      </c>
      <c r="E252" t="s">
        <v>215</v>
      </c>
      <c r="F252" t="s">
        <v>47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215</v>
      </c>
      <c r="F253" t="s">
        <v>50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0.79583333333333339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0.8222222222222223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215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t="s">
        <v>95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215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45</v>
      </c>
      <c r="C257" t="s">
        <v>46</v>
      </c>
      <c r="D257" t="s">
        <v>20</v>
      </c>
      <c r="E257" t="s">
        <v>215</v>
      </c>
      <c r="F257" t="s">
        <v>50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215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215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215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215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0.54513888888888895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102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50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45</v>
      </c>
      <c r="C264" t="s">
        <v>46</v>
      </c>
      <c r="D264" t="s">
        <v>20</v>
      </c>
      <c r="E264" t="s">
        <v>21</v>
      </c>
      <c r="F264" t="s">
        <v>50</v>
      </c>
      <c r="G264">
        <v>38.299999999999997</v>
      </c>
      <c r="H264">
        <v>4</v>
      </c>
      <c r="I264">
        <v>7.66</v>
      </c>
      <c r="J264">
        <v>160.86000000000001</v>
      </c>
      <c r="K264" t="s">
        <v>124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45</v>
      </c>
      <c r="C266" t="s">
        <v>46</v>
      </c>
      <c r="D266" t="s">
        <v>27</v>
      </c>
      <c r="E266" t="s">
        <v>215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215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45</v>
      </c>
      <c r="C269" t="s">
        <v>46</v>
      </c>
      <c r="D269" t="s">
        <v>20</v>
      </c>
      <c r="E269" t="s">
        <v>21</v>
      </c>
      <c r="F269" t="s">
        <v>47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215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45</v>
      </c>
      <c r="C272" t="s">
        <v>46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t="s">
        <v>34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45</v>
      </c>
      <c r="C276" t="s">
        <v>46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45</v>
      </c>
      <c r="C277" t="s">
        <v>46</v>
      </c>
      <c r="D277" t="s">
        <v>27</v>
      </c>
      <c r="E277" t="s">
        <v>215</v>
      </c>
      <c r="F277" t="s">
        <v>50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50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215</v>
      </c>
      <c r="F280" t="s">
        <v>50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215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0.83124999999999993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117</v>
      </c>
      <c r="L282" s="2">
        <v>0.7090277777777777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215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215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45</v>
      </c>
      <c r="C287" t="s">
        <v>46</v>
      </c>
      <c r="D287" t="s">
        <v>27</v>
      </c>
      <c r="E287" t="s">
        <v>215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48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215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176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45</v>
      </c>
      <c r="C290" t="s">
        <v>46</v>
      </c>
      <c r="D290" t="s">
        <v>27</v>
      </c>
      <c r="E290" t="s">
        <v>21</v>
      </c>
      <c r="F290" t="s">
        <v>47</v>
      </c>
      <c r="G290">
        <v>48.51</v>
      </c>
      <c r="H290">
        <v>7</v>
      </c>
      <c r="I290">
        <v>16.9785</v>
      </c>
      <c r="J290">
        <v>356.54849999999999</v>
      </c>
      <c r="K290" t="s">
        <v>75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45</v>
      </c>
      <c r="C292" t="s">
        <v>46</v>
      </c>
      <c r="D292" t="s">
        <v>20</v>
      </c>
      <c r="E292" t="s">
        <v>215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128</v>
      </c>
      <c r="L292" s="2">
        <v>0.73402777777777783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215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206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47</v>
      </c>
      <c r="G295">
        <v>36.36</v>
      </c>
      <c r="H295">
        <v>2</v>
      </c>
      <c r="I295">
        <v>3.6360000000000001</v>
      </c>
      <c r="J295">
        <v>76.355999999999995</v>
      </c>
      <c r="K295" t="s">
        <v>61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45</v>
      </c>
      <c r="C296" t="s">
        <v>46</v>
      </c>
      <c r="D296" t="s">
        <v>27</v>
      </c>
      <c r="E296" t="s">
        <v>215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124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215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55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215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215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t="s">
        <v>75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182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215</v>
      </c>
      <c r="F302" t="s">
        <v>50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45</v>
      </c>
      <c r="C303" t="s">
        <v>46</v>
      </c>
      <c r="D303" t="s">
        <v>20</v>
      </c>
      <c r="E303" t="s">
        <v>215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215</v>
      </c>
      <c r="F304" t="s">
        <v>47</v>
      </c>
      <c r="G304">
        <v>48.61</v>
      </c>
      <c r="H304">
        <v>1</v>
      </c>
      <c r="I304">
        <v>2.4304999999999999</v>
      </c>
      <c r="J304">
        <v>51.040500000000002</v>
      </c>
      <c r="K304" t="s">
        <v>40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45</v>
      </c>
      <c r="C306" t="s">
        <v>46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148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215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166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t="s">
        <v>68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50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45</v>
      </c>
      <c r="C312" t="s">
        <v>46</v>
      </c>
      <c r="D312" t="s">
        <v>20</v>
      </c>
      <c r="E312" t="s">
        <v>215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215</v>
      </c>
      <c r="F313" t="s">
        <v>50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47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215</v>
      </c>
      <c r="F317" t="s">
        <v>47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122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47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215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215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206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47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208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215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117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50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215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t="s">
        <v>90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45</v>
      </c>
      <c r="C327" t="s">
        <v>46</v>
      </c>
      <c r="D327" t="s">
        <v>27</v>
      </c>
      <c r="E327" t="s">
        <v>215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215</v>
      </c>
      <c r="F328" t="s">
        <v>47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215</v>
      </c>
      <c r="F329" t="s">
        <v>47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45</v>
      </c>
      <c r="C330" t="s">
        <v>46</v>
      </c>
      <c r="D330" t="s">
        <v>20</v>
      </c>
      <c r="E330" t="s">
        <v>215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75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215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38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45</v>
      </c>
      <c r="C332" t="s">
        <v>46</v>
      </c>
      <c r="D332" t="s">
        <v>27</v>
      </c>
      <c r="E332" t="s">
        <v>215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215</v>
      </c>
      <c r="F333" t="s">
        <v>47</v>
      </c>
      <c r="G333">
        <v>32.9</v>
      </c>
      <c r="H333">
        <v>3</v>
      </c>
      <c r="I333">
        <v>4.9349999999999996</v>
      </c>
      <c r="J333">
        <v>103.63500000000001</v>
      </c>
      <c r="K333" t="s">
        <v>68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215</v>
      </c>
      <c r="F334" t="s">
        <v>50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215</v>
      </c>
      <c r="F335" t="s">
        <v>47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215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t="s">
        <v>176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215</v>
      </c>
      <c r="F338" t="s">
        <v>50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102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45</v>
      </c>
      <c r="C339" t="s">
        <v>46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t="s">
        <v>42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170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45</v>
      </c>
      <c r="C341" t="s">
        <v>46</v>
      </c>
      <c r="D341" t="s">
        <v>20</v>
      </c>
      <c r="E341" t="s">
        <v>21</v>
      </c>
      <c r="F341" t="s">
        <v>47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45</v>
      </c>
      <c r="C342" t="s">
        <v>46</v>
      </c>
      <c r="D342" t="s">
        <v>20</v>
      </c>
      <c r="E342" t="s">
        <v>215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0.76597222222222217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45</v>
      </c>
      <c r="C343" t="s">
        <v>46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45</v>
      </c>
      <c r="C344" t="s">
        <v>46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117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47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215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122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50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98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215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t="s">
        <v>114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215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170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45</v>
      </c>
      <c r="C351" t="s">
        <v>46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98</v>
      </c>
      <c r="L351" s="2">
        <v>0.46249999999999997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50</v>
      </c>
      <c r="G352">
        <v>99.3</v>
      </c>
      <c r="H352">
        <v>10</v>
      </c>
      <c r="I352">
        <v>49.65</v>
      </c>
      <c r="J352">
        <v>1042.6500000000001</v>
      </c>
      <c r="K352" t="s">
        <v>117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215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144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45</v>
      </c>
      <c r="C354" t="s">
        <v>46</v>
      </c>
      <c r="D354" t="s">
        <v>20</v>
      </c>
      <c r="E354" t="s">
        <v>21</v>
      </c>
      <c r="F354" t="s">
        <v>50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0.79305555555555562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45</v>
      </c>
      <c r="C355" t="s">
        <v>46</v>
      </c>
      <c r="D355" t="s">
        <v>20</v>
      </c>
      <c r="E355" t="s">
        <v>215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45</v>
      </c>
      <c r="C357" t="s">
        <v>46</v>
      </c>
      <c r="D357" t="s">
        <v>20</v>
      </c>
      <c r="E357" t="s">
        <v>21</v>
      </c>
      <c r="F357" t="s">
        <v>47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0.51388888888888895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50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0.8340277777777777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45</v>
      </c>
      <c r="C360" t="s">
        <v>46</v>
      </c>
      <c r="D360" t="s">
        <v>27</v>
      </c>
      <c r="E360" t="s">
        <v>215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45</v>
      </c>
      <c r="C361" t="s">
        <v>46</v>
      </c>
      <c r="D361" t="s">
        <v>27</v>
      </c>
      <c r="E361" t="s">
        <v>215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t="s">
        <v>95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215</v>
      </c>
      <c r="F362" t="s">
        <v>47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68</v>
      </c>
      <c r="L362" s="2">
        <v>0.46666666666666662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47</v>
      </c>
      <c r="G363">
        <v>94.47</v>
      </c>
      <c r="H363">
        <v>8</v>
      </c>
      <c r="I363">
        <v>37.787999999999997</v>
      </c>
      <c r="J363">
        <v>793.548</v>
      </c>
      <c r="K363" t="s">
        <v>98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215</v>
      </c>
      <c r="F364" t="s">
        <v>47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215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t="s">
        <v>61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47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50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215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176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t="s">
        <v>34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215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45</v>
      </c>
      <c r="C372" t="s">
        <v>46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45</v>
      </c>
      <c r="C373" t="s">
        <v>46</v>
      </c>
      <c r="D373" t="s">
        <v>27</v>
      </c>
      <c r="E373" t="s">
        <v>21</v>
      </c>
      <c r="F373" t="s">
        <v>50</v>
      </c>
      <c r="G373">
        <v>60.96</v>
      </c>
      <c r="H373">
        <v>2</v>
      </c>
      <c r="I373">
        <v>6.0960000000000001</v>
      </c>
      <c r="J373">
        <v>128.01599999999999</v>
      </c>
      <c r="K373" t="s">
        <v>75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215</v>
      </c>
      <c r="F375" t="s">
        <v>50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0.69930555555555562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50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45</v>
      </c>
      <c r="C378" t="s">
        <v>46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215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215</v>
      </c>
      <c r="F380" t="s">
        <v>50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45</v>
      </c>
      <c r="C381" t="s">
        <v>46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215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0.44236111111111115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102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45</v>
      </c>
      <c r="C384" t="s">
        <v>46</v>
      </c>
      <c r="D384" t="s">
        <v>27</v>
      </c>
      <c r="E384" t="s">
        <v>21</v>
      </c>
      <c r="F384" t="s">
        <v>47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47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47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45</v>
      </c>
      <c r="C387" t="s">
        <v>46</v>
      </c>
      <c r="D387" t="s">
        <v>20</v>
      </c>
      <c r="E387" t="s">
        <v>215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215</v>
      </c>
      <c r="F388" t="s">
        <v>47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48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50</v>
      </c>
      <c r="G390">
        <v>54.07</v>
      </c>
      <c r="H390">
        <v>9</v>
      </c>
      <c r="I390">
        <v>24.331499999999998</v>
      </c>
      <c r="J390">
        <v>510.9615</v>
      </c>
      <c r="K390" t="s">
        <v>34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45</v>
      </c>
      <c r="C391" t="s">
        <v>46</v>
      </c>
      <c r="D391" t="s">
        <v>27</v>
      </c>
      <c r="E391" t="s">
        <v>215</v>
      </c>
      <c r="F391" t="s">
        <v>47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50</v>
      </c>
      <c r="G392">
        <v>80.48</v>
      </c>
      <c r="H392">
        <v>3</v>
      </c>
      <c r="I392">
        <v>12.071999999999999</v>
      </c>
      <c r="J392">
        <v>253.512</v>
      </c>
      <c r="K392" t="s">
        <v>117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45</v>
      </c>
      <c r="C393" t="s">
        <v>46</v>
      </c>
      <c r="D393" t="s">
        <v>27</v>
      </c>
      <c r="E393" t="s">
        <v>21</v>
      </c>
      <c r="F393" t="s">
        <v>50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144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215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128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47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124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45</v>
      </c>
      <c r="C399" t="s">
        <v>46</v>
      </c>
      <c r="D399" t="s">
        <v>27</v>
      </c>
      <c r="E399" t="s">
        <v>215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t="s">
        <v>66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45</v>
      </c>
      <c r="C400" t="s">
        <v>46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45</v>
      </c>
      <c r="C401" t="s">
        <v>46</v>
      </c>
      <c r="D401" t="s">
        <v>20</v>
      </c>
      <c r="E401" t="s">
        <v>215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47</v>
      </c>
      <c r="G402">
        <v>39.43</v>
      </c>
      <c r="H402">
        <v>6</v>
      </c>
      <c r="I402">
        <v>11.829000000000001</v>
      </c>
      <c r="J402">
        <v>248.40899999999999</v>
      </c>
      <c r="K402" t="s">
        <v>38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215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215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45</v>
      </c>
      <c r="C405" t="s">
        <v>46</v>
      </c>
      <c r="D405" t="s">
        <v>27</v>
      </c>
      <c r="E405" t="s">
        <v>21</v>
      </c>
      <c r="F405" t="s">
        <v>50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50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211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215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182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215</v>
      </c>
      <c r="F408" t="s">
        <v>47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0.79652777777777783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45</v>
      </c>
      <c r="C409" t="s">
        <v>46</v>
      </c>
      <c r="D409" t="s">
        <v>20</v>
      </c>
      <c r="E409" t="s">
        <v>21</v>
      </c>
      <c r="F409" t="s">
        <v>50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50</v>
      </c>
      <c r="G411">
        <v>23.82</v>
      </c>
      <c r="H411">
        <v>5</v>
      </c>
      <c r="I411">
        <v>5.9550000000000001</v>
      </c>
      <c r="J411">
        <v>125.05500000000001</v>
      </c>
      <c r="K411" t="s">
        <v>79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45</v>
      </c>
      <c r="C412" t="s">
        <v>46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45</v>
      </c>
      <c r="C413" t="s">
        <v>46</v>
      </c>
      <c r="D413" t="s">
        <v>27</v>
      </c>
      <c r="E413" t="s">
        <v>215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t="s">
        <v>75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215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215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215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t="s">
        <v>71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45</v>
      </c>
      <c r="C417" t="s">
        <v>46</v>
      </c>
      <c r="D417" t="s">
        <v>27</v>
      </c>
      <c r="E417" t="s">
        <v>215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75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0.57500000000000007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135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45</v>
      </c>
      <c r="C420" t="s">
        <v>46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47</v>
      </c>
      <c r="G422">
        <v>38.6</v>
      </c>
      <c r="H422">
        <v>3</v>
      </c>
      <c r="I422">
        <v>5.79</v>
      </c>
      <c r="J422">
        <v>121.59</v>
      </c>
      <c r="K422" t="s">
        <v>170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146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50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45</v>
      </c>
      <c r="C425" t="s">
        <v>46</v>
      </c>
      <c r="D425" t="s">
        <v>20</v>
      </c>
      <c r="E425" t="s">
        <v>215</v>
      </c>
      <c r="F425" t="s">
        <v>50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102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215</v>
      </c>
      <c r="F426" t="s">
        <v>50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45</v>
      </c>
      <c r="C427" t="s">
        <v>46</v>
      </c>
      <c r="D427" t="s">
        <v>20</v>
      </c>
      <c r="E427" t="s">
        <v>215</v>
      </c>
      <c r="F427" t="s">
        <v>50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215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61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45</v>
      </c>
      <c r="C429" t="s">
        <v>46</v>
      </c>
      <c r="D429" t="s">
        <v>20</v>
      </c>
      <c r="E429" t="s">
        <v>21</v>
      </c>
      <c r="F429" t="s">
        <v>47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0.57847222222222217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45</v>
      </c>
      <c r="C430" t="s">
        <v>46</v>
      </c>
      <c r="D430" t="s">
        <v>27</v>
      </c>
      <c r="E430" t="s">
        <v>215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t="s">
        <v>98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45</v>
      </c>
      <c r="C432" t="s">
        <v>46</v>
      </c>
      <c r="D432" t="s">
        <v>27</v>
      </c>
      <c r="E432" t="s">
        <v>215</v>
      </c>
      <c r="F432" t="s">
        <v>50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0.82500000000000007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215</v>
      </c>
      <c r="F433" t="s">
        <v>47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137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45</v>
      </c>
      <c r="C435" t="s">
        <v>46</v>
      </c>
      <c r="D435" t="s">
        <v>27</v>
      </c>
      <c r="E435" t="s">
        <v>215</v>
      </c>
      <c r="F435" t="s">
        <v>50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45</v>
      </c>
      <c r="C436" t="s">
        <v>46</v>
      </c>
      <c r="D436" t="s">
        <v>27</v>
      </c>
      <c r="E436" t="s">
        <v>21</v>
      </c>
      <c r="F436" t="s">
        <v>50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215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102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215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114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215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215</v>
      </c>
      <c r="F440" t="s">
        <v>47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0.60972222222222217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215</v>
      </c>
      <c r="F442" t="s">
        <v>47</v>
      </c>
      <c r="G442">
        <v>17.440000000000001</v>
      </c>
      <c r="H442">
        <v>5</v>
      </c>
      <c r="I442">
        <v>4.3600000000000003</v>
      </c>
      <c r="J442">
        <v>91.56</v>
      </c>
      <c r="K442" t="s">
        <v>57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45</v>
      </c>
      <c r="C443" t="s">
        <v>46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t="s">
        <v>71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t="s">
        <v>57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215</v>
      </c>
      <c r="F445" t="s">
        <v>50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57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45</v>
      </c>
      <c r="C447" t="s">
        <v>46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79</v>
      </c>
      <c r="L447" s="2">
        <v>0.74861111111111101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215</v>
      </c>
      <c r="F448" t="s">
        <v>47</v>
      </c>
      <c r="G448">
        <v>27.66</v>
      </c>
      <c r="H448">
        <v>10</v>
      </c>
      <c r="I448">
        <v>13.83</v>
      </c>
      <c r="J448">
        <v>290.43</v>
      </c>
      <c r="K448" t="s">
        <v>122</v>
      </c>
      <c r="L448" s="2">
        <v>0.47638888888888892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215</v>
      </c>
      <c r="F449" t="s">
        <v>50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0.73472222222222217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45</v>
      </c>
      <c r="C450" t="s">
        <v>46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45</v>
      </c>
      <c r="C451" t="s">
        <v>46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166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45</v>
      </c>
      <c r="C452" t="s">
        <v>46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45</v>
      </c>
      <c r="C453" t="s">
        <v>46</v>
      </c>
      <c r="D453" t="s">
        <v>27</v>
      </c>
      <c r="E453" t="s">
        <v>215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47</v>
      </c>
      <c r="G454">
        <v>63.61</v>
      </c>
      <c r="H454">
        <v>5</v>
      </c>
      <c r="I454">
        <v>15.9025</v>
      </c>
      <c r="J454">
        <v>333.95249999999999</v>
      </c>
      <c r="K454" t="s">
        <v>95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215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215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45</v>
      </c>
      <c r="C457" t="s">
        <v>46</v>
      </c>
      <c r="D457" t="s">
        <v>20</v>
      </c>
      <c r="E457" t="s">
        <v>21</v>
      </c>
      <c r="F457" t="s">
        <v>50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45</v>
      </c>
      <c r="C458" t="s">
        <v>46</v>
      </c>
      <c r="D458" t="s">
        <v>20</v>
      </c>
      <c r="E458" t="s">
        <v>21</v>
      </c>
      <c r="F458" t="s">
        <v>47</v>
      </c>
      <c r="G458">
        <v>77.400000000000006</v>
      </c>
      <c r="H458">
        <v>9</v>
      </c>
      <c r="I458">
        <v>34.83</v>
      </c>
      <c r="J458">
        <v>731.43</v>
      </c>
      <c r="K458" t="s">
        <v>117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45</v>
      </c>
      <c r="C459" t="s">
        <v>46</v>
      </c>
      <c r="D459" t="s">
        <v>27</v>
      </c>
      <c r="E459" t="s">
        <v>215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34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215</v>
      </c>
      <c r="F461" t="s">
        <v>47</v>
      </c>
      <c r="G461">
        <v>35.89</v>
      </c>
      <c r="H461">
        <v>1</v>
      </c>
      <c r="I461">
        <v>1.7945</v>
      </c>
      <c r="J461">
        <v>37.6845</v>
      </c>
      <c r="K461" t="s">
        <v>148</v>
      </c>
      <c r="L461" s="2">
        <v>0.70277777777777783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215</v>
      </c>
      <c r="F462" t="s">
        <v>47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45</v>
      </c>
      <c r="C463" t="s">
        <v>46</v>
      </c>
      <c r="D463" t="s">
        <v>20</v>
      </c>
      <c r="E463" t="s">
        <v>21</v>
      </c>
      <c r="F463" t="s">
        <v>47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47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215</v>
      </c>
      <c r="F466" t="s">
        <v>47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170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0.47361111111111115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0.54999999999999993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45</v>
      </c>
      <c r="C469" t="s">
        <v>46</v>
      </c>
      <c r="D469" t="s">
        <v>27</v>
      </c>
      <c r="E469" t="s">
        <v>215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t="s">
        <v>71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215</v>
      </c>
      <c r="F470" t="s">
        <v>47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117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t="s">
        <v>146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t="s">
        <v>75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215</v>
      </c>
      <c r="F474" t="s">
        <v>50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45</v>
      </c>
      <c r="C475" t="s">
        <v>46</v>
      </c>
      <c r="D475" t="s">
        <v>20</v>
      </c>
      <c r="E475" t="s">
        <v>215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215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40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215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45</v>
      </c>
      <c r="C480" t="s">
        <v>46</v>
      </c>
      <c r="D480" t="s">
        <v>27</v>
      </c>
      <c r="E480" t="s">
        <v>215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95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215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215</v>
      </c>
      <c r="F482" t="s">
        <v>47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117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215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45</v>
      </c>
      <c r="C485" t="s">
        <v>46</v>
      </c>
      <c r="D485" t="s">
        <v>20</v>
      </c>
      <c r="E485" t="s">
        <v>215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45</v>
      </c>
      <c r="C487" t="s">
        <v>46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45</v>
      </c>
      <c r="C488" t="s">
        <v>46</v>
      </c>
      <c r="D488" t="s">
        <v>27</v>
      </c>
      <c r="E488" t="s">
        <v>21</v>
      </c>
      <c r="F488" t="s">
        <v>50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109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215</v>
      </c>
      <c r="F489" t="s">
        <v>50</v>
      </c>
      <c r="G489">
        <v>37.15</v>
      </c>
      <c r="H489">
        <v>4</v>
      </c>
      <c r="I489">
        <v>7.43</v>
      </c>
      <c r="J489">
        <v>156.03</v>
      </c>
      <c r="K489" t="s">
        <v>87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215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45</v>
      </c>
      <c r="C491" t="s">
        <v>46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45</v>
      </c>
      <c r="C492" t="s">
        <v>46</v>
      </c>
      <c r="D492" t="s">
        <v>27</v>
      </c>
      <c r="E492" t="s">
        <v>21</v>
      </c>
      <c r="F492" t="s">
        <v>50</v>
      </c>
      <c r="G492">
        <v>34.700000000000003</v>
      </c>
      <c r="H492">
        <v>2</v>
      </c>
      <c r="I492">
        <v>3.47</v>
      </c>
      <c r="J492">
        <v>72.87</v>
      </c>
      <c r="K492" t="s">
        <v>124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50</v>
      </c>
      <c r="G493">
        <v>19.66</v>
      </c>
      <c r="H493">
        <v>10</v>
      </c>
      <c r="I493">
        <v>9.83</v>
      </c>
      <c r="J493">
        <v>206.43</v>
      </c>
      <c r="K493" t="s">
        <v>66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45</v>
      </c>
      <c r="C494" t="s">
        <v>46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45</v>
      </c>
      <c r="C496" t="s">
        <v>46</v>
      </c>
      <c r="D496" t="s">
        <v>27</v>
      </c>
      <c r="E496" t="s">
        <v>215</v>
      </c>
      <c r="F496" t="s">
        <v>50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45</v>
      </c>
      <c r="C497" t="s">
        <v>46</v>
      </c>
      <c r="D497" t="s">
        <v>27</v>
      </c>
      <c r="E497" t="s">
        <v>215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47</v>
      </c>
      <c r="G499">
        <v>90.24</v>
      </c>
      <c r="H499">
        <v>6</v>
      </c>
      <c r="I499">
        <v>27.071999999999999</v>
      </c>
      <c r="J499">
        <v>568.51199999999994</v>
      </c>
      <c r="K499" t="s">
        <v>34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45</v>
      </c>
      <c r="C500" t="s">
        <v>46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t="s">
        <v>61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45</v>
      </c>
      <c r="C502" t="s">
        <v>46</v>
      </c>
      <c r="D502" t="s">
        <v>20</v>
      </c>
      <c r="E502" t="s">
        <v>215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50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215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t="s">
        <v>34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45</v>
      </c>
      <c r="C505" t="s">
        <v>46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t="s">
        <v>38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45</v>
      </c>
      <c r="C506" t="s">
        <v>46</v>
      </c>
      <c r="D506" t="s">
        <v>27</v>
      </c>
      <c r="E506" t="s">
        <v>215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t="s">
        <v>40</v>
      </c>
      <c r="L506" s="2">
        <v>0.69166666666666676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215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79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45</v>
      </c>
      <c r="C508" t="s">
        <v>46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45</v>
      </c>
      <c r="C509" t="s">
        <v>46</v>
      </c>
      <c r="D509" t="s">
        <v>27</v>
      </c>
      <c r="E509" t="s">
        <v>21</v>
      </c>
      <c r="F509" t="s">
        <v>47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45</v>
      </c>
      <c r="C510" t="s">
        <v>46</v>
      </c>
      <c r="D510" t="s">
        <v>20</v>
      </c>
      <c r="E510" t="s">
        <v>215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55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45</v>
      </c>
      <c r="C512" t="s">
        <v>46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t="s">
        <v>187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50</v>
      </c>
      <c r="G514">
        <v>54.28</v>
      </c>
      <c r="H514">
        <v>7</v>
      </c>
      <c r="I514">
        <v>18.998000000000001</v>
      </c>
      <c r="J514">
        <v>398.95800000000003</v>
      </c>
      <c r="K514" t="s">
        <v>34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215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215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148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50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45</v>
      </c>
      <c r="C518" t="s">
        <v>46</v>
      </c>
      <c r="D518" t="s">
        <v>20</v>
      </c>
      <c r="E518" t="s">
        <v>215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55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215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135</v>
      </c>
      <c r="L519" s="2">
        <v>0.8652777777777777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215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215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t="s">
        <v>90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45</v>
      </c>
      <c r="C522" t="s">
        <v>46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166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0.57986111111111105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215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215</v>
      </c>
      <c r="F526" t="s">
        <v>47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34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t="s">
        <v>40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45</v>
      </c>
      <c r="C528" t="s">
        <v>46</v>
      </c>
      <c r="D528" t="s">
        <v>27</v>
      </c>
      <c r="E528" t="s">
        <v>215</v>
      </c>
      <c r="F528" t="s">
        <v>50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187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45</v>
      </c>
      <c r="C529" t="s">
        <v>46</v>
      </c>
      <c r="D529" t="s">
        <v>20</v>
      </c>
      <c r="E529" t="s">
        <v>215</v>
      </c>
      <c r="F529" t="s">
        <v>50</v>
      </c>
      <c r="G529">
        <v>59.86</v>
      </c>
      <c r="H529">
        <v>2</v>
      </c>
      <c r="I529">
        <v>5.9859999999999998</v>
      </c>
      <c r="J529">
        <v>125.706</v>
      </c>
      <c r="K529" t="s">
        <v>137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45</v>
      </c>
      <c r="C530" t="s">
        <v>46</v>
      </c>
      <c r="D530" t="s">
        <v>20</v>
      </c>
      <c r="E530" t="s">
        <v>21</v>
      </c>
      <c r="F530" t="s">
        <v>47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215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t="s">
        <v>68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215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215</v>
      </c>
      <c r="F533" t="s">
        <v>50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128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45</v>
      </c>
      <c r="C534" t="s">
        <v>46</v>
      </c>
      <c r="D534" t="s">
        <v>27</v>
      </c>
      <c r="E534" t="s">
        <v>215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47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166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215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45</v>
      </c>
      <c r="C538" t="s">
        <v>46</v>
      </c>
      <c r="D538" t="s">
        <v>20</v>
      </c>
      <c r="E538" t="s">
        <v>21</v>
      </c>
      <c r="F538" t="s">
        <v>50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215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50</v>
      </c>
      <c r="G540">
        <v>73.05</v>
      </c>
      <c r="H540">
        <v>4</v>
      </c>
      <c r="I540">
        <v>14.61</v>
      </c>
      <c r="J540">
        <v>306.81</v>
      </c>
      <c r="K540" t="s">
        <v>40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47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215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135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215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45</v>
      </c>
      <c r="C544" t="s">
        <v>46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215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79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45</v>
      </c>
      <c r="C546" t="s">
        <v>46</v>
      </c>
      <c r="D546" t="s">
        <v>27</v>
      </c>
      <c r="E546" t="s">
        <v>21</v>
      </c>
      <c r="F546" t="s">
        <v>47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45</v>
      </c>
      <c r="C547" t="s">
        <v>46</v>
      </c>
      <c r="D547" t="s">
        <v>20</v>
      </c>
      <c r="E547" t="s">
        <v>215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102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50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215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45</v>
      </c>
      <c r="C550" t="s">
        <v>46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t="s">
        <v>144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146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45</v>
      </c>
      <c r="C552" t="s">
        <v>46</v>
      </c>
      <c r="D552" t="s">
        <v>27</v>
      </c>
      <c r="E552" t="s">
        <v>215</v>
      </c>
      <c r="F552" t="s">
        <v>50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45</v>
      </c>
      <c r="C553" t="s">
        <v>46</v>
      </c>
      <c r="D553" t="s">
        <v>27</v>
      </c>
      <c r="E553" t="s">
        <v>21</v>
      </c>
      <c r="F553" t="s">
        <v>50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45</v>
      </c>
      <c r="C554" t="s">
        <v>46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215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0.43263888888888885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215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38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45</v>
      </c>
      <c r="C557" t="s">
        <v>46</v>
      </c>
      <c r="D557" t="s">
        <v>27</v>
      </c>
      <c r="E557" t="s">
        <v>215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114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45</v>
      </c>
      <c r="C558" t="s">
        <v>46</v>
      </c>
      <c r="D558" t="s">
        <v>20</v>
      </c>
      <c r="E558" t="s">
        <v>21</v>
      </c>
      <c r="F558" t="s">
        <v>50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47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215</v>
      </c>
      <c r="F560" t="s">
        <v>47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t="s">
        <v>55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45</v>
      </c>
      <c r="C562" t="s">
        <v>46</v>
      </c>
      <c r="D562" t="s">
        <v>27</v>
      </c>
      <c r="E562" t="s">
        <v>215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215</v>
      </c>
      <c r="F563" t="s">
        <v>47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45</v>
      </c>
      <c r="C564" t="s">
        <v>46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215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45</v>
      </c>
      <c r="C566" t="s">
        <v>46</v>
      </c>
      <c r="D566" t="s">
        <v>27</v>
      </c>
      <c r="E566" t="s">
        <v>215</v>
      </c>
      <c r="F566" t="s">
        <v>50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47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90</v>
      </c>
      <c r="L567" s="2">
        <v>0.54236111111111118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0.69444444444444453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50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45</v>
      </c>
      <c r="C570" t="s">
        <v>46</v>
      </c>
      <c r="D570" t="s">
        <v>27</v>
      </c>
      <c r="E570" t="s">
        <v>21</v>
      </c>
      <c r="F570" t="s">
        <v>50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0.43958333333333338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45</v>
      </c>
      <c r="C572" t="s">
        <v>46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t="s">
        <v>40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45</v>
      </c>
      <c r="C573" t="s">
        <v>46</v>
      </c>
      <c r="D573" t="s">
        <v>20</v>
      </c>
      <c r="E573" t="s">
        <v>215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215</v>
      </c>
      <c r="F574" t="s">
        <v>47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45</v>
      </c>
      <c r="C575" t="s">
        <v>46</v>
      </c>
      <c r="D575" t="s">
        <v>27</v>
      </c>
      <c r="E575" t="s">
        <v>215</v>
      </c>
      <c r="F575" t="s">
        <v>47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137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215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t="s">
        <v>71</v>
      </c>
      <c r="L576" s="2">
        <v>0.60625000000000007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45</v>
      </c>
      <c r="C577" t="s">
        <v>46</v>
      </c>
      <c r="D577" t="s">
        <v>20</v>
      </c>
      <c r="E577" t="s">
        <v>215</v>
      </c>
      <c r="F577" t="s">
        <v>50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45</v>
      </c>
      <c r="C578" t="s">
        <v>46</v>
      </c>
      <c r="D578" t="s">
        <v>27</v>
      </c>
      <c r="E578" t="s">
        <v>215</v>
      </c>
      <c r="F578" t="s">
        <v>47</v>
      </c>
      <c r="G578">
        <v>60.3</v>
      </c>
      <c r="H578">
        <v>4</v>
      </c>
      <c r="I578">
        <v>12.06</v>
      </c>
      <c r="J578">
        <v>253.26</v>
      </c>
      <c r="K578" t="s">
        <v>48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215</v>
      </c>
      <c r="F579" t="s">
        <v>47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166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45</v>
      </c>
      <c r="C581" t="s">
        <v>46</v>
      </c>
      <c r="D581" t="s">
        <v>27</v>
      </c>
      <c r="E581" t="s">
        <v>215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215</v>
      </c>
      <c r="F582" t="s">
        <v>47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50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45</v>
      </c>
      <c r="C585" t="s">
        <v>46</v>
      </c>
      <c r="D585" t="s">
        <v>20</v>
      </c>
      <c r="E585" t="s">
        <v>21</v>
      </c>
      <c r="F585" t="s">
        <v>50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45</v>
      </c>
      <c r="C586" t="s">
        <v>46</v>
      </c>
      <c r="D586" t="s">
        <v>27</v>
      </c>
      <c r="E586" t="s">
        <v>215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182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215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0.57847222222222217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47</v>
      </c>
      <c r="G588">
        <v>52.34</v>
      </c>
      <c r="H588">
        <v>3</v>
      </c>
      <c r="I588">
        <v>7.851</v>
      </c>
      <c r="J588">
        <v>164.87100000000001</v>
      </c>
      <c r="K588" t="s">
        <v>111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215</v>
      </c>
      <c r="F590" t="s">
        <v>50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215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215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t="s">
        <v>34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45</v>
      </c>
      <c r="C596" t="s">
        <v>46</v>
      </c>
      <c r="D596" t="s">
        <v>20</v>
      </c>
      <c r="E596" t="s">
        <v>215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t="s">
        <v>66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45</v>
      </c>
      <c r="C597" t="s">
        <v>46</v>
      </c>
      <c r="D597" t="s">
        <v>27</v>
      </c>
      <c r="E597" t="s">
        <v>215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215</v>
      </c>
      <c r="F598" t="s">
        <v>47</v>
      </c>
      <c r="G598">
        <v>52.2</v>
      </c>
      <c r="H598">
        <v>3</v>
      </c>
      <c r="I598">
        <v>7.83</v>
      </c>
      <c r="J598">
        <v>164.43</v>
      </c>
      <c r="K598" t="s">
        <v>117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t="s">
        <v>68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50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144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t="s">
        <v>176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215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146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50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144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215</v>
      </c>
      <c r="F604" t="s">
        <v>47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45</v>
      </c>
      <c r="C605" t="s">
        <v>46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50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45</v>
      </c>
      <c r="C607" t="s">
        <v>46</v>
      </c>
      <c r="D607" t="s">
        <v>27</v>
      </c>
      <c r="E607" t="s">
        <v>215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50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47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170</v>
      </c>
      <c r="L609" s="2">
        <v>0.8027777777777777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215</v>
      </c>
      <c r="F610" t="s">
        <v>50</v>
      </c>
      <c r="G610">
        <v>30.61</v>
      </c>
      <c r="H610">
        <v>1</v>
      </c>
      <c r="I610">
        <v>1.5305</v>
      </c>
      <c r="J610">
        <v>32.140500000000003</v>
      </c>
      <c r="K610" t="s">
        <v>146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45</v>
      </c>
      <c r="C611" t="s">
        <v>46</v>
      </c>
      <c r="D611" t="s">
        <v>20</v>
      </c>
      <c r="E611" t="s">
        <v>215</v>
      </c>
      <c r="F611" t="s">
        <v>47</v>
      </c>
      <c r="G611">
        <v>57.89</v>
      </c>
      <c r="H611">
        <v>2</v>
      </c>
      <c r="I611">
        <v>5.7889999999999997</v>
      </c>
      <c r="J611">
        <v>121.569</v>
      </c>
      <c r="K611" t="s">
        <v>90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0.4291666666666667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47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45</v>
      </c>
      <c r="C614" t="s">
        <v>46</v>
      </c>
      <c r="D614" t="s">
        <v>20</v>
      </c>
      <c r="E614" t="s">
        <v>215</v>
      </c>
      <c r="F614" t="s">
        <v>50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128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215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182</v>
      </c>
      <c r="L615" s="2">
        <v>0.67222222222222217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215</v>
      </c>
      <c r="F616" t="s">
        <v>47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45</v>
      </c>
      <c r="C618" t="s">
        <v>46</v>
      </c>
      <c r="D618" t="s">
        <v>20</v>
      </c>
      <c r="E618" t="s">
        <v>215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t="s">
        <v>137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215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215</v>
      </c>
      <c r="F620" t="s">
        <v>47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146</v>
      </c>
      <c r="L620" s="2">
        <v>0.47361111111111115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50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47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170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47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45</v>
      </c>
      <c r="C624" t="s">
        <v>46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t="s">
        <v>90</v>
      </c>
      <c r="L624" s="2">
        <v>0.64374999999999993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45</v>
      </c>
      <c r="C625" t="s">
        <v>46</v>
      </c>
      <c r="D625" t="s">
        <v>27</v>
      </c>
      <c r="E625" t="s">
        <v>21</v>
      </c>
      <c r="F625" t="s">
        <v>50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45</v>
      </c>
      <c r="C626" t="s">
        <v>46</v>
      </c>
      <c r="D626" t="s">
        <v>20</v>
      </c>
      <c r="E626" t="s">
        <v>215</v>
      </c>
      <c r="F626" t="s">
        <v>50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211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45</v>
      </c>
      <c r="C627" t="s">
        <v>46</v>
      </c>
      <c r="D627" t="s">
        <v>20</v>
      </c>
      <c r="E627" t="s">
        <v>21</v>
      </c>
      <c r="F627" t="s">
        <v>47</v>
      </c>
      <c r="G627">
        <v>78.88</v>
      </c>
      <c r="H627">
        <v>2</v>
      </c>
      <c r="I627">
        <v>7.8879999999999999</v>
      </c>
      <c r="J627">
        <v>165.648</v>
      </c>
      <c r="K627" t="s">
        <v>144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215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45</v>
      </c>
      <c r="C629" t="s">
        <v>46</v>
      </c>
      <c r="D629" t="s">
        <v>20</v>
      </c>
      <c r="E629" t="s">
        <v>215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215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t="s">
        <v>75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50</v>
      </c>
      <c r="G631">
        <v>12.09</v>
      </c>
      <c r="H631">
        <v>1</v>
      </c>
      <c r="I631">
        <v>0.60450000000000004</v>
      </c>
      <c r="J631">
        <v>12.6945</v>
      </c>
      <c r="K631" t="s">
        <v>144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215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t="s">
        <v>182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215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215</v>
      </c>
      <c r="F634" t="s">
        <v>47</v>
      </c>
      <c r="G634">
        <v>83.77</v>
      </c>
      <c r="H634">
        <v>2</v>
      </c>
      <c r="I634">
        <v>8.3770000000000007</v>
      </c>
      <c r="J634">
        <v>175.917</v>
      </c>
      <c r="K634" t="s">
        <v>57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45</v>
      </c>
      <c r="C635" t="s">
        <v>46</v>
      </c>
      <c r="D635" t="s">
        <v>27</v>
      </c>
      <c r="E635" t="s">
        <v>215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45</v>
      </c>
      <c r="C636" t="s">
        <v>46</v>
      </c>
      <c r="D636" t="s">
        <v>20</v>
      </c>
      <c r="E636" t="s">
        <v>215</v>
      </c>
      <c r="F636" t="s">
        <v>47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0.81111111111111101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45</v>
      </c>
      <c r="C637" t="s">
        <v>46</v>
      </c>
      <c r="D637" t="s">
        <v>20</v>
      </c>
      <c r="E637" t="s">
        <v>215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57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215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102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45</v>
      </c>
      <c r="C640" t="s">
        <v>46</v>
      </c>
      <c r="D640" t="s">
        <v>20</v>
      </c>
      <c r="E640" t="s">
        <v>21</v>
      </c>
      <c r="F640" t="s">
        <v>47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45</v>
      </c>
      <c r="C641" t="s">
        <v>46</v>
      </c>
      <c r="D641" t="s">
        <v>27</v>
      </c>
      <c r="E641" t="s">
        <v>215</v>
      </c>
      <c r="F641" t="s">
        <v>50</v>
      </c>
      <c r="G641">
        <v>52.42</v>
      </c>
      <c r="H641">
        <v>3</v>
      </c>
      <c r="I641">
        <v>7.8630000000000004</v>
      </c>
      <c r="J641">
        <v>165.12299999999999</v>
      </c>
      <c r="K641" t="s">
        <v>98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45</v>
      </c>
      <c r="C642" t="s">
        <v>46</v>
      </c>
      <c r="D642" t="s">
        <v>20</v>
      </c>
      <c r="E642" t="s">
        <v>21</v>
      </c>
      <c r="F642" t="s">
        <v>47</v>
      </c>
      <c r="G642">
        <v>98.79</v>
      </c>
      <c r="H642">
        <v>3</v>
      </c>
      <c r="I642">
        <v>14.8185</v>
      </c>
      <c r="J642">
        <v>311.18849999999998</v>
      </c>
      <c r="K642" t="s">
        <v>148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102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45</v>
      </c>
      <c r="C644" t="s">
        <v>46</v>
      </c>
      <c r="D644" t="s">
        <v>20</v>
      </c>
      <c r="E644" t="s">
        <v>215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47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215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211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215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t="s">
        <v>208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215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45</v>
      </c>
      <c r="C649" t="s">
        <v>46</v>
      </c>
      <c r="D649" t="s">
        <v>20</v>
      </c>
      <c r="E649" t="s">
        <v>215</v>
      </c>
      <c r="F649" t="s">
        <v>50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187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215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42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45</v>
      </c>
      <c r="C652" t="s">
        <v>46</v>
      </c>
      <c r="D652" t="s">
        <v>27</v>
      </c>
      <c r="E652" t="s">
        <v>215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57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45</v>
      </c>
      <c r="C653" t="s">
        <v>46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135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215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45</v>
      </c>
      <c r="C655" t="s">
        <v>46</v>
      </c>
      <c r="D655" t="s">
        <v>20</v>
      </c>
      <c r="E655" t="s">
        <v>215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45</v>
      </c>
      <c r="C656" t="s">
        <v>46</v>
      </c>
      <c r="D656" t="s">
        <v>20</v>
      </c>
      <c r="E656" t="s">
        <v>215</v>
      </c>
      <c r="F656" t="s">
        <v>50</v>
      </c>
      <c r="G656">
        <v>60.18</v>
      </c>
      <c r="H656">
        <v>4</v>
      </c>
      <c r="I656">
        <v>12.036</v>
      </c>
      <c r="J656">
        <v>252.756</v>
      </c>
      <c r="K656" t="s">
        <v>211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98</v>
      </c>
      <c r="L658" s="2">
        <v>0.43263888888888885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50</v>
      </c>
      <c r="G659">
        <v>88.15</v>
      </c>
      <c r="H659">
        <v>3</v>
      </c>
      <c r="I659">
        <v>13.2225</v>
      </c>
      <c r="J659">
        <v>277.67250000000001</v>
      </c>
      <c r="K659" t="s">
        <v>208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215</v>
      </c>
      <c r="F661" t="s">
        <v>50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0.7402777777777777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45</v>
      </c>
      <c r="C662" t="s">
        <v>46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215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t="s">
        <v>187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45</v>
      </c>
      <c r="C664" t="s">
        <v>46</v>
      </c>
      <c r="D664" t="s">
        <v>20</v>
      </c>
      <c r="E664" t="s">
        <v>21</v>
      </c>
      <c r="F664" t="s">
        <v>50</v>
      </c>
      <c r="G664">
        <v>58.75</v>
      </c>
      <c r="H664">
        <v>6</v>
      </c>
      <c r="I664">
        <v>17.625</v>
      </c>
      <c r="J664">
        <v>370.125</v>
      </c>
      <c r="K664" t="s">
        <v>176</v>
      </c>
      <c r="L664" s="2">
        <v>0.7597222222222223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47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50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45</v>
      </c>
      <c r="C668" t="s">
        <v>46</v>
      </c>
      <c r="D668" t="s">
        <v>20</v>
      </c>
      <c r="E668" t="s">
        <v>215</v>
      </c>
      <c r="F668" t="s">
        <v>47</v>
      </c>
      <c r="G668">
        <v>57.74</v>
      </c>
      <c r="H668">
        <v>3</v>
      </c>
      <c r="I668">
        <v>8.6609999999999996</v>
      </c>
      <c r="J668">
        <v>181.881</v>
      </c>
      <c r="K668" t="s">
        <v>48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45</v>
      </c>
      <c r="C669" t="s">
        <v>46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148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211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45</v>
      </c>
      <c r="C671" t="s">
        <v>46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90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215</v>
      </c>
      <c r="F672" t="s">
        <v>50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45</v>
      </c>
      <c r="C673" t="s">
        <v>46</v>
      </c>
      <c r="D673" t="s">
        <v>20</v>
      </c>
      <c r="E673" t="s">
        <v>215</v>
      </c>
      <c r="F673" t="s">
        <v>47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45</v>
      </c>
      <c r="C674" t="s">
        <v>46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215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117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45</v>
      </c>
      <c r="C677" t="s">
        <v>46</v>
      </c>
      <c r="D677" t="s">
        <v>20</v>
      </c>
      <c r="E677" t="s">
        <v>215</v>
      </c>
      <c r="F677" t="s">
        <v>50</v>
      </c>
      <c r="G677">
        <v>83.77</v>
      </c>
      <c r="H677">
        <v>2</v>
      </c>
      <c r="I677">
        <v>8.3770000000000007</v>
      </c>
      <c r="J677">
        <v>175.917</v>
      </c>
      <c r="K677" t="s">
        <v>42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45</v>
      </c>
      <c r="C678" t="s">
        <v>46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47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148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215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215</v>
      </c>
      <c r="F681" t="s">
        <v>47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45</v>
      </c>
      <c r="C682" t="s">
        <v>46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45</v>
      </c>
      <c r="C683" t="s">
        <v>46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50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215</v>
      </c>
      <c r="F685" t="s">
        <v>50</v>
      </c>
      <c r="G685">
        <v>21.48</v>
      </c>
      <c r="H685">
        <v>2</v>
      </c>
      <c r="I685">
        <v>2.1480000000000001</v>
      </c>
      <c r="J685">
        <v>45.107999999999997</v>
      </c>
      <c r="K685" t="s">
        <v>98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45</v>
      </c>
      <c r="C686" t="s">
        <v>46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t="s">
        <v>128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45</v>
      </c>
      <c r="C687" t="s">
        <v>46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45</v>
      </c>
      <c r="C688" t="s">
        <v>46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215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t="s">
        <v>187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215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t="s">
        <v>124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47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117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t="s">
        <v>75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215</v>
      </c>
      <c r="F693" t="s">
        <v>47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215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50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47</v>
      </c>
      <c r="G696">
        <v>52.6</v>
      </c>
      <c r="H696">
        <v>9</v>
      </c>
      <c r="I696">
        <v>23.67</v>
      </c>
      <c r="J696">
        <v>497.07</v>
      </c>
      <c r="K696" t="s">
        <v>187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45</v>
      </c>
      <c r="C699" t="s">
        <v>46</v>
      </c>
      <c r="D699" t="s">
        <v>27</v>
      </c>
      <c r="E699" t="s">
        <v>215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215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215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50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45</v>
      </c>
      <c r="C703" t="s">
        <v>46</v>
      </c>
      <c r="D703" t="s">
        <v>27</v>
      </c>
      <c r="E703" t="s">
        <v>215</v>
      </c>
      <c r="F703" t="s">
        <v>47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45</v>
      </c>
      <c r="C704" t="s">
        <v>46</v>
      </c>
      <c r="D704" t="s">
        <v>20</v>
      </c>
      <c r="E704" t="s">
        <v>21</v>
      </c>
      <c r="F704" t="s">
        <v>50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98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45</v>
      </c>
      <c r="C705" t="s">
        <v>46</v>
      </c>
      <c r="D705" t="s">
        <v>20</v>
      </c>
      <c r="E705" t="s">
        <v>215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45</v>
      </c>
      <c r="C706" t="s">
        <v>46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45</v>
      </c>
      <c r="C707" t="s">
        <v>46</v>
      </c>
      <c r="D707" t="s">
        <v>27</v>
      </c>
      <c r="E707" t="s">
        <v>215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55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45</v>
      </c>
      <c r="C708" t="s">
        <v>46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215</v>
      </c>
      <c r="F709" t="s">
        <v>47</v>
      </c>
      <c r="G709">
        <v>68.98</v>
      </c>
      <c r="H709">
        <v>1</v>
      </c>
      <c r="I709">
        <v>3.4489999999999998</v>
      </c>
      <c r="J709">
        <v>72.429000000000002</v>
      </c>
      <c r="K709" t="s">
        <v>61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215</v>
      </c>
      <c r="F710" t="s">
        <v>50</v>
      </c>
      <c r="G710">
        <v>15.62</v>
      </c>
      <c r="H710">
        <v>8</v>
      </c>
      <c r="I710">
        <v>6.2480000000000002</v>
      </c>
      <c r="J710">
        <v>131.208</v>
      </c>
      <c r="K710" t="s">
        <v>114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215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t="s">
        <v>90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215</v>
      </c>
      <c r="F712" t="s">
        <v>47</v>
      </c>
      <c r="G712">
        <v>80.62</v>
      </c>
      <c r="H712">
        <v>6</v>
      </c>
      <c r="I712">
        <v>24.186</v>
      </c>
      <c r="J712">
        <v>507.90600000000001</v>
      </c>
      <c r="K712" t="s">
        <v>109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t="s">
        <v>102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215</v>
      </c>
      <c r="F716" t="s">
        <v>50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50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170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215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182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215</v>
      </c>
      <c r="F720" t="s">
        <v>50</v>
      </c>
      <c r="G720">
        <v>45.38</v>
      </c>
      <c r="H720">
        <v>3</v>
      </c>
      <c r="I720">
        <v>6.8070000000000004</v>
      </c>
      <c r="J720">
        <v>142.947</v>
      </c>
      <c r="K720" t="s">
        <v>68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45</v>
      </c>
      <c r="C721" t="s">
        <v>46</v>
      </c>
      <c r="D721" t="s">
        <v>20</v>
      </c>
      <c r="E721" t="s">
        <v>21</v>
      </c>
      <c r="F721" t="s">
        <v>50</v>
      </c>
      <c r="G721">
        <v>17.48</v>
      </c>
      <c r="H721">
        <v>6</v>
      </c>
      <c r="I721">
        <v>5.2439999999999998</v>
      </c>
      <c r="J721">
        <v>110.124</v>
      </c>
      <c r="K721" t="s">
        <v>208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45</v>
      </c>
      <c r="C722" t="s">
        <v>46</v>
      </c>
      <c r="D722" t="s">
        <v>27</v>
      </c>
      <c r="E722" t="s">
        <v>21</v>
      </c>
      <c r="F722" t="s">
        <v>50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208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45</v>
      </c>
      <c r="C724" t="s">
        <v>46</v>
      </c>
      <c r="D724" t="s">
        <v>27</v>
      </c>
      <c r="E724" t="s">
        <v>215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47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45</v>
      </c>
      <c r="C726" t="s">
        <v>46</v>
      </c>
      <c r="D726" t="s">
        <v>20</v>
      </c>
      <c r="E726" t="s">
        <v>215</v>
      </c>
      <c r="F726" t="s">
        <v>47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215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45</v>
      </c>
      <c r="C729" t="s">
        <v>46</v>
      </c>
      <c r="D729" t="s">
        <v>27</v>
      </c>
      <c r="E729" t="s">
        <v>215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215</v>
      </c>
      <c r="F730" t="s">
        <v>50</v>
      </c>
      <c r="G730">
        <v>97.26</v>
      </c>
      <c r="H730">
        <v>4</v>
      </c>
      <c r="I730">
        <v>19.452000000000002</v>
      </c>
      <c r="J730">
        <v>408.49200000000002</v>
      </c>
      <c r="K730" t="s">
        <v>95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45</v>
      </c>
      <c r="C731" t="s">
        <v>46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50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215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109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215</v>
      </c>
      <c r="F734" t="s">
        <v>50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45</v>
      </c>
      <c r="C735" t="s">
        <v>46</v>
      </c>
      <c r="D735" t="s">
        <v>27</v>
      </c>
      <c r="E735" t="s">
        <v>215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128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45</v>
      </c>
      <c r="C736" t="s">
        <v>46</v>
      </c>
      <c r="D736" t="s">
        <v>20</v>
      </c>
      <c r="E736" t="s">
        <v>215</v>
      </c>
      <c r="F736" t="s">
        <v>47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215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t="s">
        <v>87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215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45</v>
      </c>
      <c r="C740" t="s">
        <v>46</v>
      </c>
      <c r="D740" t="s">
        <v>20</v>
      </c>
      <c r="E740" t="s">
        <v>215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215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215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t="s">
        <v>87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215</v>
      </c>
      <c r="F743" t="s">
        <v>47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215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t="s">
        <v>48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47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45</v>
      </c>
      <c r="C748" t="s">
        <v>46</v>
      </c>
      <c r="D748" t="s">
        <v>20</v>
      </c>
      <c r="E748" t="s">
        <v>215</v>
      </c>
      <c r="F748" t="s">
        <v>50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0.79652777777777783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45</v>
      </c>
      <c r="C750" t="s">
        <v>46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t="s">
        <v>166</v>
      </c>
      <c r="L750" s="2">
        <v>0.81111111111111101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215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57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45</v>
      </c>
      <c r="C752" t="s">
        <v>46</v>
      </c>
      <c r="D752" t="s">
        <v>20</v>
      </c>
      <c r="E752" t="s">
        <v>21</v>
      </c>
      <c r="F752" t="s">
        <v>50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47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0.4381944444444445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45</v>
      </c>
      <c r="C755" t="s">
        <v>46</v>
      </c>
      <c r="D755" t="s">
        <v>27</v>
      </c>
      <c r="E755" t="s">
        <v>215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t="s">
        <v>128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50</v>
      </c>
      <c r="G756">
        <v>84.87</v>
      </c>
      <c r="H756">
        <v>3</v>
      </c>
      <c r="I756">
        <v>12.730499999999999</v>
      </c>
      <c r="J756">
        <v>267.34050000000002</v>
      </c>
      <c r="K756" t="s">
        <v>75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50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45</v>
      </c>
      <c r="C758" t="s">
        <v>46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68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215</v>
      </c>
      <c r="F760" t="s">
        <v>47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98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47</v>
      </c>
      <c r="G761">
        <v>55.39</v>
      </c>
      <c r="H761">
        <v>4</v>
      </c>
      <c r="I761">
        <v>11.077999999999999</v>
      </c>
      <c r="J761">
        <v>232.63800000000001</v>
      </c>
      <c r="K761" t="s">
        <v>38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45</v>
      </c>
      <c r="C762" t="s">
        <v>46</v>
      </c>
      <c r="D762" t="s">
        <v>20</v>
      </c>
      <c r="E762" t="s">
        <v>21</v>
      </c>
      <c r="F762" t="s">
        <v>47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45</v>
      </c>
      <c r="C763" t="s">
        <v>46</v>
      </c>
      <c r="D763" t="s">
        <v>27</v>
      </c>
      <c r="E763" t="s">
        <v>215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50</v>
      </c>
      <c r="G764">
        <v>63.88</v>
      </c>
      <c r="H764">
        <v>8</v>
      </c>
      <c r="I764">
        <v>25.552</v>
      </c>
      <c r="J764">
        <v>536.59199999999998</v>
      </c>
      <c r="K764" t="s">
        <v>114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166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215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114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45</v>
      </c>
      <c r="C767" t="s">
        <v>46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50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45</v>
      </c>
      <c r="C769" t="s">
        <v>46</v>
      </c>
      <c r="D769" t="s">
        <v>27</v>
      </c>
      <c r="E769" t="s">
        <v>215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45</v>
      </c>
      <c r="C770" t="s">
        <v>46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95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t="s">
        <v>57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45</v>
      </c>
      <c r="C772" t="s">
        <v>46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98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68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47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215</v>
      </c>
      <c r="F776" t="s">
        <v>47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90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45</v>
      </c>
      <c r="C777" t="s">
        <v>46</v>
      </c>
      <c r="D777" t="s">
        <v>27</v>
      </c>
      <c r="E777" t="s">
        <v>21</v>
      </c>
      <c r="F777" t="s">
        <v>47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135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215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0.75138888888888899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45</v>
      </c>
      <c r="C779" t="s">
        <v>46</v>
      </c>
      <c r="D779" t="s">
        <v>27</v>
      </c>
      <c r="E779" t="s">
        <v>215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215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45</v>
      </c>
      <c r="C781" t="s">
        <v>46</v>
      </c>
      <c r="D781" t="s">
        <v>20</v>
      </c>
      <c r="E781" t="s">
        <v>215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215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50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42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215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0.67291666666666661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215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146</v>
      </c>
      <c r="L789" s="2">
        <v>0.4291666666666667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215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215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t="s">
        <v>90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215</v>
      </c>
      <c r="F792" t="s">
        <v>50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215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117</v>
      </c>
      <c r="L793" s="2">
        <v>0.84791666666666676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45</v>
      </c>
      <c r="C794" t="s">
        <v>46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t="s">
        <v>57</v>
      </c>
      <c r="L794" s="2">
        <v>0.57500000000000007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215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98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45</v>
      </c>
      <c r="C797" t="s">
        <v>46</v>
      </c>
      <c r="D797" t="s">
        <v>27</v>
      </c>
      <c r="E797" t="s">
        <v>215</v>
      </c>
      <c r="F797" t="s">
        <v>50</v>
      </c>
      <c r="G797">
        <v>27.18</v>
      </c>
      <c r="H797">
        <v>2</v>
      </c>
      <c r="I797">
        <v>2.718</v>
      </c>
      <c r="J797">
        <v>57.078000000000003</v>
      </c>
      <c r="K797" t="s">
        <v>66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128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45</v>
      </c>
      <c r="C800" t="s">
        <v>46</v>
      </c>
      <c r="D800" t="s">
        <v>27</v>
      </c>
      <c r="E800" t="s">
        <v>215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66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215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45</v>
      </c>
      <c r="C802" t="s">
        <v>46</v>
      </c>
      <c r="D802" t="s">
        <v>27</v>
      </c>
      <c r="E802" t="s">
        <v>215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215</v>
      </c>
      <c r="F804" t="s">
        <v>50</v>
      </c>
      <c r="G804">
        <v>67.39</v>
      </c>
      <c r="H804">
        <v>7</v>
      </c>
      <c r="I804">
        <v>23.586500000000001</v>
      </c>
      <c r="J804">
        <v>495.31650000000002</v>
      </c>
      <c r="K804" t="s">
        <v>87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50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45</v>
      </c>
      <c r="C806" t="s">
        <v>46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148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t="s">
        <v>187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45</v>
      </c>
      <c r="C810" t="s">
        <v>46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50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45</v>
      </c>
      <c r="C812" t="s">
        <v>46</v>
      </c>
      <c r="D812" t="s">
        <v>27</v>
      </c>
      <c r="E812" t="s">
        <v>215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66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42</v>
      </c>
      <c r="L813" s="2">
        <v>0.75416666666666676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215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71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128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45</v>
      </c>
      <c r="C817" t="s">
        <v>46</v>
      </c>
      <c r="D817" t="s">
        <v>27</v>
      </c>
      <c r="E817" t="s">
        <v>21</v>
      </c>
      <c r="F817" t="s">
        <v>47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50</v>
      </c>
      <c r="G818">
        <v>45.44</v>
      </c>
      <c r="H818">
        <v>7</v>
      </c>
      <c r="I818">
        <v>15.904</v>
      </c>
      <c r="J818">
        <v>333.98399999999998</v>
      </c>
      <c r="K818" t="s">
        <v>146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215</v>
      </c>
      <c r="F819" t="s">
        <v>47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182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45</v>
      </c>
      <c r="C820" t="s">
        <v>46</v>
      </c>
      <c r="D820" t="s">
        <v>20</v>
      </c>
      <c r="E820" t="s">
        <v>215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34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45</v>
      </c>
      <c r="C821" t="s">
        <v>46</v>
      </c>
      <c r="D821" t="s">
        <v>20</v>
      </c>
      <c r="E821" t="s">
        <v>215</v>
      </c>
      <c r="F821" t="s">
        <v>47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0.60763888888888895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45</v>
      </c>
      <c r="C822" t="s">
        <v>46</v>
      </c>
      <c r="D822" t="s">
        <v>27</v>
      </c>
      <c r="E822" t="s">
        <v>215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38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t="s">
        <v>42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215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45</v>
      </c>
      <c r="C826" t="s">
        <v>46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122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45</v>
      </c>
      <c r="C828" t="s">
        <v>46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79</v>
      </c>
      <c r="L828" s="2">
        <v>0.57847222222222217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215</v>
      </c>
      <c r="F829" t="s">
        <v>50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166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215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176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215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128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45</v>
      </c>
      <c r="C833" t="s">
        <v>46</v>
      </c>
      <c r="D833" t="s">
        <v>27</v>
      </c>
      <c r="E833" t="s">
        <v>215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40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45</v>
      </c>
      <c r="C834" t="s">
        <v>46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215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122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45</v>
      </c>
      <c r="C836" t="s">
        <v>46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215</v>
      </c>
      <c r="F837" t="s">
        <v>50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166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215</v>
      </c>
      <c r="F838" t="s">
        <v>50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45</v>
      </c>
      <c r="C839" t="s">
        <v>46</v>
      </c>
      <c r="D839" t="s">
        <v>27</v>
      </c>
      <c r="E839" t="s">
        <v>215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215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57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215</v>
      </c>
      <c r="F842" t="s">
        <v>50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117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45</v>
      </c>
      <c r="C843" t="s">
        <v>46</v>
      </c>
      <c r="D843" t="s">
        <v>27</v>
      </c>
      <c r="E843" t="s">
        <v>215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109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0.6777777777777777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47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215</v>
      </c>
      <c r="F846" t="s">
        <v>50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144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215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215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34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47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50</v>
      </c>
      <c r="G851">
        <v>99.1</v>
      </c>
      <c r="H851">
        <v>6</v>
      </c>
      <c r="I851">
        <v>29.73</v>
      </c>
      <c r="J851">
        <v>624.33000000000004</v>
      </c>
      <c r="K851" t="s">
        <v>182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215</v>
      </c>
      <c r="F852" t="s">
        <v>50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75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50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215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45</v>
      </c>
      <c r="C855" t="s">
        <v>46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40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146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45</v>
      </c>
      <c r="C857" t="s">
        <v>46</v>
      </c>
      <c r="D857" t="s">
        <v>27</v>
      </c>
      <c r="E857" t="s">
        <v>21</v>
      </c>
      <c r="F857" t="s">
        <v>50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211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45</v>
      </c>
      <c r="C858" t="s">
        <v>46</v>
      </c>
      <c r="D858" t="s">
        <v>27</v>
      </c>
      <c r="E858" t="s">
        <v>215</v>
      </c>
      <c r="F858" t="s">
        <v>47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45</v>
      </c>
      <c r="C860" t="s">
        <v>46</v>
      </c>
      <c r="D860" t="s">
        <v>27</v>
      </c>
      <c r="E860" t="s">
        <v>215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117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47</v>
      </c>
      <c r="G861">
        <v>47.63</v>
      </c>
      <c r="H861">
        <v>9</v>
      </c>
      <c r="I861">
        <v>21.433499999999999</v>
      </c>
      <c r="J861">
        <v>450.1035</v>
      </c>
      <c r="K861" t="s">
        <v>146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t="s">
        <v>48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215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45</v>
      </c>
      <c r="C864" t="s">
        <v>46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0.49652777777777773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45</v>
      </c>
      <c r="C865" t="s">
        <v>46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215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144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45</v>
      </c>
      <c r="C868" t="s">
        <v>46</v>
      </c>
      <c r="D868" t="s">
        <v>20</v>
      </c>
      <c r="E868" t="s">
        <v>215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t="s">
        <v>66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90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215</v>
      </c>
      <c r="F870" t="s">
        <v>47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0.79791666666666661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215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215</v>
      </c>
      <c r="F872" t="s">
        <v>47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211</v>
      </c>
      <c r="L872" s="2">
        <v>0.43958333333333338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215</v>
      </c>
      <c r="F873" t="s">
        <v>50</v>
      </c>
      <c r="G873">
        <v>56.5</v>
      </c>
      <c r="H873">
        <v>1</v>
      </c>
      <c r="I873">
        <v>2.8250000000000002</v>
      </c>
      <c r="J873">
        <v>59.325000000000003</v>
      </c>
      <c r="K873" t="s">
        <v>124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45</v>
      </c>
      <c r="C874" t="s">
        <v>46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79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215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t="s">
        <v>208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215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102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215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66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215</v>
      </c>
      <c r="F878" t="s">
        <v>50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45</v>
      </c>
      <c r="C879" t="s">
        <v>46</v>
      </c>
      <c r="D879" t="s">
        <v>20</v>
      </c>
      <c r="E879" t="s">
        <v>215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40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0.67222222222222217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45</v>
      </c>
      <c r="C881" t="s">
        <v>46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182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45</v>
      </c>
      <c r="C882" t="s">
        <v>46</v>
      </c>
      <c r="D882" t="s">
        <v>20</v>
      </c>
      <c r="E882" t="s">
        <v>21</v>
      </c>
      <c r="F882" t="s">
        <v>47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50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45</v>
      </c>
      <c r="C884" t="s">
        <v>46</v>
      </c>
      <c r="D884" t="s">
        <v>20</v>
      </c>
      <c r="E884" t="s">
        <v>215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48</v>
      </c>
      <c r="L884" s="2">
        <v>0.63750000000000007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47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102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215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137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215</v>
      </c>
      <c r="F888" t="s">
        <v>47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50</v>
      </c>
      <c r="G890">
        <v>12.19</v>
      </c>
      <c r="H890">
        <v>8</v>
      </c>
      <c r="I890">
        <v>4.8760000000000003</v>
      </c>
      <c r="J890">
        <v>102.396</v>
      </c>
      <c r="K890" t="s">
        <v>124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215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45</v>
      </c>
      <c r="C893" t="s">
        <v>46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50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45</v>
      </c>
      <c r="C895" t="s">
        <v>46</v>
      </c>
      <c r="D895" t="s">
        <v>27</v>
      </c>
      <c r="E895" t="s">
        <v>215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45</v>
      </c>
      <c r="C896" t="s">
        <v>46</v>
      </c>
      <c r="D896" t="s">
        <v>20</v>
      </c>
      <c r="E896" t="s">
        <v>215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0.63611111111111118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45</v>
      </c>
      <c r="C897" t="s">
        <v>46</v>
      </c>
      <c r="D897" t="s">
        <v>27</v>
      </c>
      <c r="E897" t="s">
        <v>215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79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215</v>
      </c>
      <c r="F898" t="s">
        <v>50</v>
      </c>
      <c r="G898">
        <v>60.74</v>
      </c>
      <c r="H898">
        <v>7</v>
      </c>
      <c r="I898">
        <v>21.259</v>
      </c>
      <c r="J898">
        <v>446.43900000000002</v>
      </c>
      <c r="K898" t="s">
        <v>208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47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215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215</v>
      </c>
      <c r="F901" t="s">
        <v>47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45</v>
      </c>
      <c r="C903" t="s">
        <v>46</v>
      </c>
      <c r="D903" t="s">
        <v>27</v>
      </c>
      <c r="E903" t="s">
        <v>215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166</v>
      </c>
      <c r="L904" s="2">
        <v>0.84791666666666676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215</v>
      </c>
      <c r="F905" t="s">
        <v>47</v>
      </c>
      <c r="G905">
        <v>11.53</v>
      </c>
      <c r="H905">
        <v>7</v>
      </c>
      <c r="I905">
        <v>4.0354999999999999</v>
      </c>
      <c r="J905">
        <v>84.745500000000007</v>
      </c>
      <c r="K905" t="s">
        <v>79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122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t="s">
        <v>176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215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45</v>
      </c>
      <c r="C909" t="s">
        <v>46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176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47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45</v>
      </c>
      <c r="C911" t="s">
        <v>46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34</v>
      </c>
      <c r="L911" s="2">
        <v>0.44722222222222219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45</v>
      </c>
      <c r="C912" t="s">
        <v>46</v>
      </c>
      <c r="D912" t="s">
        <v>20</v>
      </c>
      <c r="E912" t="s">
        <v>21</v>
      </c>
      <c r="F912" t="s">
        <v>47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111</v>
      </c>
      <c r="L912" s="2">
        <v>0.8534722222222223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182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215</v>
      </c>
      <c r="F915" t="s">
        <v>50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47</v>
      </c>
      <c r="G916">
        <v>99.6</v>
      </c>
      <c r="H916">
        <v>3</v>
      </c>
      <c r="I916">
        <v>14.94</v>
      </c>
      <c r="J916">
        <v>313.74</v>
      </c>
      <c r="K916" t="s">
        <v>40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215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50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45</v>
      </c>
      <c r="C920" t="s">
        <v>46</v>
      </c>
      <c r="D920" t="s">
        <v>27</v>
      </c>
      <c r="E920" t="s">
        <v>215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45</v>
      </c>
      <c r="C921" t="s">
        <v>46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45</v>
      </c>
      <c r="C923" t="s">
        <v>46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0.4381944444444445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45</v>
      </c>
      <c r="C927" t="s">
        <v>46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45</v>
      </c>
      <c r="C928" t="s">
        <v>46</v>
      </c>
      <c r="D928" t="s">
        <v>20</v>
      </c>
      <c r="E928" t="s">
        <v>215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117</v>
      </c>
      <c r="L928" s="2">
        <v>0.73472222222222217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137</v>
      </c>
      <c r="L929" s="2">
        <v>0.74583333333333324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45</v>
      </c>
      <c r="C930" t="s">
        <v>46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117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45</v>
      </c>
      <c r="C931" t="s">
        <v>46</v>
      </c>
      <c r="D931" t="s">
        <v>27</v>
      </c>
      <c r="E931" t="s">
        <v>215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45</v>
      </c>
      <c r="C932" t="s">
        <v>46</v>
      </c>
      <c r="D932" t="s">
        <v>27</v>
      </c>
      <c r="E932" t="s">
        <v>215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176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50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47</v>
      </c>
      <c r="G934">
        <v>74.44</v>
      </c>
      <c r="H934">
        <v>10</v>
      </c>
      <c r="I934">
        <v>37.22</v>
      </c>
      <c r="J934">
        <v>781.62</v>
      </c>
      <c r="K934" t="s">
        <v>98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215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114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45</v>
      </c>
      <c r="C936" t="s">
        <v>46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215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128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68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47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215</v>
      </c>
      <c r="F942" t="s">
        <v>47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215</v>
      </c>
      <c r="F943" t="s">
        <v>50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t="s">
        <v>182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215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215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170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0.49374999999999997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215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166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45</v>
      </c>
      <c r="C949" t="s">
        <v>46</v>
      </c>
      <c r="D949" t="s">
        <v>20</v>
      </c>
      <c r="E949" t="s">
        <v>215</v>
      </c>
      <c r="F949" t="s">
        <v>50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215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45</v>
      </c>
      <c r="C951" t="s">
        <v>46</v>
      </c>
      <c r="D951" t="s">
        <v>27</v>
      </c>
      <c r="E951" t="s">
        <v>21</v>
      </c>
      <c r="F951" t="s">
        <v>47</v>
      </c>
      <c r="G951">
        <v>26.43</v>
      </c>
      <c r="H951">
        <v>8</v>
      </c>
      <c r="I951">
        <v>10.571999999999999</v>
      </c>
      <c r="J951">
        <v>222.012</v>
      </c>
      <c r="K951" t="s">
        <v>42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45</v>
      </c>
      <c r="C952" t="s">
        <v>46</v>
      </c>
      <c r="D952" t="s">
        <v>20</v>
      </c>
      <c r="E952" t="s">
        <v>215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45</v>
      </c>
      <c r="C953" t="s">
        <v>46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45</v>
      </c>
      <c r="C954" t="s">
        <v>46</v>
      </c>
      <c r="D954" t="s">
        <v>20</v>
      </c>
      <c r="E954" t="s">
        <v>21</v>
      </c>
      <c r="F954" t="s">
        <v>47</v>
      </c>
      <c r="G954">
        <v>62.85</v>
      </c>
      <c r="H954">
        <v>4</v>
      </c>
      <c r="I954">
        <v>12.57</v>
      </c>
      <c r="J954">
        <v>263.97000000000003</v>
      </c>
      <c r="K954" t="s">
        <v>40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47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137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45</v>
      </c>
      <c r="C956" t="s">
        <v>46</v>
      </c>
      <c r="D956" t="s">
        <v>20</v>
      </c>
      <c r="E956" t="s">
        <v>215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50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215</v>
      </c>
      <c r="F958" t="s">
        <v>47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45</v>
      </c>
      <c r="C959" t="s">
        <v>46</v>
      </c>
      <c r="D959" t="s">
        <v>27</v>
      </c>
      <c r="E959" t="s">
        <v>215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47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215</v>
      </c>
      <c r="F962" t="s">
        <v>50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215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50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102</v>
      </c>
      <c r="L964" s="2">
        <v>0.64097222222222217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215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45</v>
      </c>
      <c r="C966" t="s">
        <v>46</v>
      </c>
      <c r="D966" t="s">
        <v>27</v>
      </c>
      <c r="E966" t="s">
        <v>215</v>
      </c>
      <c r="F966" t="s">
        <v>47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144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45</v>
      </c>
      <c r="C967" t="s">
        <v>46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0.76250000000000007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215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t="s">
        <v>137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38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45</v>
      </c>
      <c r="C971" t="s">
        <v>46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0.8222222222222223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45</v>
      </c>
      <c r="C972" t="s">
        <v>46</v>
      </c>
      <c r="D972" t="s">
        <v>20</v>
      </c>
      <c r="E972" t="s">
        <v>21</v>
      </c>
      <c r="F972" t="s">
        <v>47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45</v>
      </c>
      <c r="C973" t="s">
        <v>46</v>
      </c>
      <c r="D973" t="s">
        <v>20</v>
      </c>
      <c r="E973" t="s">
        <v>215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45</v>
      </c>
      <c r="C974" t="s">
        <v>46</v>
      </c>
      <c r="D974" t="s">
        <v>27</v>
      </c>
      <c r="E974" t="s">
        <v>215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144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215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215</v>
      </c>
      <c r="F976" t="s">
        <v>50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45</v>
      </c>
      <c r="C977" t="s">
        <v>46</v>
      </c>
      <c r="D977" t="s">
        <v>20</v>
      </c>
      <c r="E977" t="s">
        <v>215</v>
      </c>
      <c r="F977" t="s">
        <v>50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0.49652777777777773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47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45</v>
      </c>
      <c r="C979" t="s">
        <v>46</v>
      </c>
      <c r="D979" t="s">
        <v>20</v>
      </c>
      <c r="E979" t="s">
        <v>215</v>
      </c>
      <c r="F979" t="s">
        <v>47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45</v>
      </c>
      <c r="C980" t="s">
        <v>46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0.75694444444444453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45</v>
      </c>
      <c r="C981" t="s">
        <v>46</v>
      </c>
      <c r="D981" t="s">
        <v>27</v>
      </c>
      <c r="E981" t="s">
        <v>21</v>
      </c>
      <c r="F981" t="s">
        <v>47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0.86319444444444438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215</v>
      </c>
      <c r="F982" t="s">
        <v>47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182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215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146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215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146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215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45</v>
      </c>
      <c r="C987" t="s">
        <v>46</v>
      </c>
      <c r="D987" t="s">
        <v>27</v>
      </c>
      <c r="E987" t="s">
        <v>21</v>
      </c>
      <c r="F987" t="s">
        <v>50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45</v>
      </c>
      <c r="C988" t="s">
        <v>46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206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45</v>
      </c>
      <c r="C989" t="s">
        <v>46</v>
      </c>
      <c r="D989" t="s">
        <v>20</v>
      </c>
      <c r="E989" t="s">
        <v>215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0.79722222222222217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215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55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45</v>
      </c>
      <c r="C991" t="s">
        <v>46</v>
      </c>
      <c r="D991" t="s">
        <v>20</v>
      </c>
      <c r="E991" t="s">
        <v>215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79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47</v>
      </c>
      <c r="G992">
        <v>56.56</v>
      </c>
      <c r="H992">
        <v>5</v>
      </c>
      <c r="I992">
        <v>14.14</v>
      </c>
      <c r="J992">
        <v>296.94</v>
      </c>
      <c r="K992" t="s">
        <v>71</v>
      </c>
      <c r="L992" s="2">
        <v>0.79583333333333339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45</v>
      </c>
      <c r="C993" t="s">
        <v>46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128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215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45</v>
      </c>
      <c r="C995" t="s">
        <v>46</v>
      </c>
      <c r="D995" t="s">
        <v>27</v>
      </c>
      <c r="E995" t="s">
        <v>215</v>
      </c>
      <c r="F995" t="s">
        <v>50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206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215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45</v>
      </c>
      <c r="C998" t="s">
        <v>46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215</v>
      </c>
      <c r="F999" t="s">
        <v>47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215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50</v>
      </c>
      <c r="G1001">
        <v>88.34</v>
      </c>
      <c r="H1001">
        <v>7</v>
      </c>
      <c r="I1001">
        <v>30.919</v>
      </c>
      <c r="J1001">
        <v>649.29899999999998</v>
      </c>
      <c r="K1001" t="s">
        <v>206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SuperMarket Analysis</vt:lpstr>
      <vt:lpstr>Sheet1</vt:lpstr>
      <vt:lpstr>Raw Data SMS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2026-06-27T05:00:01Z</dcterms:created>
  <dcterms:modified xsi:type="dcterms:W3CDTF">2026-07-05T06:17:14Z</dcterms:modified>
</cp:coreProperties>
</file>