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925" tabRatio="500" firstSheet="1" activeTab="3"/>
  </bookViews>
  <sheets>
    <sheet name="Excel2LaTeX" sheetId="4" state="hidden" r:id="rId1"/>
    <sheet name="first two as initials" sheetId="1" r:id="rId2"/>
    <sheet name="last three as initials" sheetId="2" r:id="rId3"/>
    <sheet name="hierachical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C16" i="3"/>
  <c r="D16" i="3"/>
  <c r="E16" i="3"/>
  <c r="F16" i="3"/>
  <c r="G16" i="3"/>
  <c r="O33" i="3"/>
  <c r="O32" i="3"/>
  <c r="N32" i="3"/>
  <c r="N33" i="3"/>
  <c r="N31" i="3"/>
  <c r="M31" i="3"/>
  <c r="M32" i="3"/>
  <c r="M33" i="3"/>
  <c r="M30" i="3"/>
  <c r="L30" i="3"/>
  <c r="L31" i="3"/>
  <c r="L32" i="3"/>
  <c r="L33" i="3"/>
  <c r="L29" i="3"/>
  <c r="K29" i="3"/>
  <c r="K30" i="3"/>
  <c r="K31" i="3"/>
  <c r="K32" i="3"/>
  <c r="K33" i="3"/>
  <c r="K28" i="3"/>
  <c r="J28" i="3"/>
  <c r="J29" i="3"/>
  <c r="J30" i="3"/>
  <c r="J31" i="3"/>
  <c r="J32" i="3"/>
  <c r="J33" i="3"/>
  <c r="J27" i="3"/>
  <c r="I27" i="3"/>
  <c r="I28" i="3"/>
  <c r="I29" i="3"/>
  <c r="I30" i="3"/>
  <c r="I31" i="3"/>
  <c r="I32" i="3"/>
  <c r="I33" i="3"/>
  <c r="I26" i="3"/>
  <c r="H26" i="3"/>
  <c r="H27" i="3"/>
  <c r="H28" i="3"/>
  <c r="H29" i="3"/>
  <c r="H30" i="3"/>
  <c r="H31" i="3"/>
  <c r="H32" i="3"/>
  <c r="H33" i="3"/>
  <c r="H25" i="3"/>
  <c r="G25" i="3"/>
  <c r="G26" i="3"/>
  <c r="G27" i="3"/>
  <c r="G28" i="3"/>
  <c r="G29" i="3"/>
  <c r="G30" i="3"/>
  <c r="G31" i="3"/>
  <c r="G32" i="3"/>
  <c r="G33" i="3"/>
  <c r="G24" i="3"/>
  <c r="F24" i="3"/>
  <c r="F25" i="3"/>
  <c r="F26" i="3"/>
  <c r="F27" i="3"/>
  <c r="F28" i="3"/>
  <c r="F29" i="3"/>
  <c r="F30" i="3"/>
  <c r="F31" i="3"/>
  <c r="F32" i="3"/>
  <c r="F33" i="3"/>
  <c r="F23" i="3"/>
  <c r="E23" i="3"/>
  <c r="E24" i="3"/>
  <c r="E25" i="3"/>
  <c r="E26" i="3"/>
  <c r="E27" i="3"/>
  <c r="E28" i="3"/>
  <c r="E29" i="3"/>
  <c r="E30" i="3"/>
  <c r="E31" i="3"/>
  <c r="E32" i="3"/>
  <c r="E33" i="3"/>
  <c r="E22" i="3"/>
  <c r="D22" i="3"/>
  <c r="D23" i="3"/>
  <c r="D24" i="3"/>
  <c r="D25" i="3"/>
  <c r="D26" i="3"/>
  <c r="D27" i="3"/>
  <c r="D28" i="3"/>
  <c r="D29" i="3"/>
  <c r="D30" i="3"/>
  <c r="D31" i="3"/>
  <c r="D32" i="3"/>
  <c r="D33" i="3"/>
  <c r="D21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0" i="3"/>
  <c r="B1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0" i="3"/>
  <c r="B17" i="2"/>
  <c r="C17" i="2"/>
  <c r="D17" i="2"/>
  <c r="E17" i="2"/>
  <c r="F17" i="2"/>
  <c r="G17" i="2"/>
  <c r="B23" i="2"/>
  <c r="C23" i="2"/>
  <c r="D23" i="2"/>
  <c r="E23" i="2"/>
  <c r="I2" i="2"/>
  <c r="B24" i="2"/>
  <c r="C24" i="2"/>
  <c r="D24" i="2"/>
  <c r="E24" i="2"/>
  <c r="I3" i="2"/>
  <c r="B25" i="2"/>
  <c r="C25" i="2"/>
  <c r="D25" i="2"/>
  <c r="E25" i="2"/>
  <c r="I4" i="2"/>
  <c r="B26" i="2"/>
  <c r="C26" i="2"/>
  <c r="D26" i="2"/>
  <c r="E26" i="2"/>
  <c r="I5" i="2"/>
  <c r="B27" i="2"/>
  <c r="C27" i="2"/>
  <c r="D27" i="2"/>
  <c r="E27" i="2"/>
  <c r="I6" i="2"/>
  <c r="B28" i="2"/>
  <c r="C28" i="2"/>
  <c r="D28" i="2"/>
  <c r="E28" i="2"/>
  <c r="I7" i="2"/>
  <c r="B29" i="2"/>
  <c r="C29" i="2"/>
  <c r="D29" i="2"/>
  <c r="E29" i="2"/>
  <c r="I8" i="2"/>
  <c r="B30" i="2"/>
  <c r="C30" i="2"/>
  <c r="D30" i="2"/>
  <c r="E30" i="2"/>
  <c r="I9" i="2"/>
  <c r="B31" i="2"/>
  <c r="C31" i="2"/>
  <c r="D31" i="2"/>
  <c r="E31" i="2"/>
  <c r="I10" i="2"/>
  <c r="B32" i="2"/>
  <c r="C32" i="2"/>
  <c r="D32" i="2"/>
  <c r="E32" i="2"/>
  <c r="I11" i="2"/>
  <c r="B33" i="2"/>
  <c r="C33" i="2"/>
  <c r="D33" i="2"/>
  <c r="E33" i="2"/>
  <c r="I12" i="2"/>
  <c r="B34" i="2"/>
  <c r="C34" i="2"/>
  <c r="D34" i="2"/>
  <c r="E34" i="2"/>
  <c r="I13" i="2"/>
  <c r="B35" i="2"/>
  <c r="C35" i="2"/>
  <c r="D35" i="2"/>
  <c r="E35" i="2"/>
  <c r="I14" i="2"/>
  <c r="B36" i="2"/>
  <c r="C36" i="2"/>
  <c r="D36" i="2"/>
  <c r="E36" i="2"/>
  <c r="I15" i="2"/>
  <c r="B37" i="2"/>
  <c r="C37" i="2"/>
  <c r="D37" i="2"/>
  <c r="E37" i="2"/>
  <c r="I16" i="2"/>
  <c r="B39" i="2"/>
  <c r="C39" i="2"/>
  <c r="D39" i="2"/>
  <c r="E39" i="2"/>
  <c r="F39" i="2"/>
  <c r="G39" i="2"/>
  <c r="B43" i="2"/>
  <c r="B40" i="2"/>
  <c r="C40" i="2"/>
  <c r="D40" i="2"/>
  <c r="E40" i="2"/>
  <c r="F40" i="2"/>
  <c r="G40" i="2"/>
  <c r="C43" i="2"/>
  <c r="B41" i="2"/>
  <c r="C41" i="2"/>
  <c r="D41" i="2"/>
  <c r="E41" i="2"/>
  <c r="F41" i="2"/>
  <c r="G41" i="2"/>
  <c r="D43" i="2"/>
  <c r="E43" i="2"/>
  <c r="J2" i="2"/>
  <c r="B44" i="2"/>
  <c r="C44" i="2"/>
  <c r="D44" i="2"/>
  <c r="E44" i="2"/>
  <c r="J3" i="2"/>
  <c r="B45" i="2"/>
  <c r="C45" i="2"/>
  <c r="D45" i="2"/>
  <c r="E45" i="2"/>
  <c r="J4" i="2"/>
  <c r="B46" i="2"/>
  <c r="C46" i="2"/>
  <c r="D46" i="2"/>
  <c r="E46" i="2"/>
  <c r="J5" i="2"/>
  <c r="B47" i="2"/>
  <c r="C47" i="2"/>
  <c r="D47" i="2"/>
  <c r="E47" i="2"/>
  <c r="J6" i="2"/>
  <c r="B48" i="2"/>
  <c r="C48" i="2"/>
  <c r="D48" i="2"/>
  <c r="E48" i="2"/>
  <c r="J7" i="2"/>
  <c r="B49" i="2"/>
  <c r="C49" i="2"/>
  <c r="D49" i="2"/>
  <c r="E49" i="2"/>
  <c r="J8" i="2"/>
  <c r="B50" i="2"/>
  <c r="C50" i="2"/>
  <c r="D50" i="2"/>
  <c r="E50" i="2"/>
  <c r="J9" i="2"/>
  <c r="B51" i="2"/>
  <c r="C51" i="2"/>
  <c r="D51" i="2"/>
  <c r="E51" i="2"/>
  <c r="J10" i="2"/>
  <c r="B52" i="2"/>
  <c r="C52" i="2"/>
  <c r="D52" i="2"/>
  <c r="E52" i="2"/>
  <c r="J11" i="2"/>
  <c r="B53" i="2"/>
  <c r="C53" i="2"/>
  <c r="D53" i="2"/>
  <c r="E53" i="2"/>
  <c r="J12" i="2"/>
  <c r="B54" i="2"/>
  <c r="C54" i="2"/>
  <c r="D54" i="2"/>
  <c r="E54" i="2"/>
  <c r="J13" i="2"/>
  <c r="B55" i="2"/>
  <c r="C55" i="2"/>
  <c r="D55" i="2"/>
  <c r="E55" i="2"/>
  <c r="J14" i="2"/>
  <c r="B56" i="2"/>
  <c r="C56" i="2"/>
  <c r="D56" i="2"/>
  <c r="E56" i="2"/>
  <c r="J15" i="2"/>
  <c r="B57" i="2"/>
  <c r="C57" i="2"/>
  <c r="D57" i="2"/>
  <c r="E57" i="2"/>
  <c r="J16" i="2"/>
  <c r="B59" i="2"/>
  <c r="C59" i="2"/>
  <c r="D59" i="2"/>
  <c r="E59" i="2"/>
  <c r="F59" i="2"/>
  <c r="G59" i="2"/>
  <c r="B63" i="2"/>
  <c r="B60" i="2"/>
  <c r="C60" i="2"/>
  <c r="D60" i="2"/>
  <c r="E60" i="2"/>
  <c r="F60" i="2"/>
  <c r="G60" i="2"/>
  <c r="C63" i="2"/>
  <c r="B61" i="2"/>
  <c r="C61" i="2"/>
  <c r="D61" i="2"/>
  <c r="E61" i="2"/>
  <c r="F61" i="2"/>
  <c r="G61" i="2"/>
  <c r="D63" i="2"/>
  <c r="E63" i="2"/>
  <c r="K2" i="2"/>
  <c r="B64" i="2"/>
  <c r="C64" i="2"/>
  <c r="D64" i="2"/>
  <c r="E64" i="2"/>
  <c r="K3" i="2"/>
  <c r="B65" i="2"/>
  <c r="C65" i="2"/>
  <c r="D65" i="2"/>
  <c r="E65" i="2"/>
  <c r="K4" i="2"/>
  <c r="B66" i="2"/>
  <c r="C66" i="2"/>
  <c r="D66" i="2"/>
  <c r="E66" i="2"/>
  <c r="K5" i="2"/>
  <c r="B67" i="2"/>
  <c r="C67" i="2"/>
  <c r="D67" i="2"/>
  <c r="E67" i="2"/>
  <c r="K6" i="2"/>
  <c r="B68" i="2"/>
  <c r="C68" i="2"/>
  <c r="D68" i="2"/>
  <c r="E68" i="2"/>
  <c r="K7" i="2"/>
  <c r="B69" i="2"/>
  <c r="C69" i="2"/>
  <c r="D69" i="2"/>
  <c r="E69" i="2"/>
  <c r="K8" i="2"/>
  <c r="B70" i="2"/>
  <c r="C70" i="2"/>
  <c r="D70" i="2"/>
  <c r="E70" i="2"/>
  <c r="K9" i="2"/>
  <c r="B71" i="2"/>
  <c r="C71" i="2"/>
  <c r="D71" i="2"/>
  <c r="E71" i="2"/>
  <c r="K10" i="2"/>
  <c r="B72" i="2"/>
  <c r="C72" i="2"/>
  <c r="D72" i="2"/>
  <c r="E72" i="2"/>
  <c r="K11" i="2"/>
  <c r="B73" i="2"/>
  <c r="C73" i="2"/>
  <c r="D73" i="2"/>
  <c r="E73" i="2"/>
  <c r="K12" i="2"/>
  <c r="B74" i="2"/>
  <c r="C74" i="2"/>
  <c r="D74" i="2"/>
  <c r="E74" i="2"/>
  <c r="K13" i="2"/>
  <c r="B75" i="2"/>
  <c r="C75" i="2"/>
  <c r="D75" i="2"/>
  <c r="E75" i="2"/>
  <c r="K14" i="2"/>
  <c r="B76" i="2"/>
  <c r="C76" i="2"/>
  <c r="D76" i="2"/>
  <c r="E76" i="2"/>
  <c r="K15" i="2"/>
  <c r="B77" i="2"/>
  <c r="C77" i="2"/>
  <c r="D77" i="2"/>
  <c r="E77" i="2"/>
  <c r="K16" i="2"/>
  <c r="B79" i="2"/>
  <c r="C79" i="2"/>
  <c r="D79" i="2"/>
  <c r="E79" i="2"/>
  <c r="F79" i="2"/>
  <c r="G79" i="2"/>
  <c r="B83" i="2"/>
  <c r="B80" i="2"/>
  <c r="C80" i="2"/>
  <c r="D80" i="2"/>
  <c r="E80" i="2"/>
  <c r="F80" i="2"/>
  <c r="G80" i="2"/>
  <c r="C83" i="2"/>
  <c r="B81" i="2"/>
  <c r="C81" i="2"/>
  <c r="D81" i="2"/>
  <c r="E81" i="2"/>
  <c r="F81" i="2"/>
  <c r="G81" i="2"/>
  <c r="D83" i="2"/>
  <c r="E83" i="2"/>
  <c r="L2" i="2"/>
  <c r="B84" i="2"/>
  <c r="C84" i="2"/>
  <c r="D84" i="2"/>
  <c r="E84" i="2"/>
  <c r="L3" i="2"/>
  <c r="B85" i="2"/>
  <c r="C85" i="2"/>
  <c r="D85" i="2"/>
  <c r="E85" i="2"/>
  <c r="L4" i="2"/>
  <c r="B86" i="2"/>
  <c r="C86" i="2"/>
  <c r="D86" i="2"/>
  <c r="E86" i="2"/>
  <c r="L5" i="2"/>
  <c r="B87" i="2"/>
  <c r="C87" i="2"/>
  <c r="D87" i="2"/>
  <c r="E87" i="2"/>
  <c r="L6" i="2"/>
  <c r="B88" i="2"/>
  <c r="C88" i="2"/>
  <c r="D88" i="2"/>
  <c r="E88" i="2"/>
  <c r="L7" i="2"/>
  <c r="B89" i="2"/>
  <c r="C89" i="2"/>
  <c r="D89" i="2"/>
  <c r="E89" i="2"/>
  <c r="L8" i="2"/>
  <c r="B90" i="2"/>
  <c r="C90" i="2"/>
  <c r="D90" i="2"/>
  <c r="E90" i="2"/>
  <c r="L9" i="2"/>
  <c r="B91" i="2"/>
  <c r="C91" i="2"/>
  <c r="D91" i="2"/>
  <c r="E91" i="2"/>
  <c r="L10" i="2"/>
  <c r="B92" i="2"/>
  <c r="C92" i="2"/>
  <c r="D92" i="2"/>
  <c r="E92" i="2"/>
  <c r="L11" i="2"/>
  <c r="B93" i="2"/>
  <c r="C93" i="2"/>
  <c r="D93" i="2"/>
  <c r="E93" i="2"/>
  <c r="L12" i="2"/>
  <c r="B94" i="2"/>
  <c r="C94" i="2"/>
  <c r="D94" i="2"/>
  <c r="E94" i="2"/>
  <c r="L13" i="2"/>
  <c r="B95" i="2"/>
  <c r="C95" i="2"/>
  <c r="D95" i="2"/>
  <c r="E95" i="2"/>
  <c r="L14" i="2"/>
  <c r="B96" i="2"/>
  <c r="C96" i="2"/>
  <c r="D96" i="2"/>
  <c r="E96" i="2"/>
  <c r="L15" i="2"/>
  <c r="B97" i="2"/>
  <c r="C97" i="2"/>
  <c r="D97" i="2"/>
  <c r="E97" i="2"/>
  <c r="L16" i="2"/>
  <c r="B99" i="2"/>
  <c r="C99" i="2"/>
  <c r="D99" i="2"/>
  <c r="E99" i="2"/>
  <c r="F99" i="2"/>
  <c r="G99" i="2"/>
  <c r="B103" i="2"/>
  <c r="B100" i="2"/>
  <c r="C100" i="2"/>
  <c r="D100" i="2"/>
  <c r="E100" i="2"/>
  <c r="F100" i="2"/>
  <c r="G100" i="2"/>
  <c r="C103" i="2"/>
  <c r="B101" i="2"/>
  <c r="C101" i="2"/>
  <c r="D101" i="2"/>
  <c r="E101" i="2"/>
  <c r="F101" i="2"/>
  <c r="G101" i="2"/>
  <c r="D103" i="2"/>
  <c r="E103" i="2"/>
  <c r="M2" i="2"/>
  <c r="B104" i="2"/>
  <c r="C104" i="2"/>
  <c r="D104" i="2"/>
  <c r="E104" i="2"/>
  <c r="M3" i="2"/>
  <c r="B105" i="2"/>
  <c r="C105" i="2"/>
  <c r="D105" i="2"/>
  <c r="E105" i="2"/>
  <c r="M4" i="2"/>
  <c r="B106" i="2"/>
  <c r="C106" i="2"/>
  <c r="D106" i="2"/>
  <c r="E106" i="2"/>
  <c r="M5" i="2"/>
  <c r="B107" i="2"/>
  <c r="C107" i="2"/>
  <c r="D107" i="2"/>
  <c r="E107" i="2"/>
  <c r="M6" i="2"/>
  <c r="B108" i="2"/>
  <c r="C108" i="2"/>
  <c r="D108" i="2"/>
  <c r="E108" i="2"/>
  <c r="M7" i="2"/>
  <c r="B109" i="2"/>
  <c r="C109" i="2"/>
  <c r="D109" i="2"/>
  <c r="E109" i="2"/>
  <c r="M8" i="2"/>
  <c r="B110" i="2"/>
  <c r="C110" i="2"/>
  <c r="D110" i="2"/>
  <c r="E110" i="2"/>
  <c r="M9" i="2"/>
  <c r="B111" i="2"/>
  <c r="C111" i="2"/>
  <c r="D111" i="2"/>
  <c r="E111" i="2"/>
  <c r="M10" i="2"/>
  <c r="B112" i="2"/>
  <c r="C112" i="2"/>
  <c r="D112" i="2"/>
  <c r="E112" i="2"/>
  <c r="M11" i="2"/>
  <c r="B113" i="2"/>
  <c r="C113" i="2"/>
  <c r="D113" i="2"/>
  <c r="E113" i="2"/>
  <c r="M12" i="2"/>
  <c r="B114" i="2"/>
  <c r="C114" i="2"/>
  <c r="D114" i="2"/>
  <c r="E114" i="2"/>
  <c r="M13" i="2"/>
  <c r="B115" i="2"/>
  <c r="C115" i="2"/>
  <c r="D115" i="2"/>
  <c r="E115" i="2"/>
  <c r="M14" i="2"/>
  <c r="B116" i="2"/>
  <c r="C116" i="2"/>
  <c r="D116" i="2"/>
  <c r="E116" i="2"/>
  <c r="M15" i="2"/>
  <c r="B117" i="2"/>
  <c r="C117" i="2"/>
  <c r="D117" i="2"/>
  <c r="E117" i="2"/>
  <c r="M16" i="2"/>
  <c r="B119" i="2"/>
  <c r="C119" i="2"/>
  <c r="D119" i="2"/>
  <c r="E119" i="2"/>
  <c r="F119" i="2"/>
  <c r="G119" i="2"/>
  <c r="B123" i="2"/>
  <c r="B120" i="2"/>
  <c r="C120" i="2"/>
  <c r="D120" i="2"/>
  <c r="E120" i="2"/>
  <c r="F120" i="2"/>
  <c r="G120" i="2"/>
  <c r="C123" i="2"/>
  <c r="B121" i="2"/>
  <c r="C121" i="2"/>
  <c r="D121" i="2"/>
  <c r="E121" i="2"/>
  <c r="F121" i="2"/>
  <c r="G121" i="2"/>
  <c r="D123" i="2"/>
  <c r="E123" i="2"/>
  <c r="N2" i="2"/>
  <c r="B124" i="2"/>
  <c r="C124" i="2"/>
  <c r="D124" i="2"/>
  <c r="E124" i="2"/>
  <c r="N3" i="2"/>
  <c r="B125" i="2"/>
  <c r="C125" i="2"/>
  <c r="D125" i="2"/>
  <c r="E125" i="2"/>
  <c r="N4" i="2"/>
  <c r="B126" i="2"/>
  <c r="C126" i="2"/>
  <c r="D126" i="2"/>
  <c r="E126" i="2"/>
  <c r="N5" i="2"/>
  <c r="B127" i="2"/>
  <c r="C127" i="2"/>
  <c r="D127" i="2"/>
  <c r="E127" i="2"/>
  <c r="N6" i="2"/>
  <c r="B128" i="2"/>
  <c r="C128" i="2"/>
  <c r="D128" i="2"/>
  <c r="E128" i="2"/>
  <c r="N7" i="2"/>
  <c r="B129" i="2"/>
  <c r="C129" i="2"/>
  <c r="D129" i="2"/>
  <c r="E129" i="2"/>
  <c r="N8" i="2"/>
  <c r="B130" i="2"/>
  <c r="C130" i="2"/>
  <c r="D130" i="2"/>
  <c r="E130" i="2"/>
  <c r="N9" i="2"/>
  <c r="B131" i="2"/>
  <c r="C131" i="2"/>
  <c r="D131" i="2"/>
  <c r="E131" i="2"/>
  <c r="N10" i="2"/>
  <c r="B132" i="2"/>
  <c r="C132" i="2"/>
  <c r="D132" i="2"/>
  <c r="E132" i="2"/>
  <c r="N11" i="2"/>
  <c r="B133" i="2"/>
  <c r="C133" i="2"/>
  <c r="D133" i="2"/>
  <c r="E133" i="2"/>
  <c r="N12" i="2"/>
  <c r="B134" i="2"/>
  <c r="C134" i="2"/>
  <c r="D134" i="2"/>
  <c r="E134" i="2"/>
  <c r="N13" i="2"/>
  <c r="B135" i="2"/>
  <c r="C135" i="2"/>
  <c r="D135" i="2"/>
  <c r="E135" i="2"/>
  <c r="N14" i="2"/>
  <c r="B136" i="2"/>
  <c r="C136" i="2"/>
  <c r="D136" i="2"/>
  <c r="E136" i="2"/>
  <c r="N15" i="2"/>
  <c r="B137" i="2"/>
  <c r="C137" i="2"/>
  <c r="D137" i="2"/>
  <c r="E137" i="2"/>
  <c r="N16" i="2"/>
  <c r="N17" i="2"/>
  <c r="M17" i="2"/>
  <c r="B17" i="1"/>
  <c r="C17" i="1"/>
  <c r="D17" i="1"/>
  <c r="E17" i="1"/>
  <c r="F17" i="1"/>
  <c r="G17" i="1"/>
  <c r="B22" i="1"/>
  <c r="C22" i="1"/>
  <c r="D22" i="1"/>
  <c r="I2" i="1"/>
  <c r="B23" i="1"/>
  <c r="C23" i="1"/>
  <c r="D23" i="1"/>
  <c r="I3" i="1"/>
  <c r="B24" i="1"/>
  <c r="C24" i="1"/>
  <c r="D24" i="1"/>
  <c r="I4" i="1"/>
  <c r="B25" i="1"/>
  <c r="C25" i="1"/>
  <c r="D25" i="1"/>
  <c r="I5" i="1"/>
  <c r="B26" i="1"/>
  <c r="C26" i="1"/>
  <c r="D26" i="1"/>
  <c r="I6" i="1"/>
  <c r="B27" i="1"/>
  <c r="C27" i="1"/>
  <c r="D27" i="1"/>
  <c r="I7" i="1"/>
  <c r="B28" i="1"/>
  <c r="C28" i="1"/>
  <c r="D28" i="1"/>
  <c r="I8" i="1"/>
  <c r="B29" i="1"/>
  <c r="C29" i="1"/>
  <c r="D29" i="1"/>
  <c r="I9" i="1"/>
  <c r="B30" i="1"/>
  <c r="C30" i="1"/>
  <c r="D30" i="1"/>
  <c r="I10" i="1"/>
  <c r="B31" i="1"/>
  <c r="C31" i="1"/>
  <c r="D31" i="1"/>
  <c r="I11" i="1"/>
  <c r="B32" i="1"/>
  <c r="C32" i="1"/>
  <c r="D32" i="1"/>
  <c r="I12" i="1"/>
  <c r="B33" i="1"/>
  <c r="C33" i="1"/>
  <c r="D33" i="1"/>
  <c r="I13" i="1"/>
  <c r="B34" i="1"/>
  <c r="C34" i="1"/>
  <c r="D34" i="1"/>
  <c r="I14" i="1"/>
  <c r="B35" i="1"/>
  <c r="C35" i="1"/>
  <c r="D35" i="1"/>
  <c r="I15" i="1"/>
  <c r="B36" i="1"/>
  <c r="C36" i="1"/>
  <c r="D36" i="1"/>
  <c r="I16" i="1"/>
  <c r="B38" i="1"/>
  <c r="C38" i="1"/>
  <c r="D38" i="1"/>
  <c r="E38" i="1"/>
  <c r="F38" i="1"/>
  <c r="G38" i="1"/>
  <c r="B41" i="1"/>
  <c r="B39" i="1"/>
  <c r="C39" i="1"/>
  <c r="D39" i="1"/>
  <c r="E39" i="1"/>
  <c r="F39" i="1"/>
  <c r="G39" i="1"/>
  <c r="C41" i="1"/>
  <c r="D41" i="1"/>
  <c r="J2" i="1"/>
  <c r="B42" i="1"/>
  <c r="C42" i="1"/>
  <c r="D42" i="1"/>
  <c r="J3" i="1"/>
  <c r="B43" i="1"/>
  <c r="C43" i="1"/>
  <c r="D43" i="1"/>
  <c r="J4" i="1"/>
  <c r="B44" i="1"/>
  <c r="C44" i="1"/>
  <c r="D44" i="1"/>
  <c r="J5" i="1"/>
  <c r="B45" i="1"/>
  <c r="C45" i="1"/>
  <c r="D45" i="1"/>
  <c r="J6" i="1"/>
  <c r="B46" i="1"/>
  <c r="C46" i="1"/>
  <c r="D46" i="1"/>
  <c r="J7" i="1"/>
  <c r="B47" i="1"/>
  <c r="C47" i="1"/>
  <c r="D47" i="1"/>
  <c r="J8" i="1"/>
  <c r="B48" i="1"/>
  <c r="C48" i="1"/>
  <c r="D48" i="1"/>
  <c r="J9" i="1"/>
  <c r="B49" i="1"/>
  <c r="C49" i="1"/>
  <c r="D49" i="1"/>
  <c r="J10" i="1"/>
  <c r="B50" i="1"/>
  <c r="C50" i="1"/>
  <c r="D50" i="1"/>
  <c r="J11" i="1"/>
  <c r="B51" i="1"/>
  <c r="C51" i="1"/>
  <c r="D51" i="1"/>
  <c r="J12" i="1"/>
  <c r="B52" i="1"/>
  <c r="C52" i="1"/>
  <c r="D52" i="1"/>
  <c r="J13" i="1"/>
  <c r="B53" i="1"/>
  <c r="C53" i="1"/>
  <c r="D53" i="1"/>
  <c r="J14" i="1"/>
  <c r="B54" i="1"/>
  <c r="C54" i="1"/>
  <c r="D54" i="1"/>
  <c r="J15" i="1"/>
  <c r="B55" i="1"/>
  <c r="C55" i="1"/>
  <c r="D55" i="1"/>
  <c r="J16" i="1"/>
  <c r="B57" i="1"/>
  <c r="C57" i="1"/>
  <c r="D57" i="1"/>
  <c r="E57" i="1"/>
  <c r="F57" i="1"/>
  <c r="G57" i="1"/>
  <c r="B60" i="1"/>
  <c r="B58" i="1"/>
  <c r="C58" i="1"/>
  <c r="D58" i="1"/>
  <c r="E58" i="1"/>
  <c r="F58" i="1"/>
  <c r="G58" i="1"/>
  <c r="C60" i="1"/>
  <c r="D60" i="1"/>
  <c r="K2" i="1"/>
  <c r="B61" i="1"/>
  <c r="C61" i="1"/>
  <c r="D61" i="1"/>
  <c r="K3" i="1"/>
  <c r="B62" i="1"/>
  <c r="C62" i="1"/>
  <c r="D62" i="1"/>
  <c r="K4" i="1"/>
  <c r="B63" i="1"/>
  <c r="C63" i="1"/>
  <c r="D63" i="1"/>
  <c r="K5" i="1"/>
  <c r="B64" i="1"/>
  <c r="C64" i="1"/>
  <c r="D64" i="1"/>
  <c r="K6" i="1"/>
  <c r="B65" i="1"/>
  <c r="C65" i="1"/>
  <c r="D65" i="1"/>
  <c r="K7" i="1"/>
  <c r="B66" i="1"/>
  <c r="C66" i="1"/>
  <c r="D66" i="1"/>
  <c r="K8" i="1"/>
  <c r="B67" i="1"/>
  <c r="C67" i="1"/>
  <c r="D67" i="1"/>
  <c r="K9" i="1"/>
  <c r="B68" i="1"/>
  <c r="C68" i="1"/>
  <c r="D68" i="1"/>
  <c r="K10" i="1"/>
  <c r="B69" i="1"/>
  <c r="C69" i="1"/>
  <c r="D69" i="1"/>
  <c r="K11" i="1"/>
  <c r="B70" i="1"/>
  <c r="C70" i="1"/>
  <c r="D70" i="1"/>
  <c r="K12" i="1"/>
  <c r="B71" i="1"/>
  <c r="C71" i="1"/>
  <c r="D71" i="1"/>
  <c r="K13" i="1"/>
  <c r="B72" i="1"/>
  <c r="C72" i="1"/>
  <c r="D72" i="1"/>
  <c r="K14" i="1"/>
  <c r="B73" i="1"/>
  <c r="C73" i="1"/>
  <c r="D73" i="1"/>
  <c r="K15" i="1"/>
  <c r="B74" i="1"/>
  <c r="C74" i="1"/>
  <c r="D74" i="1"/>
  <c r="K16" i="1"/>
  <c r="B76" i="1"/>
  <c r="C76" i="1"/>
  <c r="D76" i="1"/>
  <c r="E76" i="1"/>
  <c r="F76" i="1"/>
  <c r="G76" i="1"/>
  <c r="B79" i="1"/>
  <c r="B77" i="1"/>
  <c r="C77" i="1"/>
  <c r="D77" i="1"/>
  <c r="E77" i="1"/>
  <c r="F77" i="1"/>
  <c r="G77" i="1"/>
  <c r="C79" i="1"/>
  <c r="D79" i="1"/>
  <c r="L2" i="1"/>
  <c r="B80" i="1"/>
  <c r="C80" i="1"/>
  <c r="D80" i="1"/>
  <c r="L3" i="1"/>
  <c r="B81" i="1"/>
  <c r="C81" i="1"/>
  <c r="D81" i="1"/>
  <c r="L4" i="1"/>
  <c r="B82" i="1"/>
  <c r="C82" i="1"/>
  <c r="D82" i="1"/>
  <c r="L5" i="1"/>
  <c r="B83" i="1"/>
  <c r="C83" i="1"/>
  <c r="D83" i="1"/>
  <c r="L6" i="1"/>
  <c r="B84" i="1"/>
  <c r="C84" i="1"/>
  <c r="D84" i="1"/>
  <c r="L7" i="1"/>
  <c r="B85" i="1"/>
  <c r="C85" i="1"/>
  <c r="D85" i="1"/>
  <c r="L8" i="1"/>
  <c r="B86" i="1"/>
  <c r="C86" i="1"/>
  <c r="D86" i="1"/>
  <c r="L9" i="1"/>
  <c r="B87" i="1"/>
  <c r="C87" i="1"/>
  <c r="D87" i="1"/>
  <c r="L10" i="1"/>
  <c r="B88" i="1"/>
  <c r="C88" i="1"/>
  <c r="D88" i="1"/>
  <c r="L11" i="1"/>
  <c r="B89" i="1"/>
  <c r="C89" i="1"/>
  <c r="D89" i="1"/>
  <c r="L12" i="1"/>
  <c r="B90" i="1"/>
  <c r="C90" i="1"/>
  <c r="D90" i="1"/>
  <c r="L13" i="1"/>
  <c r="B91" i="1"/>
  <c r="C91" i="1"/>
  <c r="D91" i="1"/>
  <c r="L14" i="1"/>
  <c r="B92" i="1"/>
  <c r="C92" i="1"/>
  <c r="D92" i="1"/>
  <c r="L15" i="1"/>
  <c r="B93" i="1"/>
  <c r="C93" i="1"/>
  <c r="D93" i="1"/>
  <c r="L16" i="1"/>
  <c r="L17" i="1"/>
  <c r="K17" i="1"/>
  <c r="J17" i="1"/>
  <c r="L17" i="2"/>
  <c r="K17" i="2"/>
  <c r="J17" i="2"/>
</calcChain>
</file>

<file path=xl/sharedStrings.xml><?xml version="1.0" encoding="utf-8"?>
<sst xmlns="http://schemas.openxmlformats.org/spreadsheetml/2006/main" count="189" uniqueCount="53">
  <si>
    <t>mean1</t>
  </si>
  <si>
    <t>mean2</t>
  </si>
  <si>
    <t>dist^2 to mean1</t>
  </si>
  <si>
    <t>dist^2 to mean 2</t>
  </si>
  <si>
    <t>No.</t>
  </si>
  <si>
    <t>cluster@step</t>
  </si>
  <si>
    <t>changes:</t>
  </si>
  <si>
    <t>cluster1</t>
  </si>
  <si>
    <t>cluster2</t>
  </si>
  <si>
    <t>mean3</t>
  </si>
  <si>
    <t>dist^2 to mean 3</t>
  </si>
  <si>
    <t>diff</t>
  </si>
  <si>
    <t>cluster3</t>
  </si>
  <si>
    <t>d_mat</t>
  </si>
  <si>
    <t>d_mat</t>
    <phoneticPr fontId="6" type="noConversion"/>
  </si>
  <si>
    <t>2,9</t>
  </si>
  <si>
    <t>2,9</t>
    <phoneticPr fontId="6" type="noConversion"/>
  </si>
  <si>
    <t>5,15</t>
  </si>
  <si>
    <t>5,15</t>
    <phoneticPr fontId="6" type="noConversion"/>
  </si>
  <si>
    <t>6,8</t>
  </si>
  <si>
    <t>6,8</t>
    <phoneticPr fontId="6" type="noConversion"/>
  </si>
  <si>
    <t>2,9,3</t>
  </si>
  <si>
    <t>2,9,3</t>
    <phoneticPr fontId="6" type="noConversion"/>
  </si>
  <si>
    <t>5,15,12</t>
    <phoneticPr fontId="6" type="noConversion"/>
  </si>
  <si>
    <t>5,15,12,4</t>
    <phoneticPr fontId="6" type="noConversion"/>
  </si>
  <si>
    <t>5,15,12,4,11</t>
  </si>
  <si>
    <t>5,15,12,4,11</t>
    <phoneticPr fontId="6" type="noConversion"/>
  </si>
  <si>
    <t>2,9,3,1</t>
  </si>
  <si>
    <t>2,9,3,1</t>
    <phoneticPr fontId="6" type="noConversion"/>
  </si>
  <si>
    <t>6,8,7</t>
  </si>
  <si>
    <t>6,8,7</t>
    <phoneticPr fontId="6" type="noConversion"/>
  </si>
  <si>
    <t>5,15,12,4,11,13</t>
  </si>
  <si>
    <t>5,15,12,4,11,13</t>
    <phoneticPr fontId="6" type="noConversion"/>
  </si>
  <si>
    <t>6,8,7,14</t>
  </si>
  <si>
    <t>6,8,7,14</t>
    <phoneticPr fontId="6" type="noConversion"/>
  </si>
  <si>
    <t>5,15,12,4,11,13,10</t>
    <phoneticPr fontId="6" type="noConversion"/>
  </si>
  <si>
    <t>5,15,12,4,11,13,10,6,8,7,14</t>
    <phoneticPr fontId="6" type="noConversion"/>
  </si>
  <si>
    <t>cluster1</t>
    <phoneticPr fontId="6" type="noConversion"/>
  </si>
  <si>
    <t>cluster2</t>
    <phoneticPr fontId="6" type="noConversion"/>
  </si>
  <si>
    <t>cluster3</t>
    <phoneticPr fontId="6" type="noConversion"/>
  </si>
  <si>
    <t>No.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</si>
  <si>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</si>
  <si>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</si>
  <si>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</si>
  <si>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</si>
  <si>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</si>
  <si>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</si>
  <si>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variance</t>
    <phoneticPr fontId="6" type="noConversion"/>
  </si>
  <si>
    <t>RangeAddress</t>
  </si>
  <si>
    <t>Options</t>
  </si>
  <si>
    <t>CellWidth</t>
  </si>
  <si>
    <t>Indent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</si>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</sst>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9" x14ac:knownFonts="1"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176" fontId="0" fillId="0" borderId="0" xfId="0" applyNumberFormat="1"/>
    <xf numFmtId="176" fontId="4" fillId="0" borderId="0" xfId="0" applyNumberFormat="1" applyFont="1"/>
    <xf numFmtId="176" fontId="0" fillId="2" borderId="0" xfId="0" applyNumberFormat="1" applyFill="1"/>
    <xf numFmtId="0" fontId="0" fillId="2" borderId="0" xfId="0" applyFill="1"/>
    <xf numFmtId="0" fontId="0" fillId="0" borderId="0" xfId="0" applyFill="1"/>
    <xf numFmtId="176" fontId="0" fillId="0" borderId="0" xfId="0" applyNumberForma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7" fontId="0" fillId="0" borderId="0" xfId="0" applyNumberFormat="1" applyAlignment="1">
      <alignment horizontal="right"/>
    </xf>
    <xf numFmtId="177" fontId="0" fillId="0" borderId="0" xfId="0" applyNumberFormat="1"/>
    <xf numFmtId="0" fontId="7" fillId="0" borderId="0" xfId="0" applyFont="1"/>
    <xf numFmtId="177" fontId="4" fillId="0" borderId="0" xfId="0" applyNumberFormat="1" applyFont="1"/>
    <xf numFmtId="0" fontId="8" fillId="0" borderId="0" xfId="0" applyFont="1"/>
    <xf numFmtId="177" fontId="8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25" x14ac:dyDescent="0.15"/>
  <sheetData>
    <row r="1" spans="1:5" x14ac:dyDescent="0.15">
      <c r="A1" t="s">
        <v>48</v>
      </c>
      <c r="B1" t="s">
        <v>49</v>
      </c>
      <c r="C1" t="s">
        <v>50</v>
      </c>
      <c r="D1" t="s">
        <v>51</v>
      </c>
      <c r="E1" t="s">
        <v>52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showRuler="0" workbookViewId="0">
      <pane ySplit="17" topLeftCell="A78" activePane="bottomLeft" state="frozen"/>
      <selection pane="bottomLeft" activeCell="C88" sqref="C88"/>
    </sheetView>
  </sheetViews>
  <sheetFormatPr defaultColWidth="11" defaultRowHeight="14.25" x14ac:dyDescent="0.15"/>
  <cols>
    <col min="1" max="1" width="15" customWidth="1"/>
    <col min="2" max="2" width="17.25" bestFit="1" customWidth="1"/>
    <col min="3" max="3" width="18.375" bestFit="1" customWidth="1"/>
    <col min="4" max="4" width="13.875" bestFit="1" customWidth="1"/>
    <col min="5" max="7" width="12.125" bestFit="1" customWidth="1"/>
  </cols>
  <sheetData>
    <row r="1" spans="1:12" x14ac:dyDescent="0.15">
      <c r="A1" s="12" t="s">
        <v>40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</row>
    <row r="2" spans="1:12" x14ac:dyDescent="0.15">
      <c r="A2" s="12">
        <v>1</v>
      </c>
      <c r="B2" s="10">
        <v>16.899999999999999</v>
      </c>
      <c r="C2" s="10">
        <v>4.3600000000000003</v>
      </c>
      <c r="D2" s="10">
        <v>2.73</v>
      </c>
      <c r="E2" s="10">
        <v>155</v>
      </c>
      <c r="F2" s="10">
        <v>350</v>
      </c>
      <c r="G2" s="11">
        <v>8</v>
      </c>
      <c r="I2">
        <f t="shared" ref="I2:I16" si="0">D22</f>
        <v>1</v>
      </c>
      <c r="J2" s="2">
        <f t="shared" ref="J2:J16" si="1">D41</f>
        <v>2</v>
      </c>
      <c r="K2">
        <f t="shared" ref="K2:K16" si="2">D60</f>
        <v>2</v>
      </c>
      <c r="L2">
        <f t="shared" ref="L2:L16" si="3">D79</f>
        <v>2</v>
      </c>
    </row>
    <row r="3" spans="1:12" x14ac:dyDescent="0.15">
      <c r="A3" s="12">
        <v>2</v>
      </c>
      <c r="B3" s="10">
        <v>15.5</v>
      </c>
      <c r="C3" s="10">
        <v>4.0540000000000003</v>
      </c>
      <c r="D3" s="10">
        <v>2.2599999999999998</v>
      </c>
      <c r="E3" s="10">
        <v>142</v>
      </c>
      <c r="F3" s="10">
        <v>351</v>
      </c>
      <c r="G3" s="11">
        <v>8</v>
      </c>
      <c r="I3">
        <f t="shared" si="0"/>
        <v>2</v>
      </c>
      <c r="J3">
        <f t="shared" si="1"/>
        <v>2</v>
      </c>
      <c r="K3">
        <f t="shared" si="2"/>
        <v>2</v>
      </c>
      <c r="L3">
        <f t="shared" si="3"/>
        <v>2</v>
      </c>
    </row>
    <row r="4" spans="1:12" x14ac:dyDescent="0.15">
      <c r="A4" s="12">
        <v>3</v>
      </c>
      <c r="B4" s="10">
        <v>18.5</v>
      </c>
      <c r="C4" s="10">
        <v>3.94</v>
      </c>
      <c r="D4" s="10">
        <v>2.4500000000000002</v>
      </c>
      <c r="E4" s="10">
        <v>150</v>
      </c>
      <c r="F4" s="10">
        <v>360</v>
      </c>
      <c r="G4" s="11">
        <v>8</v>
      </c>
      <c r="I4">
        <f t="shared" si="0"/>
        <v>2</v>
      </c>
      <c r="J4">
        <f t="shared" si="1"/>
        <v>2</v>
      </c>
      <c r="K4">
        <f t="shared" si="2"/>
        <v>2</v>
      </c>
      <c r="L4">
        <f t="shared" si="3"/>
        <v>2</v>
      </c>
    </row>
    <row r="5" spans="1:12" x14ac:dyDescent="0.15">
      <c r="A5" s="12">
        <v>4</v>
      </c>
      <c r="B5" s="10">
        <v>30</v>
      </c>
      <c r="C5" s="10">
        <v>2.1549999999999998</v>
      </c>
      <c r="D5" s="10">
        <v>3.7</v>
      </c>
      <c r="E5" s="10">
        <v>68</v>
      </c>
      <c r="F5" s="10">
        <v>98</v>
      </c>
      <c r="G5" s="11">
        <v>4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1</v>
      </c>
    </row>
    <row r="6" spans="1:12" x14ac:dyDescent="0.15">
      <c r="A6" s="12">
        <v>5</v>
      </c>
      <c r="B6" s="10">
        <v>30.9</v>
      </c>
      <c r="C6" s="10">
        <v>2.23</v>
      </c>
      <c r="D6" s="10">
        <v>3.37</v>
      </c>
      <c r="E6" s="10">
        <v>75</v>
      </c>
      <c r="F6" s="10">
        <v>105</v>
      </c>
      <c r="G6" s="11">
        <v>4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</row>
    <row r="7" spans="1:12" x14ac:dyDescent="0.15">
      <c r="A7" s="12">
        <v>6</v>
      </c>
      <c r="B7" s="10">
        <v>20.6</v>
      </c>
      <c r="C7" s="10">
        <v>3.38</v>
      </c>
      <c r="D7" s="10">
        <v>2.73</v>
      </c>
      <c r="E7" s="10">
        <v>105</v>
      </c>
      <c r="F7" s="10">
        <v>231</v>
      </c>
      <c r="G7" s="11">
        <v>6</v>
      </c>
      <c r="I7">
        <f t="shared" si="0"/>
        <v>2</v>
      </c>
      <c r="J7">
        <f t="shared" si="1"/>
        <v>2</v>
      </c>
      <c r="K7">
        <f t="shared" si="2"/>
        <v>2</v>
      </c>
      <c r="L7">
        <f t="shared" si="3"/>
        <v>2</v>
      </c>
    </row>
    <row r="8" spans="1:12" x14ac:dyDescent="0.15">
      <c r="A8" s="12">
        <v>7</v>
      </c>
      <c r="B8" s="10">
        <v>20.8</v>
      </c>
      <c r="C8" s="10">
        <v>3.07</v>
      </c>
      <c r="D8" s="10">
        <v>3.08</v>
      </c>
      <c r="E8" s="10">
        <v>85</v>
      </c>
      <c r="F8" s="10">
        <v>200</v>
      </c>
      <c r="G8" s="11">
        <v>6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1</v>
      </c>
    </row>
    <row r="9" spans="1:12" x14ac:dyDescent="0.15">
      <c r="A9" s="12">
        <v>8</v>
      </c>
      <c r="B9" s="10">
        <v>18.100000000000001</v>
      </c>
      <c r="C9" s="10">
        <v>3.41</v>
      </c>
      <c r="D9" s="10">
        <v>2.73</v>
      </c>
      <c r="E9" s="10">
        <v>120</v>
      </c>
      <c r="F9" s="10">
        <v>258</v>
      </c>
      <c r="G9" s="11">
        <v>6</v>
      </c>
      <c r="I9">
        <f t="shared" si="0"/>
        <v>2</v>
      </c>
      <c r="J9">
        <f t="shared" si="1"/>
        <v>2</v>
      </c>
      <c r="K9">
        <f t="shared" si="2"/>
        <v>2</v>
      </c>
      <c r="L9">
        <f t="shared" si="3"/>
        <v>2</v>
      </c>
    </row>
    <row r="10" spans="1:12" x14ac:dyDescent="0.15">
      <c r="A10" s="12">
        <v>9</v>
      </c>
      <c r="B10" s="10">
        <v>16.5</v>
      </c>
      <c r="C10" s="10">
        <v>3.9550000000000001</v>
      </c>
      <c r="D10" s="10">
        <v>2.2599999999999998</v>
      </c>
      <c r="E10" s="10">
        <v>138</v>
      </c>
      <c r="F10" s="10">
        <v>351</v>
      </c>
      <c r="G10" s="11">
        <v>8</v>
      </c>
      <c r="I10">
        <f t="shared" si="0"/>
        <v>2</v>
      </c>
      <c r="J10">
        <f t="shared" si="1"/>
        <v>2</v>
      </c>
      <c r="K10">
        <f t="shared" si="2"/>
        <v>2</v>
      </c>
      <c r="L10">
        <f t="shared" si="3"/>
        <v>2</v>
      </c>
    </row>
    <row r="11" spans="1:12" x14ac:dyDescent="0.15">
      <c r="A11" s="12">
        <v>10</v>
      </c>
      <c r="B11" s="10">
        <v>35.1</v>
      </c>
      <c r="C11" s="10">
        <v>1.915</v>
      </c>
      <c r="D11" s="10">
        <v>2.97</v>
      </c>
      <c r="E11" s="10">
        <v>80</v>
      </c>
      <c r="F11" s="10">
        <v>98</v>
      </c>
      <c r="G11" s="11">
        <v>4</v>
      </c>
      <c r="I11">
        <f t="shared" si="0"/>
        <v>2</v>
      </c>
      <c r="J11" s="2">
        <f t="shared" si="1"/>
        <v>1</v>
      </c>
      <c r="K11">
        <f t="shared" si="2"/>
        <v>1</v>
      </c>
      <c r="L11">
        <f t="shared" si="3"/>
        <v>1</v>
      </c>
    </row>
    <row r="12" spans="1:12" x14ac:dyDescent="0.15">
      <c r="A12" s="12">
        <v>11</v>
      </c>
      <c r="B12" s="10">
        <v>27.4</v>
      </c>
      <c r="C12" s="10">
        <v>2.67</v>
      </c>
      <c r="D12" s="10">
        <v>3.08</v>
      </c>
      <c r="E12" s="10">
        <v>80</v>
      </c>
      <c r="F12" s="10">
        <v>121</v>
      </c>
      <c r="G12" s="11">
        <v>4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3"/>
        <v>1</v>
      </c>
    </row>
    <row r="13" spans="1:12" x14ac:dyDescent="0.15">
      <c r="A13" s="12">
        <v>12</v>
      </c>
      <c r="B13" s="10">
        <v>29.5</v>
      </c>
      <c r="C13" s="10">
        <v>2.1349999999999998</v>
      </c>
      <c r="D13" s="10">
        <v>3.05</v>
      </c>
      <c r="E13" s="10">
        <v>68</v>
      </c>
      <c r="F13" s="10">
        <v>98</v>
      </c>
      <c r="G13" s="11">
        <v>4</v>
      </c>
      <c r="I13">
        <f t="shared" si="0"/>
        <v>2</v>
      </c>
      <c r="J13" s="2">
        <f t="shared" si="1"/>
        <v>1</v>
      </c>
      <c r="K13">
        <f t="shared" si="2"/>
        <v>1</v>
      </c>
      <c r="L13">
        <f t="shared" si="3"/>
        <v>1</v>
      </c>
    </row>
    <row r="14" spans="1:12" x14ac:dyDescent="0.15">
      <c r="A14" s="12">
        <v>13</v>
      </c>
      <c r="B14" s="10">
        <v>28.4</v>
      </c>
      <c r="C14" s="10">
        <v>2.67</v>
      </c>
      <c r="D14" s="10">
        <v>2.5299999999999998</v>
      </c>
      <c r="E14" s="10">
        <v>90</v>
      </c>
      <c r="F14" s="10">
        <v>151</v>
      </c>
      <c r="G14" s="11">
        <v>4</v>
      </c>
      <c r="I14">
        <f t="shared" si="0"/>
        <v>2</v>
      </c>
      <c r="J14" s="2">
        <f t="shared" si="1"/>
        <v>1</v>
      </c>
      <c r="K14">
        <f t="shared" si="2"/>
        <v>1</v>
      </c>
      <c r="L14">
        <f t="shared" si="3"/>
        <v>1</v>
      </c>
    </row>
    <row r="15" spans="1:12" x14ac:dyDescent="0.15">
      <c r="A15" s="12">
        <v>14</v>
      </c>
      <c r="B15" s="10">
        <v>26.8</v>
      </c>
      <c r="C15" s="10">
        <v>2.7</v>
      </c>
      <c r="D15" s="10">
        <v>2.84</v>
      </c>
      <c r="E15" s="10">
        <v>115</v>
      </c>
      <c r="F15" s="10">
        <v>173</v>
      </c>
      <c r="G15" s="11">
        <v>6</v>
      </c>
      <c r="I15">
        <f t="shared" si="0"/>
        <v>1</v>
      </c>
      <c r="J15" s="2">
        <f t="shared" si="1"/>
        <v>2</v>
      </c>
      <c r="K15" s="2">
        <f t="shared" si="2"/>
        <v>1</v>
      </c>
      <c r="L15">
        <f t="shared" si="3"/>
        <v>1</v>
      </c>
    </row>
    <row r="16" spans="1:12" x14ac:dyDescent="0.15">
      <c r="A16" s="12">
        <v>15</v>
      </c>
      <c r="B16" s="10">
        <v>34.200000000000003</v>
      </c>
      <c r="C16" s="10">
        <v>2.2000000000000002</v>
      </c>
      <c r="D16" s="10">
        <v>3.37</v>
      </c>
      <c r="E16" s="10">
        <v>70</v>
      </c>
      <c r="F16" s="10">
        <v>105</v>
      </c>
      <c r="G16" s="11">
        <v>4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1</v>
      </c>
    </row>
    <row r="17" spans="1:12" x14ac:dyDescent="0.15">
      <c r="A17" s="12" t="s">
        <v>47</v>
      </c>
      <c r="B17" s="13">
        <f>_xlfn.VAR.P(B2:B16)</f>
        <v>42.666488888888985</v>
      </c>
      <c r="C17" s="13">
        <f t="shared" ref="C17:G17" si="4">_xlfn.VAR.P(C2:C16)</f>
        <v>0.61680623999999629</v>
      </c>
      <c r="D17" s="13">
        <f t="shared" si="4"/>
        <v>0.16098222222222225</v>
      </c>
      <c r="E17" s="13">
        <f t="shared" si="4"/>
        <v>931.26222222222225</v>
      </c>
      <c r="F17" s="13">
        <f t="shared" si="4"/>
        <v>10432.888888888889</v>
      </c>
      <c r="G17" s="13">
        <f t="shared" si="4"/>
        <v>2.7733333333333334</v>
      </c>
      <c r="I17" t="s">
        <v>6</v>
      </c>
      <c r="J17">
        <f>SUMSQ(I2-J2,I3-J3,I4-J4,I5-J5,I6-J6,I7-J7,I8-J8,I9-J9,I10-J10,I11-J11,I12-J12,I13-J13,I14-J14,I15-J15,I16-J16)</f>
        <v>5</v>
      </c>
      <c r="K17">
        <f>SUMSQ(J2-K2,J3-K3,J4-K4,J5-K5,J6-K6,J7-K7,J8-K8,J9-K9,J10-K10,J11-K11,J12-K12,J13-K13,J14-K14,J15-K15,J16-K16)</f>
        <v>1</v>
      </c>
      <c r="L17">
        <f>SUMSQ(K2-L2,K3-L3,K4-L4,K5-L5,K6-L6,K7-L7,K8-L8,K9-L9,K10-L10,K11-L11,K12-L12,K13-L13,K14-L14,K15-L15,K16-L16)</f>
        <v>0</v>
      </c>
    </row>
    <row r="19" spans="1:12" x14ac:dyDescent="0.15">
      <c r="A19" t="s">
        <v>0</v>
      </c>
      <c r="B19">
        <v>16.899999999999999</v>
      </c>
      <c r="C19">
        <v>4.3600000000000003</v>
      </c>
      <c r="D19">
        <v>2.73</v>
      </c>
      <c r="E19">
        <v>155</v>
      </c>
      <c r="F19">
        <v>350</v>
      </c>
      <c r="G19" s="1">
        <v>8</v>
      </c>
    </row>
    <row r="20" spans="1:12" x14ac:dyDescent="0.15">
      <c r="A20" t="s">
        <v>1</v>
      </c>
      <c r="B20">
        <v>15.5</v>
      </c>
      <c r="C20">
        <v>4.0540000000000003</v>
      </c>
      <c r="D20">
        <v>2.2599999999999998</v>
      </c>
      <c r="E20">
        <v>142</v>
      </c>
      <c r="F20">
        <v>351</v>
      </c>
      <c r="G20" s="1">
        <v>8</v>
      </c>
    </row>
    <row r="21" spans="1:12" x14ac:dyDescent="0.15">
      <c r="A21" s="15" t="s">
        <v>4</v>
      </c>
      <c r="B21" s="15" t="s">
        <v>2</v>
      </c>
      <c r="C21" s="15" t="s">
        <v>3</v>
      </c>
      <c r="D21" s="15" t="s">
        <v>5</v>
      </c>
    </row>
    <row r="22" spans="1:12" x14ac:dyDescent="0.15">
      <c r="A22" s="15">
        <v>1</v>
      </c>
      <c r="B22" s="14">
        <f t="shared" ref="B22:B36" si="5">(B2-$B$19)^2/$B$17+(C2-$C$19)^2/$C$17+(D2-$D$19)^2/$D$17+(E2-$E$19)^2/$E$17+(F2-$F$19)^2/$F$17+(G2-$G$19)^2/$G$17</f>
        <v>0</v>
      </c>
      <c r="C22" s="14">
        <f>(B2-$B$20)^2/$B$17+(C2-$C$20)^2/$C$17+(D2-$D$20)^2/$D$17+(E2-$E$20)^2/$E$17+(F2-$F$20)^2/$F$17+(G2-$G$20)^2/$G$17</f>
        <v>1.7515166824051496</v>
      </c>
      <c r="D22">
        <f>IF(B22&lt;C22,1,2)</f>
        <v>1</v>
      </c>
    </row>
    <row r="23" spans="1:12" x14ac:dyDescent="0.15">
      <c r="A23" s="15">
        <v>2</v>
      </c>
      <c r="B23" s="14">
        <f t="shared" si="5"/>
        <v>1.7515166824051496</v>
      </c>
      <c r="C23" s="14">
        <f t="shared" ref="C23:C35" si="6">(B3-$B$20)^2/$B$17+(C3-$C$20)^2/$C$17+(D3-$D$20)^2/$D$17+(E3-$E$20)^2/$E$17+(F3-$F$20)^2/$F$17+(G3-$G$20)^2/$G$17</f>
        <v>0</v>
      </c>
      <c r="D23">
        <f t="shared" ref="D23:D36" si="7">IF(B23&lt;C23,1,2)</f>
        <v>2</v>
      </c>
    </row>
    <row r="24" spans="1:12" x14ac:dyDescent="0.15">
      <c r="A24" s="15">
        <v>3</v>
      </c>
      <c r="B24" s="14">
        <f t="shared" si="5"/>
        <v>0.86943023061473801</v>
      </c>
      <c r="C24" s="14">
        <f t="shared" si="6"/>
        <v>0.53274440812217594</v>
      </c>
      <c r="D24">
        <f t="shared" si="7"/>
        <v>2</v>
      </c>
    </row>
    <row r="25" spans="1:12" x14ac:dyDescent="0.15">
      <c r="A25" s="15">
        <v>4</v>
      </c>
      <c r="B25" s="14">
        <f t="shared" si="5"/>
        <v>37.733265647681044</v>
      </c>
      <c r="C25" s="14">
        <f t="shared" si="6"/>
        <v>41.43998189574905</v>
      </c>
      <c r="D25">
        <f t="shared" si="7"/>
        <v>1</v>
      </c>
    </row>
    <row r="26" spans="1:12" x14ac:dyDescent="0.15">
      <c r="A26" s="15">
        <v>5</v>
      </c>
      <c r="B26" s="14">
        <f t="shared" si="5"/>
        <v>32.8886835762153</v>
      </c>
      <c r="C26" s="14">
        <f t="shared" si="6"/>
        <v>34.996049079361846</v>
      </c>
      <c r="D26">
        <f t="shared" si="7"/>
        <v>1</v>
      </c>
    </row>
    <row r="27" spans="1:12" x14ac:dyDescent="0.15">
      <c r="A27" s="15">
        <v>6</v>
      </c>
      <c r="B27" s="14">
        <f t="shared" si="5"/>
        <v>7.3620920848379336</v>
      </c>
      <c r="C27" s="14">
        <f t="shared" si="6"/>
        <v>7.0109162155214912</v>
      </c>
      <c r="D27">
        <f t="shared" si="7"/>
        <v>2</v>
      </c>
    </row>
    <row r="28" spans="1:12" x14ac:dyDescent="0.15">
      <c r="A28" s="15">
        <v>7</v>
      </c>
      <c r="B28" s="14">
        <f t="shared" si="5"/>
        <v>12.675994347208642</v>
      </c>
      <c r="C28" s="14">
        <f t="shared" si="6"/>
        <v>13.521623836273653</v>
      </c>
      <c r="D28">
        <f t="shared" si="7"/>
        <v>1</v>
      </c>
    </row>
    <row r="29" spans="1:12" x14ac:dyDescent="0.15">
      <c r="A29" s="15">
        <v>8</v>
      </c>
      <c r="B29" s="14">
        <f t="shared" si="5"/>
        <v>5.0659397199552956</v>
      </c>
      <c r="C29" s="14">
        <f t="shared" si="6"/>
        <v>4.9940774134648356</v>
      </c>
      <c r="D29">
        <f t="shared" si="7"/>
        <v>2</v>
      </c>
    </row>
    <row r="30" spans="1:12" x14ac:dyDescent="0.15">
      <c r="A30" s="15">
        <v>9</v>
      </c>
      <c r="B30" s="14">
        <f t="shared" si="5"/>
        <v>1.952304871132208</v>
      </c>
      <c r="C30" s="14">
        <f t="shared" si="6"/>
        <v>5.6508497284946585E-2</v>
      </c>
      <c r="D30">
        <f t="shared" si="7"/>
        <v>2</v>
      </c>
    </row>
    <row r="31" spans="1:12" x14ac:dyDescent="0.15">
      <c r="A31" s="15">
        <v>10</v>
      </c>
      <c r="B31" s="14">
        <f t="shared" si="5"/>
        <v>35.709498920249167</v>
      </c>
      <c r="C31" s="14">
        <f t="shared" si="6"/>
        <v>35.58522085639899</v>
      </c>
      <c r="D31">
        <f t="shared" si="7"/>
        <v>2</v>
      </c>
    </row>
    <row r="32" spans="1:12" x14ac:dyDescent="0.15">
      <c r="A32" s="15">
        <v>11</v>
      </c>
      <c r="B32" s="14">
        <f t="shared" si="5"/>
        <v>24.811342210989121</v>
      </c>
      <c r="C32" s="14">
        <f t="shared" si="6"/>
        <v>25.568764292163262</v>
      </c>
      <c r="D32">
        <f t="shared" si="7"/>
        <v>1</v>
      </c>
    </row>
    <row r="33" spans="1:7" x14ac:dyDescent="0.15">
      <c r="A33" s="15">
        <v>12</v>
      </c>
      <c r="B33" s="14">
        <f t="shared" si="5"/>
        <v>32.367086003610325</v>
      </c>
      <c r="C33" s="14">
        <f t="shared" si="6"/>
        <v>32.225695304514332</v>
      </c>
      <c r="D33">
        <f t="shared" si="7"/>
        <v>2</v>
      </c>
    </row>
    <row r="34" spans="1:7" x14ac:dyDescent="0.15">
      <c r="A34" s="15">
        <v>13</v>
      </c>
      <c r="B34" s="14">
        <f t="shared" si="5"/>
        <v>22.080431083147914</v>
      </c>
      <c r="C34" s="14">
        <f t="shared" si="6"/>
        <v>19.965383615636519</v>
      </c>
      <c r="D34">
        <f t="shared" si="7"/>
        <v>2</v>
      </c>
    </row>
    <row r="35" spans="1:7" x14ac:dyDescent="0.15">
      <c r="A35" s="15">
        <v>14</v>
      </c>
      <c r="B35" s="14">
        <f t="shared" si="5"/>
        <v>13.003125327677109</v>
      </c>
      <c r="C35" s="14">
        <f t="shared" si="6"/>
        <v>13.316741408377016</v>
      </c>
      <c r="D35">
        <f t="shared" si="7"/>
        <v>1</v>
      </c>
    </row>
    <row r="36" spans="1:7" x14ac:dyDescent="0.15">
      <c r="A36" s="15">
        <v>15</v>
      </c>
      <c r="B36" s="14">
        <f t="shared" si="5"/>
        <v>36.404102928125759</v>
      </c>
      <c r="C36" s="14">
        <f>(B16-$B$20)^2/$B$17+(C16-$C$20)^2/$C$17+(D16-$D$20)^2/$D$17+(E16-$E$20)^2/$E$17+(F16-$F$20)^2/$F$17+(G16-$G$20)^2/$G$17</f>
        <v>38.558670114481266</v>
      </c>
      <c r="D36">
        <f t="shared" si="7"/>
        <v>1</v>
      </c>
    </row>
    <row r="38" spans="1:7" x14ac:dyDescent="0.15">
      <c r="A38" t="s">
        <v>0</v>
      </c>
      <c r="B38" s="14">
        <f>AVERAGEIF($I$2:$I$16,"=1",$B$2:$B$16)</f>
        <v>26.714285714285715</v>
      </c>
      <c r="C38" s="14">
        <f>AVERAGEIF($I$2:$I$16,"=1",$C$2:$C$16)</f>
        <v>2.7692857142857146</v>
      </c>
      <c r="D38" s="14">
        <f>AVERAGEIF($I$2:$I$16,"=1",$D$2:$D$16)</f>
        <v>3.1671428571428573</v>
      </c>
      <c r="E38" s="14">
        <f>AVERAGEIF($I$2:$I$16,"=1",$E$2:$E$16)</f>
        <v>92.571428571428569</v>
      </c>
      <c r="F38" s="14">
        <f>AVERAGEIF($I$2:$I$16,"=1",$F$2:$F$16)</f>
        <v>164.57142857142858</v>
      </c>
      <c r="G38" s="14">
        <f>AVERAGEIF($I$2:$I$16,"=1",$G$2:$G$16)</f>
        <v>5.1428571428571432</v>
      </c>
    </row>
    <row r="39" spans="1:7" x14ac:dyDescent="0.15">
      <c r="A39" t="s">
        <v>1</v>
      </c>
      <c r="B39" s="14">
        <f>AVERAGEIF($I$2:$I$16,"=2",$B$2:$B$16)</f>
        <v>22.775000000000002</v>
      </c>
      <c r="C39" s="14">
        <f>AVERAGEIF($I$2:$I$16,"=2",$C$2:$C$16)</f>
        <v>3.1823749999999995</v>
      </c>
      <c r="D39" s="14">
        <f>AVERAGEIF($I$2:$I$16,"=2",$D$2:$D$16)</f>
        <v>2.6225000000000001</v>
      </c>
      <c r="E39" s="14">
        <f>AVERAGEIF($I$2:$I$16,"=2",$E$2:$E$16)</f>
        <v>111.625</v>
      </c>
      <c r="F39" s="14">
        <f>AVERAGEIF($I$2:$I$16,"=2",$F$2:$F$16)</f>
        <v>237.25</v>
      </c>
      <c r="G39" s="14">
        <f>AVERAGEIF($I$2:$I$16,"=2",$G$2:$G$16)</f>
        <v>6</v>
      </c>
    </row>
    <row r="40" spans="1:7" x14ac:dyDescent="0.15">
      <c r="A40" s="15" t="s">
        <v>4</v>
      </c>
      <c r="B40" s="15" t="s">
        <v>2</v>
      </c>
      <c r="C40" s="15" t="s">
        <v>3</v>
      </c>
      <c r="D40" s="15" t="s">
        <v>5</v>
      </c>
    </row>
    <row r="41" spans="1:7" x14ac:dyDescent="0.15">
      <c r="A41" s="15">
        <v>1</v>
      </c>
      <c r="B41" s="14">
        <f>($B2-$B$38)^2/$B$17+($C2-$C$38)^2/$C$17+($D2-$D$38)^2/$D$17+($E2-$E$38)^2/$E$17+($F2-$F$38)^2/$F$17+($G2-$G$38)^2/$G$17</f>
        <v>17.97112785092736</v>
      </c>
      <c r="C41" s="14">
        <f>($B2-$B$39)^2/$B$17+($C2-$C$39)^2/$C$17+($D2-$D$39)^2/$D$17+($E2-$E$39)^2/$E$17+($F2-$F$39)^2/$F$17+($G2-$G$39)^2/$G$17</f>
        <v>7.8101810186629894</v>
      </c>
      <c r="D41">
        <f>IF(B41&lt;C41,1,2)</f>
        <v>2</v>
      </c>
    </row>
    <row r="42" spans="1:7" x14ac:dyDescent="0.15">
      <c r="A42" s="15">
        <v>2</v>
      </c>
      <c r="B42" s="14">
        <f t="shared" ref="B42:B54" si="8">($B3-$B$38)^2/$B$17+($C3-$C$38)^2/$C$17+($D3-$D$38)^2/$D$17+($E3-$E$38)^2/$E$17+($F3-$F$38)^2/$F$17+($G3-$G$38)^2/$G$17</f>
        <v>19.633532603915114</v>
      </c>
      <c r="C42" s="14">
        <f t="shared" ref="C42:C54" si="9">($B3-$B$39)^2/$B$17+($C3-$C$39)^2/$C$17+($D3-$D$39)^2/$D$17+($E3-$E$39)^2/$E$17+($F3-$F$39)^2/$F$17+($G3-$G$39)^2/$G$17</f>
        <v>6.9617118580368098</v>
      </c>
      <c r="D42">
        <f t="shared" ref="D42:D54" si="10">IF(B42&lt;C42,1,2)</f>
        <v>2</v>
      </c>
    </row>
    <row r="43" spans="1:7" x14ac:dyDescent="0.15">
      <c r="A43" s="15">
        <v>3</v>
      </c>
      <c r="B43" s="14">
        <f t="shared" si="8"/>
        <v>17.143932047177525</v>
      </c>
      <c r="C43" s="14">
        <f t="shared" si="9"/>
        <v>6.0116545405049715</v>
      </c>
      <c r="D43">
        <f t="shared" si="10"/>
        <v>2</v>
      </c>
    </row>
    <row r="44" spans="1:7" x14ac:dyDescent="0.15">
      <c r="A44" s="15">
        <v>4</v>
      </c>
      <c r="B44" s="14">
        <f t="shared" si="8"/>
        <v>4.172646526751838</v>
      </c>
      <c r="C44" s="14">
        <f t="shared" si="9"/>
        <v>15.491227220697349</v>
      </c>
      <c r="D44">
        <f t="shared" si="10"/>
        <v>1</v>
      </c>
    </row>
    <row r="45" spans="1:7" x14ac:dyDescent="0.15">
      <c r="A45" s="15">
        <v>5</v>
      </c>
      <c r="B45" s="14">
        <f t="shared" si="8"/>
        <v>2.2804172556268512</v>
      </c>
      <c r="C45" s="14">
        <f t="shared" si="9"/>
        <v>11.047817517254318</v>
      </c>
      <c r="D45">
        <f t="shared" si="10"/>
        <v>1</v>
      </c>
    </row>
    <row r="46" spans="1:7" x14ac:dyDescent="0.15">
      <c r="A46" s="15">
        <v>6</v>
      </c>
      <c r="B46" s="14">
        <f t="shared" si="8"/>
        <v>3.5216851389210393</v>
      </c>
      <c r="C46" s="14">
        <f t="shared" si="9"/>
        <v>0.29685392533094612</v>
      </c>
      <c r="D46">
        <f t="shared" si="10"/>
        <v>2</v>
      </c>
    </row>
    <row r="47" spans="1:7" x14ac:dyDescent="0.15">
      <c r="A47" s="15">
        <v>7</v>
      </c>
      <c r="B47" s="14">
        <f t="shared" si="8"/>
        <v>1.4603809982672069</v>
      </c>
      <c r="C47" s="14">
        <f t="shared" si="9"/>
        <v>2.3062908167112233</v>
      </c>
      <c r="D47">
        <f t="shared" si="10"/>
        <v>1</v>
      </c>
    </row>
    <row r="48" spans="1:7" x14ac:dyDescent="0.15">
      <c r="A48" s="15">
        <v>8</v>
      </c>
      <c r="B48" s="14">
        <f t="shared" si="8"/>
        <v>5.5012487581840697</v>
      </c>
      <c r="C48" s="14">
        <f t="shared" si="9"/>
        <v>0.78461905142290322</v>
      </c>
      <c r="D48">
        <f t="shared" si="10"/>
        <v>2</v>
      </c>
    </row>
    <row r="49" spans="1:7" x14ac:dyDescent="0.15">
      <c r="A49" s="15">
        <v>9</v>
      </c>
      <c r="B49" s="14">
        <f t="shared" si="8"/>
        <v>18.327349445973972</v>
      </c>
      <c r="C49" s="14">
        <f t="shared" si="9"/>
        <v>6.1364681678077648</v>
      </c>
      <c r="D49">
        <f t="shared" si="10"/>
        <v>2</v>
      </c>
    </row>
    <row r="50" spans="1:7" x14ac:dyDescent="0.15">
      <c r="A50" s="15">
        <v>10</v>
      </c>
      <c r="B50" s="14">
        <f t="shared" si="8"/>
        <v>4.1382116053498681</v>
      </c>
      <c r="C50" s="14">
        <f t="shared" si="9"/>
        <v>11.289417338455934</v>
      </c>
      <c r="D50">
        <f t="shared" si="10"/>
        <v>1</v>
      </c>
    </row>
    <row r="51" spans="1:7" x14ac:dyDescent="0.15">
      <c r="A51" s="15">
        <v>11</v>
      </c>
      <c r="B51" s="14">
        <f t="shared" si="8"/>
        <v>0.89680768972550196</v>
      </c>
      <c r="C51" s="14">
        <f t="shared" si="9"/>
        <v>6.0387550671713441</v>
      </c>
      <c r="D51">
        <f t="shared" si="10"/>
        <v>1</v>
      </c>
    </row>
    <row r="52" spans="1:7" x14ac:dyDescent="0.15">
      <c r="A52" s="15">
        <v>12</v>
      </c>
      <c r="B52" s="14">
        <f t="shared" si="8"/>
        <v>2.4634467758451621</v>
      </c>
      <c r="C52" s="14">
        <f t="shared" si="9"/>
        <v>9.3182659816792981</v>
      </c>
      <c r="D52">
        <f t="shared" si="10"/>
        <v>1</v>
      </c>
    </row>
    <row r="53" spans="1:7" x14ac:dyDescent="0.15">
      <c r="A53" s="15">
        <v>13</v>
      </c>
      <c r="B53" s="14">
        <f t="shared" si="8"/>
        <v>3.1000082254516075</v>
      </c>
      <c r="C53" s="14">
        <f t="shared" si="9"/>
        <v>3.8778605834102109</v>
      </c>
      <c r="D53">
        <f t="shared" si="10"/>
        <v>1</v>
      </c>
    </row>
    <row r="54" spans="1:7" x14ac:dyDescent="0.15">
      <c r="A54" s="15">
        <v>14</v>
      </c>
      <c r="B54" s="14">
        <f t="shared" si="8"/>
        <v>1.4846581011010089</v>
      </c>
      <c r="C54" s="14">
        <f t="shared" si="9"/>
        <v>1.4587156820808871</v>
      </c>
      <c r="D54">
        <f t="shared" si="10"/>
        <v>2</v>
      </c>
    </row>
    <row r="55" spans="1:7" x14ac:dyDescent="0.15">
      <c r="A55" s="15">
        <v>15</v>
      </c>
      <c r="B55" s="14">
        <f>($B16-$B$38)^2/$B$17+($C16-$C$38)^2/$C$17+($D16-$D$38)^2/$D$17+($E16-$E$38)^2/$E$17+($F16-$F$38)^2/$F$17+($G16-$G$38)^2/$G$17</f>
        <v>3.45258065900568</v>
      </c>
      <c r="C55" s="14">
        <f>($B16-$B$39)^2/$B$17+($C16-$C$39)^2/$C$17+($D16-$D$39)^2/$D$17+($E16-$E$39)^2/$E$17+($F16-$F$39)^2/$F$17+($G16-$G$39)^2/$G$17</f>
        <v>13.074124518725663</v>
      </c>
      <c r="D55">
        <f>IF(B55&lt;C55,1,2)</f>
        <v>1</v>
      </c>
    </row>
    <row r="57" spans="1:7" x14ac:dyDescent="0.15">
      <c r="A57" t="s">
        <v>0</v>
      </c>
      <c r="B57" s="14">
        <f>AVERAGEIF($J$2:$J$16,"=1",$B$2:$B$16)</f>
        <v>29.537500000000001</v>
      </c>
      <c r="C57" s="14">
        <f>AVERAGEIF($J$2:$J$16,"=1",$C$2:$C$16)</f>
        <v>2.3806249999999998</v>
      </c>
      <c r="D57" s="14">
        <f>AVERAGEIF($J$2:$J$16,"=1",$D$2:$D$16)</f>
        <v>3.1437500000000007</v>
      </c>
      <c r="E57" s="14">
        <f>AVERAGEIF($J$2:$J$16,"=1",$E$2:$E$16)</f>
        <v>77</v>
      </c>
      <c r="F57" s="14">
        <f>AVERAGEIF($J$2:$J$16,"=1",$F$2:$F$16)</f>
        <v>122</v>
      </c>
      <c r="G57" s="14">
        <f>AVERAGEIF($J$2:$J$16,"=1",$G$2:$G$16)</f>
        <v>4.25</v>
      </c>
    </row>
    <row r="58" spans="1:7" x14ac:dyDescent="0.15">
      <c r="A58" t="s">
        <v>1</v>
      </c>
      <c r="B58" s="14">
        <f>AVERAGEIF($J$2:$J$16,"=2",$B$2:$B$16)</f>
        <v>18.985714285714288</v>
      </c>
      <c r="C58" s="14">
        <f>AVERAGEIF($J$2:$J$16,"=2",$C$2:$C$16)</f>
        <v>3.6855714285714289</v>
      </c>
      <c r="D58" s="14">
        <f>AVERAGEIF($J$2:$J$16,"=2",$D$2:$D$16)</f>
        <v>2.5714285714285716</v>
      </c>
      <c r="E58" s="14">
        <f>AVERAGEIF($J$2:$J$16,"=2",$E$2:$E$16)</f>
        <v>132.14285714285714</v>
      </c>
      <c r="F58" s="14">
        <f>AVERAGEIF($J$2:$J$16,"=2",$F$2:$F$16)</f>
        <v>296.28571428571428</v>
      </c>
      <c r="G58" s="14">
        <f>AVERAGEIF($J$2:$J$16,"=2",$G$2:$G$16)</f>
        <v>7.1428571428571432</v>
      </c>
    </row>
    <row r="59" spans="1:7" x14ac:dyDescent="0.15">
      <c r="A59" t="s">
        <v>4</v>
      </c>
      <c r="B59" t="s">
        <v>2</v>
      </c>
      <c r="C59" t="s">
        <v>3</v>
      </c>
      <c r="D59" t="s">
        <v>5</v>
      </c>
    </row>
    <row r="60" spans="1:7" x14ac:dyDescent="0.15">
      <c r="A60">
        <v>1</v>
      </c>
      <c r="B60" s="14">
        <f>($B2-$B$57)^2/$B$17+($C2-$C$57)^2/$C$17+($D2-$D$57)^2/$D$17+($E2-$E$57)^2/$E$17+($F2-$F$57)^2/$F$17+($G2-$G$57)^2/$G$17</f>
        <v>27.74487874045634</v>
      </c>
      <c r="C60" s="14">
        <f>($B2-$B$58)^2/$B$17+($C2-$C$58)^2/$C$17+($D2-$D$58)^2/$D$17+($E2-$E$58)^2/$E$17+($F2-$F$58)^2/$F$17+($G2-$G$58)^2/$G$17</f>
        <v>2.0980652815752303</v>
      </c>
      <c r="D60">
        <f>IF(B60&lt;C60,1,2)</f>
        <v>2</v>
      </c>
    </row>
    <row r="61" spans="1:7" x14ac:dyDescent="0.15">
      <c r="A61">
        <v>2</v>
      </c>
      <c r="B61" s="14">
        <f t="shared" ref="B61:B74" si="11">($B3-$B$57)^2/$B$17+($C3-$C$57)^2/$C$17+($D3-$D$57)^2/$D$17+($E3-$E$57)^2/$E$17+($F3-$F$57)^2/$F$17+($G3-$G$57)^2/$G$17</f>
        <v>28.643751775125299</v>
      </c>
      <c r="C61" s="14">
        <f t="shared" ref="C61:C74" si="12">($B3-$B$58)^2/$B$17+($C3-$C$58)^2/$C$17+($D3-$D$58)^2/$D$17+($E3-$E$58)^2/$E$17+($F3-$F$58)^2/$F$17+($G3-$G$58)^2/$G$17</f>
        <v>1.7635075256542581</v>
      </c>
      <c r="D61">
        <f t="shared" ref="D61:D74" si="13">IF(B61&lt;C61,1,2)</f>
        <v>2</v>
      </c>
    </row>
    <row r="62" spans="1:7" x14ac:dyDescent="0.15">
      <c r="A62">
        <v>3</v>
      </c>
      <c r="B62" s="14">
        <f t="shared" si="11"/>
        <v>26.009668690000094</v>
      </c>
      <c r="C62" s="14">
        <f t="shared" si="12"/>
        <v>1.1985078461662273</v>
      </c>
      <c r="D62">
        <f t="shared" si="13"/>
        <v>2</v>
      </c>
    </row>
    <row r="63" spans="1:7" x14ac:dyDescent="0.15">
      <c r="A63">
        <v>4</v>
      </c>
      <c r="B63" s="14">
        <f t="shared" si="11"/>
        <v>2.1743095877697054</v>
      </c>
      <c r="C63" s="14">
        <f t="shared" si="12"/>
        <v>26.301430077080834</v>
      </c>
      <c r="D63">
        <f t="shared" si="13"/>
        <v>1</v>
      </c>
    </row>
    <row r="64" spans="1:7" x14ac:dyDescent="0.15">
      <c r="A64">
        <v>5</v>
      </c>
      <c r="B64" s="14">
        <f t="shared" si="11"/>
        <v>0.45280431456602072</v>
      </c>
      <c r="C64" s="14">
        <f t="shared" si="12"/>
        <v>21.298452885682313</v>
      </c>
      <c r="D64">
        <f t="shared" si="13"/>
        <v>1</v>
      </c>
    </row>
    <row r="65" spans="1:7" x14ac:dyDescent="0.15">
      <c r="A65">
        <v>6</v>
      </c>
      <c r="B65" s="14">
        <f t="shared" si="11"/>
        <v>7.6397394074959744</v>
      </c>
      <c r="C65" s="14">
        <f t="shared" si="12"/>
        <v>2.0392651291441339</v>
      </c>
      <c r="D65">
        <f t="shared" si="13"/>
        <v>2</v>
      </c>
    </row>
    <row r="66" spans="1:7" x14ac:dyDescent="0.15">
      <c r="A66">
        <v>7</v>
      </c>
      <c r="B66" s="14">
        <f t="shared" si="11"/>
        <v>4.3411914110069416</v>
      </c>
      <c r="C66" s="14">
        <f t="shared" si="12"/>
        <v>6.0442294317695087</v>
      </c>
      <c r="D66">
        <f t="shared" si="13"/>
        <v>1</v>
      </c>
    </row>
    <row r="67" spans="1:7" x14ac:dyDescent="0.15">
      <c r="A67">
        <v>8</v>
      </c>
      <c r="B67" s="14">
        <f t="shared" si="11"/>
        <v>10.709927371308662</v>
      </c>
      <c r="C67" s="14">
        <f t="shared" si="12"/>
        <v>1.0674883624406151</v>
      </c>
      <c r="D67">
        <f t="shared" si="13"/>
        <v>2</v>
      </c>
    </row>
    <row r="68" spans="1:7" x14ac:dyDescent="0.15">
      <c r="A68">
        <v>9</v>
      </c>
      <c r="B68" s="14">
        <f t="shared" si="11"/>
        <v>26.946700310776066</v>
      </c>
      <c r="C68" s="14">
        <f t="shared" si="12"/>
        <v>1.4536761095647619</v>
      </c>
      <c r="D68">
        <f t="shared" si="13"/>
        <v>2</v>
      </c>
    </row>
    <row r="69" spans="1:7" x14ac:dyDescent="0.15">
      <c r="A69">
        <v>10</v>
      </c>
      <c r="B69" s="14">
        <f t="shared" si="11"/>
        <v>1.3516318024835656</v>
      </c>
      <c r="C69" s="14">
        <f t="shared" si="12"/>
        <v>22.405129902015698</v>
      </c>
      <c r="D69">
        <f t="shared" si="13"/>
        <v>1</v>
      </c>
    </row>
    <row r="70" spans="1:7" x14ac:dyDescent="0.15">
      <c r="A70">
        <v>11</v>
      </c>
      <c r="B70" s="14">
        <f t="shared" si="11"/>
        <v>0.30038625600416435</v>
      </c>
      <c r="C70" s="14">
        <f t="shared" si="12"/>
        <v>14.364392586613976</v>
      </c>
      <c r="D70">
        <f t="shared" si="13"/>
        <v>1</v>
      </c>
    </row>
    <row r="71" spans="1:7" x14ac:dyDescent="0.15">
      <c r="A71">
        <v>12</v>
      </c>
      <c r="B71" s="14">
        <f t="shared" si="11"/>
        <v>0.31716719393117554</v>
      </c>
      <c r="C71" s="14">
        <f t="shared" si="12"/>
        <v>19.659865931683285</v>
      </c>
      <c r="D71">
        <f t="shared" si="13"/>
        <v>1</v>
      </c>
    </row>
    <row r="72" spans="1:7" x14ac:dyDescent="0.15">
      <c r="A72">
        <v>13</v>
      </c>
      <c r="B72" s="14">
        <f t="shared" si="11"/>
        <v>2.7906491460567864</v>
      </c>
      <c r="C72" s="14">
        <f t="shared" si="12"/>
        <v>11.251984695124365</v>
      </c>
      <c r="D72">
        <f t="shared" si="13"/>
        <v>1</v>
      </c>
    </row>
    <row r="73" spans="1:7" x14ac:dyDescent="0.15">
      <c r="A73">
        <v>14</v>
      </c>
      <c r="B73" s="14">
        <f t="shared" si="11"/>
        <v>3.8182980144852392</v>
      </c>
      <c r="C73" s="14">
        <f t="shared" si="12"/>
        <v>5.6974416910505887</v>
      </c>
      <c r="D73">
        <f t="shared" si="13"/>
        <v>1</v>
      </c>
    </row>
    <row r="74" spans="1:7" x14ac:dyDescent="0.15">
      <c r="A74">
        <v>15</v>
      </c>
      <c r="B74" s="14">
        <f t="shared" si="11"/>
        <v>0.98323508175825181</v>
      </c>
      <c r="C74" s="14">
        <f t="shared" si="12"/>
        <v>24.180189128237267</v>
      </c>
      <c r="D74">
        <f t="shared" si="13"/>
        <v>1</v>
      </c>
    </row>
    <row r="75" spans="1:7" x14ac:dyDescent="0.15">
      <c r="B75" s="14"/>
      <c r="C75" s="14"/>
    </row>
    <row r="76" spans="1:7" x14ac:dyDescent="0.15">
      <c r="A76" t="s">
        <v>0</v>
      </c>
      <c r="B76" s="14">
        <f>AVERAGEIF($K$2:$K$16,"=1",$B$2:$B$16)</f>
        <v>29.233333333333334</v>
      </c>
      <c r="C76" s="14">
        <f>AVERAGEIF($K$2:$K$16,"=1",$C$2:$C$16)</f>
        <v>2.4161111111111109</v>
      </c>
      <c r="D76" s="14">
        <f>AVERAGEIF($K$2:$K$16,"=1",$D$2:$D$16)</f>
        <v>3.1100000000000008</v>
      </c>
      <c r="E76" s="14">
        <f>AVERAGEIF($K$2:$K$16,"=1",$E$2:$E$16)</f>
        <v>81.222222222222229</v>
      </c>
      <c r="F76" s="14">
        <f>AVERAGEIF($K$2:$K$16,"=1",$F$2:$F$16)</f>
        <v>127.66666666666667</v>
      </c>
      <c r="G76" s="14">
        <f>AVERAGEIF($K$2:$K$16,"=1",$G$2:$G$16)</f>
        <v>4.4444444444444446</v>
      </c>
    </row>
    <row r="77" spans="1:7" x14ac:dyDescent="0.15">
      <c r="A77" t="s">
        <v>1</v>
      </c>
      <c r="B77" s="14">
        <f>AVERAGEIF($K$2:$K$16,"=2",$B$2:$B$16)</f>
        <v>17.683333333333334</v>
      </c>
      <c r="C77" s="14">
        <f>AVERAGEIF($K$2:$K$16,"=2",$C$2:$C$16)</f>
        <v>3.8498333333333341</v>
      </c>
      <c r="D77" s="14">
        <f>AVERAGEIF($K$2:$K$16,"=2",$D$2:$D$16)</f>
        <v>2.5266666666666668</v>
      </c>
      <c r="E77" s="14">
        <f>AVERAGEIF($K$2:$K$16,"=2",$E$2:$E$16)</f>
        <v>135</v>
      </c>
      <c r="F77" s="14">
        <f>AVERAGEIF($K$2:$K$16,"=2",$F$2:$F$16)</f>
        <v>316.83333333333331</v>
      </c>
      <c r="G77" s="14">
        <f>AVERAGEIF($K$2:$K$16,"=2",$G$2:$G$16)</f>
        <v>7.333333333333333</v>
      </c>
    </row>
    <row r="78" spans="1:7" x14ac:dyDescent="0.15">
      <c r="A78" t="s">
        <v>4</v>
      </c>
      <c r="B78" t="s">
        <v>2</v>
      </c>
      <c r="C78" t="s">
        <v>3</v>
      </c>
      <c r="D78" t="s">
        <v>5</v>
      </c>
    </row>
    <row r="79" spans="1:7" x14ac:dyDescent="0.15">
      <c r="A79">
        <v>1</v>
      </c>
      <c r="B79" s="14">
        <f>($B2-$B$76)^2/$B$17+($C2-$C$76)^2/$C$17+($D2-$D$76)^2/$D$17+($E2-$E$76)^2/$E$17+($F2-$F$76)^2/$F$17+($G2-$G$76)^2/$G$17</f>
        <v>25.729790285753932</v>
      </c>
      <c r="C79" s="14">
        <f>($B2-$B$77)^2/$B$17+($C2-$C$77)^2/$C$17+($D2-$D$77)^2/$D$17+($E2-$E$77)^2/$E$17+($F2-$F$77)^2/$F$17+($G2-$G$77)^2/$G$17</f>
        <v>1.3883911582625312</v>
      </c>
      <c r="D79">
        <f>IF(B79&lt;C79,1,2)</f>
        <v>2</v>
      </c>
    </row>
    <row r="80" spans="1:7" x14ac:dyDescent="0.15">
      <c r="A80">
        <v>2</v>
      </c>
      <c r="B80" s="14">
        <f t="shared" ref="B80:B93" si="14">($B3-$B$76)^2/$B$17+($C3-$C$76)^2/$C$17+($D3-$D$76)^2/$D$17+($E3-$E$76)^2/$E$17+($F3-$F$76)^2/$F$17+($G3-$G$76)^2/$G$17</f>
        <v>26.563634769981885</v>
      </c>
      <c r="C80" s="14">
        <f t="shared" ref="C80:C93" si="15">($B3-$B$77)^2/$B$17+($C3-$C$77)^2/$C$17+($D3-$D$77)^2/$D$17+($E3-$E$77)^2/$E$17+($F3-$F$77)^2/$F$17+($G3-$G$77)^2/$G$17</f>
        <v>0.94580442957141231</v>
      </c>
      <c r="D80">
        <f t="shared" ref="D80:D93" si="16">IF(B80&lt;C80,1,2)</f>
        <v>2</v>
      </c>
    </row>
    <row r="81" spans="1:10" x14ac:dyDescent="0.15">
      <c r="A81">
        <v>3</v>
      </c>
      <c r="B81" s="14">
        <f t="shared" si="14"/>
        <v>23.982791083292224</v>
      </c>
      <c r="C81" s="14">
        <f t="shared" si="15"/>
        <v>0.64579288670293034</v>
      </c>
      <c r="D81">
        <f t="shared" si="16"/>
        <v>2</v>
      </c>
    </row>
    <row r="82" spans="1:10" x14ac:dyDescent="0.15">
      <c r="A82">
        <v>4</v>
      </c>
      <c r="B82" s="14">
        <f t="shared" si="14"/>
        <v>2.6299779737480433</v>
      </c>
      <c r="C82" s="14">
        <f t="shared" si="15"/>
        <v>30.181276350779058</v>
      </c>
      <c r="D82">
        <f t="shared" si="16"/>
        <v>1</v>
      </c>
    </row>
    <row r="83" spans="1:10" x14ac:dyDescent="0.15">
      <c r="A83">
        <v>5</v>
      </c>
      <c r="B83" s="14">
        <f t="shared" si="14"/>
        <v>0.70322732222449902</v>
      </c>
      <c r="C83" s="14">
        <f t="shared" si="15"/>
        <v>24.939255240494518</v>
      </c>
      <c r="D83">
        <f t="shared" si="16"/>
        <v>1</v>
      </c>
    </row>
    <row r="84" spans="1:10" x14ac:dyDescent="0.15">
      <c r="A84">
        <v>6</v>
      </c>
      <c r="B84" s="14">
        <f t="shared" si="14"/>
        <v>6.6532742851828663</v>
      </c>
      <c r="C84" s="14">
        <f t="shared" si="15"/>
        <v>3.1277125373356967</v>
      </c>
      <c r="D84">
        <f t="shared" si="16"/>
        <v>2</v>
      </c>
    </row>
    <row r="85" spans="1:10" x14ac:dyDescent="0.15">
      <c r="A85">
        <v>7</v>
      </c>
      <c r="B85" s="14">
        <f t="shared" si="14"/>
        <v>3.7550334248237771</v>
      </c>
      <c r="C85" s="14">
        <f t="shared" si="15"/>
        <v>7.7494681856185608</v>
      </c>
      <c r="D85">
        <f t="shared" si="16"/>
        <v>1</v>
      </c>
    </row>
    <row r="86" spans="1:10" x14ac:dyDescent="0.15">
      <c r="A86">
        <v>8</v>
      </c>
      <c r="B86" s="14">
        <f t="shared" si="14"/>
        <v>9.5190192129603517</v>
      </c>
      <c r="C86" s="14">
        <f t="shared" si="15"/>
        <v>1.788939536265614</v>
      </c>
      <c r="D86">
        <f t="shared" si="16"/>
        <v>2</v>
      </c>
    </row>
    <row r="87" spans="1:10" x14ac:dyDescent="0.15">
      <c r="A87">
        <v>9</v>
      </c>
      <c r="B87" s="14">
        <f t="shared" si="14"/>
        <v>24.928503481383718</v>
      </c>
      <c r="C87" s="14">
        <f t="shared" si="15"/>
        <v>0.77429609123194321</v>
      </c>
      <c r="D87">
        <f t="shared" si="16"/>
        <v>2</v>
      </c>
    </row>
    <row r="88" spans="1:10" x14ac:dyDescent="0.15">
      <c r="A88">
        <v>10</v>
      </c>
      <c r="B88" s="14">
        <f t="shared" si="14"/>
        <v>1.4927281175839093</v>
      </c>
      <c r="C88" s="14">
        <f t="shared" si="15"/>
        <v>26.244563883734418</v>
      </c>
      <c r="D88">
        <f t="shared" si="16"/>
        <v>1</v>
      </c>
    </row>
    <row r="89" spans="1:10" x14ac:dyDescent="0.15">
      <c r="A89">
        <v>11</v>
      </c>
      <c r="B89" s="14">
        <f t="shared" si="14"/>
        <v>0.2659616173832684</v>
      </c>
      <c r="C89" s="14">
        <f t="shared" si="15"/>
        <v>17.302192704094161</v>
      </c>
      <c r="D89">
        <f t="shared" si="16"/>
        <v>1</v>
      </c>
    </row>
    <row r="90" spans="1:10" x14ac:dyDescent="0.15">
      <c r="A90">
        <v>12</v>
      </c>
      <c r="B90" s="14">
        <f t="shared" si="14"/>
        <v>0.49546230219162218</v>
      </c>
      <c r="C90" s="14">
        <f t="shared" si="15"/>
        <v>23.158368496698511</v>
      </c>
      <c r="D90">
        <f t="shared" si="16"/>
        <v>1</v>
      </c>
    </row>
    <row r="91" spans="1:10" x14ac:dyDescent="0.15">
      <c r="A91">
        <v>13</v>
      </c>
      <c r="B91" s="14">
        <f t="shared" si="14"/>
        <v>2.416600196798695</v>
      </c>
      <c r="C91" s="14">
        <f t="shared" si="15"/>
        <v>13.765442814969976</v>
      </c>
      <c r="D91">
        <f t="shared" si="16"/>
        <v>1</v>
      </c>
    </row>
    <row r="92" spans="1:10" x14ac:dyDescent="0.15">
      <c r="A92">
        <v>14</v>
      </c>
      <c r="B92" s="14">
        <f t="shared" si="14"/>
        <v>3.016926826259942</v>
      </c>
      <c r="C92" s="14">
        <f t="shared" si="15"/>
        <v>7.7548511905966366</v>
      </c>
      <c r="D92">
        <f t="shared" si="16"/>
        <v>1</v>
      </c>
    </row>
    <row r="93" spans="1:10" x14ac:dyDescent="0.15">
      <c r="A93">
        <v>15</v>
      </c>
      <c r="B93" s="14">
        <f t="shared" si="14"/>
        <v>1.3294996921052877</v>
      </c>
      <c r="C93" s="14">
        <f t="shared" si="15"/>
        <v>28.069113324910425</v>
      </c>
      <c r="D93">
        <f t="shared" si="16"/>
        <v>1</v>
      </c>
    </row>
    <row r="95" spans="1:10" x14ac:dyDescent="0.15">
      <c r="A95" t="s">
        <v>7</v>
      </c>
      <c r="B95">
        <v>4</v>
      </c>
      <c r="C95">
        <v>5</v>
      </c>
      <c r="D95">
        <v>7</v>
      </c>
      <c r="E95">
        <v>10</v>
      </c>
      <c r="F95">
        <v>11</v>
      </c>
      <c r="G95">
        <v>12</v>
      </c>
      <c r="H95">
        <v>13</v>
      </c>
      <c r="I95">
        <v>14</v>
      </c>
      <c r="J95">
        <v>15</v>
      </c>
    </row>
    <row r="96" spans="1:10" x14ac:dyDescent="0.15">
      <c r="A96" t="s">
        <v>8</v>
      </c>
      <c r="B96">
        <v>1</v>
      </c>
      <c r="C96">
        <v>2</v>
      </c>
      <c r="D96">
        <v>3</v>
      </c>
      <c r="E96">
        <v>6</v>
      </c>
      <c r="F96">
        <v>8</v>
      </c>
      <c r="G96">
        <v>9</v>
      </c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showRuler="0" workbookViewId="0">
      <pane ySplit="17" topLeftCell="A126" activePane="bottomLeft" state="frozen"/>
      <selection pane="bottomLeft" activeCell="B136" sqref="B136"/>
    </sheetView>
  </sheetViews>
  <sheetFormatPr defaultColWidth="11" defaultRowHeight="14.25" x14ac:dyDescent="0.15"/>
  <cols>
    <col min="1" max="1" width="15" customWidth="1"/>
    <col min="2" max="2" width="14.5" bestFit="1" customWidth="1"/>
    <col min="3" max="4" width="14.875" bestFit="1" customWidth="1"/>
    <col min="5" max="7" width="12.125" bestFit="1" customWidth="1"/>
  </cols>
  <sheetData>
    <row r="1" spans="1:14" x14ac:dyDescent="0.15">
      <c r="A1" s="12" t="s">
        <v>40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</row>
    <row r="2" spans="1:14" x14ac:dyDescent="0.15">
      <c r="A2" s="15">
        <v>1</v>
      </c>
      <c r="B2">
        <v>16.899999999999999</v>
      </c>
      <c r="C2">
        <v>4.3600000000000003</v>
      </c>
      <c r="D2">
        <v>2.73</v>
      </c>
      <c r="E2">
        <v>155</v>
      </c>
      <c r="F2">
        <v>350</v>
      </c>
      <c r="G2" s="1">
        <v>8</v>
      </c>
      <c r="I2">
        <f t="shared" ref="I2:I16" si="0">E23</f>
        <v>2</v>
      </c>
      <c r="J2" s="3">
        <f t="shared" ref="J2:J16" si="1">E43</f>
        <v>2</v>
      </c>
      <c r="K2" s="3">
        <f t="shared" ref="K2:K16" si="2">E63</f>
        <v>2</v>
      </c>
      <c r="L2">
        <f t="shared" ref="L2:L16" si="3">E83</f>
        <v>2</v>
      </c>
      <c r="M2">
        <f t="shared" ref="M2:M16" si="4">E103</f>
        <v>2</v>
      </c>
      <c r="N2">
        <f t="shared" ref="N2:N16" si="5">E123</f>
        <v>2</v>
      </c>
    </row>
    <row r="3" spans="1:14" x14ac:dyDescent="0.15">
      <c r="A3" s="15">
        <v>2</v>
      </c>
      <c r="B3">
        <v>15.5</v>
      </c>
      <c r="C3">
        <v>4.0540000000000003</v>
      </c>
      <c r="D3">
        <v>2.2599999999999998</v>
      </c>
      <c r="E3">
        <v>142</v>
      </c>
      <c r="F3">
        <v>351</v>
      </c>
      <c r="G3" s="1">
        <v>8</v>
      </c>
      <c r="I3">
        <f t="shared" si="0"/>
        <v>2</v>
      </c>
      <c r="J3" s="3">
        <f t="shared" si="1"/>
        <v>2</v>
      </c>
      <c r="K3" s="3">
        <f t="shared" si="2"/>
        <v>2</v>
      </c>
      <c r="L3">
        <f t="shared" si="3"/>
        <v>2</v>
      </c>
      <c r="M3">
        <f t="shared" si="4"/>
        <v>2</v>
      </c>
      <c r="N3">
        <f t="shared" si="5"/>
        <v>2</v>
      </c>
    </row>
    <row r="4" spans="1:14" x14ac:dyDescent="0.15">
      <c r="A4" s="15">
        <v>3</v>
      </c>
      <c r="B4">
        <v>18.5</v>
      </c>
      <c r="C4">
        <v>3.94</v>
      </c>
      <c r="D4">
        <v>2.4500000000000002</v>
      </c>
      <c r="E4">
        <v>150</v>
      </c>
      <c r="F4">
        <v>360</v>
      </c>
      <c r="G4" s="1">
        <v>8</v>
      </c>
      <c r="I4">
        <f t="shared" si="0"/>
        <v>2</v>
      </c>
      <c r="J4" s="3">
        <f t="shared" si="1"/>
        <v>2</v>
      </c>
      <c r="K4" s="3">
        <f t="shared" si="2"/>
        <v>2</v>
      </c>
      <c r="L4">
        <f t="shared" si="3"/>
        <v>2</v>
      </c>
      <c r="M4">
        <f t="shared" si="4"/>
        <v>2</v>
      </c>
      <c r="N4">
        <f t="shared" si="5"/>
        <v>2</v>
      </c>
    </row>
    <row r="5" spans="1:14" x14ac:dyDescent="0.15">
      <c r="A5" s="15">
        <v>4</v>
      </c>
      <c r="B5">
        <v>30</v>
      </c>
      <c r="C5">
        <v>2.1549999999999998</v>
      </c>
      <c r="D5">
        <v>3.7</v>
      </c>
      <c r="E5">
        <v>68</v>
      </c>
      <c r="F5">
        <v>98</v>
      </c>
      <c r="G5" s="1">
        <v>4</v>
      </c>
      <c r="I5">
        <f t="shared" si="0"/>
        <v>3</v>
      </c>
      <c r="J5" s="3">
        <f t="shared" si="1"/>
        <v>3</v>
      </c>
      <c r="K5" s="3">
        <f t="shared" si="2"/>
        <v>3</v>
      </c>
      <c r="L5">
        <f t="shared" si="3"/>
        <v>3</v>
      </c>
      <c r="M5">
        <f t="shared" si="4"/>
        <v>3</v>
      </c>
      <c r="N5">
        <f t="shared" si="5"/>
        <v>3</v>
      </c>
    </row>
    <row r="6" spans="1:14" x14ac:dyDescent="0.15">
      <c r="A6" s="15">
        <v>5</v>
      </c>
      <c r="B6">
        <v>30.9</v>
      </c>
      <c r="C6">
        <v>2.23</v>
      </c>
      <c r="D6">
        <v>3.37</v>
      </c>
      <c r="E6">
        <v>75</v>
      </c>
      <c r="F6">
        <v>105</v>
      </c>
      <c r="G6" s="1">
        <v>4</v>
      </c>
      <c r="I6">
        <f t="shared" si="0"/>
        <v>3</v>
      </c>
      <c r="J6" s="3">
        <f t="shared" si="1"/>
        <v>3</v>
      </c>
      <c r="K6" s="3">
        <f t="shared" si="2"/>
        <v>3</v>
      </c>
      <c r="L6">
        <f t="shared" si="3"/>
        <v>3</v>
      </c>
      <c r="M6">
        <f t="shared" si="4"/>
        <v>3</v>
      </c>
      <c r="N6">
        <f t="shared" si="5"/>
        <v>3</v>
      </c>
    </row>
    <row r="7" spans="1:14" x14ac:dyDescent="0.15">
      <c r="A7" s="15">
        <v>6</v>
      </c>
      <c r="B7">
        <v>20.6</v>
      </c>
      <c r="C7">
        <v>3.38</v>
      </c>
      <c r="D7">
        <v>2.73</v>
      </c>
      <c r="E7">
        <v>105</v>
      </c>
      <c r="F7">
        <v>231</v>
      </c>
      <c r="G7" s="1">
        <v>6</v>
      </c>
      <c r="I7">
        <f t="shared" si="0"/>
        <v>2</v>
      </c>
      <c r="J7" s="3">
        <f t="shared" si="1"/>
        <v>2</v>
      </c>
      <c r="K7" s="2">
        <f t="shared" si="2"/>
        <v>1</v>
      </c>
      <c r="L7">
        <f t="shared" si="3"/>
        <v>1</v>
      </c>
      <c r="M7">
        <f t="shared" si="4"/>
        <v>1</v>
      </c>
      <c r="N7">
        <f t="shared" si="5"/>
        <v>1</v>
      </c>
    </row>
    <row r="8" spans="1:14" x14ac:dyDescent="0.15">
      <c r="A8" s="15">
        <v>7</v>
      </c>
      <c r="B8">
        <v>20.8</v>
      </c>
      <c r="C8">
        <v>3.07</v>
      </c>
      <c r="D8">
        <v>3.08</v>
      </c>
      <c r="E8">
        <v>85</v>
      </c>
      <c r="F8">
        <v>200</v>
      </c>
      <c r="G8" s="1">
        <v>6</v>
      </c>
      <c r="I8">
        <f t="shared" si="0"/>
        <v>2</v>
      </c>
      <c r="J8" s="2">
        <f t="shared" si="1"/>
        <v>1</v>
      </c>
      <c r="K8" s="3">
        <f t="shared" si="2"/>
        <v>1</v>
      </c>
      <c r="L8">
        <f t="shared" si="3"/>
        <v>1</v>
      </c>
      <c r="M8">
        <f t="shared" si="4"/>
        <v>1</v>
      </c>
      <c r="N8">
        <f t="shared" si="5"/>
        <v>1</v>
      </c>
    </row>
    <row r="9" spans="1:14" x14ac:dyDescent="0.15">
      <c r="A9" s="15">
        <v>8</v>
      </c>
      <c r="B9">
        <v>18.100000000000001</v>
      </c>
      <c r="C9">
        <v>3.41</v>
      </c>
      <c r="D9">
        <v>2.73</v>
      </c>
      <c r="E9">
        <v>120</v>
      </c>
      <c r="F9">
        <v>258</v>
      </c>
      <c r="G9" s="1">
        <v>6</v>
      </c>
      <c r="I9">
        <f t="shared" si="0"/>
        <v>2</v>
      </c>
      <c r="J9" s="3">
        <f t="shared" si="1"/>
        <v>2</v>
      </c>
      <c r="K9" s="3">
        <f t="shared" si="2"/>
        <v>2</v>
      </c>
      <c r="L9">
        <f t="shared" si="3"/>
        <v>2</v>
      </c>
      <c r="M9" s="2">
        <f t="shared" si="4"/>
        <v>1</v>
      </c>
      <c r="N9">
        <f t="shared" si="5"/>
        <v>1</v>
      </c>
    </row>
    <row r="10" spans="1:14" x14ac:dyDescent="0.15">
      <c r="A10" s="15">
        <v>9</v>
      </c>
      <c r="B10">
        <v>16.5</v>
      </c>
      <c r="C10">
        <v>3.9550000000000001</v>
      </c>
      <c r="D10">
        <v>2.2599999999999998</v>
      </c>
      <c r="E10">
        <v>138</v>
      </c>
      <c r="F10">
        <v>351</v>
      </c>
      <c r="G10" s="1">
        <v>8</v>
      </c>
      <c r="I10">
        <f t="shared" si="0"/>
        <v>2</v>
      </c>
      <c r="J10" s="3">
        <f t="shared" si="1"/>
        <v>2</v>
      </c>
      <c r="K10" s="3">
        <f t="shared" si="2"/>
        <v>2</v>
      </c>
      <c r="L10">
        <f t="shared" si="3"/>
        <v>2</v>
      </c>
      <c r="M10">
        <f t="shared" si="4"/>
        <v>2</v>
      </c>
      <c r="N10">
        <f t="shared" si="5"/>
        <v>2</v>
      </c>
    </row>
    <row r="11" spans="1:14" x14ac:dyDescent="0.15">
      <c r="A11" s="15">
        <v>10</v>
      </c>
      <c r="B11">
        <v>35.1</v>
      </c>
      <c r="C11">
        <v>1.915</v>
      </c>
      <c r="D11">
        <v>2.97</v>
      </c>
      <c r="E11">
        <v>80</v>
      </c>
      <c r="F11">
        <v>98</v>
      </c>
      <c r="G11" s="1">
        <v>4</v>
      </c>
      <c r="I11">
        <f t="shared" si="0"/>
        <v>3</v>
      </c>
      <c r="J11" s="3">
        <f t="shared" si="1"/>
        <v>3</v>
      </c>
      <c r="K11" s="3">
        <f t="shared" si="2"/>
        <v>3</v>
      </c>
      <c r="L11">
        <f t="shared" si="3"/>
        <v>3</v>
      </c>
      <c r="M11">
        <f t="shared" si="4"/>
        <v>3</v>
      </c>
      <c r="N11">
        <f t="shared" si="5"/>
        <v>3</v>
      </c>
    </row>
    <row r="12" spans="1:14" x14ac:dyDescent="0.15">
      <c r="A12" s="15">
        <v>11</v>
      </c>
      <c r="B12">
        <v>27.4</v>
      </c>
      <c r="C12">
        <v>2.67</v>
      </c>
      <c r="D12">
        <v>3.08</v>
      </c>
      <c r="E12">
        <v>80</v>
      </c>
      <c r="F12">
        <v>121</v>
      </c>
      <c r="G12" s="1">
        <v>4</v>
      </c>
      <c r="I12">
        <f t="shared" si="0"/>
        <v>1</v>
      </c>
      <c r="J12" s="3">
        <f t="shared" si="1"/>
        <v>1</v>
      </c>
      <c r="K12" s="3">
        <f t="shared" si="2"/>
        <v>1</v>
      </c>
      <c r="L12" s="2">
        <f t="shared" si="3"/>
        <v>3</v>
      </c>
      <c r="M12">
        <f t="shared" si="4"/>
        <v>3</v>
      </c>
      <c r="N12">
        <f t="shared" si="5"/>
        <v>3</v>
      </c>
    </row>
    <row r="13" spans="1:14" x14ac:dyDescent="0.15">
      <c r="A13" s="15">
        <v>12</v>
      </c>
      <c r="B13">
        <v>29.5</v>
      </c>
      <c r="C13">
        <v>2.1349999999999998</v>
      </c>
      <c r="D13">
        <v>3.05</v>
      </c>
      <c r="E13">
        <v>68</v>
      </c>
      <c r="F13">
        <v>98</v>
      </c>
      <c r="G13" s="1">
        <v>4</v>
      </c>
      <c r="I13">
        <f t="shared" si="0"/>
        <v>3</v>
      </c>
      <c r="J13" s="3">
        <f t="shared" si="1"/>
        <v>3</v>
      </c>
      <c r="K13" s="3">
        <f t="shared" si="2"/>
        <v>3</v>
      </c>
      <c r="L13">
        <f t="shared" si="3"/>
        <v>3</v>
      </c>
      <c r="M13">
        <f t="shared" si="4"/>
        <v>3</v>
      </c>
      <c r="N13">
        <f t="shared" si="5"/>
        <v>3</v>
      </c>
    </row>
    <row r="14" spans="1:14" x14ac:dyDescent="0.15">
      <c r="A14" s="15">
        <v>13</v>
      </c>
      <c r="B14">
        <v>28.4</v>
      </c>
      <c r="C14">
        <v>2.67</v>
      </c>
      <c r="D14">
        <v>2.5299999999999998</v>
      </c>
      <c r="E14">
        <v>90</v>
      </c>
      <c r="F14">
        <v>151</v>
      </c>
      <c r="G14" s="1">
        <v>4</v>
      </c>
      <c r="I14">
        <f t="shared" si="0"/>
        <v>1</v>
      </c>
      <c r="J14" s="3">
        <f t="shared" si="1"/>
        <v>1</v>
      </c>
      <c r="K14" s="3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</row>
    <row r="15" spans="1:14" x14ac:dyDescent="0.15">
      <c r="A15" s="15">
        <v>14</v>
      </c>
      <c r="B15">
        <v>26.8</v>
      </c>
      <c r="C15">
        <v>2.7</v>
      </c>
      <c r="D15">
        <v>2.84</v>
      </c>
      <c r="E15">
        <v>115</v>
      </c>
      <c r="F15">
        <v>173</v>
      </c>
      <c r="G15" s="1">
        <v>6</v>
      </c>
      <c r="I15">
        <f t="shared" si="0"/>
        <v>2</v>
      </c>
      <c r="J15" s="2">
        <f t="shared" si="1"/>
        <v>1</v>
      </c>
      <c r="K15" s="3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</row>
    <row r="16" spans="1:14" x14ac:dyDescent="0.15">
      <c r="A16" s="15">
        <v>15</v>
      </c>
      <c r="B16">
        <v>34.200000000000003</v>
      </c>
      <c r="C16">
        <v>2.2000000000000002</v>
      </c>
      <c r="D16">
        <v>3.37</v>
      </c>
      <c r="E16">
        <v>70</v>
      </c>
      <c r="F16">
        <v>105</v>
      </c>
      <c r="G16" s="1">
        <v>4</v>
      </c>
      <c r="I16">
        <f t="shared" si="0"/>
        <v>3</v>
      </c>
      <c r="J16" s="3">
        <f t="shared" si="1"/>
        <v>3</v>
      </c>
      <c r="K16" s="3">
        <f t="shared" si="2"/>
        <v>3</v>
      </c>
      <c r="L16">
        <f t="shared" si="3"/>
        <v>3</v>
      </c>
      <c r="M16">
        <f t="shared" si="4"/>
        <v>3</v>
      </c>
      <c r="N16">
        <f t="shared" si="5"/>
        <v>3</v>
      </c>
    </row>
    <row r="17" spans="1:14" x14ac:dyDescent="0.15">
      <c r="A17" s="12" t="s">
        <v>47</v>
      </c>
      <c r="B17" s="14">
        <f>_xlfn.VAR.P(B2:B16)</f>
        <v>42.666488888888985</v>
      </c>
      <c r="C17" s="14">
        <f t="shared" ref="C17:G17" si="6">_xlfn.VAR.P(C2:C16)</f>
        <v>0.61680623999999629</v>
      </c>
      <c r="D17" s="14">
        <f t="shared" si="6"/>
        <v>0.16098222222222225</v>
      </c>
      <c r="E17" s="14">
        <f t="shared" si="6"/>
        <v>931.26222222222225</v>
      </c>
      <c r="F17" s="14">
        <f t="shared" si="6"/>
        <v>10432.888888888889</v>
      </c>
      <c r="G17" s="14">
        <f t="shared" si="6"/>
        <v>2.7733333333333334</v>
      </c>
      <c r="I17" t="s">
        <v>11</v>
      </c>
      <c r="J17">
        <f>SUMSQ(I2-J2,I3-J3,I4-J4,I5-J5,I6-J6,I7-J7,I8-J8,I9-J9,I10-J10,I11-J11,I12-J12,I13-J13,I14-J14,I15-J15,I16-J16)</f>
        <v>2</v>
      </c>
      <c r="K17">
        <f>SUMSQ(J2-K2,J3-K3,J4-K4,J5-K5,J6-K6,J7-K7,J8-K8,J9-K9,J10-K10,J11-K11,J12-K12,J13-K13,J14-K14,J15-K15,J16-K16)</f>
        <v>1</v>
      </c>
      <c r="L17">
        <f>SUMSQ(K2-L2,K3-L3,K4-L4,K5-L5,K6-L6,K7-L7,K8-L8,K9-L9,K10-L10,K11-L11,K12-L12,K13-L13,K14-L14,K15-L15,K16-L16)</f>
        <v>4</v>
      </c>
      <c r="M17">
        <f>SUMSQ(L2-M2,L3-M3,L4-M4,L5-M5,L6-M6,L7-M7,L8-M8,L9-M9,L10-M10,L11-M11,L12-M12,L13-M13,L14-M14,L15-M15,L16-M16)</f>
        <v>1</v>
      </c>
      <c r="N17">
        <f>SUMSQ(M2-N2,M3-N3,M4-N4,M5-N5,M6-N6,M7-N7,M8-N8,M9-N9,M10-N10,M11-N11,M12-N12,M13-N13,M14-N14,M15-N15,M16-N16)</f>
        <v>0</v>
      </c>
    </row>
    <row r="19" spans="1:14" x14ac:dyDescent="0.15">
      <c r="A19" t="s">
        <v>0</v>
      </c>
      <c r="B19" s="14">
        <v>28.4</v>
      </c>
      <c r="C19" s="14">
        <v>2.67</v>
      </c>
      <c r="D19" s="14">
        <v>2.5299999999999998</v>
      </c>
      <c r="E19" s="14">
        <v>90</v>
      </c>
      <c r="F19" s="14">
        <v>151</v>
      </c>
      <c r="G19" s="16">
        <v>4</v>
      </c>
    </row>
    <row r="20" spans="1:14" x14ac:dyDescent="0.15">
      <c r="A20" t="s">
        <v>1</v>
      </c>
      <c r="B20" s="14">
        <v>26.8</v>
      </c>
      <c r="C20" s="14">
        <v>2.7</v>
      </c>
      <c r="D20" s="14">
        <v>2.84</v>
      </c>
      <c r="E20" s="14">
        <v>115</v>
      </c>
      <c r="F20" s="14">
        <v>173</v>
      </c>
      <c r="G20" s="16">
        <v>6</v>
      </c>
    </row>
    <row r="21" spans="1:14" x14ac:dyDescent="0.15">
      <c r="A21" t="s">
        <v>9</v>
      </c>
      <c r="B21" s="14">
        <v>34.200000000000003</v>
      </c>
      <c r="C21" s="14">
        <v>2.2000000000000002</v>
      </c>
      <c r="D21" s="14">
        <v>3.37</v>
      </c>
      <c r="E21" s="14">
        <v>70</v>
      </c>
      <c r="F21" s="14">
        <v>105</v>
      </c>
      <c r="G21" s="16">
        <v>4</v>
      </c>
    </row>
    <row r="22" spans="1:14" x14ac:dyDescent="0.15">
      <c r="A22" s="15" t="s">
        <v>4</v>
      </c>
      <c r="B22" s="15" t="s">
        <v>2</v>
      </c>
      <c r="C22" s="15" t="s">
        <v>3</v>
      </c>
      <c r="D22" s="15" t="s">
        <v>10</v>
      </c>
      <c r="E22" s="15" t="s">
        <v>5</v>
      </c>
    </row>
    <row r="23" spans="1:14" x14ac:dyDescent="0.15">
      <c r="A23" s="15">
        <v>1</v>
      </c>
      <c r="B23" s="14">
        <f t="shared" ref="B23:B37" si="7">(B2-$B$19)^2/$B$17+(C2-$C$19)^2/$C$17+(D2-$D$19)^2/$D$17+(E2-$E$19)^2/$E$17+(F2-$F$19)^2/$F$17+(G2-$G$19)^2/$G$17</f>
        <v>22.080431083147914</v>
      </c>
      <c r="C23" s="14">
        <f t="shared" ref="C23:C37" si="8">(B2-$B$20)^2/$B$17+(C2-$C$20)^2/$C$17+(D2-$D$20)^2/$D$17+(E2-$E$20)^2/$E$17+(F2-$F$20)^2/$F$17+(G2-$G$20)^2/$G$17</f>
        <v>13.003125327677109</v>
      </c>
      <c r="D23" s="14">
        <f>(B2-$B$21)^2/$B$17+(C2-$C$21)^2/$C$17+(D2-$D$21)^2/$D$17+(E2-$E$21)^2/$E$17+(F2-$F$21)^2/$F$17+(G2-$G$21)^2/$G$17</f>
        <v>36.404102928125759</v>
      </c>
      <c r="E23">
        <f>IF(B23=MIN(B23,C23,D23),1,IF(C23=MIN(B23,C23,D23),2,3))</f>
        <v>2</v>
      </c>
    </row>
    <row r="24" spans="1:14" x14ac:dyDescent="0.15">
      <c r="A24" s="15">
        <v>2</v>
      </c>
      <c r="B24" s="14">
        <f t="shared" si="7"/>
        <v>19.965383615636519</v>
      </c>
      <c r="C24" s="14">
        <f t="shared" si="8"/>
        <v>13.316741408377016</v>
      </c>
      <c r="D24" s="14">
        <f t="shared" ref="D24:D37" si="9">(B3-$B$21)^2/$B$17+(C3-$C$21)^2/$C$17+(D3-$D$21)^2/$D$17+(E3-$E$21)^2/$E$17+(F3-$F$21)^2/$F$17+(G3-$G$21)^2/$G$17</f>
        <v>38.558670114481266</v>
      </c>
      <c r="E24">
        <f t="shared" ref="E24:E37" si="10">IF(B24=MIN(B24,C24,D24),1,IF(C24=MIN(B24,C24,D24),2,3))</f>
        <v>2</v>
      </c>
    </row>
    <row r="25" spans="1:14" x14ac:dyDescent="0.15">
      <c r="A25" s="15">
        <v>3</v>
      </c>
      <c r="B25" s="14">
        <f t="shared" si="7"/>
        <v>18.773604069506234</v>
      </c>
      <c r="C25" s="14">
        <f t="shared" si="8"/>
        <v>11.161812909171697</v>
      </c>
      <c r="D25" s="14">
        <f t="shared" si="9"/>
        <v>34.817684931927744</v>
      </c>
      <c r="E25">
        <f t="shared" si="10"/>
        <v>2</v>
      </c>
    </row>
    <row r="26" spans="1:14" x14ac:dyDescent="0.15">
      <c r="A26" s="15">
        <v>4</v>
      </c>
      <c r="B26" s="14">
        <f t="shared" si="7"/>
        <v>9.7823903682421687</v>
      </c>
      <c r="C26" s="14">
        <f t="shared" si="8"/>
        <v>9.6693677411171883</v>
      </c>
      <c r="D26" s="14">
        <f t="shared" si="9"/>
        <v>1.1021864069674447</v>
      </c>
      <c r="E26">
        <f t="shared" si="10"/>
        <v>3</v>
      </c>
    </row>
    <row r="27" spans="1:14" x14ac:dyDescent="0.15">
      <c r="A27" s="15">
        <v>5</v>
      </c>
      <c r="B27" s="14">
        <f t="shared" si="7"/>
        <v>5.2878802801237903</v>
      </c>
      <c r="C27" s="14">
        <f t="shared" si="8"/>
        <v>6.1006540630347654</v>
      </c>
      <c r="D27" s="14">
        <f t="shared" si="9"/>
        <v>0.28353985294028239</v>
      </c>
      <c r="E27">
        <f t="shared" si="10"/>
        <v>3</v>
      </c>
    </row>
    <row r="28" spans="1:14" x14ac:dyDescent="0.15">
      <c r="A28" s="15">
        <v>6</v>
      </c>
      <c r="B28" s="14">
        <f t="shared" si="7"/>
        <v>4.7890524864980826</v>
      </c>
      <c r="C28" s="14">
        <f t="shared" si="8"/>
        <v>2.1555959862204492</v>
      </c>
      <c r="D28" s="14">
        <f t="shared" si="9"/>
        <v>13.416286238291343</v>
      </c>
      <c r="E28">
        <f t="shared" si="10"/>
        <v>2</v>
      </c>
    </row>
    <row r="29" spans="1:14" x14ac:dyDescent="0.15">
      <c r="A29" s="15">
        <v>7</v>
      </c>
      <c r="B29" s="14">
        <f t="shared" si="7"/>
        <v>5.1915364436894338</v>
      </c>
      <c r="C29" s="14">
        <f t="shared" si="8"/>
        <v>2.459812214900897</v>
      </c>
      <c r="D29" s="14">
        <f t="shared" si="9"/>
        <v>8.506968716854173</v>
      </c>
      <c r="E29">
        <f t="shared" si="10"/>
        <v>2</v>
      </c>
    </row>
    <row r="30" spans="1:14" x14ac:dyDescent="0.15">
      <c r="A30" s="15">
        <v>8</v>
      </c>
      <c r="B30" s="14">
        <f t="shared" si="7"/>
        <v>7.128901388639826</v>
      </c>
      <c r="C30" s="14">
        <f t="shared" si="8"/>
        <v>3.3857966257163108</v>
      </c>
      <c r="D30" s="14">
        <f t="shared" si="9"/>
        <v>17.363924909860646</v>
      </c>
      <c r="E30">
        <f t="shared" si="10"/>
        <v>2</v>
      </c>
    </row>
    <row r="31" spans="1:14" x14ac:dyDescent="0.15">
      <c r="A31" s="15">
        <v>9</v>
      </c>
      <c r="B31" s="14">
        <f t="shared" si="7"/>
        <v>18.526220885761404</v>
      </c>
      <c r="C31" s="14">
        <f t="shared" si="8"/>
        <v>12.17697152578736</v>
      </c>
      <c r="D31" s="14">
        <f t="shared" si="9"/>
        <v>36.524947466145932</v>
      </c>
      <c r="E31">
        <f t="shared" si="10"/>
        <v>2</v>
      </c>
    </row>
    <row r="32" spans="1:14" x14ac:dyDescent="0.15">
      <c r="A32" s="15">
        <v>10</v>
      </c>
      <c r="B32" s="14">
        <f t="shared" si="7"/>
        <v>3.5555125582624756</v>
      </c>
      <c r="C32" s="14">
        <f t="shared" si="8"/>
        <v>6.0155413179290935</v>
      </c>
      <c r="D32" s="14">
        <f t="shared" si="9"/>
        <v>1.2566472588890083</v>
      </c>
      <c r="E32">
        <f t="shared" si="10"/>
        <v>3</v>
      </c>
    </row>
    <row r="33" spans="1:7" x14ac:dyDescent="0.15">
      <c r="A33" s="15">
        <v>11</v>
      </c>
      <c r="B33" s="14">
        <f t="shared" si="7"/>
        <v>2.0961738727631181</v>
      </c>
      <c r="C33" s="14">
        <f t="shared" si="8"/>
        <v>3.384607187958534</v>
      </c>
      <c r="D33" s="14">
        <f t="shared" si="9"/>
        <v>2.0962265351335265</v>
      </c>
      <c r="E33">
        <f t="shared" si="10"/>
        <v>1</v>
      </c>
    </row>
    <row r="34" spans="1:7" x14ac:dyDescent="0.15">
      <c r="A34" s="15">
        <v>12</v>
      </c>
      <c r="B34" s="14">
        <f t="shared" si="7"/>
        <v>2.961061109625994</v>
      </c>
      <c r="C34" s="14">
        <f t="shared" si="8"/>
        <v>5.3158658478176282</v>
      </c>
      <c r="D34" s="14">
        <f t="shared" si="9"/>
        <v>1.1696733475343266</v>
      </c>
      <c r="E34">
        <f t="shared" si="10"/>
        <v>3</v>
      </c>
    </row>
    <row r="35" spans="1:7" x14ac:dyDescent="0.15">
      <c r="A35" s="15">
        <v>13</v>
      </c>
      <c r="B35" s="14">
        <f t="shared" si="7"/>
        <v>0</v>
      </c>
      <c r="C35" s="14">
        <f t="shared" si="8"/>
        <v>2.8182512822763885</v>
      </c>
      <c r="D35" s="14">
        <f t="shared" si="9"/>
        <v>6.1620133293238828</v>
      </c>
      <c r="E35">
        <f t="shared" si="10"/>
        <v>1</v>
      </c>
    </row>
    <row r="36" spans="1:7" x14ac:dyDescent="0.15">
      <c r="A36" s="15">
        <v>14</v>
      </c>
      <c r="B36" s="14">
        <f t="shared" si="7"/>
        <v>2.8182512822763885</v>
      </c>
      <c r="C36" s="14">
        <f t="shared" si="8"/>
        <v>0</v>
      </c>
      <c r="D36" s="14">
        <f t="shared" si="9"/>
        <v>7.4936592544240153</v>
      </c>
      <c r="E36">
        <f t="shared" si="10"/>
        <v>2</v>
      </c>
    </row>
    <row r="37" spans="1:7" x14ac:dyDescent="0.15">
      <c r="A37" s="15">
        <v>15</v>
      </c>
      <c r="B37" s="14">
        <f t="shared" si="7"/>
        <v>6.1620133293238828</v>
      </c>
      <c r="C37" s="14">
        <f t="shared" si="8"/>
        <v>7.4936592544240153</v>
      </c>
      <c r="D37" s="14">
        <f t="shared" si="9"/>
        <v>0</v>
      </c>
      <c r="E37">
        <f t="shared" si="10"/>
        <v>3</v>
      </c>
    </row>
    <row r="39" spans="1:7" x14ac:dyDescent="0.15">
      <c r="A39" t="s">
        <v>0</v>
      </c>
      <c r="B39" s="14">
        <f>AVERAGEIF($I$2:$I$16,"=1",$B$2:$B$16)</f>
        <v>27.9</v>
      </c>
      <c r="C39" s="14">
        <f>AVERAGEIF($I$2:$I$16,"=1",$C$2:$C$16)</f>
        <v>2.67</v>
      </c>
      <c r="D39" s="14">
        <f>AVERAGEIF($I$2:$I$16,"=1",$D$2:$D$16)</f>
        <v>2.8049999999999997</v>
      </c>
      <c r="E39" s="14">
        <f>AVERAGEIF($I$2:$I$16,"=1",$E$2:$E$16)</f>
        <v>85</v>
      </c>
      <c r="F39" s="14">
        <f>AVERAGEIF($I$2:$I$16,"=1",$F$2:$F$16)</f>
        <v>136</v>
      </c>
      <c r="G39" s="14">
        <f>AVERAGEIF($I$2:$I$16,"=1",$G$2:$G$16)</f>
        <v>4</v>
      </c>
    </row>
    <row r="40" spans="1:7" x14ac:dyDescent="0.15">
      <c r="A40" t="s">
        <v>1</v>
      </c>
      <c r="B40" s="14">
        <f>AVERAGEIF($I$2:$I$16,"=2",$B$2:$B$16)</f>
        <v>19.212500000000002</v>
      </c>
      <c r="C40" s="14">
        <f>AVERAGEIF($I$2:$I$16,"=2",$C$2:$C$16)</f>
        <v>3.6086250000000004</v>
      </c>
      <c r="D40" s="14">
        <f>AVERAGEIF($I$2:$I$16,"=2",$D$2:$D$16)</f>
        <v>2.6350000000000002</v>
      </c>
      <c r="E40" s="14">
        <f>AVERAGEIF($I$2:$I$16,"=2",$E$2:$E$16)</f>
        <v>126.25</v>
      </c>
      <c r="F40" s="14">
        <f>AVERAGEIF($I$2:$I$16,"=2",$F$2:$F$16)</f>
        <v>284.25</v>
      </c>
      <c r="G40" s="14">
        <f>AVERAGEIF($I$2:$I$16,"=2",$G$2:$G$16)</f>
        <v>7</v>
      </c>
    </row>
    <row r="41" spans="1:7" x14ac:dyDescent="0.15">
      <c r="A41" t="s">
        <v>9</v>
      </c>
      <c r="B41" s="14">
        <f>AVERAGEIF($I$2:$I$16,"=3",$B$2:$B$16)</f>
        <v>31.939999999999998</v>
      </c>
      <c r="C41" s="14">
        <f>AVERAGEIF($I$2:$I$16,"=3",$C$2:$C$16)</f>
        <v>2.1269999999999998</v>
      </c>
      <c r="D41" s="14">
        <f>AVERAGEIF($I$2:$I$16,"=3",$D$2:$D$16)</f>
        <v>3.2920000000000003</v>
      </c>
      <c r="E41" s="14">
        <f>AVERAGEIF($I$2:$I$16,"=3",$E$2:$E$16)</f>
        <v>72.2</v>
      </c>
      <c r="F41" s="14">
        <f>AVERAGEIF($I$2:$I$16,"=3",$F$2:$F$16)</f>
        <v>100.8</v>
      </c>
      <c r="G41" s="14">
        <f>AVERAGEIF($I$2:$I$16,"=3",$G$2:$G$16)</f>
        <v>4</v>
      </c>
    </row>
    <row r="42" spans="1:7" x14ac:dyDescent="0.15">
      <c r="A42" s="15" t="s">
        <v>4</v>
      </c>
      <c r="B42" s="15" t="s">
        <v>2</v>
      </c>
      <c r="C42" s="15" t="s">
        <v>3</v>
      </c>
      <c r="D42" s="15" t="s">
        <v>10</v>
      </c>
      <c r="E42" s="15" t="s">
        <v>5</v>
      </c>
    </row>
    <row r="43" spans="1:7" x14ac:dyDescent="0.15">
      <c r="A43" s="15">
        <v>1</v>
      </c>
      <c r="B43" s="14">
        <f t="shared" ref="B43:B57" si="11">($B2-$B$39)^2/$B$17+($C2-$C$39)^2/$C$17+($D2-$D$39)^2/$D$17+($E2-$E$39)^2/$E$17+($F2-$F$39)^2/$F$17+($G2-$G$39)^2/$G$17</f>
        <v>22.921843178877737</v>
      </c>
      <c r="C43" s="14">
        <f t="shared" ref="C43:C57" si="12">($B2-$B$40)^2/$B$17+($C2-$C$40)^2/$C$17+($D2-$D$40)^2/$D$17+($E2-$E$40)^2/$E$17+($F2-$F$40)^2/$F$17+($G2-$G$40)^2/$G$17</f>
        <v>2.7592188206796155</v>
      </c>
      <c r="D43" s="14">
        <f>(B2-$B$41)^2/$B$17+(C2-$C$41)^2/$C$17+(D2-$D$41)^2/$D$17+(E2-$E$41)^2/$E$17+(F2-$F$41)^2/$F$17+(G2-$G$41)^2/$G$17</f>
        <v>34.43114862895289</v>
      </c>
      <c r="E43">
        <f>IF(B43=MIN(B43,C43,D43),1,IF(C43=MIN(B43,C43,D43),2,3))</f>
        <v>2</v>
      </c>
    </row>
    <row r="44" spans="1:7" x14ac:dyDescent="0.15">
      <c r="A44" s="15">
        <v>2</v>
      </c>
      <c r="B44" s="14">
        <f t="shared" si="11"/>
        <v>22.243030485709109</v>
      </c>
      <c r="C44" s="14">
        <f t="shared" si="12"/>
        <v>2.572184470381893</v>
      </c>
      <c r="D44" s="14">
        <f t="shared" ref="D44:D57" si="13">(B3-$B$41)^2/$B$17+(C3-$C$41)^2/$C$17+(D3-$D$41)^2/$D$17+(E3-$E$41)^2/$E$17+(F3-$F$41)^2/$F$17+(G3-$G$41)^2/$G$17</f>
        <v>35.971744663877672</v>
      </c>
      <c r="E44">
        <f t="shared" ref="E44:E57" si="14">IF(B44=MIN(B44,C44,D44),1,IF(C44=MIN(B44,C44,D44),2,3))</f>
        <v>2</v>
      </c>
    </row>
    <row r="45" spans="1:7" x14ac:dyDescent="0.15">
      <c r="A45" s="15">
        <v>3</v>
      </c>
      <c r="B45" s="14">
        <f t="shared" si="11"/>
        <v>20.584208340384503</v>
      </c>
      <c r="C45" s="14">
        <f t="shared" si="12"/>
        <v>1.9187994883717616</v>
      </c>
      <c r="D45" s="14">
        <f t="shared" si="13"/>
        <v>32.675157005740154</v>
      </c>
      <c r="E45">
        <f t="shared" si="14"/>
        <v>2</v>
      </c>
    </row>
    <row r="46" spans="1:7" x14ac:dyDescent="0.15">
      <c r="A46" s="15">
        <v>4</v>
      </c>
      <c r="B46" s="14">
        <f t="shared" si="11"/>
        <v>5.9579570245312619</v>
      </c>
      <c r="C46" s="14">
        <f t="shared" si="12"/>
        <v>23.412516809222453</v>
      </c>
      <c r="D46" s="14">
        <f t="shared" si="13"/>
        <v>1.1432263784321843</v>
      </c>
      <c r="E46">
        <f t="shared" si="14"/>
        <v>3</v>
      </c>
    </row>
    <row r="47" spans="1:7" x14ac:dyDescent="0.15">
      <c r="A47" s="15">
        <v>5</v>
      </c>
      <c r="B47" s="14">
        <f t="shared" si="11"/>
        <v>2.7072899130749368</v>
      </c>
      <c r="C47" s="14">
        <f t="shared" si="12"/>
        <v>18.784056959310586</v>
      </c>
      <c r="D47" s="14">
        <f t="shared" si="13"/>
        <v>9.0452477789877403E-2</v>
      </c>
      <c r="E47">
        <f t="shared" si="14"/>
        <v>3</v>
      </c>
    </row>
    <row r="48" spans="1:7" x14ac:dyDescent="0.15">
      <c r="A48" s="15">
        <v>6</v>
      </c>
      <c r="B48" s="14">
        <f t="shared" si="11"/>
        <v>4.8380908878948619</v>
      </c>
      <c r="C48" s="14">
        <f t="shared" si="12"/>
        <v>1.3031857417380686</v>
      </c>
      <c r="D48" s="14">
        <f t="shared" si="13"/>
        <v>11.7437593255124</v>
      </c>
      <c r="E48">
        <f t="shared" si="14"/>
        <v>2</v>
      </c>
    </row>
    <row r="49" spans="1:7" x14ac:dyDescent="0.15">
      <c r="A49" s="15">
        <v>7</v>
      </c>
      <c r="B49" s="14">
        <f t="shared" si="11"/>
        <v>3.7455746915505532</v>
      </c>
      <c r="C49" s="14">
        <f t="shared" si="12"/>
        <v>4.627613158698531</v>
      </c>
      <c r="D49" s="14">
        <f t="shared" si="13"/>
        <v>7.1909551662064626</v>
      </c>
      <c r="E49">
        <f t="shared" si="14"/>
        <v>1</v>
      </c>
    </row>
    <row r="50" spans="1:7" x14ac:dyDescent="0.15">
      <c r="A50" s="15">
        <v>8</v>
      </c>
      <c r="B50" s="14">
        <f t="shared" si="11"/>
        <v>7.3580565974642598</v>
      </c>
      <c r="C50" s="14">
        <f t="shared" si="12"/>
        <v>0.61760116624596062</v>
      </c>
      <c r="D50" s="14">
        <f t="shared" si="13"/>
        <v>15.384521631187388</v>
      </c>
      <c r="E50">
        <f t="shared" si="14"/>
        <v>2</v>
      </c>
    </row>
    <row r="51" spans="1:7" x14ac:dyDescent="0.15">
      <c r="A51" s="15">
        <v>9</v>
      </c>
      <c r="B51" s="14">
        <f t="shared" si="11"/>
        <v>20.784352897087395</v>
      </c>
      <c r="C51" s="14">
        <f t="shared" si="12"/>
        <v>2.1763994398462203</v>
      </c>
      <c r="D51" s="14">
        <f t="shared" si="13"/>
        <v>34.039425422699367</v>
      </c>
      <c r="E51">
        <f t="shared" si="14"/>
        <v>2</v>
      </c>
    </row>
    <row r="52" spans="1:7" x14ac:dyDescent="0.15">
      <c r="A52" s="15">
        <v>10</v>
      </c>
      <c r="B52" s="14">
        <f t="shared" si="11"/>
        <v>2.4735325487010424</v>
      </c>
      <c r="C52" s="14">
        <f t="shared" si="12"/>
        <v>20.130538088653335</v>
      </c>
      <c r="D52" s="14">
        <f t="shared" si="13"/>
        <v>1.0170574201258469</v>
      </c>
      <c r="E52">
        <f t="shared" si="14"/>
        <v>3</v>
      </c>
    </row>
    <row r="53" spans="1:7" x14ac:dyDescent="0.15">
      <c r="A53" s="15">
        <v>11</v>
      </c>
      <c r="B53" s="14">
        <f t="shared" si="11"/>
        <v>0.52404346819078029</v>
      </c>
      <c r="C53" s="14">
        <f t="shared" si="12"/>
        <v>12.326218403661588</v>
      </c>
      <c r="D53" s="14">
        <f t="shared" si="13"/>
        <v>1.3447394323872841</v>
      </c>
      <c r="E53">
        <f t="shared" si="14"/>
        <v>1</v>
      </c>
    </row>
    <row r="54" spans="1:7" x14ac:dyDescent="0.15">
      <c r="A54" s="15">
        <v>12</v>
      </c>
      <c r="B54" s="14">
        <f t="shared" si="11"/>
        <v>1.3456510780168824</v>
      </c>
      <c r="C54" s="14">
        <f t="shared" si="12"/>
        <v>17.284644343980737</v>
      </c>
      <c r="D54" s="14">
        <f t="shared" si="13"/>
        <v>0.523127067726461</v>
      </c>
      <c r="E54">
        <f t="shared" si="14"/>
        <v>3</v>
      </c>
    </row>
    <row r="55" spans="1:7" x14ac:dyDescent="0.15">
      <c r="A55" s="15">
        <v>13</v>
      </c>
      <c r="B55" s="14">
        <f t="shared" si="11"/>
        <v>0.52404346819077874</v>
      </c>
      <c r="C55" s="14">
        <f t="shared" si="12"/>
        <v>9.8333410695952068</v>
      </c>
      <c r="D55" s="14">
        <f t="shared" si="13"/>
        <v>4.9603927428922336</v>
      </c>
      <c r="E55">
        <f t="shared" si="14"/>
        <v>1</v>
      </c>
    </row>
    <row r="56" spans="1:7" x14ac:dyDescent="0.15">
      <c r="A56" s="15">
        <v>14</v>
      </c>
      <c r="B56" s="14">
        <f t="shared" si="11"/>
        <v>2.5773857669266818</v>
      </c>
      <c r="C56" s="14">
        <f t="shared" si="12"/>
        <v>4.6316504124320881</v>
      </c>
      <c r="D56" s="14">
        <f t="shared" si="13"/>
        <v>6.3296388586411076</v>
      </c>
      <c r="E56">
        <f t="shared" si="14"/>
        <v>1</v>
      </c>
    </row>
    <row r="57" spans="1:7" x14ac:dyDescent="0.15">
      <c r="A57" s="15">
        <v>15</v>
      </c>
      <c r="B57" s="14">
        <f t="shared" si="11"/>
        <v>3.6050764640379267</v>
      </c>
      <c r="C57" s="14">
        <f t="shared" si="12"/>
        <v>21.559948982714591</v>
      </c>
      <c r="D57" s="14">
        <f t="shared" si="13"/>
        <v>0.17303058704278235</v>
      </c>
      <c r="E57">
        <f t="shared" si="14"/>
        <v>3</v>
      </c>
    </row>
    <row r="59" spans="1:7" x14ac:dyDescent="0.15">
      <c r="A59" s="17" t="s">
        <v>0</v>
      </c>
      <c r="B59" s="18">
        <f>AVERAGEIF($J$2:$J$16,"=1",$B$2:$B$16)</f>
        <v>25.849999999999998</v>
      </c>
      <c r="C59" s="18">
        <f>AVERAGEIF($J$2:$J$16,"=1",$C$2:$C$16)</f>
        <v>2.7774999999999999</v>
      </c>
      <c r="D59" s="18">
        <f>AVERAGEIF($J$2:$J$16,"=1",$D$2:$D$16)</f>
        <v>2.8824999999999998</v>
      </c>
      <c r="E59" s="18">
        <f>AVERAGEIF($J$2:$J$16,"=1",$E$2:$E$16)</f>
        <v>92.5</v>
      </c>
      <c r="F59" s="18">
        <f>AVERAGEIF($J$2:$J$16,"=1",$F$2:$F$16)</f>
        <v>161.25</v>
      </c>
      <c r="G59" s="18">
        <f>AVERAGEIF($J$2:$J$16,"=1",$G$2:$G$16)</f>
        <v>5</v>
      </c>
    </row>
    <row r="60" spans="1:7" x14ac:dyDescent="0.15">
      <c r="A60" s="17" t="s">
        <v>1</v>
      </c>
      <c r="B60" s="18">
        <f>AVERAGEIF($J$2:$J$16,"=2",$B$2:$B$16)</f>
        <v>17.683333333333334</v>
      </c>
      <c r="C60" s="18">
        <f>AVERAGEIF($J$2:$J$16,"=2",$C$2:$C$16)</f>
        <v>3.8498333333333341</v>
      </c>
      <c r="D60" s="18">
        <f>AVERAGEIF($J$2:$J$16,"=2",$D$2:$D$16)</f>
        <v>2.5266666666666668</v>
      </c>
      <c r="E60" s="18">
        <f>AVERAGEIF($J$2:$J$16,"=2",$E$2:$E$16)</f>
        <v>135</v>
      </c>
      <c r="F60" s="18">
        <f>AVERAGEIF($J$2:$J$16,"=2",$F$2:$F$16)</f>
        <v>316.83333333333331</v>
      </c>
      <c r="G60" s="18">
        <f>AVERAGEIF($J$2:$J$16,"=2",$G$2:$G$16)</f>
        <v>7.333333333333333</v>
      </c>
    </row>
    <row r="61" spans="1:7" x14ac:dyDescent="0.15">
      <c r="A61" s="17" t="s">
        <v>9</v>
      </c>
      <c r="B61" s="18">
        <f>AVERAGEIF($J$2:$J$16,"=3",$B$2:$B$16)</f>
        <v>31.939999999999998</v>
      </c>
      <c r="C61" s="18">
        <f>AVERAGEIF($J$2:$J$16,"=3",$C$2:$C$16)</f>
        <v>2.1269999999999998</v>
      </c>
      <c r="D61" s="18">
        <f>AVERAGEIF($J$2:$J$16,"=3",$D$2:$D$16)</f>
        <v>3.2920000000000003</v>
      </c>
      <c r="E61" s="18">
        <f>AVERAGEIF($J$2:$J$16,"=3",$E$2:$E$16)</f>
        <v>72.2</v>
      </c>
      <c r="F61" s="18">
        <f>AVERAGEIF($J$2:$J$16,"=3",$F$2:$F$16)</f>
        <v>100.8</v>
      </c>
      <c r="G61" s="18">
        <f>AVERAGEIF($J$2:$J$16,"=3",$G$2:$G$16)</f>
        <v>4</v>
      </c>
    </row>
    <row r="62" spans="1:7" x14ac:dyDescent="0.15">
      <c r="A62" s="15" t="s">
        <v>4</v>
      </c>
      <c r="B62" s="15" t="s">
        <v>2</v>
      </c>
      <c r="C62" s="15" t="s">
        <v>3</v>
      </c>
      <c r="D62" s="15" t="s">
        <v>10</v>
      </c>
      <c r="E62" s="15" t="s">
        <v>5</v>
      </c>
    </row>
    <row r="63" spans="1:7" x14ac:dyDescent="0.15">
      <c r="A63" s="15">
        <v>1</v>
      </c>
      <c r="B63" s="14">
        <f t="shared" ref="B63:B77" si="15">($B2-$B$59)^2/$B$17+($C2-$C$59)^2/$C$17+($D2-$D$59)^2/$D$17+($E2-$E$59)^2/$E$17+($F2-$F$59)^2/$F$17+($G2-$G$59)^2/$G$17</f>
        <v>16.936593187419344</v>
      </c>
      <c r="C63" s="14">
        <f t="shared" ref="C63:C77" si="16">($B2-$B$60)^2/$B$17+($C2-$C$60)^2/$C$17+($D2-$D$60)^2/$D$17+($E2-$E$60)^2/$E$17+($F2-$F$60)^2/$F$17+($G2-$G$60)^2/$G$17</f>
        <v>1.3883911582625312</v>
      </c>
      <c r="D63" s="14">
        <f>(B2-$B$61)^2/$B$17+(C2-$C$61)^2/$C$17+(D2-$D$61)^2/$D$17+(E2-$E$61)^2/$E$17+(F2-$F$61)^2/$F$17+(G2-$G$61)^2/$G$17</f>
        <v>34.43114862895289</v>
      </c>
      <c r="E63">
        <f>IF(B63=MIN(B63,C63,D63),1,IF(C63=MIN(B63,C63,D63),2,3))</f>
        <v>2</v>
      </c>
    </row>
    <row r="64" spans="1:7" x14ac:dyDescent="0.15">
      <c r="A64" s="15">
        <v>2</v>
      </c>
      <c r="B64" s="14">
        <f t="shared" si="15"/>
        <v>16.886998233276262</v>
      </c>
      <c r="C64" s="14">
        <f t="shared" si="16"/>
        <v>0.94580442957141231</v>
      </c>
      <c r="D64" s="14">
        <f t="shared" ref="D64:D77" si="17">(B3-$B$61)^2/$B$17+(C3-$C$61)^2/$C$17+(D3-$D$61)^2/$D$17+(E3-$E$61)^2/$E$17+(F3-$F$61)^2/$F$17+(G3-$G$61)^2/$G$17</f>
        <v>35.971744663877672</v>
      </c>
      <c r="E64">
        <f t="shared" ref="E64:E77" si="18">IF(B64=MIN(B64,C64,D64),1,IF(C64=MIN(B64,C64,D64),2,3))</f>
        <v>2</v>
      </c>
    </row>
    <row r="65" spans="1:7" x14ac:dyDescent="0.15">
      <c r="A65" s="15">
        <v>3</v>
      </c>
      <c r="B65" s="14">
        <f t="shared" si="15"/>
        <v>15.200834510896421</v>
      </c>
      <c r="C65" s="14">
        <f t="shared" si="16"/>
        <v>0.64579288670293034</v>
      </c>
      <c r="D65" s="14">
        <f t="shared" si="17"/>
        <v>32.675157005740154</v>
      </c>
      <c r="E65">
        <f t="shared" si="18"/>
        <v>2</v>
      </c>
    </row>
    <row r="66" spans="1:7" x14ac:dyDescent="0.15">
      <c r="A66" s="15">
        <v>4</v>
      </c>
      <c r="B66" s="14">
        <f t="shared" si="15"/>
        <v>6.5719182985570033</v>
      </c>
      <c r="C66" s="14">
        <f t="shared" si="16"/>
        <v>30.181276350779058</v>
      </c>
      <c r="D66" s="14">
        <f t="shared" si="17"/>
        <v>1.1432263784321843</v>
      </c>
      <c r="E66">
        <f t="shared" si="18"/>
        <v>3</v>
      </c>
    </row>
    <row r="67" spans="1:7" x14ac:dyDescent="0.15">
      <c r="A67" s="15">
        <v>5</v>
      </c>
      <c r="B67" s="14">
        <f t="shared" si="15"/>
        <v>3.5526967084319052</v>
      </c>
      <c r="C67" s="14">
        <f t="shared" si="16"/>
        <v>24.939255240494518</v>
      </c>
      <c r="D67" s="14">
        <f t="shared" si="17"/>
        <v>9.0452477789877403E-2</v>
      </c>
      <c r="E67">
        <f t="shared" si="18"/>
        <v>3</v>
      </c>
    </row>
    <row r="68" spans="1:7" x14ac:dyDescent="0.15">
      <c r="A68" s="15">
        <v>6</v>
      </c>
      <c r="B68" s="14">
        <f t="shared" si="15"/>
        <v>2.3736688154350651</v>
      </c>
      <c r="C68" s="14">
        <f t="shared" si="16"/>
        <v>3.1277125373356967</v>
      </c>
      <c r="D68" s="14">
        <f t="shared" si="17"/>
        <v>11.7437593255124</v>
      </c>
      <c r="E68">
        <f t="shared" si="18"/>
        <v>1</v>
      </c>
    </row>
    <row r="69" spans="1:7" x14ac:dyDescent="0.15">
      <c r="A69" s="15">
        <v>7</v>
      </c>
      <c r="B69" s="14">
        <f t="shared" si="15"/>
        <v>1.5436320787595401</v>
      </c>
      <c r="C69" s="14">
        <f t="shared" si="16"/>
        <v>7.7494681856185608</v>
      </c>
      <c r="D69" s="14">
        <f t="shared" si="17"/>
        <v>7.1909551662064626</v>
      </c>
      <c r="E69">
        <f t="shared" si="18"/>
        <v>1</v>
      </c>
    </row>
    <row r="70" spans="1:7" x14ac:dyDescent="0.15">
      <c r="A70" s="15">
        <v>8</v>
      </c>
      <c r="B70" s="14">
        <f t="shared" si="15"/>
        <v>4.270642020840671</v>
      </c>
      <c r="C70" s="14">
        <f t="shared" si="16"/>
        <v>1.788939536265614</v>
      </c>
      <c r="D70" s="14">
        <f t="shared" si="17"/>
        <v>15.384521631187388</v>
      </c>
      <c r="E70">
        <f t="shared" si="18"/>
        <v>2</v>
      </c>
    </row>
    <row r="71" spans="1:7" x14ac:dyDescent="0.15">
      <c r="A71" s="15">
        <v>9</v>
      </c>
      <c r="B71" s="14">
        <f t="shared" si="15"/>
        <v>15.623351885403263</v>
      </c>
      <c r="C71" s="14">
        <f t="shared" si="16"/>
        <v>0.77429609123194321</v>
      </c>
      <c r="D71" s="14">
        <f t="shared" si="17"/>
        <v>34.039425422699367</v>
      </c>
      <c r="E71">
        <f t="shared" si="18"/>
        <v>2</v>
      </c>
    </row>
    <row r="72" spans="1:7" x14ac:dyDescent="0.15">
      <c r="A72" s="15">
        <v>10</v>
      </c>
      <c r="B72" s="14">
        <f t="shared" si="15"/>
        <v>4.1708173200706105</v>
      </c>
      <c r="C72" s="14">
        <f t="shared" si="16"/>
        <v>26.244563883734418</v>
      </c>
      <c r="D72" s="14">
        <f t="shared" si="17"/>
        <v>1.0170574201258469</v>
      </c>
      <c r="E72">
        <f t="shared" si="18"/>
        <v>3</v>
      </c>
    </row>
    <row r="73" spans="1:7" x14ac:dyDescent="0.15">
      <c r="A73" s="15">
        <v>11</v>
      </c>
      <c r="B73" s="14">
        <f t="shared" si="15"/>
        <v>1.0009901792923708</v>
      </c>
      <c r="C73" s="14">
        <f t="shared" si="16"/>
        <v>17.302192704094161</v>
      </c>
      <c r="D73" s="14">
        <f t="shared" si="17"/>
        <v>1.3447394323872841</v>
      </c>
      <c r="E73">
        <f t="shared" si="18"/>
        <v>1</v>
      </c>
    </row>
    <row r="74" spans="1:7" x14ac:dyDescent="0.15">
      <c r="A74" s="15">
        <v>12</v>
      </c>
      <c r="B74" s="14">
        <f t="shared" si="15"/>
        <v>2.5443821759371956</v>
      </c>
      <c r="C74" s="14">
        <f t="shared" si="16"/>
        <v>23.158368496698511</v>
      </c>
      <c r="D74" s="14">
        <f t="shared" si="17"/>
        <v>0.523127067726461</v>
      </c>
      <c r="E74">
        <f t="shared" si="18"/>
        <v>3</v>
      </c>
    </row>
    <row r="75" spans="1:7" x14ac:dyDescent="0.15">
      <c r="A75" s="15">
        <v>13</v>
      </c>
      <c r="B75" s="14">
        <f t="shared" si="15"/>
        <v>1.3203603448458849</v>
      </c>
      <c r="C75" s="14">
        <f t="shared" si="16"/>
        <v>13.765442814969976</v>
      </c>
      <c r="D75" s="14">
        <f t="shared" si="17"/>
        <v>4.9603927428922336</v>
      </c>
      <c r="E75">
        <f t="shared" si="18"/>
        <v>1</v>
      </c>
    </row>
    <row r="76" spans="1:7" x14ac:dyDescent="0.15">
      <c r="A76" s="15">
        <v>14</v>
      </c>
      <c r="B76" s="14">
        <f t="shared" si="15"/>
        <v>0.95953761644760482</v>
      </c>
      <c r="C76" s="14">
        <f t="shared" si="16"/>
        <v>7.7548511905966366</v>
      </c>
      <c r="D76" s="14">
        <f t="shared" si="17"/>
        <v>6.3296388586411076</v>
      </c>
      <c r="E76">
        <f t="shared" si="18"/>
        <v>1</v>
      </c>
    </row>
    <row r="77" spans="1:7" x14ac:dyDescent="0.15">
      <c r="A77" s="15">
        <v>15</v>
      </c>
      <c r="B77" s="14">
        <f t="shared" si="15"/>
        <v>4.8585869040975496</v>
      </c>
      <c r="C77" s="14">
        <f t="shared" si="16"/>
        <v>28.069113324910425</v>
      </c>
      <c r="D77" s="14">
        <f t="shared" si="17"/>
        <v>0.17303058704278235</v>
      </c>
      <c r="E77">
        <f t="shared" si="18"/>
        <v>3</v>
      </c>
    </row>
    <row r="79" spans="1:7" x14ac:dyDescent="0.15">
      <c r="A79" t="s">
        <v>0</v>
      </c>
      <c r="B79" s="14">
        <f>AVERAGEIF($K$2:$K$16,"=1",$B$2:$B$16)</f>
        <v>24.800000000000004</v>
      </c>
      <c r="C79" s="14">
        <f>AVERAGEIF($K$2:$K$16,"=1",$C$2:$C$16)</f>
        <v>2.8979999999999997</v>
      </c>
      <c r="D79" s="14">
        <f>AVERAGEIF($K$2:$K$16,"=1",$D$2:$D$16)</f>
        <v>2.8519999999999999</v>
      </c>
      <c r="E79" s="14">
        <f>AVERAGEIF($K$2:$K$16,"=1",$E$2:$E$16)</f>
        <v>95</v>
      </c>
      <c r="F79" s="14">
        <f>AVERAGEIF($K$2:$K$16,"=1",$F$2:$F$16)</f>
        <v>175.2</v>
      </c>
      <c r="G79" s="14">
        <f>AVERAGEIF($K$2:$K$16,"=1",$G$2:$G$16)</f>
        <v>5.2</v>
      </c>
    </row>
    <row r="80" spans="1:7" x14ac:dyDescent="0.15">
      <c r="A80" t="s">
        <v>1</v>
      </c>
      <c r="B80" s="14">
        <f>AVERAGEIF($K$2:$K$16,"=2",$B$2:$B$16)</f>
        <v>17.100000000000001</v>
      </c>
      <c r="C80" s="14">
        <f>AVERAGEIF($K$2:$K$16,"=2",$C$2:$C$16)</f>
        <v>3.9438000000000004</v>
      </c>
      <c r="D80" s="14">
        <f>AVERAGEIF($K$2:$K$16,"=2",$D$2:$D$16)</f>
        <v>2.4859999999999998</v>
      </c>
      <c r="E80" s="14">
        <f>AVERAGEIF($K$2:$K$16,"=2",$E$2:$E$16)</f>
        <v>141</v>
      </c>
      <c r="F80" s="14">
        <f>AVERAGEIF($K$2:$K$16,"=2",$F$2:$F$16)</f>
        <v>334</v>
      </c>
      <c r="G80" s="14">
        <f>AVERAGEIF($K$2:$K$16,"=2",$G$2:$G$16)</f>
        <v>7.6</v>
      </c>
    </row>
    <row r="81" spans="1:7" x14ac:dyDescent="0.15">
      <c r="A81" t="s">
        <v>9</v>
      </c>
      <c r="B81" s="14">
        <f>AVERAGEIF($K$2:$K$16,"=3",$B$2:$B$16)</f>
        <v>31.939999999999998</v>
      </c>
      <c r="C81" s="14">
        <f>AVERAGEIF($K$2:$K$16,"=3",$C$2:$C$16)</f>
        <v>2.1269999999999998</v>
      </c>
      <c r="D81" s="14">
        <f>AVERAGEIF($K$2:$K$16,"=3",$D$2:$D$16)</f>
        <v>3.2920000000000003</v>
      </c>
      <c r="E81" s="14">
        <f>AVERAGEIF($K$2:$K$16,"=3",$E$2:$E$16)</f>
        <v>72.2</v>
      </c>
      <c r="F81" s="14">
        <f>AVERAGEIF($K$2:$K$16,"=3",$F$2:$F$16)</f>
        <v>100.8</v>
      </c>
      <c r="G81" s="14">
        <f>AVERAGEIF($K$2:$K$16,"=3",$G$2:$G$16)</f>
        <v>4</v>
      </c>
    </row>
    <row r="82" spans="1:7" x14ac:dyDescent="0.15">
      <c r="A82" s="15" t="s">
        <v>4</v>
      </c>
      <c r="B82" s="15" t="s">
        <v>2</v>
      </c>
      <c r="C82" s="15" t="s">
        <v>3</v>
      </c>
      <c r="D82" s="15" t="s">
        <v>10</v>
      </c>
      <c r="E82" s="15" t="s">
        <v>5</v>
      </c>
    </row>
    <row r="83" spans="1:7" x14ac:dyDescent="0.15">
      <c r="A83" s="15">
        <v>1</v>
      </c>
      <c r="B83" s="14">
        <f t="shared" ref="B83:B97" si="19">($B2-$B$79)^2/$B$17+($C2-$C$79)^2/$C$17+($D2-$D$79)^2/$D$17+($E2-$E$79)^2/$E$17+($F2-$F$79)^2/$F$17+($G2-$G$79)^2/$G$17</f>
        <v>14.641905956433456</v>
      </c>
      <c r="C83" s="14">
        <f t="shared" ref="C83:C97" si="20">($B2-$B$80)^2/$B$17+($C2-$C$80)^2/$C$17+($D2-$D$80)^2/$D$17+($E2-$E$80)^2/$E$17+($F2-$F$80)^2/$F$17+($G2-$G$80)^2/$G$17</f>
        <v>0.94430198190802017</v>
      </c>
      <c r="D83" s="14">
        <f>(B2-$B$81)^2/$B$17+(C2-$C$81)^2/$C$17+(D2-$D$81)^2/$D$17+(E2-$E$81)^2/$E$17+(F2-$F$81)^2/$F$17+(G2-$G$81)^2/$G$17</f>
        <v>34.43114862895289</v>
      </c>
      <c r="E83">
        <f>IF(B83=MIN(B83,C83,D83),1,IF(C83=MIN(B83,C83,D83),2,3))</f>
        <v>2</v>
      </c>
    </row>
    <row r="84" spans="1:7" x14ac:dyDescent="0.15">
      <c r="A84" s="15">
        <v>2</v>
      </c>
      <c r="B84" s="14">
        <f t="shared" si="19"/>
        <v>14.531994819255701</v>
      </c>
      <c r="C84" s="14">
        <f t="shared" si="20"/>
        <v>0.48343308134196272</v>
      </c>
      <c r="D84" s="14">
        <f t="shared" ref="D84:D97" si="21">(B3-$B$81)^2/$B$17+(C3-$C$81)^2/$C$17+(D3-$D$81)^2/$D$17+(E3-$E$81)^2/$E$17+(F3-$F$81)^2/$F$17+(G3-$G$81)^2/$G$17</f>
        <v>35.971744663877672</v>
      </c>
      <c r="E84">
        <f t="shared" ref="E84:E97" si="22">IF(B84=MIN(B84,C84,D84),1,IF(C84=MIN(B84,C84,D84),2,3))</f>
        <v>2</v>
      </c>
    </row>
    <row r="85" spans="1:7" x14ac:dyDescent="0.15">
      <c r="A85" s="15">
        <v>3</v>
      </c>
      <c r="B85" s="14">
        <f t="shared" si="19"/>
        <v>13.043005266181705</v>
      </c>
      <c r="C85" s="14">
        <f t="shared" si="20"/>
        <v>0.26347780506990492</v>
      </c>
      <c r="D85" s="14">
        <f t="shared" si="21"/>
        <v>32.675157005740154</v>
      </c>
      <c r="E85">
        <f t="shared" si="22"/>
        <v>2</v>
      </c>
    </row>
    <row r="86" spans="1:7" x14ac:dyDescent="0.15">
      <c r="A86" s="15">
        <v>4</v>
      </c>
      <c r="B86" s="14">
        <f t="shared" si="19"/>
        <v>7.8690366753889576</v>
      </c>
      <c r="C86" s="14">
        <f t="shared" si="20"/>
        <v>33.976893582882468</v>
      </c>
      <c r="D86" s="14">
        <f t="shared" si="21"/>
        <v>1.1432263784321843</v>
      </c>
      <c r="E86">
        <f t="shared" si="22"/>
        <v>3</v>
      </c>
    </row>
    <row r="87" spans="1:7" x14ac:dyDescent="0.15">
      <c r="A87" s="15">
        <v>5</v>
      </c>
      <c r="B87" s="14">
        <f t="shared" si="19"/>
        <v>4.6834600564901168</v>
      </c>
      <c r="C87" s="14">
        <f t="shared" si="20"/>
        <v>28.456667597339788</v>
      </c>
      <c r="D87" s="14">
        <f t="shared" si="21"/>
        <v>9.0452477789877403E-2</v>
      </c>
      <c r="E87">
        <f t="shared" si="22"/>
        <v>3</v>
      </c>
    </row>
    <row r="88" spans="1:7" x14ac:dyDescent="0.15">
      <c r="A88" s="15">
        <v>6</v>
      </c>
      <c r="B88" s="14">
        <f t="shared" si="19"/>
        <v>1.5191480418784431</v>
      </c>
      <c r="C88" s="14">
        <f t="shared" si="20"/>
        <v>4.5039060537634032</v>
      </c>
      <c r="D88" s="14">
        <f t="shared" si="21"/>
        <v>11.7437593255124</v>
      </c>
      <c r="E88">
        <f t="shared" si="22"/>
        <v>1</v>
      </c>
    </row>
    <row r="89" spans="1:7" x14ac:dyDescent="0.15">
      <c r="A89" s="15">
        <v>7</v>
      </c>
      <c r="B89" s="14">
        <f t="shared" si="19"/>
        <v>1.1429848090768091</v>
      </c>
      <c r="C89" s="14">
        <f t="shared" si="20"/>
        <v>9.7621466751640575</v>
      </c>
      <c r="D89" s="14">
        <f t="shared" si="21"/>
        <v>7.1909551662064626</v>
      </c>
      <c r="E89">
        <f t="shared" si="22"/>
        <v>1</v>
      </c>
    </row>
    <row r="90" spans="1:7" x14ac:dyDescent="0.15">
      <c r="A90" s="15">
        <v>8</v>
      </c>
      <c r="B90" s="14">
        <f t="shared" si="19"/>
        <v>3.1286119787791398</v>
      </c>
      <c r="C90" s="14">
        <f t="shared" si="20"/>
        <v>2.8054930799030937</v>
      </c>
      <c r="D90" s="14">
        <f t="shared" si="21"/>
        <v>15.384521631187388</v>
      </c>
      <c r="E90">
        <f t="shared" si="22"/>
        <v>2</v>
      </c>
    </row>
    <row r="91" spans="1:7" x14ac:dyDescent="0.15">
      <c r="A91" s="15">
        <v>9</v>
      </c>
      <c r="B91" s="14">
        <f t="shared" si="19"/>
        <v>13.37772516994759</v>
      </c>
      <c r="C91" s="14">
        <f t="shared" si="20"/>
        <v>0.42097564634431017</v>
      </c>
      <c r="D91" s="14">
        <f t="shared" si="21"/>
        <v>34.039425422699367</v>
      </c>
      <c r="E91">
        <f t="shared" si="22"/>
        <v>2</v>
      </c>
    </row>
    <row r="92" spans="1:7" x14ac:dyDescent="0.15">
      <c r="A92" s="15">
        <v>10</v>
      </c>
      <c r="B92" s="14">
        <f t="shared" si="19"/>
        <v>5.4716826586223632</v>
      </c>
      <c r="C92" s="14">
        <f t="shared" si="20"/>
        <v>29.729311856406376</v>
      </c>
      <c r="D92" s="14">
        <f t="shared" si="21"/>
        <v>1.0170574201258469</v>
      </c>
      <c r="E92">
        <f t="shared" si="22"/>
        <v>3</v>
      </c>
    </row>
    <row r="93" spans="1:7" x14ac:dyDescent="0.15">
      <c r="A93" s="15">
        <v>11</v>
      </c>
      <c r="B93" s="14">
        <f t="shared" si="19"/>
        <v>1.6080483780989254</v>
      </c>
      <c r="C93" s="14">
        <f t="shared" si="20"/>
        <v>20.326239008738924</v>
      </c>
      <c r="D93" s="14">
        <f t="shared" si="21"/>
        <v>1.3447394323872841</v>
      </c>
      <c r="E93">
        <f t="shared" si="22"/>
        <v>3</v>
      </c>
    </row>
    <row r="94" spans="1:7" x14ac:dyDescent="0.15">
      <c r="A94" s="15">
        <v>12</v>
      </c>
      <c r="B94" s="14">
        <f t="shared" si="19"/>
        <v>3.5784050340950442</v>
      </c>
      <c r="C94" s="14">
        <f t="shared" si="20"/>
        <v>26.618006901183882</v>
      </c>
      <c r="D94" s="14">
        <f t="shared" si="21"/>
        <v>0.523127067726461</v>
      </c>
      <c r="E94">
        <f t="shared" si="22"/>
        <v>3</v>
      </c>
    </row>
    <row r="95" spans="1:7" x14ac:dyDescent="0.15">
      <c r="A95" s="15">
        <v>13</v>
      </c>
      <c r="B95" s="14">
        <f t="shared" si="19"/>
        <v>1.6343117627067127</v>
      </c>
      <c r="C95" s="14">
        <f t="shared" si="20"/>
        <v>16.311371889624922</v>
      </c>
      <c r="D95" s="14">
        <f t="shared" si="21"/>
        <v>4.9603927428922336</v>
      </c>
      <c r="E95">
        <f t="shared" si="22"/>
        <v>1</v>
      </c>
    </row>
    <row r="96" spans="1:7" x14ac:dyDescent="0.15">
      <c r="A96" s="15">
        <v>14</v>
      </c>
      <c r="B96" s="14">
        <f t="shared" si="19"/>
        <v>0.81896227993256254</v>
      </c>
      <c r="C96" s="14">
        <f t="shared" si="20"/>
        <v>9.6253532404324424</v>
      </c>
      <c r="D96" s="14">
        <f t="shared" si="21"/>
        <v>6.3296388586411076</v>
      </c>
      <c r="E96">
        <f t="shared" si="22"/>
        <v>1</v>
      </c>
    </row>
    <row r="97" spans="1:7" x14ac:dyDescent="0.15">
      <c r="A97" s="15">
        <v>15</v>
      </c>
      <c r="B97" s="14">
        <f t="shared" si="19"/>
        <v>6.1903397604666948</v>
      </c>
      <c r="C97" s="14">
        <f t="shared" si="20"/>
        <v>31.750329751194812</v>
      </c>
      <c r="D97" s="14">
        <f t="shared" si="21"/>
        <v>0.17303058704278235</v>
      </c>
      <c r="E97">
        <f t="shared" si="22"/>
        <v>3</v>
      </c>
    </row>
    <row r="99" spans="1:7" x14ac:dyDescent="0.15">
      <c r="A99" t="s">
        <v>0</v>
      </c>
      <c r="B99" s="14">
        <f>AVERAGEIF($L$2:$L$16,"=1",B$2:B$16)</f>
        <v>24.150000000000002</v>
      </c>
      <c r="C99" s="14">
        <f t="shared" ref="C99:G99" si="23">AVERAGEIF($L$2:$L$16,"=1",C$2:C$16)</f>
        <v>2.9550000000000001</v>
      </c>
      <c r="D99" s="14">
        <f t="shared" si="23"/>
        <v>2.7949999999999999</v>
      </c>
      <c r="E99" s="14">
        <f t="shared" si="23"/>
        <v>98.75</v>
      </c>
      <c r="F99" s="14">
        <f t="shared" si="23"/>
        <v>188.75</v>
      </c>
      <c r="G99" s="14">
        <f t="shared" si="23"/>
        <v>5.5</v>
      </c>
    </row>
    <row r="100" spans="1:7" x14ac:dyDescent="0.15">
      <c r="A100" t="s">
        <v>1</v>
      </c>
      <c r="B100" s="14">
        <f>AVERAGEIF($L$2:$L$16,"=2",B$2:B$16)</f>
        <v>17.100000000000001</v>
      </c>
      <c r="C100" s="14">
        <f t="shared" ref="C100:G100" si="24">AVERAGEIF($L$2:$L$16,"=2",C$2:C$16)</f>
        <v>3.9438000000000004</v>
      </c>
      <c r="D100" s="14">
        <f t="shared" si="24"/>
        <v>2.4859999999999998</v>
      </c>
      <c r="E100" s="14">
        <f t="shared" si="24"/>
        <v>141</v>
      </c>
      <c r="F100" s="14">
        <f t="shared" si="24"/>
        <v>334</v>
      </c>
      <c r="G100" s="14">
        <f t="shared" si="24"/>
        <v>7.6</v>
      </c>
    </row>
    <row r="101" spans="1:7" x14ac:dyDescent="0.15">
      <c r="A101" t="s">
        <v>9</v>
      </c>
      <c r="B101" s="14">
        <f>AVERAGEIF($L$2:$L$16,"=3",B$2:B$16)</f>
        <v>31.183333333333337</v>
      </c>
      <c r="C101" s="14">
        <f t="shared" ref="C101:G101" si="25">AVERAGEIF($L$2:$L$16,"=3",C$2:C$16)</f>
        <v>2.2174999999999998</v>
      </c>
      <c r="D101" s="14">
        <f t="shared" si="25"/>
        <v>3.2566666666666673</v>
      </c>
      <c r="E101" s="14">
        <f t="shared" si="25"/>
        <v>73.5</v>
      </c>
      <c r="F101" s="14">
        <f t="shared" si="25"/>
        <v>104.16666666666667</v>
      </c>
      <c r="G101" s="14">
        <f t="shared" si="25"/>
        <v>4</v>
      </c>
    </row>
    <row r="102" spans="1:7" x14ac:dyDescent="0.15">
      <c r="A102" s="15" t="s">
        <v>4</v>
      </c>
      <c r="B102" s="15" t="s">
        <v>2</v>
      </c>
      <c r="C102" s="15" t="s">
        <v>3</v>
      </c>
      <c r="D102" s="15" t="s">
        <v>10</v>
      </c>
      <c r="E102" s="15" t="s">
        <v>5</v>
      </c>
    </row>
    <row r="103" spans="1:7" x14ac:dyDescent="0.15">
      <c r="A103" s="15">
        <v>1</v>
      </c>
      <c r="B103" s="14">
        <f>(B2-$B$99)^2/$B$17+(C2-$C$99)^2/$C$17+(D2-$D$99)^2/$D$17+(E2-$E$99)^2/$E$17+(F2-$F$99)^2/$F$17+(G2-$G$99)^2/$G$17</f>
        <v>12.602062010950451</v>
      </c>
      <c r="C103" s="14">
        <f>(B2-$B$100)^2/$B$17+(C2-$C$100)^2/$C$17+(D2-$D$100)^2/$D$17+(E2-$E$100)^2/$E$17+(F2-$F$100)^2/$F$17+(G2-$G$100)^2/$G$17</f>
        <v>0.94430198190802017</v>
      </c>
      <c r="D103" s="14">
        <f>(B2-$B$101)^2/$B$17+(C2-$C$101)^2/$C$17+(D2-$D$101)^2/$D$17+(E2-$E$101)^2/$E$17+(F2-$F$101)^2/$F$17+(G2-$G$101)^2/$G$17</f>
        <v>32.641078193682922</v>
      </c>
      <c r="E103">
        <f>IF(B103=MIN(B103,C103,D103),1,IF(C103=MIN(B103,C103,D103),2,3))</f>
        <v>2</v>
      </c>
    </row>
    <row r="104" spans="1:7" x14ac:dyDescent="0.15">
      <c r="A104" s="15">
        <v>2</v>
      </c>
      <c r="B104" s="14">
        <f t="shared" ref="B104:B117" si="26">(B3-$B$99)^2/$B$17+(C3-$C$99)^2/$C$17+(D3-$D$99)^2/$D$17+(E3-$E$99)^2/$E$17+(F3-$F$99)^2/$F$17+(G3-$G$99)^2/$G$17</f>
        <v>12.275317569184722</v>
      </c>
      <c r="C104" s="14">
        <f t="shared" ref="C104:C117" si="27">(B3-$B$100)^2/$B$17+(C3-$C$100)^2/$C$17+(D3-$D$100)^2/$D$17+(E3-$E$100)^2/$E$17+(F3-$F$100)^2/$F$17+(G3-$G$100)^2/$G$17</f>
        <v>0.48343308134196272</v>
      </c>
      <c r="D104" s="14">
        <f t="shared" ref="D104:D117" si="28">(B3-$B$101)^2/$B$17+(C3-$C$101)^2/$C$17+(D3-$D$101)^2/$D$17+(E3-$E$101)^2/$E$17+(F3-$F$101)^2/$F$17+(G3-$G$101)^2/$G$17</f>
        <v>34.051145236315932</v>
      </c>
      <c r="E104">
        <f t="shared" ref="E104:E117" si="29">IF(B104=MIN(B104,C104,D104),1,IF(C104=MIN(B104,C104,D104),2,3))</f>
        <v>2</v>
      </c>
    </row>
    <row r="105" spans="1:7" x14ac:dyDescent="0.15">
      <c r="A105" s="15">
        <v>3</v>
      </c>
      <c r="B105" s="14">
        <f t="shared" si="26"/>
        <v>10.945546813971962</v>
      </c>
      <c r="C105" s="14">
        <f t="shared" si="27"/>
        <v>0.26347780506990492</v>
      </c>
      <c r="D105" s="14">
        <f t="shared" si="28"/>
        <v>30.949678063781512</v>
      </c>
      <c r="E105">
        <f t="shared" si="29"/>
        <v>2</v>
      </c>
    </row>
    <row r="106" spans="1:7" x14ac:dyDescent="0.15">
      <c r="A106" s="15">
        <v>4</v>
      </c>
      <c r="B106" s="14">
        <f t="shared" si="26"/>
        <v>9.5434083080916334</v>
      </c>
      <c r="C106" s="14">
        <f t="shared" si="27"/>
        <v>33.976893582882468</v>
      </c>
      <c r="D106" s="14">
        <f t="shared" si="28"/>
        <v>1.2961877192844584</v>
      </c>
      <c r="E106">
        <f t="shared" si="29"/>
        <v>3</v>
      </c>
    </row>
    <row r="107" spans="1:7" x14ac:dyDescent="0.15">
      <c r="A107" s="15">
        <v>5</v>
      </c>
      <c r="B107" s="14">
        <f t="shared" si="26"/>
        <v>6.0631435681666517</v>
      </c>
      <c r="C107" s="14">
        <f t="shared" si="27"/>
        <v>28.456667597339788</v>
      </c>
      <c r="D107" s="14">
        <f t="shared" si="28"/>
        <v>8.4405446283492405E-2</v>
      </c>
      <c r="E107">
        <f t="shared" si="29"/>
        <v>3</v>
      </c>
    </row>
    <row r="108" spans="1:7" x14ac:dyDescent="0.15">
      <c r="A108" s="15">
        <v>6</v>
      </c>
      <c r="B108" s="14">
        <f t="shared" si="26"/>
        <v>0.91764611408566699</v>
      </c>
      <c r="C108" s="14">
        <f t="shared" si="27"/>
        <v>4.5039060537634032</v>
      </c>
      <c r="D108" s="14">
        <f t="shared" si="28"/>
        <v>10.588899443263195</v>
      </c>
      <c r="E108">
        <f t="shared" si="29"/>
        <v>1</v>
      </c>
    </row>
    <row r="109" spans="1:7" x14ac:dyDescent="0.15">
      <c r="A109" s="15">
        <v>7</v>
      </c>
      <c r="B109" s="14">
        <f t="shared" si="26"/>
        <v>1.0943211605536169</v>
      </c>
      <c r="C109" s="14">
        <f t="shared" si="27"/>
        <v>9.7621466751640575</v>
      </c>
      <c r="D109" s="14">
        <f t="shared" si="28"/>
        <v>6.3636432521949162</v>
      </c>
      <c r="E109">
        <f t="shared" si="29"/>
        <v>1</v>
      </c>
    </row>
    <row r="110" spans="1:7" x14ac:dyDescent="0.15">
      <c r="A110" s="15">
        <v>8</v>
      </c>
      <c r="B110" s="14">
        <f t="shared" si="26"/>
        <v>2.2544554059622737</v>
      </c>
      <c r="C110" s="14">
        <f t="shared" si="27"/>
        <v>2.8054930799030937</v>
      </c>
      <c r="D110" s="14">
        <f t="shared" si="28"/>
        <v>14.072881784158527</v>
      </c>
      <c r="E110">
        <f t="shared" si="29"/>
        <v>1</v>
      </c>
    </row>
    <row r="111" spans="1:7" x14ac:dyDescent="0.15">
      <c r="A111" s="15">
        <v>9</v>
      </c>
      <c r="B111" s="14">
        <f t="shared" si="26"/>
        <v>11.202028619391662</v>
      </c>
      <c r="C111" s="14">
        <f t="shared" si="27"/>
        <v>0.42097564634431017</v>
      </c>
      <c r="D111" s="14">
        <f t="shared" si="28"/>
        <v>32.194513794105958</v>
      </c>
      <c r="E111">
        <f t="shared" si="29"/>
        <v>2</v>
      </c>
    </row>
    <row r="112" spans="1:7" x14ac:dyDescent="0.15">
      <c r="A112" s="15">
        <v>10</v>
      </c>
      <c r="B112" s="14">
        <f t="shared" si="26"/>
        <v>6.7322085725535796</v>
      </c>
      <c r="C112" s="14">
        <f t="shared" si="27"/>
        <v>29.729311856406376</v>
      </c>
      <c r="D112" s="14">
        <f t="shared" si="28"/>
        <v>1.0673850637490554</v>
      </c>
      <c r="E112">
        <f t="shared" si="29"/>
        <v>3</v>
      </c>
    </row>
    <row r="113" spans="1:7" x14ac:dyDescent="0.15">
      <c r="A113" s="15">
        <v>11</v>
      </c>
      <c r="B113" s="14">
        <f t="shared" si="26"/>
        <v>2.512575590779571</v>
      </c>
      <c r="C113" s="14">
        <f t="shared" si="27"/>
        <v>20.326239008738924</v>
      </c>
      <c r="D113" s="14">
        <f t="shared" si="28"/>
        <v>0.93384682804672703</v>
      </c>
      <c r="E113">
        <f t="shared" si="29"/>
        <v>3</v>
      </c>
    </row>
    <row r="114" spans="1:7" x14ac:dyDescent="0.15">
      <c r="A114" s="15">
        <v>12</v>
      </c>
      <c r="B114" s="14">
        <f t="shared" si="26"/>
        <v>4.7809394150773885</v>
      </c>
      <c r="C114" s="14">
        <f t="shared" si="27"/>
        <v>26.618006901183882</v>
      </c>
      <c r="D114" s="14">
        <f t="shared" si="28"/>
        <v>0.37889118796092863</v>
      </c>
      <c r="E114">
        <f t="shared" si="29"/>
        <v>3</v>
      </c>
    </row>
    <row r="115" spans="1:7" x14ac:dyDescent="0.15">
      <c r="A115" s="15">
        <v>13</v>
      </c>
      <c r="B115" s="14">
        <f t="shared" si="26"/>
        <v>2.0213613533485271</v>
      </c>
      <c r="C115" s="14">
        <f t="shared" si="27"/>
        <v>16.311371889624922</v>
      </c>
      <c r="D115" s="14">
        <f t="shared" si="28"/>
        <v>4.2962535655947063</v>
      </c>
      <c r="E115">
        <f t="shared" si="29"/>
        <v>1</v>
      </c>
    </row>
    <row r="116" spans="1:7" x14ac:dyDescent="0.15">
      <c r="A116" s="15">
        <v>14</v>
      </c>
      <c r="B116" s="14">
        <f t="shared" si="26"/>
        <v>0.68006617108198464</v>
      </c>
      <c r="C116" s="14">
        <f t="shared" si="27"/>
        <v>9.6253532404324424</v>
      </c>
      <c r="D116" s="14">
        <f t="shared" si="28"/>
        <v>5.6520308812513376</v>
      </c>
      <c r="E116">
        <f t="shared" si="29"/>
        <v>1</v>
      </c>
    </row>
    <row r="117" spans="1:7" x14ac:dyDescent="0.15">
      <c r="A117" s="15">
        <v>15</v>
      </c>
      <c r="B117" s="14">
        <f t="shared" si="26"/>
        <v>7.7163831849559035</v>
      </c>
      <c r="C117" s="14">
        <f t="shared" si="27"/>
        <v>31.750329751194812</v>
      </c>
      <c r="D117" s="14">
        <f t="shared" si="28"/>
        <v>0.30679387944855996</v>
      </c>
      <c r="E117">
        <f t="shared" si="29"/>
        <v>3</v>
      </c>
    </row>
    <row r="119" spans="1:7" x14ac:dyDescent="0.15">
      <c r="A119" t="s">
        <v>0</v>
      </c>
      <c r="B119" s="14">
        <f>AVERAGEIF($M$2:$M$16,"=1",B$2:B$16)</f>
        <v>22.94</v>
      </c>
      <c r="C119" s="14">
        <f t="shared" ref="C119:G119" si="30">AVERAGEIF($M$2:$M$16,"=1",C$2:C$16)</f>
        <v>3.0460000000000003</v>
      </c>
      <c r="D119" s="14">
        <f t="shared" si="30"/>
        <v>2.782</v>
      </c>
      <c r="E119" s="14">
        <f t="shared" si="30"/>
        <v>103</v>
      </c>
      <c r="F119" s="14">
        <f t="shared" si="30"/>
        <v>202.6</v>
      </c>
      <c r="G119" s="14">
        <f t="shared" si="30"/>
        <v>5.6</v>
      </c>
    </row>
    <row r="120" spans="1:7" x14ac:dyDescent="0.15">
      <c r="A120" t="s">
        <v>1</v>
      </c>
      <c r="B120" s="14">
        <f>AVERAGEIF($M$2:$M$16,"=2",B$2:B$16)</f>
        <v>16.850000000000001</v>
      </c>
      <c r="C120" s="14">
        <f t="shared" ref="C120:G120" si="31">AVERAGEIF($M$2:$M$16,"=2",C$2:C$16)</f>
        <v>4.0772500000000003</v>
      </c>
      <c r="D120" s="14">
        <f t="shared" si="31"/>
        <v>2.4249999999999998</v>
      </c>
      <c r="E120" s="14">
        <f t="shared" si="31"/>
        <v>146.25</v>
      </c>
      <c r="F120" s="14">
        <f t="shared" si="31"/>
        <v>353</v>
      </c>
      <c r="G120" s="14">
        <f t="shared" si="31"/>
        <v>8</v>
      </c>
    </row>
    <row r="121" spans="1:7" x14ac:dyDescent="0.15">
      <c r="A121" t="s">
        <v>9</v>
      </c>
      <c r="B121" s="14">
        <f>AVERAGEIF($M$2:$M$16,"=3",B$2:B$16)</f>
        <v>31.183333333333337</v>
      </c>
      <c r="C121" s="14">
        <f t="shared" ref="C121:G121" si="32">AVERAGEIF($M$2:$M$16,"=3",C$2:C$16)</f>
        <v>2.2174999999999998</v>
      </c>
      <c r="D121" s="14">
        <f t="shared" si="32"/>
        <v>3.2566666666666673</v>
      </c>
      <c r="E121" s="14">
        <f t="shared" si="32"/>
        <v>73.5</v>
      </c>
      <c r="F121" s="14">
        <f t="shared" si="32"/>
        <v>104.16666666666667</v>
      </c>
      <c r="G121" s="14">
        <f t="shared" si="32"/>
        <v>4</v>
      </c>
    </row>
    <row r="122" spans="1:7" x14ac:dyDescent="0.15">
      <c r="A122" s="15" t="s">
        <v>4</v>
      </c>
      <c r="B122" s="15" t="s">
        <v>2</v>
      </c>
      <c r="C122" s="15" t="s">
        <v>3</v>
      </c>
      <c r="D122" s="15" t="s">
        <v>10</v>
      </c>
      <c r="E122" s="15" t="s">
        <v>5</v>
      </c>
    </row>
    <row r="123" spans="1:7" x14ac:dyDescent="0.15">
      <c r="A123" s="15">
        <v>1</v>
      </c>
      <c r="B123" s="14">
        <f>(B2-$B$119)^2/$B$17+(C2-$C$119)^2/$C$17+(D2-$D$119)^2/$D$17+(E2-$E$119)^2/$E$17+(F2-$F$119)^2/$F$17+(G2-$G$119)^2/$G$17</f>
        <v>10.734124687797454</v>
      </c>
      <c r="C123" s="14">
        <f>(B2-$B$120)^2/$B$17+(C2-$C$120)^2/$C$17+(D2-$D$120)^2/$D$17+(E2-$E$120)^2/$E$17+(F2-$F$120)^2/$F$17+(G2-$G$120)^2/$G$17</f>
        <v>0.79060913486591777</v>
      </c>
      <c r="D123" s="14">
        <f>(B2-$B$121)^2/$B$17+(C2-$C$121)^2/$C$17+(D2-$D$121)^2/$D$17+(E2-$E$121)^2/$E$17+(F2-$F$121)^2/$F$17+(G2-$G$121)^2/$G$17</f>
        <v>32.641078193682922</v>
      </c>
      <c r="E123">
        <f>IF(B123=MIN(B123,C123,D123),1,IF(C123=MIN(B123,C123,D123),2,3))</f>
        <v>2</v>
      </c>
    </row>
    <row r="124" spans="1:7" x14ac:dyDescent="0.15">
      <c r="A124" s="15">
        <v>2</v>
      </c>
      <c r="B124" s="14">
        <f t="shared" ref="B124:B137" si="33">(B3-$B$119)^2/$B$17+(C3-$C$119)^2/$C$17+(D3-$D$119)^2/$D$17+(E3-$E$119)^2/$E$17+(F3-$F$119)^2/$F$17+(G3-$G$119)^2/$G$17</f>
        <v>10.458356673086783</v>
      </c>
      <c r="C124" s="14">
        <f t="shared" ref="C124:C137" si="34">(B3-$B$120)^2/$B$17+(C3-$C$120)^2/$C$17+(D3-$D$120)^2/$D$17+(E3-$E$120)^2/$E$17+(F3-$F$120)^2/$F$17+(G3-$G$120)^2/$G$17</f>
        <v>0.23248858578096165</v>
      </c>
      <c r="D124" s="14">
        <f t="shared" ref="D124:D137" si="35">(B3-$B$121)^2/$B$17+(C3-$C$121)^2/$C$17+(D3-$D$121)^2/$D$17+(E3-$E$121)^2/$E$17+(F3-$F$121)^2/$F$17+(G3-$G$121)^2/$G$17</f>
        <v>34.051145236315932</v>
      </c>
      <c r="E124">
        <f t="shared" ref="E124:E137" si="36">IF(B124=MIN(B124,C124,D124),1,IF(C124=MIN(B124,C124,D124),2,3))</f>
        <v>2</v>
      </c>
    </row>
    <row r="125" spans="1:7" x14ac:dyDescent="0.15">
      <c r="A125" s="15">
        <v>3</v>
      </c>
      <c r="B125" s="14">
        <f t="shared" si="33"/>
        <v>9.2661525246206899</v>
      </c>
      <c r="C125" s="14">
        <f t="shared" si="34"/>
        <v>0.1180289208107428</v>
      </c>
      <c r="D125" s="14">
        <f t="shared" si="35"/>
        <v>30.949678063781512</v>
      </c>
      <c r="E125">
        <f t="shared" si="36"/>
        <v>2</v>
      </c>
    </row>
    <row r="126" spans="1:7" x14ac:dyDescent="0.15">
      <c r="A126" s="15">
        <v>4</v>
      </c>
      <c r="B126" s="14">
        <f t="shared" si="33"/>
        <v>10.977400182205537</v>
      </c>
      <c r="C126" s="14">
        <f t="shared" si="34"/>
        <v>38.718600565215063</v>
      </c>
      <c r="D126" s="14">
        <f t="shared" si="35"/>
        <v>1.2961877192844584</v>
      </c>
      <c r="E126">
        <f t="shared" si="36"/>
        <v>3</v>
      </c>
    </row>
    <row r="127" spans="1:7" x14ac:dyDescent="0.15">
      <c r="A127" s="15">
        <v>5</v>
      </c>
      <c r="B127" s="14">
        <f t="shared" si="33"/>
        <v>7.3902773578551102</v>
      </c>
      <c r="C127" s="14">
        <f t="shared" si="34"/>
        <v>32.821956873799763</v>
      </c>
      <c r="D127" s="14">
        <f t="shared" si="35"/>
        <v>8.4405446283492405E-2</v>
      </c>
      <c r="E127">
        <f t="shared" si="36"/>
        <v>3</v>
      </c>
    </row>
    <row r="128" spans="1:7" x14ac:dyDescent="0.15">
      <c r="A128" s="15">
        <v>6</v>
      </c>
      <c r="B128" s="14">
        <f t="shared" si="33"/>
        <v>0.46528939889078058</v>
      </c>
      <c r="C128" s="14">
        <f t="shared" si="34"/>
        <v>6.391742438953707</v>
      </c>
      <c r="D128" s="14">
        <f t="shared" si="35"/>
        <v>10.588899443263195</v>
      </c>
      <c r="E128">
        <f t="shared" si="36"/>
        <v>1</v>
      </c>
    </row>
    <row r="129" spans="1:7" x14ac:dyDescent="0.15">
      <c r="A129" s="15">
        <v>7</v>
      </c>
      <c r="B129" s="14">
        <f t="shared" si="33"/>
        <v>1.0661623726252694</v>
      </c>
      <c r="C129" s="14">
        <f t="shared" si="34"/>
        <v>12.390127045004361</v>
      </c>
      <c r="D129" s="14">
        <f t="shared" si="35"/>
        <v>6.3636432521949162</v>
      </c>
      <c r="E129">
        <f t="shared" si="36"/>
        <v>1</v>
      </c>
    </row>
    <row r="130" spans="1:7" x14ac:dyDescent="0.15">
      <c r="A130" s="15">
        <v>8</v>
      </c>
      <c r="B130" s="14">
        <f t="shared" si="33"/>
        <v>1.4428514598158551</v>
      </c>
      <c r="C130" s="14">
        <f t="shared" si="34"/>
        <v>4.3835829373485842</v>
      </c>
      <c r="D130" s="14">
        <f t="shared" si="35"/>
        <v>14.072881784158527</v>
      </c>
      <c r="E130">
        <f t="shared" si="36"/>
        <v>1</v>
      </c>
    </row>
    <row r="131" spans="1:7" x14ac:dyDescent="0.15">
      <c r="A131" s="15">
        <v>9</v>
      </c>
      <c r="B131" s="14">
        <f t="shared" si="33"/>
        <v>9.5075080642948073</v>
      </c>
      <c r="C131" s="14">
        <f t="shared" si="34"/>
        <v>0.26968860323080285</v>
      </c>
      <c r="D131" s="14">
        <f t="shared" si="35"/>
        <v>32.194513794105958</v>
      </c>
      <c r="E131">
        <f t="shared" si="36"/>
        <v>2</v>
      </c>
    </row>
    <row r="132" spans="1:7" x14ac:dyDescent="0.15">
      <c r="A132" s="15">
        <v>10</v>
      </c>
      <c r="B132" s="14">
        <f t="shared" si="33"/>
        <v>8.298853699783912</v>
      </c>
      <c r="C132" s="14">
        <f t="shared" si="34"/>
        <v>33.946106774608921</v>
      </c>
      <c r="D132" s="14">
        <f t="shared" si="35"/>
        <v>1.0673850637490554</v>
      </c>
      <c r="E132">
        <f t="shared" si="36"/>
        <v>3</v>
      </c>
    </row>
    <row r="133" spans="1:7" x14ac:dyDescent="0.15">
      <c r="A133" s="15">
        <v>11</v>
      </c>
      <c r="B133" s="14">
        <f t="shared" si="33"/>
        <v>3.3764073562037433</v>
      </c>
      <c r="C133" s="14">
        <f t="shared" si="34"/>
        <v>24.125690662725809</v>
      </c>
      <c r="D133" s="14">
        <f t="shared" si="35"/>
        <v>0.93384682804672703</v>
      </c>
      <c r="E133">
        <f t="shared" si="36"/>
        <v>3</v>
      </c>
    </row>
    <row r="134" spans="1:7" x14ac:dyDescent="0.15">
      <c r="A134" s="15">
        <v>12</v>
      </c>
      <c r="B134" s="14">
        <f t="shared" si="33"/>
        <v>6.0874926268896781</v>
      </c>
      <c r="C134" s="14">
        <f t="shared" si="34"/>
        <v>30.869907764222404</v>
      </c>
      <c r="D134" s="14">
        <f t="shared" si="35"/>
        <v>0.37889118796092863</v>
      </c>
      <c r="E134">
        <f t="shared" si="36"/>
        <v>3</v>
      </c>
    </row>
    <row r="135" spans="1:7" x14ac:dyDescent="0.15">
      <c r="A135" s="15">
        <v>13</v>
      </c>
      <c r="B135" s="14">
        <f t="shared" si="33"/>
        <v>2.6821564954528232</v>
      </c>
      <c r="C135" s="14">
        <f t="shared" si="34"/>
        <v>19.483706102340911</v>
      </c>
      <c r="D135" s="14">
        <f t="shared" si="35"/>
        <v>4.2962535655947063</v>
      </c>
      <c r="E135">
        <f t="shared" si="36"/>
        <v>1</v>
      </c>
    </row>
    <row r="136" spans="1:7" x14ac:dyDescent="0.15">
      <c r="A136" s="15">
        <v>14</v>
      </c>
      <c r="B136" s="14">
        <f t="shared" si="33"/>
        <v>0.86049939705488632</v>
      </c>
      <c r="C136" s="14">
        <f t="shared" si="34"/>
        <v>12.061958981581189</v>
      </c>
      <c r="D136" s="14">
        <f t="shared" si="35"/>
        <v>5.6520308812513376</v>
      </c>
      <c r="E136">
        <f t="shared" si="36"/>
        <v>1</v>
      </c>
    </row>
    <row r="137" spans="1:7" x14ac:dyDescent="0.15">
      <c r="A137" s="15">
        <v>15</v>
      </c>
      <c r="B137" s="14">
        <f t="shared" si="33"/>
        <v>9.2851786649828885</v>
      </c>
      <c r="C137" s="14">
        <f t="shared" si="34"/>
        <v>36.223647548998073</v>
      </c>
      <c r="D137" s="14">
        <f t="shared" si="35"/>
        <v>0.30679387944855996</v>
      </c>
      <c r="E137">
        <f t="shared" si="36"/>
        <v>3</v>
      </c>
    </row>
    <row r="138" spans="1:7" x14ac:dyDescent="0.15">
      <c r="B138" s="14"/>
      <c r="C138" s="14"/>
      <c r="D138" s="14"/>
    </row>
    <row r="139" spans="1:7" x14ac:dyDescent="0.15">
      <c r="A139" t="s">
        <v>7</v>
      </c>
      <c r="B139">
        <v>6</v>
      </c>
      <c r="C139">
        <v>7</v>
      </c>
      <c r="D139">
        <v>8</v>
      </c>
      <c r="E139">
        <v>13</v>
      </c>
      <c r="F139">
        <v>14</v>
      </c>
    </row>
    <row r="140" spans="1:7" x14ac:dyDescent="0.15">
      <c r="A140" t="s">
        <v>8</v>
      </c>
      <c r="B140">
        <v>1</v>
      </c>
      <c r="C140">
        <v>2</v>
      </c>
      <c r="D140">
        <v>3</v>
      </c>
      <c r="E140">
        <v>9</v>
      </c>
    </row>
    <row r="141" spans="1:7" x14ac:dyDescent="0.15">
      <c r="A141" t="s">
        <v>12</v>
      </c>
      <c r="B141">
        <v>4</v>
      </c>
      <c r="C141">
        <v>5</v>
      </c>
      <c r="D141">
        <v>10</v>
      </c>
      <c r="E141">
        <v>11</v>
      </c>
      <c r="F141">
        <v>12</v>
      </c>
      <c r="G141">
        <v>15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topLeftCell="B130" workbookViewId="0">
      <selection activeCell="F163" sqref="F163:Q164"/>
    </sheetView>
  </sheetViews>
  <sheetFormatPr defaultRowHeight="14.25" x14ac:dyDescent="0.15"/>
  <cols>
    <col min="1" max="1" width="30.5" bestFit="1" customWidth="1"/>
    <col min="2" max="2" width="8.5" bestFit="1" customWidth="1"/>
    <col min="3" max="3" width="30.5" bestFit="1" customWidth="1"/>
    <col min="4" max="4" width="13.875" bestFit="1" customWidth="1"/>
    <col min="5" max="5" width="8.5" bestFit="1" customWidth="1"/>
    <col min="6" max="6" width="10.5" bestFit="1" customWidth="1"/>
    <col min="7" max="9" width="6.5" bestFit="1" customWidth="1"/>
    <col min="10" max="10" width="9.5" bestFit="1" customWidth="1"/>
    <col min="11" max="16" width="6.5" bestFit="1" customWidth="1"/>
  </cols>
  <sheetData>
    <row r="1" spans="1:7" x14ac:dyDescent="0.15">
      <c r="A1">
        <v>1</v>
      </c>
      <c r="B1" s="4">
        <v>16.899999999999999</v>
      </c>
      <c r="C1" s="4">
        <v>4.3600000000000003</v>
      </c>
      <c r="D1" s="4">
        <v>2.73</v>
      </c>
      <c r="E1" s="4">
        <v>155</v>
      </c>
      <c r="F1" s="4">
        <v>350</v>
      </c>
      <c r="G1" s="5">
        <v>8</v>
      </c>
    </row>
    <row r="2" spans="1:7" x14ac:dyDescent="0.15">
      <c r="A2">
        <v>2</v>
      </c>
      <c r="B2" s="4">
        <v>15.5</v>
      </c>
      <c r="C2" s="4">
        <v>4.0540000000000003</v>
      </c>
      <c r="D2" s="4">
        <v>2.2599999999999998</v>
      </c>
      <c r="E2" s="4">
        <v>142</v>
      </c>
      <c r="F2" s="4">
        <v>351</v>
      </c>
      <c r="G2" s="5">
        <v>8</v>
      </c>
    </row>
    <row r="3" spans="1:7" x14ac:dyDescent="0.15">
      <c r="A3">
        <v>3</v>
      </c>
      <c r="B3" s="4">
        <v>18.5</v>
      </c>
      <c r="C3" s="4">
        <v>3.94</v>
      </c>
      <c r="D3" s="4">
        <v>2.4500000000000002</v>
      </c>
      <c r="E3" s="4">
        <v>150</v>
      </c>
      <c r="F3" s="4">
        <v>360</v>
      </c>
      <c r="G3" s="5">
        <v>8</v>
      </c>
    </row>
    <row r="4" spans="1:7" x14ac:dyDescent="0.15">
      <c r="A4">
        <v>4</v>
      </c>
      <c r="B4" s="4">
        <v>30</v>
      </c>
      <c r="C4" s="4">
        <v>2.1549999999999998</v>
      </c>
      <c r="D4" s="4">
        <v>3.7</v>
      </c>
      <c r="E4" s="4">
        <v>68</v>
      </c>
      <c r="F4" s="4">
        <v>98</v>
      </c>
      <c r="G4" s="5">
        <v>4</v>
      </c>
    </row>
    <row r="5" spans="1:7" x14ac:dyDescent="0.15">
      <c r="A5">
        <v>5</v>
      </c>
      <c r="B5" s="4">
        <v>30.9</v>
      </c>
      <c r="C5" s="4">
        <v>2.23</v>
      </c>
      <c r="D5" s="4">
        <v>3.37</v>
      </c>
      <c r="E5" s="4">
        <v>75</v>
      </c>
      <c r="F5" s="4">
        <v>105</v>
      </c>
      <c r="G5" s="5">
        <v>4</v>
      </c>
    </row>
    <row r="6" spans="1:7" x14ac:dyDescent="0.15">
      <c r="A6">
        <v>6</v>
      </c>
      <c r="B6" s="4">
        <v>20.6</v>
      </c>
      <c r="C6" s="4">
        <v>3.38</v>
      </c>
      <c r="D6" s="4">
        <v>2.73</v>
      </c>
      <c r="E6" s="4">
        <v>105</v>
      </c>
      <c r="F6" s="4">
        <v>231</v>
      </c>
      <c r="G6" s="5">
        <v>6</v>
      </c>
    </row>
    <row r="7" spans="1:7" x14ac:dyDescent="0.15">
      <c r="A7">
        <v>7</v>
      </c>
      <c r="B7" s="4">
        <v>20.8</v>
      </c>
      <c r="C7" s="4">
        <v>3.07</v>
      </c>
      <c r="D7" s="4">
        <v>3.08</v>
      </c>
      <c r="E7" s="4">
        <v>85</v>
      </c>
      <c r="F7" s="4">
        <v>200</v>
      </c>
      <c r="G7" s="5">
        <v>6</v>
      </c>
    </row>
    <row r="8" spans="1:7" x14ac:dyDescent="0.15">
      <c r="A8">
        <v>8</v>
      </c>
      <c r="B8" s="4">
        <v>18.100000000000001</v>
      </c>
      <c r="C8" s="4">
        <v>3.41</v>
      </c>
      <c r="D8" s="4">
        <v>2.73</v>
      </c>
      <c r="E8" s="4">
        <v>120</v>
      </c>
      <c r="F8" s="4">
        <v>258</v>
      </c>
      <c r="G8" s="5">
        <v>6</v>
      </c>
    </row>
    <row r="9" spans="1:7" x14ac:dyDescent="0.15">
      <c r="A9">
        <v>9</v>
      </c>
      <c r="B9" s="4">
        <v>16.5</v>
      </c>
      <c r="C9" s="4">
        <v>3.9550000000000001</v>
      </c>
      <c r="D9" s="4">
        <v>2.2599999999999998</v>
      </c>
      <c r="E9" s="4">
        <v>138</v>
      </c>
      <c r="F9" s="4">
        <v>351</v>
      </c>
      <c r="G9" s="5">
        <v>8</v>
      </c>
    </row>
    <row r="10" spans="1:7" x14ac:dyDescent="0.15">
      <c r="A10">
        <v>10</v>
      </c>
      <c r="B10" s="4">
        <v>35.1</v>
      </c>
      <c r="C10" s="4">
        <v>1.915</v>
      </c>
      <c r="D10" s="4">
        <v>2.97</v>
      </c>
      <c r="E10" s="4">
        <v>80</v>
      </c>
      <c r="F10" s="4">
        <v>98</v>
      </c>
      <c r="G10" s="5">
        <v>4</v>
      </c>
    </row>
    <row r="11" spans="1:7" x14ac:dyDescent="0.15">
      <c r="A11">
        <v>11</v>
      </c>
      <c r="B11" s="4">
        <v>27.4</v>
      </c>
      <c r="C11" s="4">
        <v>2.67</v>
      </c>
      <c r="D11" s="4">
        <v>3.08</v>
      </c>
      <c r="E11" s="4">
        <v>80</v>
      </c>
      <c r="F11" s="4">
        <v>121</v>
      </c>
      <c r="G11" s="5">
        <v>4</v>
      </c>
    </row>
    <row r="12" spans="1:7" x14ac:dyDescent="0.15">
      <c r="A12">
        <v>12</v>
      </c>
      <c r="B12" s="4">
        <v>29.5</v>
      </c>
      <c r="C12" s="4">
        <v>2.1349999999999998</v>
      </c>
      <c r="D12" s="4">
        <v>3.05</v>
      </c>
      <c r="E12" s="4">
        <v>68</v>
      </c>
      <c r="F12" s="4">
        <v>98</v>
      </c>
      <c r="G12" s="5">
        <v>4</v>
      </c>
    </row>
    <row r="13" spans="1:7" x14ac:dyDescent="0.15">
      <c r="A13">
        <v>13</v>
      </c>
      <c r="B13" s="4">
        <v>28.4</v>
      </c>
      <c r="C13" s="4">
        <v>2.67</v>
      </c>
      <c r="D13" s="4">
        <v>2.5299999999999998</v>
      </c>
      <c r="E13" s="4">
        <v>90</v>
      </c>
      <c r="F13" s="4">
        <v>151</v>
      </c>
      <c r="G13" s="5">
        <v>4</v>
      </c>
    </row>
    <row r="14" spans="1:7" x14ac:dyDescent="0.15">
      <c r="A14">
        <v>14</v>
      </c>
      <c r="B14" s="4">
        <v>26.8</v>
      </c>
      <c r="C14" s="4">
        <v>2.7</v>
      </c>
      <c r="D14" s="4">
        <v>2.84</v>
      </c>
      <c r="E14" s="4">
        <v>115</v>
      </c>
      <c r="F14" s="4">
        <v>173</v>
      </c>
      <c r="G14" s="5">
        <v>6</v>
      </c>
    </row>
    <row r="15" spans="1:7" x14ac:dyDescent="0.15">
      <c r="A15">
        <v>15</v>
      </c>
      <c r="B15" s="4">
        <v>34.200000000000003</v>
      </c>
      <c r="C15" s="4">
        <v>2.2000000000000002</v>
      </c>
      <c r="D15" s="4">
        <v>3.37</v>
      </c>
      <c r="E15" s="4">
        <v>70</v>
      </c>
      <c r="F15" s="4">
        <v>105</v>
      </c>
      <c r="G15" s="5">
        <v>4</v>
      </c>
    </row>
    <row r="16" spans="1:7" x14ac:dyDescent="0.15">
      <c r="B16" s="4">
        <f>_xlfn.VAR.P(B1:B15)</f>
        <v>42.666488888888985</v>
      </c>
      <c r="C16" s="4">
        <f t="shared" ref="C16:G16" si="0">_xlfn.VAR.P(C1:C15)</f>
        <v>0.61680623999999629</v>
      </c>
      <c r="D16" s="4">
        <f t="shared" si="0"/>
        <v>0.16098222222222225</v>
      </c>
      <c r="E16" s="4">
        <f t="shared" si="0"/>
        <v>931.26222222222225</v>
      </c>
      <c r="F16" s="4">
        <f t="shared" si="0"/>
        <v>10432.888888888889</v>
      </c>
      <c r="G16" s="4">
        <f t="shared" si="0"/>
        <v>2.7733333333333334</v>
      </c>
    </row>
    <row r="18" spans="1:16" x14ac:dyDescent="0.15">
      <c r="A18" t="s">
        <v>14</v>
      </c>
      <c r="B18">
        <v>1</v>
      </c>
      <c r="C18" s="7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</row>
    <row r="19" spans="1:16" x14ac:dyDescent="0.15">
      <c r="A19">
        <v>1</v>
      </c>
      <c r="B19" s="4">
        <f>SQRT(($B1-$B$1)^2/$B$16+($C1-$C$1)^2/$C$16+($D1-$D$1)^2/$D$16+($E1-$E$1)^2/$E$16+($F1-$F$1)^2/$F$16+($G1-$G$1)^2/$G$16)</f>
        <v>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15">
      <c r="A20">
        <v>2</v>
      </c>
      <c r="B20" s="4">
        <f>SQRT(($B2-$B$1)^2/$B$16+($C2-$C$1)^2/$C$16+($D2-$D$1)^2/$D$16+($E2-$E$1)^2/$E$16+($F2-$F$1)^2/$F$16+($G2-$G$1)^2/$G$16)</f>
        <v>1.3234487834461708</v>
      </c>
      <c r="C20" s="4">
        <f>SQRT(($B2-$B$2)^2/$B$16+($C2-$C$2)^2/$C$16+($D2-$D$2)^2/$D$16+($E2-$E$2)^2/$E$16+($F2-$F$2)^2/$F$16+($G2-$G$2)^2/$G$16)</f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15">
      <c r="A21">
        <v>3</v>
      </c>
      <c r="B21" s="4">
        <f t="shared" ref="B21:B33" si="1">SQRT(($B3-$B$1)^2/$B$16+($C3-$C$1)^2/$C$16+($D3-$D$1)^2/$D$16+($E3-$E$1)^2/$E$16+($F3-$F$1)^2/$F$16+($G3-$G$1)^2/$G$16)</f>
        <v>0.93243242683571337</v>
      </c>
      <c r="C21" s="4">
        <f t="shared" ref="C21:C33" si="2">SQRT(($B3-$B$2)^2/$B$16+($C3-$C$2)^2/$C$16+($D3-$D$2)^2/$D$16+($E3-$E$2)^2/$E$16+($F3-$F$2)^2/$F$16+($G3-$G$2)^2/$G$16)</f>
        <v>0.72989342244068478</v>
      </c>
      <c r="D21" s="4">
        <f>SQRT(($B3-$B$3)^2/$B$16+($C3-$C$3)^2/$C$16+($D3-$D$3)^2/$D$16+($E3-$E$3)^2/$E$16+($F3-$F$3)^2/$F$16+($G3-$G$3)^2/$G$16)</f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15">
      <c r="A22">
        <v>4</v>
      </c>
      <c r="B22" s="4">
        <f t="shared" si="1"/>
        <v>6.1427408904886294</v>
      </c>
      <c r="C22" s="4">
        <f t="shared" si="2"/>
        <v>6.4373893695930064</v>
      </c>
      <c r="D22" s="4">
        <f t="shared" ref="D22:D33" si="3">SQRT(($B4-$B$3)^2/$B$16+($C4-$C$3)^2/$C$16+($D4-$D$3)^2/$D$16+($E4-$E$3)^2/$E$16+($F4-$F$3)^2/$F$16+($G4-$G$3)^2/$G$16)</f>
        <v>6.1270271140335302</v>
      </c>
      <c r="E22" s="4">
        <f>SQRT(($B4-$B$4)^2/$B$16+($C4-$C$4)^2/$C$16+($D4-$D$4)^2/$D$16+($E4-$E$4)^2/$E$16+($F4-$F$4)^2/$F$16+($G4-$G$4)^2/$G$16)</f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15">
      <c r="A23">
        <v>5</v>
      </c>
      <c r="B23" s="4">
        <f t="shared" si="1"/>
        <v>5.7348656109986829</v>
      </c>
      <c r="C23" s="4">
        <f t="shared" si="2"/>
        <v>5.9157458599370081</v>
      </c>
      <c r="D23" s="4">
        <f t="shared" si="3"/>
        <v>5.6253277948559353</v>
      </c>
      <c r="E23" s="4">
        <f t="shared" ref="E23:E33" si="4">SQRT(($B5-$B$4)^2/$B$16+($C5-$C$4)^2/$C$16+($D5-$D$4)^2/$D$16+($E5-$E$4)^2/$E$16+($F5-$F$4)^2/$F$16+($G5-$G$4)^2/$G$16)</f>
        <v>0.87286291517545078</v>
      </c>
      <c r="F23" s="4">
        <f>SQRT(($B5-$B$5)^2/$B$16+($C5-$C$5)^2/$C$16+($D5-$D$5)^2/$D$16+($E5-$E$5)^2/$E$16+($F5-$F$5)^2/$F$16+($G5-$G$5)^2/$G$16)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15">
      <c r="A24">
        <v>6</v>
      </c>
      <c r="B24" s="4">
        <f t="shared" si="1"/>
        <v>2.7133175422051017</v>
      </c>
      <c r="C24" s="4">
        <f t="shared" si="2"/>
        <v>2.6478134782347285</v>
      </c>
      <c r="D24" s="4">
        <f t="shared" si="3"/>
        <v>2.5120954081544933</v>
      </c>
      <c r="E24" s="4">
        <f t="shared" si="4"/>
        <v>3.8673563625640761</v>
      </c>
      <c r="F24" s="4">
        <f t="shared" ref="F24:F33" si="5">SQRT(($B6-$B$5)^2/$B$16+($C6-$C$5)^2/$C$16+($D6-$D$5)^2/$D$16+($E6-$E$5)^2/$E$16+($F6-$F$5)^2/$F$16+($G6-$G$5)^2/$G$16)</f>
        <v>3.3324838335798459</v>
      </c>
      <c r="G24" s="4">
        <f>SQRT(($B6-$B$6)^2/$B$16+($C6-$C$6)^2/$C$16+($D6-$D$6)^2/$D$16+($E6-$E$6)^2/$E$16+($F6-$F$6)^2/$F$16+($G6-$G$6)^2/$G$16)</f>
        <v>0</v>
      </c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15">
      <c r="A25">
        <v>7</v>
      </c>
      <c r="B25" s="4">
        <f t="shared" si="1"/>
        <v>3.5603362688387512</v>
      </c>
      <c r="C25" s="4">
        <f t="shared" si="2"/>
        <v>3.6771760681634014</v>
      </c>
      <c r="D25" s="4">
        <f t="shared" si="3"/>
        <v>3.4999345331889882</v>
      </c>
      <c r="E25" s="4">
        <f t="shared" si="4"/>
        <v>2.9118421466508337</v>
      </c>
      <c r="F25" s="4">
        <f t="shared" si="5"/>
        <v>2.5440098717392634</v>
      </c>
      <c r="G25" s="4">
        <f t="shared" ref="G25:G33" si="6">SQRT(($B7-$B$6)^2/$B$16+($C7-$C$6)^2/$C$16+($D7-$D$6)^2/$D$16+($E7-$E$6)^2/$E$16+($F7-$F$6)^2/$F$16+($G7-$G$6)^2/$G$16)</f>
        <v>1.1997211270515877</v>
      </c>
      <c r="H25" s="4">
        <f>SQRT(($B7-$B$7)^2/$B$16+($C7-$C$7)^2/$C$16+($D7-$D$7)^2/$D$16+($E7-$E$7)^2/$E$16+($F7-$F$7)^2/$F$16+($G7-$G$7)^2/$G$16)</f>
        <v>0</v>
      </c>
      <c r="I25" s="4"/>
      <c r="J25" s="4"/>
      <c r="K25" s="4"/>
      <c r="L25" s="4"/>
      <c r="M25" s="4"/>
      <c r="N25" s="4"/>
      <c r="O25" s="4"/>
      <c r="P25" s="4"/>
    </row>
    <row r="26" spans="1:16" x14ac:dyDescent="0.15">
      <c r="A26">
        <v>8</v>
      </c>
      <c r="B26" s="4">
        <f t="shared" si="1"/>
        <v>2.2507642524163423</v>
      </c>
      <c r="C26" s="4">
        <f t="shared" si="2"/>
        <v>2.2347432544846928</v>
      </c>
      <c r="D26" s="4">
        <f t="shared" si="3"/>
        <v>2.086178250290569</v>
      </c>
      <c r="E26" s="4">
        <f t="shared" si="4"/>
        <v>4.3031304887756967</v>
      </c>
      <c r="F26" s="4">
        <f t="shared" si="5"/>
        <v>3.8081986347062791</v>
      </c>
      <c r="G26" s="4">
        <f t="shared" si="6"/>
        <v>0.67781034433022169</v>
      </c>
      <c r="H26" s="4">
        <f t="shared" ref="H26:H33" si="7">SQRT(($B8-$B$7)^2/$B$16+($C8-$C$7)^2/$C$16+($D8-$D$7)^2/$D$16+($E8-$E$7)^2/$E$16+($F8-$F$7)^2/$F$16+($G8-$G$7)^2/$G$16)</f>
        <v>1.6604491999702071</v>
      </c>
      <c r="I26" s="4">
        <f>SQRT(($B8-$B$8)^2/$B$16+($C8-$C$8)^2/$C$16+($D8-$D$8)^2/$D$16+($E8-$E$8)^2/$E$16+($F8-$F$8)^2/$F$16+($G8-$G$8)^2/$G$16)</f>
        <v>0</v>
      </c>
      <c r="J26" s="4"/>
      <c r="K26" s="4"/>
      <c r="L26" s="4"/>
      <c r="M26" s="4"/>
      <c r="N26" s="4"/>
      <c r="O26" s="4"/>
      <c r="P26" s="4"/>
    </row>
    <row r="27" spans="1:16" x14ac:dyDescent="0.15">
      <c r="A27" s="7">
        <v>9</v>
      </c>
      <c r="B27" s="4">
        <f t="shared" si="1"/>
        <v>1.3972490369050923</v>
      </c>
      <c r="C27" s="6">
        <f t="shared" si="2"/>
        <v>0.23771515998132425</v>
      </c>
      <c r="D27" s="4">
        <f t="shared" si="3"/>
        <v>0.69336591291646477</v>
      </c>
      <c r="E27" s="4">
        <f t="shared" si="4"/>
        <v>6.2905888997785038</v>
      </c>
      <c r="F27" s="4">
        <f t="shared" si="5"/>
        <v>5.7593052779594496</v>
      </c>
      <c r="G27" s="4">
        <f t="shared" si="6"/>
        <v>2.5088151307884243</v>
      </c>
      <c r="H27" s="4">
        <f t="shared" si="7"/>
        <v>3.5389494916733053</v>
      </c>
      <c r="I27" s="4">
        <f t="shared" ref="I27:I33" si="8">SQRT(($B9-$B$8)^2/$B$16+($C9-$C$8)^2/$C$16+($D9-$D$8)^2/$D$16+($E9-$E$8)^2/$E$16+($F9-$F$8)^2/$F$16+($G9-$G$8)^2/$G$16)</f>
        <v>2.1290820013980691</v>
      </c>
      <c r="J27" s="4">
        <f>SQRT(($B9-$B$9)^2/$B$16+($C9-$C$9)^2/$C$16+($D9-$D$9)^2/$D$16+($E9-$E$9)^2/$E$16+($F9-$F$9)^2/$F$16+($G9-$G$9)^2/$G$16)</f>
        <v>0</v>
      </c>
      <c r="K27" s="4"/>
      <c r="L27" s="4"/>
      <c r="M27" s="4"/>
      <c r="N27" s="4"/>
      <c r="O27" s="4"/>
      <c r="P27" s="4"/>
    </row>
    <row r="28" spans="1:16" x14ac:dyDescent="0.15">
      <c r="A28">
        <v>10</v>
      </c>
      <c r="B28" s="4">
        <f t="shared" si="1"/>
        <v>5.9757425413289997</v>
      </c>
      <c r="C28" s="4">
        <f t="shared" si="2"/>
        <v>5.9653349324576057</v>
      </c>
      <c r="D28" s="4">
        <f t="shared" si="3"/>
        <v>5.6918182088575664</v>
      </c>
      <c r="E28" s="4">
        <f t="shared" si="4"/>
        <v>2.0415504996231371</v>
      </c>
      <c r="F28" s="4">
        <f t="shared" si="5"/>
        <v>1.2648117471938267</v>
      </c>
      <c r="G28" s="4">
        <f t="shared" si="6"/>
        <v>3.5459947920403727</v>
      </c>
      <c r="H28" s="4">
        <f t="shared" si="7"/>
        <v>3.0817358984694168</v>
      </c>
      <c r="I28" s="4">
        <f t="shared" si="8"/>
        <v>4.0458619024226543</v>
      </c>
      <c r="J28" s="4">
        <f t="shared" ref="J28:J33" si="9">SQRT(($B10-$B$9)^2/$B$16+($C10-$C$9)^2/$C$16+($D10-$D$9)^2/$D$16+($E10-$E$9)^2/$E$16+($F10-$F$9)^2/$F$16+($G10-$G$9)^2/$G$16)</f>
        <v>5.7882404963679086</v>
      </c>
      <c r="K28" s="4">
        <f>SQRT(($B10-$B$10)^2/$B$16+($C10-$C$10)^2/$C$16+($D10-$D$10)^2/$D$16+($E10-$E$10)^2/$E$16+($F10-$F$10)^2/$F$16+($G10-$G$10)^2/$G$16)</f>
        <v>0</v>
      </c>
      <c r="L28" s="4"/>
      <c r="M28" s="4"/>
      <c r="N28" s="4"/>
      <c r="O28" s="4"/>
      <c r="P28" s="4"/>
    </row>
    <row r="29" spans="1:16" x14ac:dyDescent="0.15">
      <c r="A29">
        <v>11</v>
      </c>
      <c r="B29" s="4">
        <f t="shared" si="1"/>
        <v>4.9810984944075463</v>
      </c>
      <c r="C29" s="4">
        <f t="shared" si="2"/>
        <v>5.0565565647150894</v>
      </c>
      <c r="D29" s="4">
        <f t="shared" si="3"/>
        <v>4.8417868135270403</v>
      </c>
      <c r="E29" s="4">
        <f t="shared" si="4"/>
        <v>1.7837069874847464</v>
      </c>
      <c r="F29" s="4">
        <f t="shared" si="5"/>
        <v>1.0838756766380728</v>
      </c>
      <c r="G29" s="4">
        <f t="shared" si="6"/>
        <v>2.4362299205274529</v>
      </c>
      <c r="H29" s="4">
        <f t="shared" si="7"/>
        <v>1.8296720678288856</v>
      </c>
      <c r="I29" s="4">
        <f t="shared" si="8"/>
        <v>2.9385878824139757</v>
      </c>
      <c r="J29" s="4">
        <f t="shared" si="9"/>
        <v>4.9082147309174387</v>
      </c>
      <c r="K29" s="4">
        <f t="shared" ref="K29:K33" si="10">SQRT(($B11-$B$10)^2/$B$16+($C11-$C$10)^2/$C$16+($D11-$D$10)^2/$D$16+($E11-$E$10)^2/$E$16+($F11-$F$10)^2/$F$16+($G11-$G$10)^2/$G$16)</f>
        <v>1.5619345298446945</v>
      </c>
      <c r="L29" s="4">
        <f>SQRT(($B11-$B$11)^2/$B$16+($C11-$C$11)^2/$C$16+($D11-$D$11)^2/$D$16+($E11-$E$11)^2/$E$16+($F11-$F$11)^2/$F$16+($G11-$G$11)^2/$G$16)</f>
        <v>0</v>
      </c>
      <c r="M29" s="4"/>
      <c r="N29" s="4"/>
      <c r="O29" s="4"/>
      <c r="P29" s="4"/>
    </row>
    <row r="30" spans="1:16" x14ac:dyDescent="0.15">
      <c r="A30">
        <v>12</v>
      </c>
      <c r="B30" s="4">
        <f t="shared" si="1"/>
        <v>5.6892078537886386</v>
      </c>
      <c r="C30" s="4">
        <f t="shared" si="2"/>
        <v>5.6767680333543957</v>
      </c>
      <c r="D30" s="4">
        <f t="shared" si="3"/>
        <v>5.470230840606896</v>
      </c>
      <c r="E30" s="4">
        <f t="shared" si="4"/>
        <v>1.6220423253141598</v>
      </c>
      <c r="F30" s="4">
        <f t="shared" si="5"/>
        <v>0.86831909031079757</v>
      </c>
      <c r="G30" s="4">
        <f t="shared" si="6"/>
        <v>3.1005534214192312</v>
      </c>
      <c r="H30" s="4">
        <f t="shared" si="7"/>
        <v>2.4386049255386228</v>
      </c>
      <c r="I30" s="4">
        <f t="shared" si="8"/>
        <v>3.6217771603052351</v>
      </c>
      <c r="J30" s="4">
        <f t="shared" si="9"/>
        <v>5.5112829308543532</v>
      </c>
      <c r="K30" s="4">
        <f t="shared" si="10"/>
        <v>1.0039206016943727</v>
      </c>
      <c r="L30" s="4">
        <f t="shared" ref="L30:L33" si="11">SQRT(($B12-$B$11)^2/$B$16+($C12-$C$11)^2/$C$16+($D12-$D$11)^2/$D$16+($E12-$E$11)^2/$E$16+($F12-$F$11)^2/$F$16+($G12-$G$11)^2/$G$16)</f>
        <v>0.88222898546201078</v>
      </c>
      <c r="M30" s="4">
        <f>SQRT(($B12-$B$12)^2/$B$16+($C12-$C$12)^2/$C$16+($D12-$D$12)^2/$D$16+($E12-$E$12)^2/$E$16+($F12-$F$12)^2/$F$16+($G12-$G$12)^2/$G$16)</f>
        <v>0</v>
      </c>
      <c r="N30" s="4"/>
      <c r="O30" s="4"/>
      <c r="P30" s="4"/>
    </row>
    <row r="31" spans="1:16" x14ac:dyDescent="0.15">
      <c r="A31">
        <v>13</v>
      </c>
      <c r="B31" s="4">
        <f t="shared" si="1"/>
        <v>4.6989819198575251</v>
      </c>
      <c r="C31" s="4">
        <f t="shared" si="2"/>
        <v>4.4682640494532686</v>
      </c>
      <c r="D31" s="4">
        <f t="shared" si="3"/>
        <v>4.3328517248466092</v>
      </c>
      <c r="E31" s="4">
        <f t="shared" si="4"/>
        <v>3.1276813086122073</v>
      </c>
      <c r="F31" s="4">
        <f t="shared" si="5"/>
        <v>2.2995391451601321</v>
      </c>
      <c r="G31" s="4">
        <f t="shared" si="6"/>
        <v>2.188390387133448</v>
      </c>
      <c r="H31" s="4">
        <f t="shared" si="7"/>
        <v>2.2784943369886688</v>
      </c>
      <c r="I31" s="4">
        <f t="shared" si="8"/>
        <v>2.6700002600448984</v>
      </c>
      <c r="J31" s="4">
        <f t="shared" si="9"/>
        <v>4.3042096702834316</v>
      </c>
      <c r="K31" s="4">
        <f t="shared" si="10"/>
        <v>1.8856066817505912</v>
      </c>
      <c r="L31" s="4">
        <f t="shared" si="11"/>
        <v>1.4478169334425945</v>
      </c>
      <c r="M31" s="4">
        <f t="shared" ref="M31:M33" si="12">SQRT(($B13-$B$12)^2/$B$16+($C13-$C$12)^2/$C$16+($D13-$D$12)^2/$D$16+($E13-$E$12)^2/$E$16+($F13-$F$12)^2/$F$16+($G13-$G$12)^2/$G$16)</f>
        <v>1.7207734044975225</v>
      </c>
      <c r="N31" s="4">
        <f>SQRT(($B13-$B$13)^2/$B$16+($C13-$C$13)^2/$C$16+($D13-$D$13)^2/$D$16+($E13-$E$13)^2/$E$16+($F13-$F$13)^2/$F$16+($G13-$G$13)^2/$G$16)</f>
        <v>0</v>
      </c>
      <c r="O31" s="4"/>
      <c r="P31" s="4"/>
    </row>
    <row r="32" spans="1:16" x14ac:dyDescent="0.15">
      <c r="A32">
        <v>14</v>
      </c>
      <c r="B32" s="4">
        <f t="shared" si="1"/>
        <v>3.6059846543873575</v>
      </c>
      <c r="C32" s="4">
        <f t="shared" si="2"/>
        <v>3.6492110665700079</v>
      </c>
      <c r="D32" s="4">
        <f t="shared" si="3"/>
        <v>3.3409299467620834</v>
      </c>
      <c r="E32" s="4">
        <f t="shared" si="4"/>
        <v>3.1095606990565705</v>
      </c>
      <c r="F32" s="4">
        <f t="shared" si="5"/>
        <v>2.4699502146874877</v>
      </c>
      <c r="G32" s="4">
        <f t="shared" si="6"/>
        <v>1.4681948052695355</v>
      </c>
      <c r="H32" s="4">
        <f t="shared" si="7"/>
        <v>1.5683788492902144</v>
      </c>
      <c r="I32" s="4">
        <f t="shared" si="8"/>
        <v>1.8400534301254163</v>
      </c>
      <c r="J32" s="4">
        <f t="shared" si="9"/>
        <v>3.4895517657411763</v>
      </c>
      <c r="K32" s="4">
        <f t="shared" si="10"/>
        <v>2.4526600494012807</v>
      </c>
      <c r="L32" s="4">
        <f t="shared" si="11"/>
        <v>1.839730194337891</v>
      </c>
      <c r="M32" s="4">
        <f t="shared" si="12"/>
        <v>2.3056161536165618</v>
      </c>
      <c r="N32" s="4">
        <f t="shared" ref="N32:N33" si="13">SQRT(($B14-$B$13)^2/$B$16+($C14-$C$13)^2/$C$16+($D14-$D$13)^2/$D$16+($E14-$E$13)^2/$E$16+($F14-$F$13)^2/$F$16+($G14-$G$13)^2/$G$16)</f>
        <v>1.6787648085054645</v>
      </c>
      <c r="O32" s="4">
        <f>SQRT(($B14-$B$14)^2/$B$16+($C14-$C$14)^2/$C$16+($D14-$D$14)^2/$D$16+($E14-$E$14)^2/$E$16+($F14-$F$14)^2/$F$16+($G14-$G$14)^2/$G$16)</f>
        <v>0</v>
      </c>
      <c r="P32" s="4"/>
    </row>
    <row r="33" spans="1:16" x14ac:dyDescent="0.15">
      <c r="A33">
        <v>15</v>
      </c>
      <c r="B33" s="4">
        <f t="shared" si="1"/>
        <v>6.0335812688755386</v>
      </c>
      <c r="C33" s="4">
        <f t="shared" si="2"/>
        <v>6.2095627957595587</v>
      </c>
      <c r="D33" s="4">
        <f t="shared" si="3"/>
        <v>5.9006512294769413</v>
      </c>
      <c r="E33" s="4">
        <f t="shared" si="4"/>
        <v>1.0498506593641996</v>
      </c>
      <c r="F33" s="4">
        <f t="shared" si="5"/>
        <v>0.53248460347721083</v>
      </c>
      <c r="G33" s="4">
        <f t="shared" si="6"/>
        <v>3.662824898666512</v>
      </c>
      <c r="H33" s="4">
        <f t="shared" si="7"/>
        <v>2.9166708276482236</v>
      </c>
      <c r="I33" s="4">
        <f t="shared" si="8"/>
        <v>4.1670043088363427</v>
      </c>
      <c r="J33" s="4">
        <f t="shared" si="9"/>
        <v>6.0435873011106516</v>
      </c>
      <c r="K33" s="4">
        <f t="shared" si="10"/>
        <v>1.121002791650854</v>
      </c>
      <c r="L33" s="4">
        <f t="shared" si="11"/>
        <v>1.4478351201478457</v>
      </c>
      <c r="M33" s="4">
        <f t="shared" si="12"/>
        <v>1.0815143769429636</v>
      </c>
      <c r="N33" s="4">
        <f t="shared" si="13"/>
        <v>2.4823402928131917</v>
      </c>
      <c r="O33" s="4">
        <f>SQRT(($B15-$B$14)^2/$B$16+($C15-$C$14)^2/$C$16+($D15-$D$14)^2/$D$16+($E15-$E$14)^2/$E$16+($F15-$F$14)^2/$F$16+($G15-$G$14)^2/$G$16)</f>
        <v>2.7374548862810535</v>
      </c>
      <c r="P33" s="4">
        <v>0</v>
      </c>
    </row>
    <row r="36" spans="1:16" x14ac:dyDescent="0.15">
      <c r="A36" t="s">
        <v>13</v>
      </c>
      <c r="B36">
        <v>1</v>
      </c>
      <c r="C36" t="s">
        <v>16</v>
      </c>
      <c r="D36">
        <v>3</v>
      </c>
      <c r="E36">
        <v>4</v>
      </c>
      <c r="F36" s="7">
        <v>5</v>
      </c>
      <c r="G36">
        <v>6</v>
      </c>
      <c r="H36">
        <v>7</v>
      </c>
      <c r="I36">
        <v>8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</row>
    <row r="37" spans="1:16" x14ac:dyDescent="0.15">
      <c r="A37">
        <v>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6" x14ac:dyDescent="0.15">
      <c r="A38" t="s">
        <v>16</v>
      </c>
      <c r="B38" s="4">
        <v>1.3234487834461708</v>
      </c>
      <c r="C38" s="4">
        <v>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6" x14ac:dyDescent="0.15">
      <c r="A39">
        <v>3</v>
      </c>
      <c r="B39" s="4">
        <v>0.93243242683571337</v>
      </c>
      <c r="C39" s="4">
        <v>0.69</v>
      </c>
      <c r="D39" s="4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6" x14ac:dyDescent="0.15">
      <c r="A40">
        <v>4</v>
      </c>
      <c r="B40" s="4">
        <v>6.1427408904886294</v>
      </c>
      <c r="C40" s="4">
        <v>6.29</v>
      </c>
      <c r="D40" s="4">
        <v>6.1270271140335302</v>
      </c>
      <c r="E40" s="4"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6" x14ac:dyDescent="0.15">
      <c r="A41">
        <v>5</v>
      </c>
      <c r="B41" s="4">
        <v>5.7348656109986829</v>
      </c>
      <c r="C41" s="4">
        <v>5.76</v>
      </c>
      <c r="D41" s="4">
        <v>5.6253277948559353</v>
      </c>
      <c r="E41" s="4">
        <v>0.87286291517545078</v>
      </c>
      <c r="F41" s="4">
        <v>0</v>
      </c>
      <c r="G41" s="4"/>
      <c r="H41" s="4"/>
      <c r="I41" s="4"/>
      <c r="J41" s="4"/>
      <c r="K41" s="4"/>
      <c r="L41" s="4"/>
      <c r="M41" s="4"/>
      <c r="N41" s="4"/>
      <c r="O41" s="4"/>
    </row>
    <row r="42" spans="1:16" x14ac:dyDescent="0.15">
      <c r="A42">
        <v>6</v>
      </c>
      <c r="B42" s="4">
        <v>2.7133175422051017</v>
      </c>
      <c r="C42" s="4">
        <v>2.5099999999999998</v>
      </c>
      <c r="D42" s="4">
        <v>2.5120954081544933</v>
      </c>
      <c r="E42" s="4">
        <v>3.8673563625640761</v>
      </c>
      <c r="F42" s="4">
        <v>3.3324838335798459</v>
      </c>
      <c r="G42" s="4">
        <v>0</v>
      </c>
      <c r="H42" s="4"/>
      <c r="I42" s="4"/>
      <c r="J42" s="4"/>
      <c r="K42" s="4"/>
      <c r="L42" s="4"/>
      <c r="M42" s="4"/>
      <c r="N42" s="4"/>
      <c r="O42" s="4"/>
    </row>
    <row r="43" spans="1:16" x14ac:dyDescent="0.15">
      <c r="A43">
        <v>7</v>
      </c>
      <c r="B43" s="4">
        <v>3.5603362688387512</v>
      </c>
      <c r="C43" s="4">
        <v>3.54</v>
      </c>
      <c r="D43" s="4">
        <v>3.4999345331889882</v>
      </c>
      <c r="E43" s="4">
        <v>2.9118421466508337</v>
      </c>
      <c r="F43" s="4">
        <v>2.5440098717392634</v>
      </c>
      <c r="G43" s="4">
        <v>1.1997211270515877</v>
      </c>
      <c r="H43" s="4">
        <v>0</v>
      </c>
      <c r="I43" s="4"/>
      <c r="J43" s="4"/>
      <c r="K43" s="4"/>
      <c r="L43" s="4"/>
      <c r="M43" s="4"/>
      <c r="N43" s="4"/>
      <c r="O43" s="4"/>
    </row>
    <row r="44" spans="1:16" x14ac:dyDescent="0.15">
      <c r="A44">
        <v>8</v>
      </c>
      <c r="B44" s="4">
        <v>2.2507642524163423</v>
      </c>
      <c r="C44" s="4">
        <v>2.13</v>
      </c>
      <c r="D44" s="4">
        <v>2.086178250290569</v>
      </c>
      <c r="E44" s="4">
        <v>4.3031304887756967</v>
      </c>
      <c r="F44" s="4">
        <v>3.8081986347062791</v>
      </c>
      <c r="G44" s="4">
        <v>0.67781034433022169</v>
      </c>
      <c r="H44" s="4">
        <v>1.6604491999702071</v>
      </c>
      <c r="I44" s="4">
        <v>0</v>
      </c>
      <c r="J44" s="4"/>
      <c r="K44" s="4"/>
      <c r="L44" s="4"/>
      <c r="M44" s="4"/>
      <c r="N44" s="4"/>
      <c r="O44" s="4"/>
    </row>
    <row r="45" spans="1:16" x14ac:dyDescent="0.15">
      <c r="A45">
        <v>10</v>
      </c>
      <c r="B45" s="4">
        <v>5.9757425413289997</v>
      </c>
      <c r="C45" s="4">
        <v>5.79</v>
      </c>
      <c r="D45" s="4">
        <v>5.6918182088575664</v>
      </c>
      <c r="E45" s="4">
        <v>2.0415504996231371</v>
      </c>
      <c r="F45" s="4">
        <v>1.2648117471938267</v>
      </c>
      <c r="G45" s="4">
        <v>3.5459947920403727</v>
      </c>
      <c r="H45" s="4">
        <v>3.0817358984694168</v>
      </c>
      <c r="I45" s="4">
        <v>4.0458619024226543</v>
      </c>
      <c r="J45" s="4">
        <v>0</v>
      </c>
      <c r="K45" s="4"/>
      <c r="L45" s="4"/>
      <c r="M45" s="4"/>
      <c r="N45" s="4"/>
      <c r="O45" s="4"/>
    </row>
    <row r="46" spans="1:16" x14ac:dyDescent="0.15">
      <c r="A46">
        <v>11</v>
      </c>
      <c r="B46" s="4">
        <v>4.9810984944075463</v>
      </c>
      <c r="C46" s="4">
        <v>4.91</v>
      </c>
      <c r="D46" s="4">
        <v>4.8417868135270403</v>
      </c>
      <c r="E46" s="4">
        <v>1.7837069874847464</v>
      </c>
      <c r="F46" s="4">
        <v>1.0838756766380728</v>
      </c>
      <c r="G46" s="4">
        <v>2.4362299205274529</v>
      </c>
      <c r="H46" s="4">
        <v>1.8296720678288856</v>
      </c>
      <c r="I46" s="4">
        <v>2.9385878824139757</v>
      </c>
      <c r="J46" s="4">
        <v>1.5619345298446945</v>
      </c>
      <c r="K46" s="4">
        <v>0</v>
      </c>
      <c r="L46" s="4"/>
      <c r="M46" s="4"/>
      <c r="N46" s="4"/>
      <c r="O46" s="4"/>
    </row>
    <row r="47" spans="1:16" x14ac:dyDescent="0.15">
      <c r="A47">
        <v>12</v>
      </c>
      <c r="B47" s="4">
        <v>5.6892078537886386</v>
      </c>
      <c r="C47" s="4">
        <v>5.51</v>
      </c>
      <c r="D47" s="4">
        <v>5.470230840606896</v>
      </c>
      <c r="E47" s="4">
        <v>1.6220423253141598</v>
      </c>
      <c r="F47" s="4">
        <v>0.86831909031079757</v>
      </c>
      <c r="G47" s="4">
        <v>3.1005534214192312</v>
      </c>
      <c r="H47" s="4">
        <v>2.4386049255386228</v>
      </c>
      <c r="I47" s="4">
        <v>3.6217771603052351</v>
      </c>
      <c r="J47" s="4">
        <v>1.0039206016943727</v>
      </c>
      <c r="K47" s="4">
        <v>0.88222898546201078</v>
      </c>
      <c r="L47" s="4">
        <v>0</v>
      </c>
      <c r="M47" s="4"/>
      <c r="N47" s="4"/>
      <c r="O47" s="4"/>
    </row>
    <row r="48" spans="1:16" x14ac:dyDescent="0.15">
      <c r="A48">
        <v>13</v>
      </c>
      <c r="B48" s="4">
        <v>4.6989819198575251</v>
      </c>
      <c r="C48" s="4">
        <v>4.3</v>
      </c>
      <c r="D48" s="4">
        <v>4.3328517248466092</v>
      </c>
      <c r="E48" s="4">
        <v>3.1276813086122073</v>
      </c>
      <c r="F48" s="4">
        <v>2.2995391451601321</v>
      </c>
      <c r="G48" s="4">
        <v>2.188390387133448</v>
      </c>
      <c r="H48" s="4">
        <v>2.2784943369886688</v>
      </c>
      <c r="I48" s="4">
        <v>2.6700002600448984</v>
      </c>
      <c r="J48" s="4">
        <v>1.8856066817505912</v>
      </c>
      <c r="K48" s="4">
        <v>1.4478169334425945</v>
      </c>
      <c r="L48" s="4">
        <v>1.7207734044975225</v>
      </c>
      <c r="M48" s="4">
        <v>0</v>
      </c>
      <c r="N48" s="4"/>
      <c r="O48" s="4"/>
    </row>
    <row r="49" spans="1:15" x14ac:dyDescent="0.15">
      <c r="A49">
        <v>14</v>
      </c>
      <c r="B49" s="4">
        <v>3.6059846543873575</v>
      </c>
      <c r="C49" s="4">
        <v>3.49</v>
      </c>
      <c r="D49" s="4">
        <v>3.3409299467620834</v>
      </c>
      <c r="E49" s="4">
        <v>3.1095606990565705</v>
      </c>
      <c r="F49" s="4">
        <v>2.4699502146874877</v>
      </c>
      <c r="G49" s="4">
        <v>1.4681948052695355</v>
      </c>
      <c r="H49" s="4">
        <v>1.5683788492902144</v>
      </c>
      <c r="I49" s="4">
        <v>1.8400534301254163</v>
      </c>
      <c r="J49" s="4">
        <v>2.4526600494012807</v>
      </c>
      <c r="K49" s="4">
        <v>1.839730194337891</v>
      </c>
      <c r="L49" s="4">
        <v>2.3056161536165618</v>
      </c>
      <c r="M49" s="4">
        <v>1.6787648085054645</v>
      </c>
      <c r="N49" s="4">
        <v>0</v>
      </c>
      <c r="O49" s="4"/>
    </row>
    <row r="50" spans="1:15" x14ac:dyDescent="0.15">
      <c r="A50" s="7">
        <v>15</v>
      </c>
      <c r="B50" s="4">
        <v>6.0335812688755386</v>
      </c>
      <c r="C50" s="4">
        <v>6.04</v>
      </c>
      <c r="D50" s="4">
        <v>5.9006512294769413</v>
      </c>
      <c r="E50" s="4">
        <v>1.0498506593641996</v>
      </c>
      <c r="F50" s="6">
        <v>0.53248460347721083</v>
      </c>
      <c r="G50" s="4">
        <v>3.662824898666512</v>
      </c>
      <c r="H50" s="4">
        <v>2.9166708276482236</v>
      </c>
      <c r="I50" s="4">
        <v>4.1670043088363427</v>
      </c>
      <c r="J50" s="4">
        <v>1.121002791650854</v>
      </c>
      <c r="K50" s="4">
        <v>1.4478351201478457</v>
      </c>
      <c r="L50" s="4">
        <v>1.0815143769429636</v>
      </c>
      <c r="M50" s="4">
        <v>2.4823402928131917</v>
      </c>
      <c r="N50" s="4">
        <v>2.7374548862810535</v>
      </c>
      <c r="O50" s="4">
        <v>0</v>
      </c>
    </row>
    <row r="52" spans="1:15" x14ac:dyDescent="0.15">
      <c r="A52" t="s">
        <v>13</v>
      </c>
      <c r="B52">
        <v>1</v>
      </c>
      <c r="C52" t="s">
        <v>15</v>
      </c>
      <c r="D52">
        <v>3</v>
      </c>
      <c r="E52">
        <v>4</v>
      </c>
      <c r="F52" t="s">
        <v>18</v>
      </c>
      <c r="G52" s="7">
        <v>6</v>
      </c>
      <c r="H52">
        <v>7</v>
      </c>
      <c r="I52">
        <v>8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5" x14ac:dyDescent="0.15">
      <c r="A53">
        <v>1</v>
      </c>
      <c r="B53" s="4">
        <v>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15">
      <c r="A54" t="s">
        <v>15</v>
      </c>
      <c r="B54" s="4">
        <v>1.3234487834461708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15">
      <c r="A55">
        <v>3</v>
      </c>
      <c r="B55" s="4">
        <v>0.93243242683571337</v>
      </c>
      <c r="C55" s="4">
        <v>0.69</v>
      </c>
      <c r="D55" s="4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15">
      <c r="A56">
        <v>4</v>
      </c>
      <c r="B56" s="4">
        <v>6.1427408904886294</v>
      </c>
      <c r="C56" s="4">
        <v>6.29</v>
      </c>
      <c r="D56" s="4">
        <v>6.1270271140335302</v>
      </c>
      <c r="E56" s="4"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15">
      <c r="A57" t="s">
        <v>18</v>
      </c>
      <c r="B57" s="4">
        <v>5.7348656109986829</v>
      </c>
      <c r="C57" s="4">
        <v>5.76</v>
      </c>
      <c r="D57" s="4">
        <v>5.6253277948559353</v>
      </c>
      <c r="E57" s="4">
        <v>0.87286291517545078</v>
      </c>
      <c r="F57" s="4">
        <v>0</v>
      </c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15">
      <c r="A58">
        <v>6</v>
      </c>
      <c r="B58" s="4">
        <v>2.7133175422051017</v>
      </c>
      <c r="C58" s="4">
        <v>2.5099999999999998</v>
      </c>
      <c r="D58" s="4">
        <v>2.5120954081544933</v>
      </c>
      <c r="E58" s="4">
        <v>3.8673563625640761</v>
      </c>
      <c r="F58" s="4">
        <v>3.3324838335798459</v>
      </c>
      <c r="G58" s="4">
        <v>0</v>
      </c>
      <c r="H58" s="4"/>
      <c r="I58" s="4"/>
      <c r="J58" s="4"/>
      <c r="K58" s="4"/>
      <c r="L58" s="4"/>
      <c r="M58" s="4"/>
      <c r="N58" s="4"/>
      <c r="O58" s="4"/>
    </row>
    <row r="59" spans="1:15" x14ac:dyDescent="0.15">
      <c r="A59">
        <v>7</v>
      </c>
      <c r="B59" s="4">
        <v>3.5603362688387512</v>
      </c>
      <c r="C59" s="4">
        <v>3.54</v>
      </c>
      <c r="D59" s="4">
        <v>3.4999345331889882</v>
      </c>
      <c r="E59" s="4">
        <v>2.9118421466508337</v>
      </c>
      <c r="F59" s="4">
        <v>2.5440098717392634</v>
      </c>
      <c r="G59" s="4">
        <v>1.1997211270515877</v>
      </c>
      <c r="H59" s="4">
        <v>0</v>
      </c>
      <c r="I59" s="4"/>
      <c r="J59" s="4"/>
      <c r="K59" s="4"/>
      <c r="L59" s="4"/>
      <c r="M59" s="4"/>
      <c r="N59" s="4"/>
      <c r="O59" s="4"/>
    </row>
    <row r="60" spans="1:15" x14ac:dyDescent="0.15">
      <c r="A60" s="7">
        <v>8</v>
      </c>
      <c r="B60" s="4">
        <v>2.2507642524163423</v>
      </c>
      <c r="C60" s="4">
        <v>2.13</v>
      </c>
      <c r="D60" s="4">
        <v>2.086178250290569</v>
      </c>
      <c r="E60" s="4">
        <v>4.3031304887756967</v>
      </c>
      <c r="F60" s="4">
        <v>3.8081986347062791</v>
      </c>
      <c r="G60" s="6">
        <v>0.67781034433022169</v>
      </c>
      <c r="H60" s="4">
        <v>1.6604491999702071</v>
      </c>
      <c r="I60" s="4">
        <v>0</v>
      </c>
      <c r="J60" s="4"/>
      <c r="K60" s="4"/>
      <c r="L60" s="4"/>
      <c r="M60" s="4"/>
      <c r="N60" s="4"/>
      <c r="O60" s="4"/>
    </row>
    <row r="61" spans="1:15" x14ac:dyDescent="0.15">
      <c r="A61">
        <v>10</v>
      </c>
      <c r="B61" s="4">
        <v>5.9757425413289997</v>
      </c>
      <c r="C61" s="4">
        <v>5.79</v>
      </c>
      <c r="D61" s="4">
        <v>5.6918182088575664</v>
      </c>
      <c r="E61" s="4">
        <v>2.0415504996231371</v>
      </c>
      <c r="F61" s="4">
        <v>1.1200000000000001</v>
      </c>
      <c r="G61" s="4">
        <v>3.5459947920403727</v>
      </c>
      <c r="H61" s="4">
        <v>3.0817358984694168</v>
      </c>
      <c r="I61" s="4">
        <v>4.0458619024226543</v>
      </c>
      <c r="J61" s="4">
        <v>0</v>
      </c>
      <c r="K61" s="4"/>
      <c r="L61" s="4"/>
      <c r="M61" s="4"/>
      <c r="N61" s="4"/>
      <c r="O61" s="4"/>
    </row>
    <row r="62" spans="1:15" x14ac:dyDescent="0.15">
      <c r="A62">
        <v>11</v>
      </c>
      <c r="B62" s="4">
        <v>4.9810984944075463</v>
      </c>
      <c r="C62" s="4">
        <v>4.91</v>
      </c>
      <c r="D62" s="4">
        <v>4.8417868135270403</v>
      </c>
      <c r="E62" s="4">
        <v>1.7837069874847464</v>
      </c>
      <c r="F62" s="4">
        <v>1.0838756766380728</v>
      </c>
      <c r="G62" s="4">
        <v>2.4362299205274529</v>
      </c>
      <c r="H62" s="4">
        <v>1.8296720678288856</v>
      </c>
      <c r="I62" s="4">
        <v>2.9385878824139757</v>
      </c>
      <c r="J62" s="4">
        <v>1.5619345298446945</v>
      </c>
      <c r="K62" s="4">
        <v>0</v>
      </c>
      <c r="L62" s="4"/>
      <c r="M62" s="4"/>
      <c r="N62" s="4"/>
      <c r="O62" s="4"/>
    </row>
    <row r="63" spans="1:15" x14ac:dyDescent="0.15">
      <c r="A63">
        <v>12</v>
      </c>
      <c r="B63" s="4">
        <v>5.6892078537886386</v>
      </c>
      <c r="C63" s="4">
        <v>5.51</v>
      </c>
      <c r="D63" s="4">
        <v>5.470230840606896</v>
      </c>
      <c r="E63" s="4">
        <v>1.6220423253141598</v>
      </c>
      <c r="F63" s="4">
        <v>0.86831909031079757</v>
      </c>
      <c r="G63" s="4">
        <v>3.1005534214192312</v>
      </c>
      <c r="H63" s="4">
        <v>2.4386049255386228</v>
      </c>
      <c r="I63" s="4">
        <v>3.6217771603052351</v>
      </c>
      <c r="J63" s="4">
        <v>1.0039206016943727</v>
      </c>
      <c r="K63" s="4">
        <v>0.88222898546201078</v>
      </c>
      <c r="L63" s="4">
        <v>0</v>
      </c>
      <c r="M63" s="4"/>
      <c r="N63" s="4"/>
      <c r="O63" s="4"/>
    </row>
    <row r="64" spans="1:15" x14ac:dyDescent="0.15">
      <c r="A64">
        <v>13</v>
      </c>
      <c r="B64" s="4">
        <v>4.6989819198575251</v>
      </c>
      <c r="C64" s="4">
        <v>4.3</v>
      </c>
      <c r="D64" s="4">
        <v>4.3328517248466092</v>
      </c>
      <c r="E64" s="4">
        <v>3.1276813086122073</v>
      </c>
      <c r="F64" s="4">
        <v>2.2995391451601321</v>
      </c>
      <c r="G64" s="4">
        <v>2.188390387133448</v>
      </c>
      <c r="H64" s="4">
        <v>2.2784943369886688</v>
      </c>
      <c r="I64" s="4">
        <v>2.6700002600448984</v>
      </c>
      <c r="J64" s="4">
        <v>1.8856066817505912</v>
      </c>
      <c r="K64" s="4">
        <v>1.4478169334425945</v>
      </c>
      <c r="L64" s="4">
        <v>1.7207734044975225</v>
      </c>
      <c r="M64" s="4">
        <v>0</v>
      </c>
      <c r="N64" s="4"/>
      <c r="O64" s="4"/>
    </row>
    <row r="65" spans="1:15" x14ac:dyDescent="0.15">
      <c r="A65">
        <v>14</v>
      </c>
      <c r="B65" s="4">
        <v>3.6059846543873575</v>
      </c>
      <c r="C65" s="4">
        <v>3.49</v>
      </c>
      <c r="D65" s="4">
        <v>3.3409299467620834</v>
      </c>
      <c r="E65" s="4">
        <v>3.1095606990565705</v>
      </c>
      <c r="F65" s="4">
        <v>2.4699502146874877</v>
      </c>
      <c r="G65" s="4">
        <v>1.4681948052695355</v>
      </c>
      <c r="H65" s="4">
        <v>1.5683788492902144</v>
      </c>
      <c r="I65" s="4">
        <v>1.8400534301254163</v>
      </c>
      <c r="J65" s="4">
        <v>2.4526600494012807</v>
      </c>
      <c r="K65" s="4">
        <v>1.839730194337891</v>
      </c>
      <c r="L65" s="4">
        <v>2.3056161536165618</v>
      </c>
      <c r="M65" s="4">
        <v>1.6787648085054645</v>
      </c>
      <c r="N65" s="4">
        <v>0</v>
      </c>
      <c r="O65" s="4"/>
    </row>
    <row r="66" spans="1:15" x14ac:dyDescent="0.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15">
      <c r="A67" t="s">
        <v>13</v>
      </c>
      <c r="B67">
        <v>1</v>
      </c>
      <c r="C67" s="7" t="s">
        <v>15</v>
      </c>
      <c r="D67">
        <v>3</v>
      </c>
      <c r="E67">
        <v>4</v>
      </c>
      <c r="F67" t="s">
        <v>17</v>
      </c>
      <c r="G67" t="s">
        <v>20</v>
      </c>
      <c r="H67">
        <v>7</v>
      </c>
      <c r="I67">
        <v>10</v>
      </c>
      <c r="J67">
        <v>11</v>
      </c>
      <c r="K67">
        <v>12</v>
      </c>
      <c r="L67">
        <v>13</v>
      </c>
      <c r="M67">
        <v>14</v>
      </c>
    </row>
    <row r="68" spans="1:15" x14ac:dyDescent="0.15">
      <c r="A68">
        <v>1</v>
      </c>
      <c r="B68" s="4">
        <v>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5" x14ac:dyDescent="0.15">
      <c r="A69" t="s">
        <v>15</v>
      </c>
      <c r="B69" s="4">
        <v>1.3234487834461708</v>
      </c>
      <c r="C69" s="4">
        <v>0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5" x14ac:dyDescent="0.15">
      <c r="A70" s="7">
        <v>3</v>
      </c>
      <c r="B70" s="4">
        <v>0.93243242683571337</v>
      </c>
      <c r="C70" s="6">
        <v>0.69</v>
      </c>
      <c r="D70" s="4">
        <v>0</v>
      </c>
      <c r="E70" s="4"/>
      <c r="F70" s="4"/>
      <c r="G70" s="4"/>
      <c r="H70" s="4"/>
      <c r="I70" s="4"/>
      <c r="J70" s="4"/>
      <c r="K70" s="4"/>
      <c r="L70" s="4"/>
      <c r="M70" s="4"/>
    </row>
    <row r="71" spans="1:15" x14ac:dyDescent="0.15">
      <c r="A71">
        <v>4</v>
      </c>
      <c r="B71" s="4">
        <v>6.1427408904886294</v>
      </c>
      <c r="C71" s="4">
        <v>6.29</v>
      </c>
      <c r="D71" s="4">
        <v>6.1270271140335302</v>
      </c>
      <c r="E71" s="4">
        <v>0</v>
      </c>
      <c r="F71" s="4"/>
      <c r="G71" s="4"/>
      <c r="H71" s="4"/>
      <c r="I71" s="4"/>
      <c r="J71" s="4"/>
      <c r="K71" s="4"/>
      <c r="L71" s="4"/>
      <c r="M71" s="4"/>
    </row>
    <row r="72" spans="1:15" x14ac:dyDescent="0.15">
      <c r="A72" t="s">
        <v>17</v>
      </c>
      <c r="B72" s="4">
        <v>5.7348656109986829</v>
      </c>
      <c r="C72" s="4">
        <v>5.76</v>
      </c>
      <c r="D72" s="4">
        <v>5.6253277948559353</v>
      </c>
      <c r="E72" s="4">
        <v>0.87286291517545078</v>
      </c>
      <c r="F72" s="4">
        <v>0</v>
      </c>
      <c r="G72" s="4"/>
      <c r="H72" s="4"/>
      <c r="I72" s="4"/>
      <c r="J72" s="4"/>
      <c r="K72" s="4"/>
      <c r="L72" s="4"/>
      <c r="M72" s="4"/>
    </row>
    <row r="73" spans="1:15" x14ac:dyDescent="0.15">
      <c r="A73" t="s">
        <v>20</v>
      </c>
      <c r="B73" s="4">
        <v>2.2507642524163423</v>
      </c>
      <c r="C73" s="4">
        <v>2.13</v>
      </c>
      <c r="D73" s="4">
        <v>2.086178250290569</v>
      </c>
      <c r="E73" s="4">
        <v>3.8673563625640761</v>
      </c>
      <c r="F73" s="4">
        <v>3.3324838335798459</v>
      </c>
      <c r="G73" s="4">
        <v>0</v>
      </c>
      <c r="H73" s="4"/>
      <c r="I73" s="4"/>
      <c r="J73" s="4"/>
      <c r="K73" s="4"/>
      <c r="L73" s="4"/>
      <c r="M73" s="4"/>
    </row>
    <row r="74" spans="1:15" x14ac:dyDescent="0.15">
      <c r="A74">
        <v>7</v>
      </c>
      <c r="B74" s="4">
        <v>3.5603362688387512</v>
      </c>
      <c r="C74" s="4">
        <v>3.54</v>
      </c>
      <c r="D74" s="4">
        <v>3.4999345331889882</v>
      </c>
      <c r="E74" s="4">
        <v>2.9118421466508337</v>
      </c>
      <c r="F74" s="4">
        <v>2.5440098717392634</v>
      </c>
      <c r="G74" s="4">
        <v>1.1997211270515877</v>
      </c>
      <c r="H74" s="4">
        <v>0</v>
      </c>
      <c r="I74" s="4"/>
      <c r="J74" s="4"/>
      <c r="K74" s="4"/>
      <c r="L74" s="4"/>
      <c r="M74" s="4"/>
    </row>
    <row r="75" spans="1:15" x14ac:dyDescent="0.15">
      <c r="A75">
        <v>10</v>
      </c>
      <c r="B75" s="4">
        <v>5.9757425413289997</v>
      </c>
      <c r="C75" s="4">
        <v>5.79</v>
      </c>
      <c r="D75" s="4">
        <v>5.6918182088575664</v>
      </c>
      <c r="E75" s="4">
        <v>2.0415504996231371</v>
      </c>
      <c r="F75" s="4">
        <v>1.1200000000000001</v>
      </c>
      <c r="G75" s="4">
        <v>3.5459947920403727</v>
      </c>
      <c r="H75" s="4">
        <v>3.0817358984694168</v>
      </c>
      <c r="I75" s="4">
        <v>0</v>
      </c>
      <c r="J75" s="4"/>
      <c r="K75" s="4"/>
      <c r="L75" s="4"/>
      <c r="M75" s="4"/>
    </row>
    <row r="76" spans="1:15" x14ac:dyDescent="0.15">
      <c r="A76">
        <v>11</v>
      </c>
      <c r="B76" s="4">
        <v>4.9810984944075463</v>
      </c>
      <c r="C76" s="4">
        <v>4.91</v>
      </c>
      <c r="D76" s="4">
        <v>4.8417868135270403</v>
      </c>
      <c r="E76" s="4">
        <v>1.7837069874847464</v>
      </c>
      <c r="F76" s="4">
        <v>1.0838756766380728</v>
      </c>
      <c r="G76" s="4">
        <v>2.4362299205274529</v>
      </c>
      <c r="H76" s="4">
        <v>1.8296720678288856</v>
      </c>
      <c r="I76" s="4">
        <v>1.5619345298446945</v>
      </c>
      <c r="J76" s="4">
        <v>0</v>
      </c>
      <c r="K76" s="4"/>
      <c r="L76" s="4"/>
      <c r="M76" s="4"/>
    </row>
    <row r="77" spans="1:15" x14ac:dyDescent="0.15">
      <c r="A77">
        <v>12</v>
      </c>
      <c r="B77" s="4">
        <v>5.6892078537886386</v>
      </c>
      <c r="C77" s="4">
        <v>5.51</v>
      </c>
      <c r="D77" s="4">
        <v>5.470230840606896</v>
      </c>
      <c r="E77" s="4">
        <v>1.6220423253141598</v>
      </c>
      <c r="F77" s="4">
        <v>0.86831909031079757</v>
      </c>
      <c r="G77" s="4">
        <v>3.1005534214192312</v>
      </c>
      <c r="H77" s="4">
        <v>2.4386049255386228</v>
      </c>
      <c r="I77" s="4">
        <v>1.0039206016943727</v>
      </c>
      <c r="J77" s="4">
        <v>0.88222898546201078</v>
      </c>
      <c r="K77" s="4">
        <v>0</v>
      </c>
      <c r="L77" s="4"/>
      <c r="M77" s="4"/>
    </row>
    <row r="78" spans="1:15" x14ac:dyDescent="0.15">
      <c r="A78">
        <v>13</v>
      </c>
      <c r="B78" s="4">
        <v>4.6989819198575251</v>
      </c>
      <c r="C78" s="4">
        <v>4.3</v>
      </c>
      <c r="D78" s="4">
        <v>4.3328517248466092</v>
      </c>
      <c r="E78" s="4">
        <v>3.1276813086122073</v>
      </c>
      <c r="F78" s="4">
        <v>2.2995391451601321</v>
      </c>
      <c r="G78" s="4">
        <v>2.188390387133448</v>
      </c>
      <c r="H78" s="4">
        <v>2.2784943369886688</v>
      </c>
      <c r="I78" s="4">
        <v>1.8856066817505912</v>
      </c>
      <c r="J78" s="4">
        <v>1.4478169334425945</v>
      </c>
      <c r="K78" s="4">
        <v>1.7207734044975225</v>
      </c>
      <c r="L78" s="4">
        <v>0</v>
      </c>
      <c r="M78" s="4"/>
    </row>
    <row r="79" spans="1:15" x14ac:dyDescent="0.15">
      <c r="A79">
        <v>14</v>
      </c>
      <c r="B79" s="4">
        <v>3.6059846543873575</v>
      </c>
      <c r="C79" s="4">
        <v>3.49</v>
      </c>
      <c r="D79" s="4">
        <v>3.3409299467620834</v>
      </c>
      <c r="E79" s="4">
        <v>3.1095606990565705</v>
      </c>
      <c r="F79" s="4">
        <v>2.4699502146874877</v>
      </c>
      <c r="G79" s="4">
        <v>1.4681948052695355</v>
      </c>
      <c r="H79" s="4">
        <v>1.5683788492902144</v>
      </c>
      <c r="I79" s="4">
        <v>2.4526600494012807</v>
      </c>
      <c r="J79" s="4">
        <v>1.839730194337891</v>
      </c>
      <c r="K79" s="4">
        <v>2.3056161536165618</v>
      </c>
      <c r="L79" s="4">
        <v>1.6787648085054645</v>
      </c>
      <c r="M79" s="4">
        <v>0</v>
      </c>
    </row>
    <row r="81" spans="1:12" x14ac:dyDescent="0.15">
      <c r="A81" t="s">
        <v>13</v>
      </c>
      <c r="B81">
        <v>1</v>
      </c>
      <c r="C81" t="s">
        <v>22</v>
      </c>
      <c r="D81">
        <v>4</v>
      </c>
      <c r="E81" s="7" t="s">
        <v>17</v>
      </c>
      <c r="F81" t="s">
        <v>19</v>
      </c>
      <c r="G81">
        <v>7</v>
      </c>
      <c r="H81">
        <v>10</v>
      </c>
      <c r="I81">
        <v>11</v>
      </c>
      <c r="J81">
        <v>12</v>
      </c>
      <c r="K81">
        <v>13</v>
      </c>
      <c r="L81">
        <v>14</v>
      </c>
    </row>
    <row r="82" spans="1:12" x14ac:dyDescent="0.15">
      <c r="A82">
        <v>1</v>
      </c>
      <c r="B82" s="4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15">
      <c r="A83" t="s">
        <v>22</v>
      </c>
      <c r="B83" s="4">
        <v>0.93243242683571337</v>
      </c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15">
      <c r="A84">
        <v>4</v>
      </c>
      <c r="B84" s="4">
        <v>6.1427408904886294</v>
      </c>
      <c r="C84" s="4">
        <v>6.1270271140335302</v>
      </c>
      <c r="D84" s="4">
        <v>0</v>
      </c>
      <c r="E84" s="4"/>
      <c r="F84" s="4"/>
      <c r="G84" s="4"/>
      <c r="H84" s="4"/>
      <c r="I84" s="4"/>
      <c r="J84" s="4"/>
      <c r="K84" s="4"/>
      <c r="L84" s="4"/>
    </row>
    <row r="85" spans="1:12" x14ac:dyDescent="0.15">
      <c r="A85" t="s">
        <v>17</v>
      </c>
      <c r="B85" s="4">
        <v>5.7348656109986829</v>
      </c>
      <c r="C85" s="4">
        <v>5.6253277948559353</v>
      </c>
      <c r="D85" s="4">
        <v>0.87286291517545078</v>
      </c>
      <c r="E85" s="4">
        <v>0</v>
      </c>
      <c r="F85" s="4"/>
      <c r="G85" s="4"/>
      <c r="H85" s="4"/>
      <c r="I85" s="4"/>
      <c r="J85" s="4"/>
      <c r="K85" s="4"/>
      <c r="L85" s="4"/>
    </row>
    <row r="86" spans="1:12" x14ac:dyDescent="0.15">
      <c r="A86" t="s">
        <v>19</v>
      </c>
      <c r="B86" s="4">
        <v>2.2507642524163423</v>
      </c>
      <c r="C86" s="4">
        <v>2.086178250290569</v>
      </c>
      <c r="D86" s="4">
        <v>3.8673563625640761</v>
      </c>
      <c r="E86" s="4">
        <v>3.3324838335798459</v>
      </c>
      <c r="F86" s="4">
        <v>0</v>
      </c>
      <c r="G86" s="4"/>
      <c r="H86" s="4"/>
      <c r="I86" s="4"/>
      <c r="J86" s="4"/>
      <c r="K86" s="4"/>
      <c r="L86" s="4"/>
    </row>
    <row r="87" spans="1:12" x14ac:dyDescent="0.15">
      <c r="A87">
        <v>7</v>
      </c>
      <c r="B87" s="4">
        <v>3.5603362688387512</v>
      </c>
      <c r="C87" s="4">
        <v>3.4999345331889882</v>
      </c>
      <c r="D87" s="4">
        <v>2.9118421466508337</v>
      </c>
      <c r="E87" s="4">
        <v>2.5440098717392634</v>
      </c>
      <c r="F87" s="4">
        <v>1.1997211270515877</v>
      </c>
      <c r="G87" s="4">
        <v>0</v>
      </c>
      <c r="H87" s="4"/>
      <c r="I87" s="4"/>
      <c r="J87" s="4"/>
      <c r="K87" s="4"/>
      <c r="L87" s="4"/>
    </row>
    <row r="88" spans="1:12" x14ac:dyDescent="0.15">
      <c r="A88">
        <v>10</v>
      </c>
      <c r="B88" s="4">
        <v>5.9757425413289997</v>
      </c>
      <c r="C88" s="4">
        <v>5.6918182088575664</v>
      </c>
      <c r="D88" s="4">
        <v>2.0415504996231371</v>
      </c>
      <c r="E88" s="4">
        <v>1.1200000000000001</v>
      </c>
      <c r="F88" s="4">
        <v>3.5459947920403727</v>
      </c>
      <c r="G88" s="4">
        <v>3.0817358984694168</v>
      </c>
      <c r="H88" s="4">
        <v>0</v>
      </c>
      <c r="I88" s="4"/>
      <c r="J88" s="4"/>
      <c r="K88" s="4"/>
      <c r="L88" s="4"/>
    </row>
    <row r="89" spans="1:12" x14ac:dyDescent="0.15">
      <c r="A89">
        <v>11</v>
      </c>
      <c r="B89" s="4">
        <v>4.9810984944075463</v>
      </c>
      <c r="C89" s="4">
        <v>4.8417868135270403</v>
      </c>
      <c r="D89" s="4">
        <v>1.7837069874847464</v>
      </c>
      <c r="E89" s="4">
        <v>1.0838756766380728</v>
      </c>
      <c r="F89" s="4">
        <v>2.4362299205274529</v>
      </c>
      <c r="G89" s="4">
        <v>1.8296720678288856</v>
      </c>
      <c r="H89" s="4">
        <v>1.5619345298446945</v>
      </c>
      <c r="I89" s="4">
        <v>0</v>
      </c>
      <c r="J89" s="4"/>
      <c r="K89" s="4"/>
      <c r="L89" s="4"/>
    </row>
    <row r="90" spans="1:12" x14ac:dyDescent="0.15">
      <c r="A90" s="7">
        <v>12</v>
      </c>
      <c r="B90" s="4">
        <v>5.6892078537886386</v>
      </c>
      <c r="C90" s="4">
        <v>5.470230840606896</v>
      </c>
      <c r="D90" s="4">
        <v>1.6220423253141598</v>
      </c>
      <c r="E90" s="6">
        <v>0.86831909031079757</v>
      </c>
      <c r="F90" s="4">
        <v>3.1005534214192312</v>
      </c>
      <c r="G90" s="4">
        <v>2.4386049255386228</v>
      </c>
      <c r="H90" s="4">
        <v>1.0039206016943727</v>
      </c>
      <c r="I90" s="4">
        <v>0.88222898546201078</v>
      </c>
      <c r="J90" s="4">
        <v>0</v>
      </c>
      <c r="K90" s="4"/>
      <c r="L90" s="4"/>
    </row>
    <row r="91" spans="1:12" x14ac:dyDescent="0.15">
      <c r="A91">
        <v>13</v>
      </c>
      <c r="B91" s="4">
        <v>4.6989819198575251</v>
      </c>
      <c r="C91" s="4">
        <v>4.3</v>
      </c>
      <c r="D91" s="4">
        <v>3.1276813086122073</v>
      </c>
      <c r="E91" s="4">
        <v>2.2995391451601321</v>
      </c>
      <c r="F91" s="4">
        <v>2.188390387133448</v>
      </c>
      <c r="G91" s="4">
        <v>2.2784943369886688</v>
      </c>
      <c r="H91" s="4">
        <v>1.8856066817505912</v>
      </c>
      <c r="I91" s="4">
        <v>1.4478169334425945</v>
      </c>
      <c r="J91" s="4">
        <v>1.7207734044975225</v>
      </c>
      <c r="K91" s="4">
        <v>0</v>
      </c>
      <c r="L91" s="4"/>
    </row>
    <row r="92" spans="1:12" x14ac:dyDescent="0.15">
      <c r="A92">
        <v>14</v>
      </c>
      <c r="B92" s="4">
        <v>3.6059846543873575</v>
      </c>
      <c r="C92" s="4">
        <v>3.3409299467620834</v>
      </c>
      <c r="D92" s="4">
        <v>3.1095606990565705</v>
      </c>
      <c r="E92" s="4">
        <v>2.4699502146874877</v>
      </c>
      <c r="F92" s="4">
        <v>1.4681948052695355</v>
      </c>
      <c r="G92" s="4">
        <v>1.5683788492902144</v>
      </c>
      <c r="H92" s="4">
        <v>2.4526600494012807</v>
      </c>
      <c r="I92" s="4">
        <v>1.839730194337891</v>
      </c>
      <c r="J92" s="4">
        <v>2.3056161536165618</v>
      </c>
      <c r="K92" s="4">
        <v>1.6787648085054645</v>
      </c>
      <c r="L92" s="4">
        <v>0</v>
      </c>
    </row>
    <row r="94" spans="1:12" x14ac:dyDescent="0.15">
      <c r="A94" t="s">
        <v>13</v>
      </c>
      <c r="B94">
        <v>1</v>
      </c>
      <c r="C94" t="s">
        <v>21</v>
      </c>
      <c r="D94" s="7">
        <v>4</v>
      </c>
      <c r="E94" t="s">
        <v>23</v>
      </c>
      <c r="F94" t="s">
        <v>19</v>
      </c>
      <c r="G94">
        <v>7</v>
      </c>
      <c r="H94">
        <v>10</v>
      </c>
      <c r="I94">
        <v>11</v>
      </c>
      <c r="J94">
        <v>13</v>
      </c>
      <c r="K94">
        <v>14</v>
      </c>
    </row>
    <row r="95" spans="1:12" x14ac:dyDescent="0.15">
      <c r="A95">
        <v>1</v>
      </c>
      <c r="B95" s="4">
        <v>0</v>
      </c>
      <c r="C95" s="4"/>
      <c r="D95" s="4"/>
      <c r="E95" s="4"/>
      <c r="F95" s="4"/>
      <c r="G95" s="4"/>
      <c r="H95" s="4"/>
      <c r="I95" s="4"/>
      <c r="J95" s="4"/>
      <c r="K95" s="4"/>
    </row>
    <row r="96" spans="1:12" x14ac:dyDescent="0.15">
      <c r="A96" t="s">
        <v>21</v>
      </c>
      <c r="B96" s="4">
        <v>0.93243242683571337</v>
      </c>
      <c r="C96" s="4">
        <v>0</v>
      </c>
      <c r="D96" s="4"/>
      <c r="E96" s="4"/>
      <c r="F96" s="4"/>
      <c r="G96" s="4"/>
      <c r="H96" s="4"/>
      <c r="I96" s="4"/>
      <c r="J96" s="4"/>
      <c r="K96" s="4"/>
    </row>
    <row r="97" spans="1:11" x14ac:dyDescent="0.15">
      <c r="A97">
        <v>4</v>
      </c>
      <c r="B97" s="4">
        <v>6.1427408904886294</v>
      </c>
      <c r="C97" s="4">
        <v>6.1270271140335302</v>
      </c>
      <c r="D97" s="4">
        <v>0</v>
      </c>
      <c r="E97" s="4"/>
      <c r="F97" s="4"/>
      <c r="G97" s="4"/>
      <c r="H97" s="4"/>
      <c r="I97" s="4"/>
      <c r="J97" s="4"/>
      <c r="K97" s="4"/>
    </row>
    <row r="98" spans="1:11" x14ac:dyDescent="0.15">
      <c r="A98" s="7" t="s">
        <v>23</v>
      </c>
      <c r="B98" s="4">
        <v>5.6892078537886386</v>
      </c>
      <c r="C98" s="4">
        <v>5.470230840606896</v>
      </c>
      <c r="D98" s="6">
        <v>0.87286291517545078</v>
      </c>
      <c r="E98" s="4">
        <v>0</v>
      </c>
      <c r="F98" s="4"/>
      <c r="G98" s="4"/>
      <c r="H98" s="4"/>
      <c r="I98" s="4"/>
      <c r="J98" s="4"/>
      <c r="K98" s="4"/>
    </row>
    <row r="99" spans="1:11" x14ac:dyDescent="0.15">
      <c r="A99" t="s">
        <v>19</v>
      </c>
      <c r="B99" s="4">
        <v>2.2507642524163423</v>
      </c>
      <c r="C99" s="4">
        <v>2.086178250290569</v>
      </c>
      <c r="D99" s="4">
        <v>3.8673563625640761</v>
      </c>
      <c r="E99" s="4">
        <v>3.1005534214192312</v>
      </c>
      <c r="F99" s="4">
        <v>0</v>
      </c>
      <c r="G99" s="4"/>
      <c r="H99" s="4"/>
      <c r="I99" s="4"/>
      <c r="J99" s="4"/>
      <c r="K99" s="4"/>
    </row>
    <row r="100" spans="1:11" x14ac:dyDescent="0.15">
      <c r="A100">
        <v>7</v>
      </c>
      <c r="B100" s="4">
        <v>3.5603362688387512</v>
      </c>
      <c r="C100" s="4">
        <v>3.4999345331889882</v>
      </c>
      <c r="D100" s="4">
        <v>2.9118421466508337</v>
      </c>
      <c r="E100" s="4">
        <v>2.4386049255386228</v>
      </c>
      <c r="F100" s="4">
        <v>1.1997211270515877</v>
      </c>
      <c r="G100" s="4">
        <v>0</v>
      </c>
      <c r="H100" s="4"/>
      <c r="I100" s="4"/>
      <c r="J100" s="4"/>
      <c r="K100" s="4"/>
    </row>
    <row r="101" spans="1:11" x14ac:dyDescent="0.15">
      <c r="A101">
        <v>10</v>
      </c>
      <c r="B101" s="4">
        <v>5.9757425413289997</v>
      </c>
      <c r="C101" s="4">
        <v>5.6918182088575664</v>
      </c>
      <c r="D101" s="4">
        <v>2.0415504996231371</v>
      </c>
      <c r="E101" s="4">
        <v>1.0039206016943727</v>
      </c>
      <c r="F101" s="4">
        <v>3.5459947920403727</v>
      </c>
      <c r="G101" s="4">
        <v>3.0817358984694168</v>
      </c>
      <c r="H101" s="4">
        <v>0</v>
      </c>
      <c r="I101" s="4"/>
      <c r="J101" s="4"/>
      <c r="K101" s="4"/>
    </row>
    <row r="102" spans="1:11" x14ac:dyDescent="0.15">
      <c r="A102">
        <v>11</v>
      </c>
      <c r="B102" s="4">
        <v>4.9810984944075463</v>
      </c>
      <c r="C102" s="4">
        <v>4.8417868135270403</v>
      </c>
      <c r="D102" s="4">
        <v>1.7837069874847464</v>
      </c>
      <c r="E102" s="4">
        <v>0.88222898546201078</v>
      </c>
      <c r="F102" s="4">
        <v>2.4362299205274529</v>
      </c>
      <c r="G102" s="4">
        <v>1.8296720678288856</v>
      </c>
      <c r="H102" s="4">
        <v>1.5619345298446945</v>
      </c>
      <c r="I102" s="4">
        <v>0</v>
      </c>
      <c r="J102" s="4"/>
      <c r="K102" s="4"/>
    </row>
    <row r="103" spans="1:11" x14ac:dyDescent="0.15">
      <c r="A103">
        <v>13</v>
      </c>
      <c r="B103" s="4">
        <v>4.6989819198575251</v>
      </c>
      <c r="C103" s="4">
        <v>4.3</v>
      </c>
      <c r="D103" s="4">
        <v>3.1276813086122073</v>
      </c>
      <c r="E103" s="4">
        <v>1.7207734044975225</v>
      </c>
      <c r="F103" s="4">
        <v>2.188390387133448</v>
      </c>
      <c r="G103" s="4">
        <v>2.2784943369886688</v>
      </c>
      <c r="H103" s="4">
        <v>1.8856066817505912</v>
      </c>
      <c r="I103" s="4">
        <v>1.4478169334425945</v>
      </c>
      <c r="J103" s="4">
        <v>0</v>
      </c>
      <c r="K103" s="4"/>
    </row>
    <row r="104" spans="1:11" x14ac:dyDescent="0.15">
      <c r="A104">
        <v>14</v>
      </c>
      <c r="B104" s="4">
        <v>3.6059846543873575</v>
      </c>
      <c r="C104" s="4">
        <v>3.3409299467620834</v>
      </c>
      <c r="D104" s="4">
        <v>3.1095606990565705</v>
      </c>
      <c r="E104" s="4">
        <v>2.3056161536165618</v>
      </c>
      <c r="F104" s="4">
        <v>1.4681948052695355</v>
      </c>
      <c r="G104" s="4">
        <v>1.5683788492902144</v>
      </c>
      <c r="H104" s="4">
        <v>2.4526600494012807</v>
      </c>
      <c r="I104" s="4">
        <v>1.839730194337891</v>
      </c>
      <c r="J104" s="4">
        <v>1.6787648085054645</v>
      </c>
      <c r="K104" s="4">
        <v>0</v>
      </c>
    </row>
    <row r="106" spans="1:11" x14ac:dyDescent="0.15">
      <c r="A106" s="8" t="s">
        <v>13</v>
      </c>
      <c r="B106" s="8">
        <v>1</v>
      </c>
      <c r="C106" s="8" t="s">
        <v>21</v>
      </c>
      <c r="D106" s="7" t="s">
        <v>24</v>
      </c>
      <c r="E106" s="8" t="s">
        <v>19</v>
      </c>
      <c r="F106" s="8">
        <v>7</v>
      </c>
      <c r="G106" s="8">
        <v>10</v>
      </c>
      <c r="H106" s="8">
        <v>11</v>
      </c>
      <c r="I106" s="8">
        <v>13</v>
      </c>
      <c r="J106" s="8">
        <v>14</v>
      </c>
    </row>
    <row r="107" spans="1:11" x14ac:dyDescent="0.15">
      <c r="A107" s="8">
        <v>1</v>
      </c>
      <c r="B107" s="9">
        <v>0</v>
      </c>
      <c r="C107" s="9"/>
      <c r="D107" s="9"/>
      <c r="E107" s="9"/>
      <c r="F107" s="9"/>
      <c r="G107" s="9"/>
      <c r="H107" s="9"/>
      <c r="I107" s="9"/>
      <c r="J107" s="9"/>
    </row>
    <row r="108" spans="1:11" x14ac:dyDescent="0.15">
      <c r="A108" s="8" t="s">
        <v>21</v>
      </c>
      <c r="B108" s="9">
        <v>0.93243242683571337</v>
      </c>
      <c r="C108" s="9">
        <v>0</v>
      </c>
      <c r="D108" s="9"/>
      <c r="E108" s="9"/>
      <c r="F108" s="9"/>
      <c r="G108" s="9"/>
      <c r="H108" s="9"/>
      <c r="I108" s="9"/>
      <c r="J108" s="9"/>
    </row>
    <row r="109" spans="1:11" x14ac:dyDescent="0.15">
      <c r="A109" s="8" t="s">
        <v>24</v>
      </c>
      <c r="B109" s="9">
        <v>5.6892078537886386</v>
      </c>
      <c r="C109" s="9">
        <v>5.470230840606896</v>
      </c>
      <c r="D109" s="9">
        <v>0</v>
      </c>
      <c r="E109" s="9"/>
      <c r="F109" s="9"/>
      <c r="G109" s="9"/>
      <c r="H109" s="9"/>
      <c r="I109" s="9"/>
      <c r="J109" s="9"/>
    </row>
    <row r="110" spans="1:11" x14ac:dyDescent="0.15">
      <c r="A110" s="8" t="s">
        <v>19</v>
      </c>
      <c r="B110" s="9">
        <v>2.2507642524163423</v>
      </c>
      <c r="C110" s="9">
        <v>2.086178250290569</v>
      </c>
      <c r="D110" s="9">
        <v>3.1005534214192312</v>
      </c>
      <c r="E110" s="9">
        <v>0</v>
      </c>
      <c r="F110" s="9"/>
      <c r="G110" s="9"/>
      <c r="H110" s="9"/>
      <c r="I110" s="9"/>
      <c r="J110" s="9"/>
    </row>
    <row r="111" spans="1:11" x14ac:dyDescent="0.15">
      <c r="A111" s="8">
        <v>7</v>
      </c>
      <c r="B111" s="9">
        <v>3.5603362688387512</v>
      </c>
      <c r="C111" s="9">
        <v>3.4999345331889882</v>
      </c>
      <c r="D111" s="9">
        <v>2.4386049255386228</v>
      </c>
      <c r="E111" s="9">
        <v>1.1997211270515877</v>
      </c>
      <c r="F111" s="9">
        <v>0</v>
      </c>
      <c r="G111" s="9"/>
      <c r="H111" s="9"/>
      <c r="I111" s="9"/>
      <c r="J111" s="9"/>
    </row>
    <row r="112" spans="1:11" x14ac:dyDescent="0.15">
      <c r="A112" s="8">
        <v>10</v>
      </c>
      <c r="B112" s="9">
        <v>5.9757425413289997</v>
      </c>
      <c r="C112" s="9">
        <v>5.6918182088575664</v>
      </c>
      <c r="D112" s="9">
        <v>1.0039206016943727</v>
      </c>
      <c r="E112" s="9">
        <v>3.5459947920403727</v>
      </c>
      <c r="F112" s="9">
        <v>3.0817358984694168</v>
      </c>
      <c r="G112" s="9">
        <v>0</v>
      </c>
      <c r="H112" s="9"/>
      <c r="I112" s="9"/>
      <c r="J112" s="9"/>
    </row>
    <row r="113" spans="1:10" x14ac:dyDescent="0.15">
      <c r="A113" s="7">
        <v>11</v>
      </c>
      <c r="B113" s="9">
        <v>4.9810984944075463</v>
      </c>
      <c r="C113" s="9">
        <v>4.8417868135270403</v>
      </c>
      <c r="D113" s="6">
        <v>0.88222898546201078</v>
      </c>
      <c r="E113" s="9">
        <v>2.4362299205274529</v>
      </c>
      <c r="F113" s="9">
        <v>1.8296720678288856</v>
      </c>
      <c r="G113" s="9">
        <v>1.5619345298446945</v>
      </c>
      <c r="H113" s="9">
        <v>0</v>
      </c>
      <c r="I113" s="9"/>
      <c r="J113" s="9"/>
    </row>
    <row r="114" spans="1:10" x14ac:dyDescent="0.15">
      <c r="A114" s="8">
        <v>13</v>
      </c>
      <c r="B114" s="9">
        <v>4.6989819198575251</v>
      </c>
      <c r="C114" s="9">
        <v>4.3</v>
      </c>
      <c r="D114" s="9">
        <v>1.7207734044975225</v>
      </c>
      <c r="E114" s="9">
        <v>2.188390387133448</v>
      </c>
      <c r="F114" s="9">
        <v>2.2784943369886688</v>
      </c>
      <c r="G114" s="9">
        <v>1.8856066817505912</v>
      </c>
      <c r="H114" s="9">
        <v>1.4478169334425945</v>
      </c>
      <c r="I114" s="9">
        <v>0</v>
      </c>
      <c r="J114" s="9"/>
    </row>
    <row r="115" spans="1:10" x14ac:dyDescent="0.15">
      <c r="A115" s="8">
        <v>14</v>
      </c>
      <c r="B115" s="9">
        <v>3.6059846543873575</v>
      </c>
      <c r="C115" s="9">
        <v>3.3409299467620834</v>
      </c>
      <c r="D115" s="9">
        <v>2.3056161536165618</v>
      </c>
      <c r="E115" s="9">
        <v>1.4681948052695355</v>
      </c>
      <c r="F115" s="9">
        <v>1.5683788492902144</v>
      </c>
      <c r="G115" s="9">
        <v>2.4526600494012807</v>
      </c>
      <c r="H115" s="9">
        <v>1.839730194337891</v>
      </c>
      <c r="I115" s="9">
        <v>1.6787648085054645</v>
      </c>
      <c r="J115" s="9">
        <v>0</v>
      </c>
    </row>
    <row r="117" spans="1:10" x14ac:dyDescent="0.15">
      <c r="A117" t="s">
        <v>13</v>
      </c>
      <c r="B117" s="7">
        <v>1</v>
      </c>
      <c r="C117" t="s">
        <v>21</v>
      </c>
      <c r="D117" t="s">
        <v>26</v>
      </c>
      <c r="E117" t="s">
        <v>19</v>
      </c>
      <c r="F117">
        <v>7</v>
      </c>
      <c r="G117">
        <v>10</v>
      </c>
      <c r="H117">
        <v>13</v>
      </c>
      <c r="I117">
        <v>14</v>
      </c>
    </row>
    <row r="118" spans="1:10" x14ac:dyDescent="0.15">
      <c r="A118">
        <v>1</v>
      </c>
      <c r="B118" s="4">
        <v>0</v>
      </c>
      <c r="C118" s="4"/>
      <c r="D118" s="4"/>
      <c r="E118" s="4"/>
      <c r="F118" s="4"/>
      <c r="G118" s="4"/>
      <c r="H118" s="4"/>
      <c r="I118" s="4"/>
    </row>
    <row r="119" spans="1:10" x14ac:dyDescent="0.15">
      <c r="A119" s="7" t="s">
        <v>21</v>
      </c>
      <c r="B119" s="6">
        <v>0.93243242683571337</v>
      </c>
      <c r="C119" s="4">
        <v>0</v>
      </c>
      <c r="D119" s="4"/>
      <c r="E119" s="4"/>
      <c r="F119" s="4"/>
      <c r="G119" s="4"/>
      <c r="H119" s="4"/>
      <c r="I119" s="4"/>
    </row>
    <row r="120" spans="1:10" x14ac:dyDescent="0.15">
      <c r="A120" t="s">
        <v>26</v>
      </c>
      <c r="B120" s="4">
        <v>4.9810984944075463</v>
      </c>
      <c r="C120" s="4">
        <v>4.8417868135270403</v>
      </c>
      <c r="D120" s="4">
        <v>0</v>
      </c>
      <c r="E120" s="4"/>
      <c r="F120" s="4"/>
      <c r="G120" s="4"/>
      <c r="H120" s="4"/>
      <c r="I120" s="4"/>
    </row>
    <row r="121" spans="1:10" x14ac:dyDescent="0.15">
      <c r="A121" t="s">
        <v>19</v>
      </c>
      <c r="B121" s="4">
        <v>2.2507642524163423</v>
      </c>
      <c r="C121" s="4">
        <v>2.086178250290569</v>
      </c>
      <c r="D121" s="9">
        <v>2.4362299205274529</v>
      </c>
      <c r="E121" s="4">
        <v>0</v>
      </c>
      <c r="F121" s="4"/>
      <c r="G121" s="4"/>
      <c r="H121" s="4"/>
      <c r="I121" s="4"/>
    </row>
    <row r="122" spans="1:10" x14ac:dyDescent="0.15">
      <c r="A122">
        <v>7</v>
      </c>
      <c r="B122" s="4">
        <v>3.5603362688387512</v>
      </c>
      <c r="C122" s="4">
        <v>3.4999345331889882</v>
      </c>
      <c r="D122" s="9">
        <v>1.8296720678288856</v>
      </c>
      <c r="E122" s="4">
        <v>1.1997211270515877</v>
      </c>
      <c r="F122" s="4">
        <v>0</v>
      </c>
      <c r="G122" s="4"/>
      <c r="H122" s="4"/>
      <c r="I122" s="4"/>
    </row>
    <row r="123" spans="1:10" x14ac:dyDescent="0.15">
      <c r="A123">
        <v>10</v>
      </c>
      <c r="B123" s="4">
        <v>5.9757425413289997</v>
      </c>
      <c r="C123" s="4">
        <v>5.6918182088575664</v>
      </c>
      <c r="D123" s="9">
        <v>1.5619345298446945</v>
      </c>
      <c r="E123" s="4">
        <v>3.5459947920403727</v>
      </c>
      <c r="F123" s="4">
        <v>3.0817358984694168</v>
      </c>
      <c r="G123" s="4">
        <v>0</v>
      </c>
      <c r="H123" s="4"/>
      <c r="I123" s="4"/>
    </row>
    <row r="124" spans="1:10" x14ac:dyDescent="0.15">
      <c r="A124">
        <v>13</v>
      </c>
      <c r="B124" s="4">
        <v>4.6989819198575251</v>
      </c>
      <c r="C124" s="4">
        <v>4.3</v>
      </c>
      <c r="D124" s="4">
        <v>1.4478169334425945</v>
      </c>
      <c r="E124" s="4">
        <v>2.188390387133448</v>
      </c>
      <c r="F124" s="4">
        <v>2.2784943369886688</v>
      </c>
      <c r="G124" s="4">
        <v>1.8856066817505912</v>
      </c>
      <c r="H124" s="4">
        <v>0</v>
      </c>
      <c r="I124" s="4"/>
    </row>
    <row r="125" spans="1:10" x14ac:dyDescent="0.15">
      <c r="A125">
        <v>14</v>
      </c>
      <c r="B125" s="4">
        <v>3.6059846543873575</v>
      </c>
      <c r="C125" s="4">
        <v>3.3409299467620834</v>
      </c>
      <c r="D125" s="4">
        <v>1.839730194337891</v>
      </c>
      <c r="E125" s="4">
        <v>1.4681948052695355</v>
      </c>
      <c r="F125" s="4">
        <v>1.5683788492902144</v>
      </c>
      <c r="G125" s="4">
        <v>2.4526600494012807</v>
      </c>
      <c r="H125" s="4">
        <v>1.6787648085054645</v>
      </c>
      <c r="I125" s="4">
        <v>0</v>
      </c>
    </row>
    <row r="127" spans="1:10" x14ac:dyDescent="0.15">
      <c r="A127" t="s">
        <v>13</v>
      </c>
      <c r="B127" t="s">
        <v>28</v>
      </c>
      <c r="C127" t="s">
        <v>25</v>
      </c>
      <c r="D127" s="7" t="s">
        <v>19</v>
      </c>
      <c r="E127">
        <v>7</v>
      </c>
      <c r="F127">
        <v>10</v>
      </c>
      <c r="G127">
        <v>13</v>
      </c>
      <c r="H127">
        <v>14</v>
      </c>
    </row>
    <row r="128" spans="1:10" x14ac:dyDescent="0.15">
      <c r="A128" t="s">
        <v>28</v>
      </c>
      <c r="B128" s="4">
        <v>0</v>
      </c>
      <c r="C128" s="4"/>
      <c r="D128" s="4"/>
      <c r="E128" s="4"/>
      <c r="F128" s="4"/>
      <c r="G128" s="4"/>
      <c r="H128" s="4"/>
    </row>
    <row r="129" spans="1:8" x14ac:dyDescent="0.15">
      <c r="A129" t="s">
        <v>25</v>
      </c>
      <c r="B129" s="4">
        <v>4.8417868135270403</v>
      </c>
      <c r="C129" s="4">
        <v>0</v>
      </c>
      <c r="D129" s="4"/>
      <c r="E129" s="4"/>
      <c r="F129" s="4"/>
      <c r="G129" s="4"/>
      <c r="H129" s="4"/>
    </row>
    <row r="130" spans="1:8" x14ac:dyDescent="0.15">
      <c r="A130" t="s">
        <v>19</v>
      </c>
      <c r="B130" s="4">
        <v>2.086178250290569</v>
      </c>
      <c r="C130" s="4">
        <v>2.4362299205274529</v>
      </c>
      <c r="D130" s="4">
        <v>0</v>
      </c>
      <c r="E130" s="4"/>
      <c r="F130" s="4"/>
      <c r="G130" s="4"/>
      <c r="H130" s="4"/>
    </row>
    <row r="131" spans="1:8" x14ac:dyDescent="0.15">
      <c r="A131" s="7">
        <v>7</v>
      </c>
      <c r="B131" s="4">
        <v>3.4999345331889882</v>
      </c>
      <c r="C131" s="4">
        <v>1.8296720678288856</v>
      </c>
      <c r="D131" s="6">
        <v>1.1997211270515877</v>
      </c>
      <c r="E131" s="4">
        <v>0</v>
      </c>
      <c r="F131" s="4"/>
      <c r="G131" s="4"/>
      <c r="H131" s="4"/>
    </row>
    <row r="132" spans="1:8" x14ac:dyDescent="0.15">
      <c r="A132">
        <v>10</v>
      </c>
      <c r="B132" s="4">
        <v>5.6918182088575664</v>
      </c>
      <c r="C132" s="4">
        <v>1.5619345298446945</v>
      </c>
      <c r="D132" s="4">
        <v>3.5459947920403727</v>
      </c>
      <c r="E132" s="4">
        <v>3.0817358984694168</v>
      </c>
      <c r="F132" s="4">
        <v>0</v>
      </c>
      <c r="G132" s="4"/>
      <c r="H132" s="4"/>
    </row>
    <row r="133" spans="1:8" x14ac:dyDescent="0.15">
      <c r="A133">
        <v>13</v>
      </c>
      <c r="B133" s="4">
        <v>4.3</v>
      </c>
      <c r="C133" s="4">
        <v>1.4478169334425945</v>
      </c>
      <c r="D133" s="4">
        <v>2.188390387133448</v>
      </c>
      <c r="E133" s="4">
        <v>2.2784943369886688</v>
      </c>
      <c r="F133" s="4">
        <v>1.8856066817505912</v>
      </c>
      <c r="G133" s="4">
        <v>0</v>
      </c>
      <c r="H133" s="4"/>
    </row>
    <row r="134" spans="1:8" x14ac:dyDescent="0.15">
      <c r="A134">
        <v>14</v>
      </c>
      <c r="B134" s="4">
        <v>3.3409299467620834</v>
      </c>
      <c r="C134" s="4">
        <v>1.839730194337891</v>
      </c>
      <c r="D134" s="4">
        <v>1.4681948052695355</v>
      </c>
      <c r="E134" s="4">
        <v>1.5683788492902144</v>
      </c>
      <c r="F134" s="4">
        <v>2.4526600494012807</v>
      </c>
      <c r="G134" s="4">
        <v>1.6787648085054645</v>
      </c>
      <c r="H134" s="4">
        <v>0</v>
      </c>
    </row>
    <row r="136" spans="1:8" x14ac:dyDescent="0.15">
      <c r="A136" t="s">
        <v>13</v>
      </c>
      <c r="B136" t="s">
        <v>27</v>
      </c>
      <c r="C136" s="7" t="s">
        <v>25</v>
      </c>
      <c r="D136" t="s">
        <v>30</v>
      </c>
      <c r="E136">
        <v>10</v>
      </c>
      <c r="F136">
        <v>13</v>
      </c>
      <c r="G136">
        <v>14</v>
      </c>
    </row>
    <row r="137" spans="1:8" x14ac:dyDescent="0.15">
      <c r="A137" t="s">
        <v>27</v>
      </c>
      <c r="B137" s="4">
        <v>0</v>
      </c>
      <c r="C137" s="4"/>
      <c r="D137" s="4"/>
      <c r="E137" s="4"/>
      <c r="F137" s="4"/>
      <c r="G137" s="4"/>
    </row>
    <row r="138" spans="1:8" x14ac:dyDescent="0.15">
      <c r="A138" t="s">
        <v>25</v>
      </c>
      <c r="B138" s="4">
        <v>4.8417868135270403</v>
      </c>
      <c r="C138" s="4">
        <v>0</v>
      </c>
      <c r="D138" s="4"/>
      <c r="E138" s="4"/>
      <c r="F138" s="4"/>
      <c r="G138" s="4"/>
    </row>
    <row r="139" spans="1:8" x14ac:dyDescent="0.15">
      <c r="A139" t="s">
        <v>30</v>
      </c>
      <c r="B139" s="4">
        <v>2.086178250290569</v>
      </c>
      <c r="C139" s="4">
        <v>1.8296720678288856</v>
      </c>
      <c r="D139" s="4">
        <v>0</v>
      </c>
      <c r="E139" s="4"/>
      <c r="F139" s="4"/>
      <c r="G139" s="4"/>
    </row>
    <row r="140" spans="1:8" x14ac:dyDescent="0.15">
      <c r="A140">
        <v>10</v>
      </c>
      <c r="B140" s="4">
        <v>5.6918182088575664</v>
      </c>
      <c r="C140" s="4">
        <v>1.5619345298446945</v>
      </c>
      <c r="D140" s="4">
        <v>3.0817358984694168</v>
      </c>
      <c r="E140" s="4">
        <v>0</v>
      </c>
      <c r="F140" s="4"/>
      <c r="G140" s="4"/>
    </row>
    <row r="141" spans="1:8" x14ac:dyDescent="0.15">
      <c r="A141" s="7">
        <v>13</v>
      </c>
      <c r="B141" s="4">
        <v>4.3</v>
      </c>
      <c r="C141" s="6">
        <v>1.4478169334425945</v>
      </c>
      <c r="D141" s="4">
        <v>2.188390387133448</v>
      </c>
      <c r="E141" s="4">
        <v>1.8856066817505912</v>
      </c>
      <c r="F141" s="4">
        <v>0</v>
      </c>
      <c r="G141" s="4"/>
    </row>
    <row r="142" spans="1:8" x14ac:dyDescent="0.15">
      <c r="A142">
        <v>14</v>
      </c>
      <c r="B142" s="4">
        <v>3.3409299467620834</v>
      </c>
      <c r="C142" s="4">
        <v>1.839730194337891</v>
      </c>
      <c r="D142" s="4">
        <v>1.4681948052695355</v>
      </c>
      <c r="E142" s="4">
        <v>2.4526600494012807</v>
      </c>
      <c r="F142" s="4">
        <v>1.6787648085054645</v>
      </c>
      <c r="G142" s="4">
        <v>0</v>
      </c>
    </row>
    <row r="144" spans="1:8" x14ac:dyDescent="0.15">
      <c r="A144" t="s">
        <v>13</v>
      </c>
      <c r="B144" t="s">
        <v>27</v>
      </c>
      <c r="C144" t="s">
        <v>32</v>
      </c>
      <c r="D144" s="7" t="s">
        <v>29</v>
      </c>
      <c r="E144">
        <v>10</v>
      </c>
      <c r="F144">
        <v>14</v>
      </c>
    </row>
    <row r="145" spans="1:17" x14ac:dyDescent="0.15">
      <c r="A145" t="s">
        <v>27</v>
      </c>
      <c r="B145" s="4">
        <v>0</v>
      </c>
      <c r="C145" s="4"/>
      <c r="D145" s="4"/>
      <c r="E145" s="4"/>
      <c r="F145" s="4"/>
    </row>
    <row r="146" spans="1:17" x14ac:dyDescent="0.15">
      <c r="A146" t="s">
        <v>32</v>
      </c>
      <c r="B146" s="4">
        <v>4.3</v>
      </c>
      <c r="C146" s="4">
        <v>0</v>
      </c>
      <c r="D146" s="4"/>
      <c r="E146" s="4"/>
      <c r="F146" s="4"/>
    </row>
    <row r="147" spans="1:17" x14ac:dyDescent="0.15">
      <c r="A147" t="s">
        <v>29</v>
      </c>
      <c r="B147" s="4">
        <v>2.086178250290569</v>
      </c>
      <c r="C147" s="4">
        <v>1.8296720678288856</v>
      </c>
      <c r="D147" s="4">
        <v>0</v>
      </c>
      <c r="E147" s="4"/>
      <c r="F147" s="4"/>
    </row>
    <row r="148" spans="1:17" x14ac:dyDescent="0.15">
      <c r="A148">
        <v>10</v>
      </c>
      <c r="B148" s="4">
        <v>5.6918182088575664</v>
      </c>
      <c r="C148" s="4">
        <v>1.5619345298446945</v>
      </c>
      <c r="D148" s="4">
        <v>3.0817358984694168</v>
      </c>
      <c r="E148" s="4">
        <v>0</v>
      </c>
      <c r="F148" s="4"/>
    </row>
    <row r="149" spans="1:17" x14ac:dyDescent="0.15">
      <c r="A149" s="7">
        <v>14</v>
      </c>
      <c r="B149" s="4">
        <v>3.3409299467620834</v>
      </c>
      <c r="C149" s="4">
        <v>1.6787648085054645</v>
      </c>
      <c r="D149" s="6">
        <v>1.4681948052695355</v>
      </c>
      <c r="E149" s="4">
        <v>2.4526600494012807</v>
      </c>
      <c r="F149" s="4">
        <v>0</v>
      </c>
    </row>
    <row r="151" spans="1:17" x14ac:dyDescent="0.15">
      <c r="A151" t="s">
        <v>13</v>
      </c>
      <c r="B151" t="s">
        <v>27</v>
      </c>
      <c r="C151" s="7" t="s">
        <v>31</v>
      </c>
      <c r="D151" t="s">
        <v>34</v>
      </c>
      <c r="E151">
        <v>10</v>
      </c>
    </row>
    <row r="152" spans="1:17" x14ac:dyDescent="0.15">
      <c r="A152" t="s">
        <v>27</v>
      </c>
      <c r="B152" s="4">
        <v>0</v>
      </c>
      <c r="C152" s="4"/>
      <c r="D152" s="4"/>
      <c r="E152" s="4"/>
      <c r="F152" s="4"/>
    </row>
    <row r="153" spans="1:17" x14ac:dyDescent="0.15">
      <c r="A153" t="s">
        <v>31</v>
      </c>
      <c r="B153" s="4">
        <v>4.3</v>
      </c>
      <c r="C153" s="4">
        <v>0</v>
      </c>
      <c r="D153" s="4"/>
      <c r="E153" s="4"/>
      <c r="F153" s="4"/>
    </row>
    <row r="154" spans="1:17" x14ac:dyDescent="0.15">
      <c r="A154" t="s">
        <v>34</v>
      </c>
      <c r="B154" s="4">
        <v>2.086178250290569</v>
      </c>
      <c r="C154" s="4">
        <v>1.6787648085054645</v>
      </c>
      <c r="D154" s="4">
        <v>0</v>
      </c>
      <c r="E154" s="4"/>
      <c r="F154" s="4"/>
    </row>
    <row r="155" spans="1:17" x14ac:dyDescent="0.15">
      <c r="A155" s="7">
        <v>10</v>
      </c>
      <c r="B155" s="4">
        <v>5.6918182088575664</v>
      </c>
      <c r="C155" s="6">
        <v>1.5619345298446945</v>
      </c>
      <c r="D155" s="4">
        <v>2.4526600494012807</v>
      </c>
      <c r="E155" s="4">
        <v>0</v>
      </c>
      <c r="F155" s="4"/>
    </row>
    <row r="156" spans="1:17" x14ac:dyDescent="0.15">
      <c r="B156" s="4"/>
      <c r="C156" s="4"/>
      <c r="D156" s="4"/>
      <c r="E156" s="4"/>
      <c r="F156" s="4"/>
    </row>
    <row r="157" spans="1:17" x14ac:dyDescent="0.15">
      <c r="A157" t="s">
        <v>13</v>
      </c>
      <c r="B157" t="s">
        <v>27</v>
      </c>
      <c r="C157" s="7" t="s">
        <v>35</v>
      </c>
      <c r="D157" t="s">
        <v>33</v>
      </c>
    </row>
    <row r="158" spans="1:17" x14ac:dyDescent="0.15">
      <c r="A158" t="s">
        <v>27</v>
      </c>
      <c r="B158" s="4">
        <v>0</v>
      </c>
      <c r="C158" s="4"/>
      <c r="D158" s="4"/>
      <c r="E158" s="4"/>
      <c r="F158" s="2" t="s">
        <v>37</v>
      </c>
      <c r="G158" s="2">
        <v>1</v>
      </c>
      <c r="H158" s="2">
        <v>2</v>
      </c>
      <c r="I158" s="2">
        <v>3</v>
      </c>
      <c r="J158" s="2">
        <v>9</v>
      </c>
      <c r="K158" s="2"/>
      <c r="L158" s="2"/>
      <c r="M158" s="2"/>
      <c r="N158" s="2"/>
      <c r="O158" s="2"/>
      <c r="P158" s="2"/>
      <c r="Q158" s="2"/>
    </row>
    <row r="159" spans="1:17" x14ac:dyDescent="0.15">
      <c r="A159" t="s">
        <v>35</v>
      </c>
      <c r="B159" s="4">
        <v>4.3</v>
      </c>
      <c r="C159" s="4">
        <v>0</v>
      </c>
      <c r="D159" s="4"/>
      <c r="E159" s="4"/>
      <c r="F159" s="2" t="s">
        <v>38</v>
      </c>
      <c r="G159" s="2">
        <v>4</v>
      </c>
      <c r="H159" s="2">
        <v>5</v>
      </c>
      <c r="I159" s="2">
        <v>10</v>
      </c>
      <c r="J159" s="2">
        <v>11</v>
      </c>
      <c r="K159" s="2">
        <v>12</v>
      </c>
      <c r="L159" s="2">
        <v>13</v>
      </c>
      <c r="M159" s="2">
        <v>15</v>
      </c>
      <c r="N159" s="2"/>
      <c r="O159" s="2"/>
      <c r="P159" s="2"/>
      <c r="Q159" s="2"/>
    </row>
    <row r="160" spans="1:17" x14ac:dyDescent="0.15">
      <c r="A160" s="7" t="s">
        <v>34</v>
      </c>
      <c r="B160" s="4">
        <v>2.086178250290569</v>
      </c>
      <c r="C160" s="6">
        <v>1.6787648085054645</v>
      </c>
      <c r="D160" s="4">
        <v>0</v>
      </c>
      <c r="E160" s="4"/>
      <c r="F160" s="2" t="s">
        <v>39</v>
      </c>
      <c r="G160" s="2">
        <v>6</v>
      </c>
      <c r="H160" s="2">
        <v>7</v>
      </c>
      <c r="I160" s="2">
        <v>8</v>
      </c>
      <c r="J160" s="2">
        <v>14</v>
      </c>
      <c r="K160" s="2"/>
      <c r="L160" s="2"/>
      <c r="M160" s="2"/>
      <c r="N160" s="2"/>
      <c r="O160" s="2"/>
      <c r="P160" s="2"/>
      <c r="Q160" s="2"/>
    </row>
    <row r="161" spans="1:17" x14ac:dyDescent="0.15">
      <c r="B161" s="4"/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15">
      <c r="A162" t="s">
        <v>13</v>
      </c>
      <c r="B162" t="s">
        <v>27</v>
      </c>
      <c r="C162" t="s">
        <v>36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15">
      <c r="A163" t="s">
        <v>27</v>
      </c>
      <c r="B163" s="4">
        <v>0</v>
      </c>
      <c r="C163" s="4"/>
      <c r="D163" s="4"/>
      <c r="F163" s="2" t="s">
        <v>37</v>
      </c>
      <c r="G163" s="2">
        <v>1</v>
      </c>
      <c r="H163" s="2">
        <v>2</v>
      </c>
      <c r="I163" s="2">
        <v>3</v>
      </c>
      <c r="J163" s="2">
        <v>9</v>
      </c>
      <c r="K163" s="2"/>
      <c r="L163" s="2"/>
      <c r="M163" s="2"/>
      <c r="N163" s="2"/>
      <c r="O163" s="2"/>
      <c r="P163" s="2"/>
      <c r="Q163" s="2"/>
    </row>
    <row r="164" spans="1:17" x14ac:dyDescent="0.15">
      <c r="A164" t="s">
        <v>36</v>
      </c>
      <c r="B164" s="4">
        <v>2.086178250290569</v>
      </c>
      <c r="C164" s="4">
        <v>0</v>
      </c>
      <c r="D164" s="4"/>
      <c r="F164" s="2" t="s">
        <v>38</v>
      </c>
      <c r="G164" s="2">
        <v>4</v>
      </c>
      <c r="H164" s="2">
        <v>5</v>
      </c>
      <c r="I164" s="2">
        <v>6</v>
      </c>
      <c r="J164" s="2">
        <v>7</v>
      </c>
      <c r="K164" s="2">
        <v>8</v>
      </c>
      <c r="L164" s="2">
        <v>10</v>
      </c>
      <c r="M164" s="2">
        <v>11</v>
      </c>
      <c r="N164" s="2">
        <v>12</v>
      </c>
      <c r="O164" s="2">
        <v>13</v>
      </c>
      <c r="P164" s="2">
        <v>14</v>
      </c>
      <c r="Q164" s="2">
        <v>15</v>
      </c>
    </row>
    <row r="165" spans="1:17" x14ac:dyDescent="0.15">
      <c r="B165" s="4"/>
      <c r="C165" s="4"/>
      <c r="D165" s="4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Excel2LaTeX</vt:lpstr>
      <vt:lpstr>first two as initials</vt:lpstr>
      <vt:lpstr>last three as initials</vt:lpstr>
      <vt:lpstr>hierachical</vt:lpstr>
    </vt:vector>
  </TitlesOfParts>
  <Company>qingpei.me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Qing</dc:creator>
  <cp:lastModifiedBy>edwardtoday</cp:lastModifiedBy>
  <dcterms:created xsi:type="dcterms:W3CDTF">2011-11-05T03:35:11Z</dcterms:created>
  <dcterms:modified xsi:type="dcterms:W3CDTF">2011-11-08T15:43:02Z</dcterms:modified>
</cp:coreProperties>
</file>