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mputerscience/Desktop/"/>
    </mc:Choice>
  </mc:AlternateContent>
  <xr:revisionPtr revIDLastSave="0" documentId="13_ncr:1_{BBAC4771-98B8-E64E-9E9A-456727188CC2}" xr6:coauthVersionLast="45" xr6:coauthVersionMax="45" xr10:uidLastSave="{00000000-0000-0000-0000-000000000000}"/>
  <bookViews>
    <workbookView xWindow="360" yWindow="460" windowWidth="22260" windowHeight="17020" xr2:uid="{EBE972CE-C103-8043-8352-DB1B9CA1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8" i="1"/>
  <c r="E24" i="1"/>
  <c r="E27" i="1"/>
  <c r="F24" i="1"/>
  <c r="D13" i="1"/>
  <c r="D14" i="1"/>
  <c r="D15" i="1"/>
  <c r="D16" i="1"/>
  <c r="D17" i="1"/>
  <c r="D18" i="1"/>
  <c r="D19" i="1"/>
  <c r="D20" i="1"/>
  <c r="D21" i="1"/>
  <c r="D22" i="1"/>
  <c r="D23" i="1"/>
  <c r="D12" i="1"/>
  <c r="D5" i="1" l="1"/>
  <c r="E5" i="1" s="1"/>
  <c r="E13" i="1" l="1"/>
  <c r="E12" i="1"/>
  <c r="D9" i="1"/>
  <c r="E9" i="1" s="1"/>
  <c r="D11" i="1"/>
  <c r="E11" i="1" s="1"/>
  <c r="E14" i="1"/>
  <c r="E15" i="1"/>
  <c r="E16" i="1"/>
  <c r="E17" i="1"/>
  <c r="E18" i="1"/>
  <c r="E19" i="1"/>
  <c r="E20" i="1"/>
  <c r="E21" i="1"/>
  <c r="E22" i="1"/>
  <c r="D28" i="1"/>
  <c r="D27" i="1"/>
  <c r="D25" i="1"/>
  <c r="D7" i="1"/>
  <c r="E7" i="1" s="1"/>
  <c r="D8" i="1"/>
  <c r="E8" i="1" s="1"/>
  <c r="D10" i="1"/>
  <c r="E10" i="1" s="1"/>
  <c r="D6" i="1"/>
  <c r="E6" i="1" s="1"/>
</calcChain>
</file>

<file path=xl/sharedStrings.xml><?xml version="1.0" encoding="utf-8"?>
<sst xmlns="http://schemas.openxmlformats.org/spreadsheetml/2006/main" count="75" uniqueCount="72">
  <si>
    <t>https://www.carbonfootprint.com/calculator.aspx</t>
  </si>
  <si>
    <t>From: Carbonfootprint.com</t>
  </si>
  <si>
    <t>Food and drink products</t>
  </si>
  <si>
    <t>Pharmaceuticals</t>
  </si>
  <si>
    <t>heavy meat eater</t>
  </si>
  <si>
    <t>medium meat eater</t>
  </si>
  <si>
    <t>low meat eater</t>
  </si>
  <si>
    <t>pescatarian</t>
  </si>
  <si>
    <t>vegetarian</t>
  </si>
  <si>
    <t>vegan</t>
  </si>
  <si>
    <t>Clothes, textiles and shoes</t>
  </si>
  <si>
    <t>Paper based products (e.g. books, magazines, newspapers)</t>
  </si>
  <si>
    <t>Computers and IT equipment</t>
  </si>
  <si>
    <t>Television, radio and phone (equipment)</t>
  </si>
  <si>
    <t>Motor vehicles (not including fuel costs)</t>
  </si>
  <si>
    <t>Furniture and other manufactured goods</t>
  </si>
  <si>
    <t>Hotels, restaurants, and pubs etc.</t>
  </si>
  <si>
    <t>Telephone, mobile/cell phone call costs</t>
  </si>
  <si>
    <t>Banking and finance (mortgage and loan interest payments)</t>
  </si>
  <si>
    <t>Insurance</t>
  </si>
  <si>
    <t>Education</t>
  </si>
  <si>
    <t>Recreational, cultural and sporting activities</t>
  </si>
  <si>
    <t>Flights Calculator</t>
  </si>
  <si>
    <t>https://calculator.carbonfootprint.com/calculator.aspx?c=Full&amp;tab=3&amp;h=86d905b710bdeae6d58b4a5451259ffa</t>
  </si>
  <si>
    <t>Flights</t>
  </si>
  <si>
    <t xml:space="preserve"> per KM</t>
  </si>
  <si>
    <t>using dis too https://www.quora.com/What-is-the-cost-per-km-of-a-flight</t>
  </si>
  <si>
    <t>$ per km</t>
  </si>
  <si>
    <t>car</t>
  </si>
  <si>
    <t>Bus</t>
  </si>
  <si>
    <t>AVERAGE FOOTPRINTS</t>
  </si>
  <si>
    <t>The average footprint for people in United States is metric tons</t>
  </si>
  <si>
    <t xml:space="preserve"> 16.49</t>
  </si>
  <si>
    <t xml:space="preserve">The average for the European Union is about </t>
  </si>
  <si>
    <t xml:space="preserve">6.4 </t>
  </si>
  <si>
    <t>The average worldwide carbon footprint is about metric tons</t>
  </si>
  <si>
    <t>The worldwide target to combat climate change is  metric tons</t>
  </si>
  <si>
    <t>train</t>
  </si>
  <si>
    <t>https://orr.gov.uk/__data/assets/pdf_file/0004/3658/civity-toc-benchmarking-201112.pdf</t>
  </si>
  <si>
    <t>11.29 GBP per km</t>
  </si>
  <si>
    <t>14.57  USD</t>
  </si>
  <si>
    <t>41.15</t>
  </si>
  <si>
    <t>Taxi</t>
  </si>
  <si>
    <t>https://www.uber.com/en-GB/blog/fare-changes-in-greater-london/</t>
  </si>
  <si>
    <t>Base: £1.50 uber london</t>
  </si>
  <si>
    <t>1.94  USD</t>
  </si>
  <si>
    <t>150.18</t>
  </si>
  <si>
    <t>0.00021518</t>
  </si>
  <si>
    <t>Products/Category</t>
  </si>
  <si>
    <t>metric tons per year</t>
  </si>
  <si>
    <t>metric tons C02 per GBP spent</t>
  </si>
  <si>
    <t>1350.04</t>
  </si>
  <si>
    <t>876.42</t>
  </si>
  <si>
    <t>1057.20</t>
  </si>
  <si>
    <t>733.70</t>
  </si>
  <si>
    <t>715.72</t>
  </si>
  <si>
    <t>542.34</t>
  </si>
  <si>
    <t>506.50</t>
  </si>
  <si>
    <t>331.70</t>
  </si>
  <si>
    <t>662.80</t>
  </si>
  <si>
    <t>651.10</t>
  </si>
  <si>
    <t>393.40</t>
  </si>
  <si>
    <t>779.20</t>
  </si>
  <si>
    <t>503.70</t>
  </si>
  <si>
    <t>514.10</t>
  </si>
  <si>
    <t>623.60</t>
  </si>
  <si>
    <t>184.60</t>
  </si>
  <si>
    <t>310.80</t>
  </si>
  <si>
    <t>247.70</t>
  </si>
  <si>
    <t>287.90</t>
  </si>
  <si>
    <t>GBP</t>
  </si>
  <si>
    <t>146.27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</si>
</sst>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000000_ ;_ * \-#,##0.0000000_ ;_ * &quot;-&quot;??_ ;_ @_ "/>
    <numFmt numFmtId="165" formatCode="_ * #,##0.00000000_ ;_ * \-#,##0.00000000_ ;_ * &quot;-&quot;??_ ;_ @_ "/>
    <numFmt numFmtId="166" formatCode="_ * #,##0.0000000000_ ;_ * \-#,##0.000000000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000000"/>
      <name val="Arial"/>
      <family val="2"/>
    </font>
    <font>
      <sz val="30"/>
      <color rgb="FF222222"/>
      <name val="Arial"/>
      <family val="2"/>
    </font>
    <font>
      <sz val="36"/>
      <color rgb="FF212121"/>
      <name val="Arial"/>
      <family val="2"/>
    </font>
    <font>
      <sz val="16"/>
      <color rgb="FF666666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5.6"/>
      <color rgb="FF1CA94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43" fontId="0" fillId="0" borderId="1" xfId="1" applyFont="1" applyBorder="1"/>
    <xf numFmtId="165" fontId="9" fillId="0" borderId="1" xfId="1" applyNumberFormat="1" applyFont="1" applyBorder="1" applyAlignment="1">
      <alignment horizontal="right" vertical="center"/>
    </xf>
    <xf numFmtId="166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  <xf numFmtId="0" fontId="10" fillId="0" borderId="1" xfId="0" applyFont="1" applyBorder="1"/>
    <xf numFmtId="0" fontId="2" fillId="0" borderId="1" xfId="0" applyFont="1" applyBorder="1" applyAlignment="1">
      <alignment horizontal="right"/>
    </xf>
    <xf numFmtId="0" fontId="11" fillId="0" borderId="0" xfId="0" applyFont="1"/>
    <xf numFmtId="0" fontId="2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r.gov.uk/__data/assets/pdf_file/0004/3658/civity-toc-benchmarking-201112.pdf" TargetMode="External"/><Relationship Id="rId2" Type="http://schemas.openxmlformats.org/officeDocument/2006/relationships/hyperlink" Target="https://calculator.carbonfootprint.com/calculator.aspx?c=Full&amp;tab=3&amp;h=86d905b710bdeae6d58b4a5451259ffa" TargetMode="External"/><Relationship Id="rId1" Type="http://schemas.openxmlformats.org/officeDocument/2006/relationships/hyperlink" Target="https://www.carbonfootprint.com/calculator.aspx" TargetMode="External"/><Relationship Id="rId4" Type="http://schemas.openxmlformats.org/officeDocument/2006/relationships/hyperlink" Target="https://www.uber.com/en-GB/blog/fare-changes-in-greater-lond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10D-89D7-EC49-98E8-9188B87ADA5A}">
  <dimension ref="A1:K35"/>
  <sheetViews>
    <sheetView tabSelected="1" topLeftCell="A9" workbookViewId="0">
      <selection activeCell="I25" sqref="I25"/>
    </sheetView>
  </sheetViews>
  <sheetFormatPr baseColWidth="10" defaultRowHeight="16" x14ac:dyDescent="0.2"/>
  <cols>
    <col min="1" max="1" width="23.6640625" bestFit="1" customWidth="1"/>
    <col min="2" max="2" width="43.1640625" bestFit="1" customWidth="1"/>
    <col min="3" max="3" width="13.33203125" bestFit="1" customWidth="1"/>
    <col min="5" max="5" width="32" bestFit="1" customWidth="1"/>
    <col min="7" max="7" width="39.33203125" bestFit="1" customWidth="1"/>
    <col min="8" max="8" width="90.1640625" bestFit="1" customWidth="1"/>
    <col min="9" max="9" width="39.33203125" bestFit="1" customWidth="1"/>
    <col min="10" max="10" width="8" bestFit="1" customWidth="1"/>
  </cols>
  <sheetData>
    <row r="1" spans="1:5" x14ac:dyDescent="0.2">
      <c r="A1" t="s">
        <v>1</v>
      </c>
      <c r="B1" s="1" t="s">
        <v>0</v>
      </c>
    </row>
    <row r="2" spans="1:5" x14ac:dyDescent="0.2">
      <c r="A2" t="s">
        <v>22</v>
      </c>
      <c r="B2" s="1" t="s">
        <v>23</v>
      </c>
    </row>
    <row r="4" spans="1:5" x14ac:dyDescent="0.2">
      <c r="A4" s="5"/>
      <c r="B4" s="6" t="s">
        <v>48</v>
      </c>
      <c r="C4" s="6"/>
      <c r="D4" s="6"/>
      <c r="E4" s="6" t="s">
        <v>50</v>
      </c>
    </row>
    <row r="5" spans="1:5" ht="20" x14ac:dyDescent="0.2">
      <c r="A5" s="7" t="s">
        <v>2</v>
      </c>
      <c r="B5" s="8" t="s">
        <v>4</v>
      </c>
      <c r="C5" s="16" t="s">
        <v>51</v>
      </c>
      <c r="D5" s="8">
        <f>VALUE(SUBSTITUTE(C5,".",","))</f>
        <v>1350.04</v>
      </c>
      <c r="E5" s="9">
        <f>D5/1000000</f>
        <v>1.3500400000000001E-3</v>
      </c>
    </row>
    <row r="6" spans="1:5" ht="20" x14ac:dyDescent="0.2">
      <c r="A6" s="5"/>
      <c r="B6" s="9" t="s">
        <v>5</v>
      </c>
      <c r="C6" s="16" t="s">
        <v>53</v>
      </c>
      <c r="D6" s="8">
        <f t="shared" ref="D6:D25" si="0">VALUE(SUBSTITUTE(C6,".",","))</f>
        <v>1057.2</v>
      </c>
      <c r="E6" s="9">
        <f t="shared" ref="E6:E22" si="1">D6/1000000</f>
        <v>1.0572000000000001E-3</v>
      </c>
    </row>
    <row r="7" spans="1:5" ht="20" x14ac:dyDescent="0.2">
      <c r="A7" s="5"/>
      <c r="B7" s="8" t="s">
        <v>6</v>
      </c>
      <c r="C7" s="16" t="s">
        <v>52</v>
      </c>
      <c r="D7" s="8">
        <f>VALUE(SUBSTITUTE(C7,".",","))</f>
        <v>876.42</v>
      </c>
      <c r="E7" s="9">
        <f t="shared" si="1"/>
        <v>8.7641999999999993E-4</v>
      </c>
    </row>
    <row r="8" spans="1:5" ht="20" x14ac:dyDescent="0.2">
      <c r="A8" s="5"/>
      <c r="B8" s="8" t="s">
        <v>7</v>
      </c>
      <c r="C8" s="16" t="s">
        <v>54</v>
      </c>
      <c r="D8" s="8">
        <f>VALUE(SUBSTITUTE(C8,".",","))</f>
        <v>733.7</v>
      </c>
      <c r="E8" s="9">
        <f t="shared" si="1"/>
        <v>7.337E-4</v>
      </c>
    </row>
    <row r="9" spans="1:5" ht="20" x14ac:dyDescent="0.2">
      <c r="A9" s="5"/>
      <c r="B9" s="8" t="s">
        <v>8</v>
      </c>
      <c r="C9" s="16" t="s">
        <v>55</v>
      </c>
      <c r="D9" s="8">
        <f>VALUE(SUBSTITUTE(C9,".",","))</f>
        <v>715.72</v>
      </c>
      <c r="E9" s="9">
        <f t="shared" si="1"/>
        <v>7.1571999999999998E-4</v>
      </c>
    </row>
    <row r="10" spans="1:5" ht="20" x14ac:dyDescent="0.2">
      <c r="A10" s="5"/>
      <c r="B10" s="8" t="s">
        <v>9</v>
      </c>
      <c r="C10" s="16" t="s">
        <v>56</v>
      </c>
      <c r="D10" s="8">
        <f t="shared" si="0"/>
        <v>542.34</v>
      </c>
      <c r="E10" s="9">
        <f t="shared" si="1"/>
        <v>5.4233999999999999E-4</v>
      </c>
    </row>
    <row r="11" spans="1:5" ht="20" x14ac:dyDescent="0.2">
      <c r="A11" s="5"/>
      <c r="B11" s="8" t="s">
        <v>3</v>
      </c>
      <c r="C11" s="16" t="s">
        <v>57</v>
      </c>
      <c r="D11" s="8">
        <f>VALUE(SUBSTITUTE(C11,".",","))</f>
        <v>506.5</v>
      </c>
      <c r="E11" s="9">
        <f t="shared" si="1"/>
        <v>5.0650000000000001E-4</v>
      </c>
    </row>
    <row r="12" spans="1:5" ht="20" x14ac:dyDescent="0.2">
      <c r="A12" s="10"/>
      <c r="B12" s="8" t="s">
        <v>10</v>
      </c>
      <c r="C12" s="16" t="s">
        <v>58</v>
      </c>
      <c r="D12" s="8">
        <f>VALUE(SUBSTITUTE(C12,".",","))</f>
        <v>331.7</v>
      </c>
      <c r="E12" s="9">
        <f>247.91/1000000</f>
        <v>2.4791E-4</v>
      </c>
    </row>
    <row r="13" spans="1:5" ht="20" x14ac:dyDescent="0.2">
      <c r="A13" s="5"/>
      <c r="B13" s="8" t="s">
        <v>11</v>
      </c>
      <c r="C13" s="16" t="s">
        <v>59</v>
      </c>
      <c r="D13" s="8">
        <f t="shared" ref="D13:D23" si="2">VALUE(SUBSTITUTE(C13,".",","))</f>
        <v>662.8</v>
      </c>
      <c r="E13" s="9">
        <f>495.38/1000000</f>
        <v>4.9538000000000002E-4</v>
      </c>
    </row>
    <row r="14" spans="1:5" ht="20" x14ac:dyDescent="0.2">
      <c r="A14" s="5"/>
      <c r="B14" s="8" t="s">
        <v>12</v>
      </c>
      <c r="C14" s="16" t="s">
        <v>60</v>
      </c>
      <c r="D14" s="8">
        <f t="shared" si="2"/>
        <v>651.1</v>
      </c>
      <c r="E14" s="9">
        <f t="shared" si="1"/>
        <v>6.5110000000000005E-4</v>
      </c>
    </row>
    <row r="15" spans="1:5" ht="20" x14ac:dyDescent="0.2">
      <c r="A15" s="5"/>
      <c r="B15" s="8" t="s">
        <v>13</v>
      </c>
      <c r="C15" s="16" t="s">
        <v>61</v>
      </c>
      <c r="D15" s="8">
        <f t="shared" si="2"/>
        <v>393.4</v>
      </c>
      <c r="E15" s="9">
        <f t="shared" si="1"/>
        <v>3.9339999999999997E-4</v>
      </c>
    </row>
    <row r="16" spans="1:5" ht="20" x14ac:dyDescent="0.2">
      <c r="A16" s="5"/>
      <c r="B16" s="8" t="s">
        <v>14</v>
      </c>
      <c r="C16" s="16" t="s">
        <v>62</v>
      </c>
      <c r="D16" s="8">
        <f t="shared" si="2"/>
        <v>779.2</v>
      </c>
      <c r="E16" s="9">
        <f t="shared" si="1"/>
        <v>7.7920000000000007E-4</v>
      </c>
    </row>
    <row r="17" spans="1:11" ht="20" x14ac:dyDescent="0.2">
      <c r="A17" s="5"/>
      <c r="B17" s="8" t="s">
        <v>15</v>
      </c>
      <c r="C17" s="16" t="s">
        <v>63</v>
      </c>
      <c r="D17" s="8">
        <f t="shared" si="2"/>
        <v>503.7</v>
      </c>
      <c r="E17" s="9">
        <f t="shared" si="1"/>
        <v>5.0369999999999994E-4</v>
      </c>
    </row>
    <row r="18" spans="1:11" ht="20" x14ac:dyDescent="0.2">
      <c r="A18" s="5"/>
      <c r="B18" s="8" t="s">
        <v>16</v>
      </c>
      <c r="C18" s="16" t="s">
        <v>64</v>
      </c>
      <c r="D18" s="8">
        <f t="shared" si="2"/>
        <v>514.1</v>
      </c>
      <c r="E18" s="9">
        <f t="shared" si="1"/>
        <v>5.1409999999999997E-4</v>
      </c>
    </row>
    <row r="19" spans="1:11" ht="20" x14ac:dyDescent="0.2">
      <c r="A19" s="5"/>
      <c r="B19" s="8" t="s">
        <v>17</v>
      </c>
      <c r="C19" s="16" t="s">
        <v>65</v>
      </c>
      <c r="D19" s="8">
        <f t="shared" si="2"/>
        <v>623.6</v>
      </c>
      <c r="E19" s="9">
        <f t="shared" si="1"/>
        <v>6.2359999999999998E-4</v>
      </c>
    </row>
    <row r="20" spans="1:11" ht="20" x14ac:dyDescent="0.2">
      <c r="A20" s="5"/>
      <c r="B20" s="8" t="s">
        <v>18</v>
      </c>
      <c r="C20" s="16" t="s">
        <v>66</v>
      </c>
      <c r="D20" s="8">
        <f t="shared" si="2"/>
        <v>184.6</v>
      </c>
      <c r="E20" s="9">
        <f t="shared" si="1"/>
        <v>1.8459999999999999E-4</v>
      </c>
    </row>
    <row r="21" spans="1:11" ht="20" x14ac:dyDescent="0.2">
      <c r="A21" s="5"/>
      <c r="B21" s="8" t="s">
        <v>19</v>
      </c>
      <c r="C21" s="16" t="s">
        <v>67</v>
      </c>
      <c r="D21" s="8">
        <f t="shared" si="2"/>
        <v>310.8</v>
      </c>
      <c r="E21" s="9">
        <f t="shared" si="1"/>
        <v>3.1080000000000002E-4</v>
      </c>
    </row>
    <row r="22" spans="1:11" ht="20" x14ac:dyDescent="0.2">
      <c r="A22" s="5"/>
      <c r="B22" s="8" t="s">
        <v>20</v>
      </c>
      <c r="C22" s="16" t="s">
        <v>68</v>
      </c>
      <c r="D22" s="8">
        <f t="shared" si="2"/>
        <v>247.7</v>
      </c>
      <c r="E22" s="9">
        <f t="shared" si="1"/>
        <v>2.477E-4</v>
      </c>
    </row>
    <row r="23" spans="1:11" ht="20" x14ac:dyDescent="0.2">
      <c r="A23" s="5"/>
      <c r="B23" s="8" t="s">
        <v>21</v>
      </c>
      <c r="C23" s="16" t="s">
        <v>69</v>
      </c>
      <c r="D23" s="8">
        <f t="shared" si="2"/>
        <v>287.89999999999998</v>
      </c>
      <c r="E23" s="9" t="s">
        <v>47</v>
      </c>
      <c r="F23" s="17" t="s">
        <v>70</v>
      </c>
    </row>
    <row r="24" spans="1:11" ht="37" x14ac:dyDescent="0.35">
      <c r="A24" s="5"/>
      <c r="B24" s="8" t="s">
        <v>24</v>
      </c>
      <c r="C24" s="8"/>
      <c r="D24" s="8"/>
      <c r="E24" s="11">
        <f>I24/F24</f>
        <v>2.7341079653679656E-3</v>
      </c>
      <c r="F24">
        <f>G24*0.77</f>
        <v>0.11549999999999999</v>
      </c>
      <c r="G24" s="2">
        <v>0.15</v>
      </c>
      <c r="H24" t="s">
        <v>27</v>
      </c>
      <c r="I24" s="2">
        <v>3.1578946999999999E-4</v>
      </c>
      <c r="J24" t="s">
        <v>25</v>
      </c>
      <c r="K24" t="s">
        <v>26</v>
      </c>
    </row>
    <row r="25" spans="1:11" ht="20" x14ac:dyDescent="0.2">
      <c r="A25" s="5"/>
      <c r="B25" s="8" t="s">
        <v>28</v>
      </c>
      <c r="C25" s="16" t="s">
        <v>71</v>
      </c>
      <c r="D25" s="8">
        <f t="shared" si="0"/>
        <v>146.27000000000001</v>
      </c>
      <c r="E25" s="12" t="e">
        <f>(D25/F25)/1000000</f>
        <v>#DIV/0!</v>
      </c>
    </row>
    <row r="26" spans="1:11" x14ac:dyDescent="0.2">
      <c r="A26" s="5"/>
      <c r="B26" s="8" t="s">
        <v>29</v>
      </c>
      <c r="C26" s="8"/>
      <c r="D26" s="8"/>
      <c r="E26" s="9"/>
    </row>
    <row r="27" spans="1:11" ht="45" x14ac:dyDescent="0.45">
      <c r="A27" s="5"/>
      <c r="B27" s="8" t="s">
        <v>37</v>
      </c>
      <c r="C27" s="8" t="s">
        <v>41</v>
      </c>
      <c r="D27" s="8">
        <f>VALUE(SUBSTITUTE(C27,".",","))</f>
        <v>41.15</v>
      </c>
      <c r="E27" s="13">
        <f>(D27/F27)/1000000</f>
        <v>3.6448184233835253E-6</v>
      </c>
      <c r="F27">
        <v>11.29</v>
      </c>
      <c r="G27" s="1" t="s">
        <v>38</v>
      </c>
      <c r="H27" t="s">
        <v>39</v>
      </c>
      <c r="I27" s="3" t="s">
        <v>40</v>
      </c>
    </row>
    <row r="28" spans="1:11" ht="45" x14ac:dyDescent="0.45">
      <c r="A28" s="5"/>
      <c r="B28" s="8" t="s">
        <v>42</v>
      </c>
      <c r="C28" s="8" t="s">
        <v>46</v>
      </c>
      <c r="D28" s="8">
        <f>VALUE(SUBSTITUTE(C28,".",","))</f>
        <v>150.18</v>
      </c>
      <c r="E28" s="13">
        <f>(D28/F28)/1000000</f>
        <v>1.0012000000000001E-4</v>
      </c>
      <c r="F28">
        <v>1.5</v>
      </c>
      <c r="G28" s="1" t="s">
        <v>43</v>
      </c>
      <c r="H28" s="4" t="s">
        <v>44</v>
      </c>
      <c r="I28" s="3" t="s">
        <v>45</v>
      </c>
    </row>
    <row r="30" spans="1:11" ht="29" x14ac:dyDescent="0.35">
      <c r="A30" s="14" t="s">
        <v>30</v>
      </c>
      <c r="B30" s="14"/>
      <c r="C30" s="5"/>
      <c r="D30" s="5"/>
      <c r="E30" s="5"/>
    </row>
    <row r="31" spans="1:11" ht="17" x14ac:dyDescent="0.2">
      <c r="A31" s="7"/>
      <c r="B31" s="5"/>
      <c r="C31" s="5"/>
      <c r="D31" s="5"/>
      <c r="E31" s="5"/>
    </row>
    <row r="32" spans="1:11" ht="17" x14ac:dyDescent="0.2">
      <c r="A32" s="7" t="s">
        <v>31</v>
      </c>
      <c r="B32" s="5"/>
      <c r="C32" s="15" t="s">
        <v>32</v>
      </c>
      <c r="D32" s="5" t="s">
        <v>49</v>
      </c>
      <c r="E32" s="5"/>
    </row>
    <row r="33" spans="1:5" ht="17" x14ac:dyDescent="0.2">
      <c r="A33" s="7" t="s">
        <v>33</v>
      </c>
      <c r="B33" s="5"/>
      <c r="C33" s="15" t="s">
        <v>34</v>
      </c>
      <c r="D33" s="5" t="s">
        <v>49</v>
      </c>
      <c r="E33" s="5"/>
    </row>
    <row r="34" spans="1:5" ht="17" x14ac:dyDescent="0.2">
      <c r="A34" s="7" t="s">
        <v>35</v>
      </c>
      <c r="B34" s="5"/>
      <c r="C34" s="6">
        <v>5</v>
      </c>
      <c r="D34" s="5" t="s">
        <v>49</v>
      </c>
      <c r="E34" s="5"/>
    </row>
    <row r="35" spans="1:5" ht="17" x14ac:dyDescent="0.2">
      <c r="A35" s="7" t="s">
        <v>36</v>
      </c>
      <c r="B35" s="5"/>
      <c r="C35" s="6">
        <v>2</v>
      </c>
      <c r="D35" s="5" t="s">
        <v>49</v>
      </c>
      <c r="E35" s="5"/>
    </row>
  </sheetData>
  <hyperlinks>
    <hyperlink ref="B1" r:id="rId1" xr:uid="{506CC6E3-D095-3849-B526-1E315D5C47DD}"/>
    <hyperlink ref="B2" r:id="rId2" xr:uid="{F272E2E0-3BD1-FB4F-9DB4-7624553D7F77}"/>
    <hyperlink ref="G27" r:id="rId3" xr:uid="{2E9A24A4-CC5E-D345-837F-3964AC751AD0}"/>
    <hyperlink ref="G28" r:id="rId4" xr:uid="{2275B1BA-820E-5F47-A3C7-D2797D449A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CARMONT Nick</dc:creator>
  <cp:lastModifiedBy>CARMONT Nick</cp:lastModifiedBy>
  <dcterms:created xsi:type="dcterms:W3CDTF">2019-11-16T13:48:39Z</dcterms:created>
  <dcterms:modified xsi:type="dcterms:W3CDTF">2020-01-18T14:50:25Z</dcterms:modified>
</cp:coreProperties>
</file>