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Parts List" sheetId="1" r:id="rId1"/>
  </sheets>
  <definedNames>
    <definedName name="_xlnm._FilterDatabase" localSheetId="0" hidden="1">'Parts List'!$A$1:$L$54</definedName>
  </definedNames>
  <calcPr calcId="145621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10" i="1"/>
  <c r="G11" i="1"/>
  <c r="G12" i="1"/>
  <c r="G13" i="1"/>
  <c r="G22" i="1"/>
  <c r="G23" i="1"/>
  <c r="G24" i="1"/>
  <c r="G25" i="1"/>
  <c r="E39" i="1"/>
  <c r="E40" i="1"/>
  <c r="E41" i="1"/>
  <c r="E42" i="1"/>
  <c r="G42" i="1" s="1"/>
  <c r="E43" i="1"/>
  <c r="G43" i="1" s="1"/>
  <c r="E44" i="1"/>
  <c r="G44" i="1" s="1"/>
  <c r="E45" i="1"/>
  <c r="E46" i="1"/>
  <c r="E47" i="1"/>
  <c r="E48" i="1"/>
  <c r="E49" i="1"/>
  <c r="E50" i="1"/>
  <c r="E51" i="1"/>
  <c r="E52" i="1"/>
  <c r="E53" i="1"/>
  <c r="E54" i="1"/>
  <c r="G54" i="1" s="1"/>
  <c r="E19" i="1"/>
  <c r="G19" i="1" s="1"/>
  <c r="E20" i="1"/>
  <c r="G20" i="1" s="1"/>
  <c r="E21" i="1"/>
  <c r="G21" i="1" s="1"/>
  <c r="E22" i="1"/>
  <c r="E23" i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E36" i="1"/>
  <c r="E37" i="1"/>
  <c r="E3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2" i="1"/>
  <c r="G2" i="1" s="1"/>
  <c r="F45" i="1" l="1"/>
  <c r="G45" i="1" s="1"/>
  <c r="G57" i="1" l="1"/>
  <c r="G58" i="1" s="1"/>
</calcChain>
</file>

<file path=xl/sharedStrings.xml><?xml version="1.0" encoding="utf-8"?>
<sst xmlns="http://schemas.openxmlformats.org/spreadsheetml/2006/main" count="370" uniqueCount="314">
  <si>
    <t>Manufacturer</t>
  </si>
  <si>
    <t>Mft's Part Number</t>
  </si>
  <si>
    <t>Description</t>
  </si>
  <si>
    <t>Subtotal (£)</t>
  </si>
  <si>
    <t>Grand Total</t>
  </si>
  <si>
    <t>Mouser Part No</t>
  </si>
  <si>
    <t>Reference</t>
  </si>
  <si>
    <t>Farnell Part No</t>
  </si>
  <si>
    <t>Misc. Part Link</t>
  </si>
  <si>
    <t>C&amp;K</t>
  </si>
  <si>
    <t>Y200AA2C203NQ</t>
  </si>
  <si>
    <t>611-Y200AA2C203NQ</t>
  </si>
  <si>
    <t>Cypress Semiconductor</t>
  </si>
  <si>
    <t>FM24C16B-G</t>
  </si>
  <si>
    <t>877-FM24CL16B-G</t>
  </si>
  <si>
    <t>Footprint</t>
  </si>
  <si>
    <t>2077748</t>
  </si>
  <si>
    <t>ON Semiconductor</t>
  </si>
  <si>
    <t>MM3Z7V5ST1G</t>
  </si>
  <si>
    <t>863-MM3Z7V5ST1G</t>
  </si>
  <si>
    <t>ON Semiconductor / Fairchild</t>
  </si>
  <si>
    <t>512-FDN340P</t>
  </si>
  <si>
    <t>FDN340P</t>
  </si>
  <si>
    <t>9846310</t>
  </si>
  <si>
    <t>Texas Instruments</t>
  </si>
  <si>
    <t>LMV358IDR</t>
  </si>
  <si>
    <t>595-LMV358IDR</t>
  </si>
  <si>
    <t>3117235</t>
  </si>
  <si>
    <t>RECOM</t>
  </si>
  <si>
    <t>R-78E5.0-0.5</t>
  </si>
  <si>
    <t>919-R-78E5.0-0.5</t>
  </si>
  <si>
    <t>2078564</t>
  </si>
  <si>
    <t>RLS-126</t>
  </si>
  <si>
    <t>919-RLS-126</t>
  </si>
  <si>
    <t>SW2</t>
  </si>
  <si>
    <t>U6</t>
  </si>
  <si>
    <t>Q3</t>
  </si>
  <si>
    <t>U3</t>
  </si>
  <si>
    <t>U4</t>
  </si>
  <si>
    <t>L1</t>
  </si>
  <si>
    <t>D1</t>
  </si>
  <si>
    <t>BT1a</t>
  </si>
  <si>
    <t>BX0023</t>
  </si>
  <si>
    <t>Bulgin</t>
  </si>
  <si>
    <t>122-BX0023</t>
  </si>
  <si>
    <t>BT1b</t>
  </si>
  <si>
    <t>Molex</t>
  </si>
  <si>
    <t>22292021</t>
  </si>
  <si>
    <t>538-22-29-2021</t>
  </si>
  <si>
    <t>1360130</t>
  </si>
  <si>
    <t>n/a</t>
  </si>
  <si>
    <t>MMBT2222ALT1G</t>
  </si>
  <si>
    <t>1459098</t>
  </si>
  <si>
    <t>863-MMBT2222ALT1G</t>
  </si>
  <si>
    <t>Q1-Q2, Q4-Q7</t>
  </si>
  <si>
    <t>C3, C4</t>
  </si>
  <si>
    <t>C5</t>
  </si>
  <si>
    <t>C2, C6</t>
  </si>
  <si>
    <t>R1</t>
  </si>
  <si>
    <t>R2</t>
  </si>
  <si>
    <t>R3, R13, R15</t>
  </si>
  <si>
    <t>R4-R8, R21, R29</t>
  </si>
  <si>
    <t>R9-R11</t>
  </si>
  <si>
    <t>R12, R17, R20, R22, R28, R30</t>
  </si>
  <si>
    <t>R14</t>
  </si>
  <si>
    <t>R16</t>
  </si>
  <si>
    <t>R19</t>
  </si>
  <si>
    <t>R23, R24</t>
  </si>
  <si>
    <t>R27</t>
  </si>
  <si>
    <t>D2</t>
  </si>
  <si>
    <t>D3</t>
  </si>
  <si>
    <t>D4</t>
  </si>
  <si>
    <t>DS1</t>
  </si>
  <si>
    <t>F1</t>
  </si>
  <si>
    <t>J1</t>
  </si>
  <si>
    <t>J2</t>
  </si>
  <si>
    <t>J3</t>
  </si>
  <si>
    <t>J4</t>
  </si>
  <si>
    <t>LS1</t>
  </si>
  <si>
    <t>SW1</t>
  </si>
  <si>
    <t>U1</t>
  </si>
  <si>
    <t>U2</t>
  </si>
  <si>
    <t>U5</t>
  </si>
  <si>
    <t>Y1</t>
  </si>
  <si>
    <t>SW3-SW7</t>
  </si>
  <si>
    <t>EG Starts</t>
  </si>
  <si>
    <t>BT1</t>
  </si>
  <si>
    <t>SS16HE</t>
  </si>
  <si>
    <t>512-SS16HE</t>
  </si>
  <si>
    <t>2822565</t>
  </si>
  <si>
    <t>22013027</t>
  </si>
  <si>
    <t>538-22-01-3027</t>
  </si>
  <si>
    <t>1462825</t>
  </si>
  <si>
    <t>08520123</t>
  </si>
  <si>
    <t>1184193</t>
  </si>
  <si>
    <t>Omron</t>
  </si>
  <si>
    <t>B3W-1000</t>
  </si>
  <si>
    <t>653-B3W-1000</t>
  </si>
  <si>
    <t>176986</t>
  </si>
  <si>
    <t>6mm Tactile Switch, THT</t>
  </si>
  <si>
    <t>Button_Switch_THT:SW_PUSH_6mm</t>
  </si>
  <si>
    <t>Molex KK Connector Housing 2pin w/Mating flange &amp; polarizing ribs</t>
  </si>
  <si>
    <t>Molex KK Connector Housing 8pin w/Mating flange &amp; polarizing ribs</t>
  </si>
  <si>
    <t>BT1c, SW2c</t>
  </si>
  <si>
    <t>SW3a-SW7a</t>
  </si>
  <si>
    <t>SW3b-SW7b</t>
  </si>
  <si>
    <t>Lite-On</t>
  </si>
  <si>
    <t>LTST-C171KRKT</t>
  </si>
  <si>
    <t>LTST-C171KGKT</t>
  </si>
  <si>
    <t>859-LTST-C171KGKT</t>
  </si>
  <si>
    <t>859-LTST-C171KRKT</t>
  </si>
  <si>
    <t>Standard Red LED, 55mCD, SMD 0805</t>
  </si>
  <si>
    <t>Schottky Rectifier Diode, Vmax=60V, Imax=1A, Vf=680mV, SMD SOD-323</t>
  </si>
  <si>
    <t>Single Zener Diode, 7.5V, 300mW, SMD SOD-323</t>
  </si>
  <si>
    <t>Molex KK 254 Series, 2pin header, Wire-to-board, THT</t>
  </si>
  <si>
    <t>Standard Green LED, 55mCD, SMD 0805</t>
  </si>
  <si>
    <t>12uH 0.8A Fixed Inductor, SMD</t>
  </si>
  <si>
    <t>Mosfet Transistor, P-Channel, 2A, 20V, 0.06R, SMD SOT-23</t>
  </si>
  <si>
    <t>Bipolar Transistor, NPN, 40V, 300MHz, 225mW, 600mA, SMD SOT-23</t>
  </si>
  <si>
    <t>Molex KK 254 Series, 8pin header, Wire-to-board, THT</t>
  </si>
  <si>
    <t>Molex KK 254 Series, 4pin header, Wire-to-board, THT</t>
  </si>
  <si>
    <t>NHD-0216K1Z-FS(RGB)-FBW-REV1</t>
  </si>
  <si>
    <t>Newhaven Displays</t>
  </si>
  <si>
    <t>763-0216K1Z-FS-FBWR1</t>
  </si>
  <si>
    <t>Samtec</t>
  </si>
  <si>
    <t>DS1a</t>
  </si>
  <si>
    <t>Amphenol</t>
  </si>
  <si>
    <t>T821120A1S100CEU</t>
  </si>
  <si>
    <t>2215309</t>
  </si>
  <si>
    <t>Connector_IDC:IDC-Header_2x10_P2.54mm_Vertical</t>
  </si>
  <si>
    <t>DS1b</t>
  </si>
  <si>
    <t xml:space="preserve">T812120A100CEU </t>
  </si>
  <si>
    <t>2215236</t>
  </si>
  <si>
    <t>IDC Socket 2.54mm pitch, 2x10, Vertical, THT</t>
  </si>
  <si>
    <t>IDC Plug 2.54mm pitch, 2x10, Vertical</t>
  </si>
  <si>
    <t>DS1c, SW2a</t>
  </si>
  <si>
    <t>Molex KK 254 Series, 6pin header, Wire-to-board, THT</t>
  </si>
  <si>
    <t>22272081</t>
  </si>
  <si>
    <t>538-22-27-2081</t>
  </si>
  <si>
    <t>9731180</t>
  </si>
  <si>
    <t>DS1e</t>
  </si>
  <si>
    <t>DS1d, SW2b</t>
  </si>
  <si>
    <t>22013087</t>
  </si>
  <si>
    <t>538-22-01-3087</t>
  </si>
  <si>
    <t>2396394</t>
  </si>
  <si>
    <t>Molex KK Connector Housing 6pin w/Mating flange &amp; polarizing ribs</t>
  </si>
  <si>
    <t>22272061</t>
  </si>
  <si>
    <t>538-22-27-2061</t>
  </si>
  <si>
    <t>9731172</t>
  </si>
  <si>
    <t>22013067</t>
  </si>
  <si>
    <t>538-22-01-3067</t>
  </si>
  <si>
    <t>1654529</t>
  </si>
  <si>
    <t>DS1f</t>
  </si>
  <si>
    <t>538-22-27-2041</t>
  </si>
  <si>
    <t>9731164</t>
  </si>
  <si>
    <t>22272041</t>
  </si>
  <si>
    <t>22013047</t>
  </si>
  <si>
    <t>538-22-01-3047</t>
  </si>
  <si>
    <t>2888913</t>
  </si>
  <si>
    <t>Molex KK Connector Housing 4pin w/Mating flange &amp; polarizing ribs</t>
  </si>
  <si>
    <t>CVS-1508</t>
  </si>
  <si>
    <t>CUI Devices</t>
  </si>
  <si>
    <t>490-CVS-1508</t>
  </si>
  <si>
    <t>Loudspeaker, 300mW 8R, D15mm, THT</t>
  </si>
  <si>
    <t>UJ2-BH-1-TH</t>
  </si>
  <si>
    <t>490-UJ2-BH-1-TH</t>
  </si>
  <si>
    <t>T821106A1S100CEU</t>
  </si>
  <si>
    <t>2215302</t>
  </si>
  <si>
    <t>IDC Socket 2.54mm pitch, 2x3, Vertical, THT</t>
  </si>
  <si>
    <t>Barrel Jack Socket, ID 2.1mm, OD 5.5mm, THT</t>
  </si>
  <si>
    <t>Character LCD 16x2, RGB Backlight, Parallel access, THT</t>
  </si>
  <si>
    <t>USB-B Socket, THT</t>
  </si>
  <si>
    <t>IQD</t>
  </si>
  <si>
    <t>LFXTAL027945Bulk</t>
  </si>
  <si>
    <t>449-LFXTAL027945BULK</t>
  </si>
  <si>
    <t>Parallel Crystal, 16MHz, 22pF, THT</t>
  </si>
  <si>
    <t>FTDI</t>
  </si>
  <si>
    <t>FT232RL-REEL</t>
  </si>
  <si>
    <t>895-FT232RL</t>
  </si>
  <si>
    <t>1146032</t>
  </si>
  <si>
    <t>USB to Serial Interface IC, SMD SSOP-28</t>
  </si>
  <si>
    <t>Microchip / Atmel</t>
  </si>
  <si>
    <t>ATmega328p-AU</t>
  </si>
  <si>
    <t>556-ATMEGA328P-AU</t>
  </si>
  <si>
    <t>1715486</t>
  </si>
  <si>
    <t>Package_QFP:TQFP-32_7x7mm_P0.8mm</t>
  </si>
  <si>
    <t>Microcontroller, 32K flash, 2K ram, SMD TQFP-32</t>
  </si>
  <si>
    <t>595-TLC59208FIPWR</t>
  </si>
  <si>
    <t>TLC59208FIPWR</t>
  </si>
  <si>
    <t>LED Controller / Driver, 8 channel, I2C, SMD TSSOP-16</t>
  </si>
  <si>
    <t>---</t>
  </si>
  <si>
    <t>Package_SO:TSSOP-16_4.4x5mm_P0.65mm</t>
  </si>
  <si>
    <t>Rail-to-Rail Voltage Comparator, SMD SOIC-8</t>
  </si>
  <si>
    <t>Converter_DCDC:Converter_DCDC_RECOM_R-78E-0.5_THT</t>
  </si>
  <si>
    <t>DC-DC Voltage Regulator, Switching, Output 5V 500mA, THT</t>
  </si>
  <si>
    <t>FRAM, 2KiB, I2C Interface, SMD SOIC-8</t>
  </si>
  <si>
    <t>Bel Fuse</t>
  </si>
  <si>
    <t>0ZCJ0025AF2E</t>
  </si>
  <si>
    <t>530-0ZCJ0025AF2E</t>
  </si>
  <si>
    <t>2834884</t>
  </si>
  <si>
    <t>PTC Resettable Fuse, Hold 250mA, Trip 500mA, 24VDC, SMD 1206</t>
  </si>
  <si>
    <t>RV1-RV2</t>
  </si>
  <si>
    <t>Bourns</t>
  </si>
  <si>
    <t>3306F-1-103</t>
  </si>
  <si>
    <t>652-3306F-1-103</t>
  </si>
  <si>
    <t>1689844</t>
  </si>
  <si>
    <t>Trimmer Potentiometer, 10kR, 6mm, 1 turn, Phillips-head, THT</t>
  </si>
  <si>
    <t>Yageo</t>
  </si>
  <si>
    <t>RC0603FR-070RL</t>
  </si>
  <si>
    <t>603-RC0603FR-070RL</t>
  </si>
  <si>
    <t>2309106</t>
  </si>
  <si>
    <t>Resistor 0R, 100mW, 75V, +/-1%, SMD 0603</t>
  </si>
  <si>
    <t>Resistor 120R, 100mW, 75V, +/-1%, SMD 0603</t>
  </si>
  <si>
    <t>RC0603FR-07120RL</t>
  </si>
  <si>
    <t>603-RC0603FR-07120RL</t>
  </si>
  <si>
    <t>9238379</t>
  </si>
  <si>
    <t>Resistor 100kR, 100mW, 75V, +/-1%, SMD 0603</t>
  </si>
  <si>
    <t>RC0603FR-07100KL</t>
  </si>
  <si>
    <t>603-RC0603FR-07100KL</t>
  </si>
  <si>
    <t>Resistor 150R, 100mW, 75V, +/-1%, SMD 0603</t>
  </si>
  <si>
    <t>RC0603FR-07150RL</t>
  </si>
  <si>
    <t>9238727</t>
  </si>
  <si>
    <t>603-RC0603FR-07150RL</t>
  </si>
  <si>
    <t>Resistor 3.3kR, 100mW, 75V, +/-1%, SMD 0603</t>
  </si>
  <si>
    <t>RC0603FR-073K3L</t>
  </si>
  <si>
    <t>603-RC0603FR-073K3L</t>
  </si>
  <si>
    <t>9238549</t>
  </si>
  <si>
    <t>9238387</t>
  </si>
  <si>
    <t>Resistor 4.7kR, 100mW, 75V, +/-1%, SMD 0603</t>
  </si>
  <si>
    <t>RC0603FR-074K7L</t>
  </si>
  <si>
    <t>603-RC0603FR-074K7L</t>
  </si>
  <si>
    <t>9238565</t>
  </si>
  <si>
    <t>Resistor 220R, 100mW, 75V, +/-1%, SMD 0603</t>
  </si>
  <si>
    <t>RC0603FR-07220RL</t>
  </si>
  <si>
    <t>603-RC0603FR-07220RL</t>
  </si>
  <si>
    <t>9238409</t>
  </si>
  <si>
    <t>Resistor 1kR, 100mW, 75V, +/-1%, SMD 0603</t>
  </si>
  <si>
    <t>RC0603FR-071KL</t>
  </si>
  <si>
    <t>603-RC0603FR-071KL</t>
  </si>
  <si>
    <t>9238484</t>
  </si>
  <si>
    <t>Resistor 10kR, 100mW, 75V, +/-1%, SMD 0603</t>
  </si>
  <si>
    <t>RC0603FR-0710KL</t>
  </si>
  <si>
    <t>9238603</t>
  </si>
  <si>
    <t>603-RC0603FR-0710KL</t>
  </si>
  <si>
    <t>Resistor 82kR, 100mW, 75V, +/-1%, SMD 0603</t>
  </si>
  <si>
    <t>RC0603FR-0782KL</t>
  </si>
  <si>
    <t>603-RC0603FR-0782KL</t>
  </si>
  <si>
    <t>9238719</t>
  </si>
  <si>
    <t>Resistor 68kR, 100mW, 75V, +/-1%, SMD 0603</t>
  </si>
  <si>
    <t>RC0603FR-0768KL</t>
  </si>
  <si>
    <t>603-RC0603FR-0768KL</t>
  </si>
  <si>
    <t>9238700</t>
  </si>
  <si>
    <t>Resistor 8.2kR, 100mW, 75V, +/-1%, SMD 0603</t>
  </si>
  <si>
    <t>RC0603FR-078K2L</t>
  </si>
  <si>
    <t>603-RC0603FR-078K2L</t>
  </si>
  <si>
    <t>9238590</t>
  </si>
  <si>
    <t>Keylock Switch, DP3T, 4A 125V, Solder Lugs</t>
  </si>
  <si>
    <t>Assorted Colours of Illuminated Arcade-style Buttons, Solder Lugs</t>
  </si>
  <si>
    <t>PP3 (9V) battery holder, panel-mount, black, Flying Leads</t>
  </si>
  <si>
    <t>https://www.amazon.co.uk/EG-Starts-Arcade-Buttons-Multicade/dp/B01N549IDL/ref=sr_1_16</t>
  </si>
  <si>
    <t>Price/each (£)</t>
  </si>
  <si>
    <t>Total Qty</t>
  </si>
  <si>
    <t>Qty/unit</t>
  </si>
  <si>
    <t>Units Req'd</t>
  </si>
  <si>
    <t>Per Unit</t>
  </si>
  <si>
    <t>Wurth Elektronik</t>
  </si>
  <si>
    <t>885012206071</t>
  </si>
  <si>
    <t>710-885012206071</t>
  </si>
  <si>
    <t>2495173</t>
  </si>
  <si>
    <t>Taiyo Yuden</t>
  </si>
  <si>
    <t>UMK316BBJ106KL-T</t>
  </si>
  <si>
    <t>963-UMK316BBJ106KL-T</t>
  </si>
  <si>
    <t>AVX</t>
  </si>
  <si>
    <t>06035C220JAT2A</t>
  </si>
  <si>
    <t>2332643</t>
  </si>
  <si>
    <t>581-06035C220JAT2A</t>
  </si>
  <si>
    <t>Capacitor MLCC 22pF, X7R, 50V, +/-5%, SMD 0603</t>
  </si>
  <si>
    <t>Capacitor MLCC 10uF, X5R, 50V, +/-10%, SMD 1206</t>
  </si>
  <si>
    <t>Capacitor MLCC 100nF, X7R, 25V, +/-10%, SMD 0603</t>
  </si>
  <si>
    <t>UMK316AB7475KL-T</t>
  </si>
  <si>
    <t>963-UMK316AB7475KL-T</t>
  </si>
  <si>
    <t>Capacitor MLCC 4.7uF, X7R, 50V, +/-10%, SMD 1206</t>
  </si>
  <si>
    <t>Molex KK Crimp Contacts, 30-22AWG, Phospher Bronze, Cut Strip</t>
  </si>
  <si>
    <t>538-08-52-0101-CT</t>
  </si>
  <si>
    <t>2888993</t>
  </si>
  <si>
    <t>Capacitor_SMD:C_0603_1608Metric_Pad1.05x0.95mm_HandSolder</t>
  </si>
  <si>
    <t>Capacitor_SMD:C_1206_3216Metric_Pad1.42x1.75mm_HandSolder</t>
  </si>
  <si>
    <t>Connector_Molex:Molex_KK-254_AE-6410-02A_1x02_P2.54mm_Vertical</t>
  </si>
  <si>
    <t>Diode_SMD:D_SOD-323_HandSoldering</t>
  </si>
  <si>
    <t>LED_SMD:LED_0805_2012Metric_Pad1.15x1.40mm_HandSolder</t>
  </si>
  <si>
    <t>Connector_Molex:Molex_KK-254_AE-6410-08A_1x08_P2.54mm_Vertical</t>
  </si>
  <si>
    <t>Fuse:Fuse_1206_3216Metric_Pad1.42x1.75mm_HandSolder</t>
  </si>
  <si>
    <t>694106301002</t>
  </si>
  <si>
    <t>710-694106301002</t>
  </si>
  <si>
    <t>2472149</t>
  </si>
  <si>
    <t>Connector_BarrelJack:BarrelJack_Wuerth_6941xx301002</t>
  </si>
  <si>
    <t>Connector_USB:USB_B_OST_USB-B1HSxx_Horizontal</t>
  </si>
  <si>
    <t>Connector_IDC:IDC-Header_2x03_P2.54mm_Vertical</t>
  </si>
  <si>
    <t>Buzzer_Beeper:Buzzer_15x7.5RM7.6</t>
  </si>
  <si>
    <t>Package_TO_SOT_SMD:SOT-23_Handsoldering</t>
  </si>
  <si>
    <t>Resistor_SMD:R_0603_1608Metric_Pad1.05x0.95mm_HandSolder</t>
  </si>
  <si>
    <t>Potentiometer_THT:Potentiometer_Bourns_3386F_Vertical</t>
  </si>
  <si>
    <t>Connector_Molex:Molex_KK-254_AE-6410-04A_1x04_P2.54mm_Vertical</t>
  </si>
  <si>
    <t>Package_SO:SOIC-8_3.9x4.9mm_P1.27mm</t>
  </si>
  <si>
    <t>Package_SO:SSOP-28_5.3x10.2mm_P0.65mm</t>
  </si>
  <si>
    <t>Crystal:Crystal_HC49-4H_Vertical</t>
  </si>
  <si>
    <t>Inductor_SMD:L_Taiyo-Yuden_NR-40xx_HandSoldering</t>
  </si>
  <si>
    <t>C1, C7-C15</t>
  </si>
  <si>
    <t>SSW-107-01-T-S</t>
  </si>
  <si>
    <t>200-SSW10701TS</t>
  </si>
  <si>
    <t>2667434</t>
  </si>
  <si>
    <t>1x07 2.54mm Square Header Recepticle, Vertical, THT</t>
  </si>
  <si>
    <t>Connector_PinSocket_2.54mm:PinSocket_1x07_P2.54mm_Vertical</t>
  </si>
  <si>
    <t>R18, R25-R26, R31-R32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</si>
</sst>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164" formatCode="0_ ;[Red]\-0\ 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1" fillId="0" borderId="1" xfId="1" applyNumberFormat="1"/>
    <xf numFmtId="8" fontId="1" fillId="0" borderId="1" xfId="1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3" fillId="0" borderId="0" xfId="2" applyNumberFormat="1" applyFont="1" applyFill="1"/>
    <xf numFmtId="49" fontId="2" fillId="0" borderId="0" xfId="2" applyNumberFormat="1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/>
    <xf numFmtId="49" fontId="3" fillId="2" borderId="0" xfId="2" applyNumberFormat="1" applyFont="1" applyFill="1"/>
    <xf numFmtId="49" fontId="0" fillId="2" borderId="0" xfId="0" applyNumberFormat="1" applyFill="1" applyAlignment="1">
      <alignment wrapText="1"/>
    </xf>
    <xf numFmtId="49" fontId="2" fillId="2" borderId="0" xfId="2" applyNumberFormat="1" applyFill="1"/>
    <xf numFmtId="0" fontId="0" fillId="2" borderId="0" xfId="0" applyFill="1"/>
    <xf numFmtId="165" fontId="1" fillId="0" borderId="1" xfId="1" applyNumberFormat="1"/>
    <xf numFmtId="49" fontId="0" fillId="0" borderId="0" xfId="0" applyNumberFormat="1" applyFill="1" applyAlignment="1"/>
  </cellXfs>
  <cellStyles count="3">
    <cellStyle name="Hyperlink" xfId="2" builtinId="8"/>
    <cellStyle name="Normal" xfId="0" builtinId="0"/>
    <cellStyle name="Total" xfId="1" builtinId="25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EG-Starts-Arcade-Buttons-Multicade/dp/B01N549IDL/ref=sr_1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pane ySplit="1" topLeftCell="A2" activePane="bottomLeft" state="frozen"/>
      <selection pane="bottomLeft" activeCell="A35" sqref="A35"/>
    </sheetView>
  </sheetViews>
  <sheetFormatPr defaultRowHeight="15" x14ac:dyDescent="0.25"/>
  <cols>
    <col min="1" max="1" width="25.28515625" style="2" bestFit="1" customWidth="1"/>
    <col min="2" max="2" width="27.42578125" style="2" bestFit="1" customWidth="1"/>
    <col min="3" max="3" width="31.140625" style="2" bestFit="1" customWidth="1"/>
    <col min="4" max="4" width="10.85546875" style="3" bestFit="1" customWidth="1"/>
    <col min="5" max="5" width="11.28515625" style="3" bestFit="1" customWidth="1"/>
    <col min="6" max="6" width="15.140625" style="1" bestFit="1" customWidth="1"/>
    <col min="7" max="7" width="13.5703125" style="1" bestFit="1" customWidth="1"/>
    <col min="8" max="8" width="21.85546875" style="2" bestFit="1" customWidth="1"/>
    <col min="9" max="9" width="16.5703125" style="2" bestFit="1" customWidth="1"/>
    <col min="10" max="10" width="16" style="2" customWidth="1"/>
    <col min="11" max="11" width="33.42578125" style="2" bestFit="1" customWidth="1"/>
    <col min="12" max="12" width="81.7109375" style="2" bestFit="1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262</v>
      </c>
      <c r="E1" s="2" t="s">
        <v>261</v>
      </c>
      <c r="F1" s="2" t="s">
        <v>260</v>
      </c>
      <c r="G1" s="2" t="s">
        <v>3</v>
      </c>
      <c r="H1" s="2" t="s">
        <v>5</v>
      </c>
      <c r="I1" s="2" t="s">
        <v>7</v>
      </c>
      <c r="J1" s="2" t="s">
        <v>8</v>
      </c>
      <c r="K1" s="2" t="s">
        <v>15</v>
      </c>
      <c r="L1" s="2" t="s">
        <v>2</v>
      </c>
    </row>
    <row r="2" spans="1:12" x14ac:dyDescent="0.25">
      <c r="A2" s="2" t="s">
        <v>86</v>
      </c>
      <c r="B2" s="2" t="s">
        <v>43</v>
      </c>
      <c r="C2" s="2" t="s">
        <v>42</v>
      </c>
      <c r="D2" s="3">
        <v>1</v>
      </c>
      <c r="E2" s="3">
        <f t="shared" ref="E2:E33" si="0">D2*$G$56</f>
        <v>5</v>
      </c>
      <c r="F2" s="1">
        <v>4.4800000000000004</v>
      </c>
      <c r="G2" s="1">
        <f>E2*F2</f>
        <v>22.400000000000002</v>
      </c>
      <c r="H2" s="7" t="s">
        <v>44</v>
      </c>
      <c r="I2" s="11" t="s">
        <v>94</v>
      </c>
      <c r="J2" s="7"/>
      <c r="K2" s="7" t="s">
        <v>50</v>
      </c>
      <c r="L2" s="2" t="s">
        <v>258</v>
      </c>
    </row>
    <row r="3" spans="1:12" x14ac:dyDescent="0.25">
      <c r="A3" s="2" t="s">
        <v>41</v>
      </c>
      <c r="B3" s="2" t="s">
        <v>46</v>
      </c>
      <c r="C3" s="2" t="s">
        <v>47</v>
      </c>
      <c r="D3" s="3">
        <v>1</v>
      </c>
      <c r="E3" s="3">
        <f t="shared" si="0"/>
        <v>5</v>
      </c>
      <c r="F3" s="1">
        <v>0.372</v>
      </c>
      <c r="G3" s="1">
        <f t="shared" ref="G3:G54" si="1">E3*F3</f>
        <v>1.8599999999999999</v>
      </c>
      <c r="H3" s="11" t="s">
        <v>48</v>
      </c>
      <c r="I3" s="7" t="s">
        <v>49</v>
      </c>
      <c r="J3" s="7"/>
      <c r="K3" s="7" t="s">
        <v>287</v>
      </c>
      <c r="L3" s="2" t="s">
        <v>114</v>
      </c>
    </row>
    <row r="4" spans="1:12" x14ac:dyDescent="0.25">
      <c r="A4" s="2" t="s">
        <v>45</v>
      </c>
      <c r="B4" s="2" t="s">
        <v>46</v>
      </c>
      <c r="C4" s="2" t="s">
        <v>90</v>
      </c>
      <c r="D4" s="3">
        <v>1</v>
      </c>
      <c r="E4" s="3">
        <f t="shared" si="0"/>
        <v>5</v>
      </c>
      <c r="F4" s="1">
        <v>6.4199999999999993E-2</v>
      </c>
      <c r="G4" s="1">
        <f t="shared" si="1"/>
        <v>0.32099999999999995</v>
      </c>
      <c r="H4" s="7" t="s">
        <v>91</v>
      </c>
      <c r="I4" s="11" t="s">
        <v>92</v>
      </c>
      <c r="J4" s="7"/>
      <c r="K4" s="7" t="s">
        <v>50</v>
      </c>
      <c r="L4" s="2" t="s">
        <v>101</v>
      </c>
    </row>
    <row r="5" spans="1:12" x14ac:dyDescent="0.25">
      <c r="A5" s="2" t="s">
        <v>103</v>
      </c>
      <c r="B5" s="2" t="s">
        <v>46</v>
      </c>
      <c r="C5" s="2" t="s">
        <v>93</v>
      </c>
      <c r="D5" s="3">
        <v>44</v>
      </c>
      <c r="E5" s="3">
        <f t="shared" si="0"/>
        <v>220</v>
      </c>
      <c r="F5" s="1">
        <v>1.8100000000000002E-2</v>
      </c>
      <c r="G5" s="1">
        <f t="shared" si="1"/>
        <v>3.9820000000000002</v>
      </c>
      <c r="H5" s="7" t="s">
        <v>283</v>
      </c>
      <c r="I5" s="11" t="s">
        <v>284</v>
      </c>
      <c r="J5" s="7"/>
      <c r="K5" s="7" t="s">
        <v>50</v>
      </c>
      <c r="L5" s="2" t="s">
        <v>282</v>
      </c>
    </row>
    <row r="6" spans="1:12" x14ac:dyDescent="0.25">
      <c r="A6" s="2" t="s">
        <v>307</v>
      </c>
      <c r="B6" s="2" t="s">
        <v>265</v>
      </c>
      <c r="C6" s="2" t="s">
        <v>266</v>
      </c>
      <c r="D6" s="3">
        <v>10</v>
      </c>
      <c r="E6" s="3">
        <f t="shared" si="0"/>
        <v>50</v>
      </c>
      <c r="F6" s="1">
        <v>2.8000000000000001E-2</v>
      </c>
      <c r="G6" s="1">
        <f t="shared" si="1"/>
        <v>1.4000000000000001</v>
      </c>
      <c r="H6" s="12" t="s">
        <v>267</v>
      </c>
      <c r="I6" s="8" t="s">
        <v>268</v>
      </c>
      <c r="J6" s="8"/>
      <c r="K6" s="8" t="s">
        <v>285</v>
      </c>
      <c r="L6" s="2" t="s">
        <v>278</v>
      </c>
    </row>
    <row r="7" spans="1:12" x14ac:dyDescent="0.25">
      <c r="A7" s="2" t="s">
        <v>57</v>
      </c>
      <c r="B7" s="2" t="s">
        <v>269</v>
      </c>
      <c r="C7" s="2" t="s">
        <v>270</v>
      </c>
      <c r="D7" s="3">
        <v>2</v>
      </c>
      <c r="E7" s="3">
        <f t="shared" si="0"/>
        <v>10</v>
      </c>
      <c r="F7" s="1">
        <v>0.13900000000000001</v>
      </c>
      <c r="G7" s="1">
        <f t="shared" si="1"/>
        <v>1.3900000000000001</v>
      </c>
      <c r="H7" s="11" t="s">
        <v>271</v>
      </c>
      <c r="I7" s="9"/>
      <c r="J7" s="9"/>
      <c r="K7" s="8" t="s">
        <v>286</v>
      </c>
      <c r="L7" s="2" t="s">
        <v>277</v>
      </c>
    </row>
    <row r="8" spans="1:12" x14ac:dyDescent="0.25">
      <c r="A8" s="2" t="s">
        <v>55</v>
      </c>
      <c r="B8" s="2" t="s">
        <v>272</v>
      </c>
      <c r="C8" s="2" t="s">
        <v>273</v>
      </c>
      <c r="D8" s="3">
        <v>2</v>
      </c>
      <c r="E8" s="3">
        <f t="shared" si="0"/>
        <v>10</v>
      </c>
      <c r="F8" s="1">
        <v>6.6000000000000003E-2</v>
      </c>
      <c r="G8" s="1">
        <f t="shared" si="1"/>
        <v>0.66</v>
      </c>
      <c r="H8" s="11" t="s">
        <v>275</v>
      </c>
      <c r="I8" s="8" t="s">
        <v>274</v>
      </c>
      <c r="J8" s="9"/>
      <c r="K8" s="8" t="s">
        <v>285</v>
      </c>
      <c r="L8" s="2" t="s">
        <v>276</v>
      </c>
    </row>
    <row r="9" spans="1:12" x14ac:dyDescent="0.25">
      <c r="A9" s="2" t="s">
        <v>56</v>
      </c>
      <c r="B9" s="2" t="s">
        <v>269</v>
      </c>
      <c r="C9" s="2" t="s">
        <v>279</v>
      </c>
      <c r="D9" s="3">
        <v>1</v>
      </c>
      <c r="E9" s="3">
        <f t="shared" si="0"/>
        <v>5</v>
      </c>
      <c r="F9" s="1">
        <v>0.24</v>
      </c>
      <c r="G9" s="1">
        <f t="shared" si="1"/>
        <v>1.2</v>
      </c>
      <c r="H9" s="11" t="s">
        <v>280</v>
      </c>
      <c r="I9" s="7"/>
      <c r="J9" s="7"/>
      <c r="K9" s="8" t="s">
        <v>286</v>
      </c>
      <c r="L9" s="2" t="s">
        <v>281</v>
      </c>
    </row>
    <row r="10" spans="1:12" x14ac:dyDescent="0.25">
      <c r="A10" s="2" t="s">
        <v>40</v>
      </c>
      <c r="B10" s="2" t="s">
        <v>17</v>
      </c>
      <c r="C10" s="2" t="s">
        <v>18</v>
      </c>
      <c r="D10" s="3">
        <v>1</v>
      </c>
      <c r="E10" s="3">
        <f t="shared" si="0"/>
        <v>5</v>
      </c>
      <c r="F10" s="1">
        <v>9.2999999999999999E-2</v>
      </c>
      <c r="G10" s="1">
        <f t="shared" si="1"/>
        <v>0.46499999999999997</v>
      </c>
      <c r="H10" s="11" t="s">
        <v>19</v>
      </c>
      <c r="I10" s="2">
        <v>2441322</v>
      </c>
      <c r="J10" s="7"/>
      <c r="K10" s="7" t="s">
        <v>288</v>
      </c>
      <c r="L10" s="2" t="s">
        <v>113</v>
      </c>
    </row>
    <row r="11" spans="1:12" x14ac:dyDescent="0.25">
      <c r="A11" s="2" t="s">
        <v>69</v>
      </c>
      <c r="B11" s="2" t="s">
        <v>20</v>
      </c>
      <c r="C11" s="2" t="s">
        <v>87</v>
      </c>
      <c r="D11" s="3">
        <v>1</v>
      </c>
      <c r="E11" s="3">
        <f t="shared" si="0"/>
        <v>5</v>
      </c>
      <c r="F11" s="1">
        <v>7.6999999999999999E-2</v>
      </c>
      <c r="G11" s="1">
        <f t="shared" si="1"/>
        <v>0.38500000000000001</v>
      </c>
      <c r="H11" s="11" t="s">
        <v>88</v>
      </c>
      <c r="I11" s="11" t="s">
        <v>89</v>
      </c>
      <c r="J11" s="7"/>
      <c r="K11" s="7" t="s">
        <v>288</v>
      </c>
      <c r="L11" s="2" t="s">
        <v>112</v>
      </c>
    </row>
    <row r="12" spans="1:12" x14ac:dyDescent="0.25">
      <c r="A12" s="2" t="s">
        <v>70</v>
      </c>
      <c r="B12" s="2" t="s">
        <v>106</v>
      </c>
      <c r="C12" s="2" t="s">
        <v>107</v>
      </c>
      <c r="D12" s="3">
        <v>1</v>
      </c>
      <c r="E12" s="3">
        <f t="shared" si="0"/>
        <v>5</v>
      </c>
      <c r="F12" s="1">
        <v>0.217</v>
      </c>
      <c r="G12" s="1">
        <f t="shared" si="1"/>
        <v>1.085</v>
      </c>
      <c r="H12" s="11" t="s">
        <v>110</v>
      </c>
      <c r="I12" s="7"/>
      <c r="J12" s="7"/>
      <c r="K12" s="7" t="s">
        <v>289</v>
      </c>
      <c r="L12" s="2" t="s">
        <v>111</v>
      </c>
    </row>
    <row r="13" spans="1:12" x14ac:dyDescent="0.25">
      <c r="A13" s="2" t="s">
        <v>71</v>
      </c>
      <c r="B13" s="2" t="s">
        <v>106</v>
      </c>
      <c r="C13" s="2" t="s">
        <v>108</v>
      </c>
      <c r="D13" s="3">
        <v>1</v>
      </c>
      <c r="E13" s="3">
        <f t="shared" si="0"/>
        <v>5</v>
      </c>
      <c r="F13" s="1">
        <v>0.217</v>
      </c>
      <c r="G13" s="1">
        <f t="shared" si="1"/>
        <v>1.085</v>
      </c>
      <c r="H13" s="11" t="s">
        <v>109</v>
      </c>
      <c r="I13" s="7"/>
      <c r="J13" s="7"/>
      <c r="K13" s="7" t="s">
        <v>289</v>
      </c>
      <c r="L13" s="2" t="s">
        <v>115</v>
      </c>
    </row>
    <row r="14" spans="1:12" x14ac:dyDescent="0.25">
      <c r="A14" s="2" t="s">
        <v>72</v>
      </c>
      <c r="B14" s="2" t="s">
        <v>122</v>
      </c>
      <c r="C14" s="2" t="s">
        <v>121</v>
      </c>
      <c r="D14" s="3">
        <v>1</v>
      </c>
      <c r="E14" s="3">
        <f t="shared" si="0"/>
        <v>5</v>
      </c>
      <c r="F14" s="1">
        <v>10.55</v>
      </c>
      <c r="G14" s="1">
        <f t="shared" si="1"/>
        <v>52.75</v>
      </c>
      <c r="H14" s="11" t="s">
        <v>123</v>
      </c>
      <c r="I14" s="7"/>
      <c r="J14" s="7"/>
      <c r="K14" s="7" t="s">
        <v>50</v>
      </c>
      <c r="L14" s="2" t="s">
        <v>170</v>
      </c>
    </row>
    <row r="15" spans="1:12" x14ac:dyDescent="0.25">
      <c r="A15" s="2" t="s">
        <v>125</v>
      </c>
      <c r="B15" s="2" t="s">
        <v>126</v>
      </c>
      <c r="C15" t="s">
        <v>127</v>
      </c>
      <c r="D15" s="3">
        <v>1</v>
      </c>
      <c r="E15" s="3">
        <f t="shared" si="0"/>
        <v>5</v>
      </c>
      <c r="F15" s="1">
        <v>0.248</v>
      </c>
      <c r="G15" s="1">
        <f t="shared" si="1"/>
        <v>1.24</v>
      </c>
      <c r="H15" s="7"/>
      <c r="I15" s="11" t="s">
        <v>128</v>
      </c>
      <c r="J15" s="7"/>
      <c r="K15" s="7" t="s">
        <v>129</v>
      </c>
      <c r="L15" s="2" t="s">
        <v>133</v>
      </c>
    </row>
    <row r="16" spans="1:12" x14ac:dyDescent="0.25">
      <c r="A16" s="2" t="s">
        <v>130</v>
      </c>
      <c r="B16" s="2" t="s">
        <v>126</v>
      </c>
      <c r="C16" s="2" t="s">
        <v>131</v>
      </c>
      <c r="D16" s="3">
        <v>1</v>
      </c>
      <c r="E16" s="3">
        <f t="shared" si="0"/>
        <v>5</v>
      </c>
      <c r="F16" s="1">
        <v>0.23</v>
      </c>
      <c r="G16" s="1">
        <f t="shared" si="1"/>
        <v>1.1500000000000001</v>
      </c>
      <c r="H16" s="7"/>
      <c r="I16" s="11" t="s">
        <v>132</v>
      </c>
      <c r="J16" s="7"/>
      <c r="K16" s="7" t="s">
        <v>50</v>
      </c>
      <c r="L16" s="2" t="s">
        <v>134</v>
      </c>
    </row>
    <row r="17" spans="1:12" x14ac:dyDescent="0.25">
      <c r="A17" s="2" t="s">
        <v>135</v>
      </c>
      <c r="B17" s="2" t="s">
        <v>46</v>
      </c>
      <c r="C17" s="2" t="s">
        <v>137</v>
      </c>
      <c r="D17" s="3">
        <v>2</v>
      </c>
      <c r="E17" s="3">
        <f t="shared" si="0"/>
        <v>10</v>
      </c>
      <c r="F17" s="1">
        <v>0.33700000000000002</v>
      </c>
      <c r="G17" s="1">
        <f t="shared" si="1"/>
        <v>3.37</v>
      </c>
      <c r="H17" s="11" t="s">
        <v>138</v>
      </c>
      <c r="I17" s="7" t="s">
        <v>139</v>
      </c>
      <c r="J17" s="7"/>
      <c r="K17" s="7" t="s">
        <v>290</v>
      </c>
      <c r="L17" s="2" t="s">
        <v>119</v>
      </c>
    </row>
    <row r="18" spans="1:12" x14ac:dyDescent="0.25">
      <c r="A18" s="2" t="s">
        <v>141</v>
      </c>
      <c r="B18" s="2" t="s">
        <v>46</v>
      </c>
      <c r="C18" s="2" t="s">
        <v>142</v>
      </c>
      <c r="D18" s="3">
        <v>2</v>
      </c>
      <c r="E18" s="3">
        <f t="shared" si="0"/>
        <v>10</v>
      </c>
      <c r="F18" s="1">
        <v>0.20599999999999999</v>
      </c>
      <c r="G18" s="1">
        <f t="shared" si="1"/>
        <v>2.06</v>
      </c>
      <c r="H18" s="15" t="s">
        <v>143</v>
      </c>
      <c r="I18" s="11" t="s">
        <v>144</v>
      </c>
      <c r="J18" s="7"/>
      <c r="K18" s="7" t="s">
        <v>50</v>
      </c>
      <c r="L18" s="2" t="s">
        <v>102</v>
      </c>
    </row>
    <row r="19" spans="1:12" x14ac:dyDescent="0.25">
      <c r="A19" s="2" t="s">
        <v>140</v>
      </c>
      <c r="B19" s="2" t="s">
        <v>46</v>
      </c>
      <c r="C19" s="2" t="s">
        <v>146</v>
      </c>
      <c r="D19" s="3">
        <v>1</v>
      </c>
      <c r="E19" s="3">
        <f t="shared" si="0"/>
        <v>5</v>
      </c>
      <c r="F19" s="1">
        <v>0.33</v>
      </c>
      <c r="G19" s="1">
        <f t="shared" si="1"/>
        <v>1.6500000000000001</v>
      </c>
      <c r="H19" s="7" t="s">
        <v>147</v>
      </c>
      <c r="I19" s="11" t="s">
        <v>148</v>
      </c>
      <c r="J19" s="7"/>
      <c r="K19" s="7" t="s">
        <v>50</v>
      </c>
      <c r="L19" s="2" t="s">
        <v>136</v>
      </c>
    </row>
    <row r="20" spans="1:12" x14ac:dyDescent="0.25">
      <c r="A20" s="2" t="s">
        <v>152</v>
      </c>
      <c r="B20" s="2" t="s">
        <v>46</v>
      </c>
      <c r="C20" s="2" t="s">
        <v>149</v>
      </c>
      <c r="D20" s="3">
        <v>1</v>
      </c>
      <c r="E20" s="3">
        <f t="shared" si="0"/>
        <v>5</v>
      </c>
      <c r="F20" s="1">
        <v>0.192</v>
      </c>
      <c r="G20" s="1">
        <f t="shared" si="1"/>
        <v>0.96</v>
      </c>
      <c r="H20" s="7" t="s">
        <v>150</v>
      </c>
      <c r="I20" s="11" t="s">
        <v>151</v>
      </c>
      <c r="J20" s="7"/>
      <c r="K20" s="7" t="s">
        <v>50</v>
      </c>
      <c r="L20" s="2" t="s">
        <v>145</v>
      </c>
    </row>
    <row r="21" spans="1:12" x14ac:dyDescent="0.25">
      <c r="A21" s="2" t="s">
        <v>73</v>
      </c>
      <c r="B21" s="2" t="s">
        <v>196</v>
      </c>
      <c r="C21" s="2" t="s">
        <v>197</v>
      </c>
      <c r="D21" s="3">
        <v>1</v>
      </c>
      <c r="E21" s="3">
        <f t="shared" si="0"/>
        <v>5</v>
      </c>
      <c r="F21" s="1">
        <v>8.5000000000000006E-2</v>
      </c>
      <c r="G21" s="1">
        <f t="shared" si="1"/>
        <v>0.42500000000000004</v>
      </c>
      <c r="H21" s="11" t="s">
        <v>198</v>
      </c>
      <c r="I21" s="7" t="s">
        <v>199</v>
      </c>
      <c r="J21" s="7"/>
      <c r="K21" s="7" t="s">
        <v>291</v>
      </c>
      <c r="L21" s="2" t="s">
        <v>200</v>
      </c>
    </row>
    <row r="22" spans="1:12" x14ac:dyDescent="0.25">
      <c r="A22" s="2" t="s">
        <v>74</v>
      </c>
      <c r="B22" s="2" t="s">
        <v>265</v>
      </c>
      <c r="C22" s="2" t="s">
        <v>292</v>
      </c>
      <c r="D22" s="3">
        <v>1</v>
      </c>
      <c r="E22" s="3">
        <f t="shared" si="0"/>
        <v>5</v>
      </c>
      <c r="F22" s="1">
        <v>0.70099999999999996</v>
      </c>
      <c r="G22" s="1">
        <f t="shared" si="1"/>
        <v>3.5049999999999999</v>
      </c>
      <c r="H22" s="7" t="s">
        <v>293</v>
      </c>
      <c r="I22" s="13" t="s">
        <v>294</v>
      </c>
      <c r="J22" s="9"/>
      <c r="K22" s="7" t="s">
        <v>295</v>
      </c>
      <c r="L22" s="2" t="s">
        <v>169</v>
      </c>
    </row>
    <row r="23" spans="1:12" x14ac:dyDescent="0.25">
      <c r="A23" s="2" t="s">
        <v>75</v>
      </c>
      <c r="B23" s="2" t="s">
        <v>161</v>
      </c>
      <c r="C23" s="2" t="s">
        <v>164</v>
      </c>
      <c r="D23" s="3">
        <v>1</v>
      </c>
      <c r="E23" s="3">
        <f t="shared" si="0"/>
        <v>5</v>
      </c>
      <c r="F23" s="1">
        <v>0.41799999999999998</v>
      </c>
      <c r="G23" s="1">
        <f t="shared" si="1"/>
        <v>2.09</v>
      </c>
      <c r="H23" s="11" t="s">
        <v>165</v>
      </c>
      <c r="I23" s="7"/>
      <c r="J23" s="7"/>
      <c r="K23" s="7" t="s">
        <v>296</v>
      </c>
      <c r="L23" s="2" t="s">
        <v>171</v>
      </c>
    </row>
    <row r="24" spans="1:12" x14ac:dyDescent="0.25">
      <c r="A24" s="2" t="s">
        <v>76</v>
      </c>
      <c r="B24" s="2" t="s">
        <v>126</v>
      </c>
      <c r="C24" s="2" t="s">
        <v>166</v>
      </c>
      <c r="D24" s="3">
        <v>1</v>
      </c>
      <c r="E24" s="3">
        <f t="shared" si="0"/>
        <v>5</v>
      </c>
      <c r="F24" s="1">
        <v>0.19900000000000001</v>
      </c>
      <c r="G24" s="1">
        <f t="shared" si="1"/>
        <v>0.99500000000000011</v>
      </c>
      <c r="H24" s="7"/>
      <c r="I24" s="11" t="s">
        <v>167</v>
      </c>
      <c r="J24" s="7"/>
      <c r="K24" s="7" t="s">
        <v>297</v>
      </c>
      <c r="L24" s="2" t="s">
        <v>168</v>
      </c>
    </row>
    <row r="25" spans="1:12" x14ac:dyDescent="0.25">
      <c r="A25" s="2" t="s">
        <v>77</v>
      </c>
      <c r="B25" s="2" t="s">
        <v>124</v>
      </c>
      <c r="C25" s="2" t="s">
        <v>308</v>
      </c>
      <c r="D25" s="3">
        <v>1</v>
      </c>
      <c r="E25" s="3">
        <f t="shared" si="0"/>
        <v>5</v>
      </c>
      <c r="F25" s="1">
        <v>0.73499999999999999</v>
      </c>
      <c r="G25" s="1">
        <f t="shared" si="1"/>
        <v>3.6749999999999998</v>
      </c>
      <c r="H25" s="11" t="s">
        <v>309</v>
      </c>
      <c r="I25" s="7" t="s">
        <v>310</v>
      </c>
      <c r="J25" s="7"/>
      <c r="K25" s="7" t="s">
        <v>312</v>
      </c>
      <c r="L25" s="2" t="s">
        <v>311</v>
      </c>
    </row>
    <row r="26" spans="1:12" x14ac:dyDescent="0.25">
      <c r="A26" s="2" t="s">
        <v>39</v>
      </c>
      <c r="B26" s="2" t="s">
        <v>28</v>
      </c>
      <c r="C26" s="2" t="s">
        <v>32</v>
      </c>
      <c r="D26" s="3">
        <v>1</v>
      </c>
      <c r="E26" s="3">
        <f t="shared" si="0"/>
        <v>5</v>
      </c>
      <c r="F26" s="1">
        <v>0.46800000000000003</v>
      </c>
      <c r="G26" s="1">
        <f t="shared" si="1"/>
        <v>2.3400000000000003</v>
      </c>
      <c r="H26" s="13" t="s">
        <v>33</v>
      </c>
      <c r="I26" s="7"/>
      <c r="J26" s="7"/>
      <c r="K26" s="7" t="s">
        <v>306</v>
      </c>
      <c r="L26" s="2" t="s">
        <v>116</v>
      </c>
    </row>
    <row r="27" spans="1:12" x14ac:dyDescent="0.25">
      <c r="A27" s="2" t="s">
        <v>78</v>
      </c>
      <c r="B27" s="2" t="s">
        <v>161</v>
      </c>
      <c r="C27" s="2" t="s">
        <v>160</v>
      </c>
      <c r="D27" s="3">
        <v>1</v>
      </c>
      <c r="E27" s="3">
        <f t="shared" si="0"/>
        <v>5</v>
      </c>
      <c r="F27" s="1">
        <v>2.29</v>
      </c>
      <c r="G27" s="1">
        <f t="shared" si="1"/>
        <v>11.45</v>
      </c>
      <c r="H27" s="11" t="s">
        <v>162</v>
      </c>
      <c r="I27" s="7"/>
      <c r="J27" s="7"/>
      <c r="K27" s="7" t="s">
        <v>298</v>
      </c>
      <c r="L27" s="2" t="s">
        <v>163</v>
      </c>
    </row>
    <row r="28" spans="1:12" x14ac:dyDescent="0.25">
      <c r="A28" s="2" t="s">
        <v>54</v>
      </c>
      <c r="B28" s="2" t="s">
        <v>20</v>
      </c>
      <c r="C28" s="2" t="s">
        <v>22</v>
      </c>
      <c r="D28" s="3">
        <v>6</v>
      </c>
      <c r="E28" s="3">
        <f t="shared" si="0"/>
        <v>30</v>
      </c>
      <c r="F28" s="1">
        <v>0.25600000000000001</v>
      </c>
      <c r="G28" s="1">
        <f t="shared" si="1"/>
        <v>7.68</v>
      </c>
      <c r="H28" s="11" t="s">
        <v>21</v>
      </c>
      <c r="I28" s="7" t="s">
        <v>23</v>
      </c>
      <c r="J28" s="7"/>
      <c r="K28" s="7" t="s">
        <v>299</v>
      </c>
      <c r="L28" s="2" t="s">
        <v>117</v>
      </c>
    </row>
    <row r="29" spans="1:12" x14ac:dyDescent="0.25">
      <c r="A29" s="2" t="s">
        <v>36</v>
      </c>
      <c r="B29" s="2" t="s">
        <v>17</v>
      </c>
      <c r="C29" s="2" t="s">
        <v>51</v>
      </c>
      <c r="D29" s="3">
        <v>1</v>
      </c>
      <c r="E29" s="3">
        <f t="shared" si="0"/>
        <v>5</v>
      </c>
      <c r="F29" s="1">
        <v>0.10100000000000001</v>
      </c>
      <c r="G29" s="1">
        <f t="shared" si="1"/>
        <v>0.505</v>
      </c>
      <c r="H29" s="12" t="s">
        <v>53</v>
      </c>
      <c r="I29" s="12" t="s">
        <v>52</v>
      </c>
      <c r="J29" s="8"/>
      <c r="K29" s="8" t="s">
        <v>299</v>
      </c>
      <c r="L29" s="2" t="s">
        <v>118</v>
      </c>
    </row>
    <row r="30" spans="1:12" x14ac:dyDescent="0.25">
      <c r="A30" s="2" t="s">
        <v>58</v>
      </c>
      <c r="B30" s="2" t="s">
        <v>207</v>
      </c>
      <c r="C30" s="2" t="s">
        <v>253</v>
      </c>
      <c r="D30" s="3">
        <v>1</v>
      </c>
      <c r="E30" s="3">
        <f t="shared" si="0"/>
        <v>5</v>
      </c>
      <c r="F30" s="1">
        <v>1.4E-2</v>
      </c>
      <c r="G30" s="1">
        <f>E30*F30</f>
        <v>7.0000000000000007E-2</v>
      </c>
      <c r="H30" s="11" t="s">
        <v>254</v>
      </c>
      <c r="I30" s="7" t="s">
        <v>255</v>
      </c>
      <c r="J30" s="7"/>
      <c r="K30" s="8" t="s">
        <v>300</v>
      </c>
      <c r="L30" s="2" t="s">
        <v>252</v>
      </c>
    </row>
    <row r="31" spans="1:12" x14ac:dyDescent="0.25">
      <c r="A31" s="2" t="s">
        <v>63</v>
      </c>
      <c r="B31" s="2" t="s">
        <v>207</v>
      </c>
      <c r="C31" s="2" t="s">
        <v>249</v>
      </c>
      <c r="D31" s="3">
        <v>6</v>
      </c>
      <c r="E31" s="3">
        <f t="shared" si="0"/>
        <v>30</v>
      </c>
      <c r="F31" s="1">
        <v>1.4E-2</v>
      </c>
      <c r="G31" s="1">
        <f t="shared" si="1"/>
        <v>0.42</v>
      </c>
      <c r="H31" s="11" t="s">
        <v>250</v>
      </c>
      <c r="I31" s="7" t="s">
        <v>251</v>
      </c>
      <c r="J31" s="7"/>
      <c r="K31" s="8" t="s">
        <v>300</v>
      </c>
      <c r="L31" s="2" t="s">
        <v>248</v>
      </c>
    </row>
    <row r="32" spans="1:12" x14ac:dyDescent="0.25">
      <c r="A32" s="2" t="s">
        <v>64</v>
      </c>
      <c r="B32" s="2" t="s">
        <v>207</v>
      </c>
      <c r="C32" s="2" t="s">
        <v>245</v>
      </c>
      <c r="D32" s="3">
        <v>1</v>
      </c>
      <c r="E32" s="3">
        <f t="shared" si="0"/>
        <v>5</v>
      </c>
      <c r="F32" s="1">
        <v>1.4E-2</v>
      </c>
      <c r="G32" s="1">
        <f t="shared" si="1"/>
        <v>7.0000000000000007E-2</v>
      </c>
      <c r="H32" s="11" t="s">
        <v>246</v>
      </c>
      <c r="I32" s="7" t="s">
        <v>247</v>
      </c>
      <c r="J32" s="7"/>
      <c r="K32" s="8" t="s">
        <v>300</v>
      </c>
      <c r="L32" s="2" t="s">
        <v>244</v>
      </c>
    </row>
    <row r="33" spans="1:12" x14ac:dyDescent="0.25">
      <c r="A33" s="2" t="s">
        <v>65</v>
      </c>
      <c r="B33" s="2" t="s">
        <v>207</v>
      </c>
      <c r="C33" s="2" t="s">
        <v>241</v>
      </c>
      <c r="D33" s="3">
        <v>1</v>
      </c>
      <c r="E33" s="3">
        <f t="shared" si="0"/>
        <v>5</v>
      </c>
      <c r="F33" s="1">
        <v>1.4E-2</v>
      </c>
      <c r="G33" s="1">
        <f t="shared" si="1"/>
        <v>7.0000000000000007E-2</v>
      </c>
      <c r="H33" s="15" t="s">
        <v>243</v>
      </c>
      <c r="I33" s="7" t="s">
        <v>242</v>
      </c>
      <c r="J33" s="7"/>
      <c r="K33" s="8" t="s">
        <v>300</v>
      </c>
      <c r="L33" s="2" t="s">
        <v>240</v>
      </c>
    </row>
    <row r="34" spans="1:12" x14ac:dyDescent="0.25">
      <c r="A34" s="2" t="s">
        <v>313</v>
      </c>
      <c r="B34" s="2" t="s">
        <v>207</v>
      </c>
      <c r="C34" s="2" t="s">
        <v>237</v>
      </c>
      <c r="D34" s="3">
        <v>5</v>
      </c>
      <c r="E34" s="3">
        <f t="shared" ref="E34:E54" si="2">D34*$G$56</f>
        <v>25</v>
      </c>
      <c r="F34" s="1">
        <v>1.4E-2</v>
      </c>
      <c r="G34" s="1">
        <f t="shared" si="1"/>
        <v>0.35000000000000003</v>
      </c>
      <c r="H34" s="11" t="s">
        <v>238</v>
      </c>
      <c r="I34" s="7" t="s">
        <v>239</v>
      </c>
      <c r="J34" s="7"/>
      <c r="K34" s="8" t="s">
        <v>300</v>
      </c>
      <c r="L34" s="2" t="s">
        <v>236</v>
      </c>
    </row>
    <row r="35" spans="1:12" x14ac:dyDescent="0.25">
      <c r="A35" s="2" t="s">
        <v>66</v>
      </c>
      <c r="B35" s="2" t="s">
        <v>207</v>
      </c>
      <c r="C35" s="2" t="s">
        <v>233</v>
      </c>
      <c r="D35" s="3">
        <v>1</v>
      </c>
      <c r="E35" s="3">
        <f t="shared" si="2"/>
        <v>5</v>
      </c>
      <c r="F35" s="1">
        <v>1.4E-2</v>
      </c>
      <c r="G35" s="1">
        <f t="shared" si="1"/>
        <v>7.0000000000000007E-2</v>
      </c>
      <c r="H35" s="11" t="s">
        <v>234</v>
      </c>
      <c r="I35" s="7" t="s">
        <v>235</v>
      </c>
      <c r="J35" s="7"/>
      <c r="K35" s="8" t="s">
        <v>300</v>
      </c>
      <c r="L35" s="2" t="s">
        <v>232</v>
      </c>
    </row>
    <row r="36" spans="1:12" x14ac:dyDescent="0.25">
      <c r="A36" s="2" t="s">
        <v>59</v>
      </c>
      <c r="B36" s="2" t="s">
        <v>207</v>
      </c>
      <c r="C36" s="2" t="s">
        <v>229</v>
      </c>
      <c r="D36" s="3">
        <v>1</v>
      </c>
      <c r="E36" s="3">
        <f t="shared" si="2"/>
        <v>5</v>
      </c>
      <c r="F36" s="1">
        <v>1.4E-2</v>
      </c>
      <c r="G36" s="1">
        <f t="shared" si="1"/>
        <v>7.0000000000000007E-2</v>
      </c>
      <c r="H36" s="11" t="s">
        <v>230</v>
      </c>
      <c r="I36" s="7" t="s">
        <v>231</v>
      </c>
      <c r="J36" s="7"/>
      <c r="K36" s="8" t="s">
        <v>300</v>
      </c>
      <c r="L36" s="2" t="s">
        <v>228</v>
      </c>
    </row>
    <row r="37" spans="1:12" x14ac:dyDescent="0.25">
      <c r="A37" s="2" t="s">
        <v>67</v>
      </c>
      <c r="B37" s="2" t="s">
        <v>207</v>
      </c>
      <c r="C37" s="2" t="s">
        <v>224</v>
      </c>
      <c r="D37" s="3">
        <v>2</v>
      </c>
      <c r="E37" s="3">
        <f t="shared" si="2"/>
        <v>10</v>
      </c>
      <c r="F37" s="1">
        <v>1.4E-2</v>
      </c>
      <c r="G37" s="1">
        <f t="shared" si="1"/>
        <v>0.14000000000000001</v>
      </c>
      <c r="H37" s="15" t="s">
        <v>225</v>
      </c>
      <c r="I37" s="7" t="s">
        <v>226</v>
      </c>
      <c r="J37" s="7"/>
      <c r="K37" s="8" t="s">
        <v>300</v>
      </c>
      <c r="L37" s="2" t="s">
        <v>223</v>
      </c>
    </row>
    <row r="38" spans="1:12" x14ac:dyDescent="0.25">
      <c r="A38" s="2" t="s">
        <v>68</v>
      </c>
      <c r="B38" s="2" t="s">
        <v>207</v>
      </c>
      <c r="C38" s="2" t="s">
        <v>220</v>
      </c>
      <c r="D38" s="3">
        <v>1</v>
      </c>
      <c r="E38" s="3">
        <f t="shared" si="2"/>
        <v>5</v>
      </c>
      <c r="F38" s="1">
        <v>1.4E-2</v>
      </c>
      <c r="G38" s="1">
        <f t="shared" si="1"/>
        <v>7.0000000000000007E-2</v>
      </c>
      <c r="H38" s="15" t="s">
        <v>222</v>
      </c>
      <c r="I38" s="7" t="s">
        <v>227</v>
      </c>
      <c r="J38" s="7"/>
      <c r="K38" s="8" t="s">
        <v>300</v>
      </c>
      <c r="L38" s="2" t="s">
        <v>219</v>
      </c>
    </row>
    <row r="39" spans="1:12" x14ac:dyDescent="0.25">
      <c r="A39" s="2" t="s">
        <v>60</v>
      </c>
      <c r="B39" s="2" t="s">
        <v>207</v>
      </c>
      <c r="C39" s="2" t="s">
        <v>217</v>
      </c>
      <c r="D39" s="3">
        <v>3</v>
      </c>
      <c r="E39" s="3">
        <f t="shared" si="2"/>
        <v>15</v>
      </c>
      <c r="F39" s="1">
        <v>1.4E-2</v>
      </c>
      <c r="G39" s="1">
        <f t="shared" si="1"/>
        <v>0.21</v>
      </c>
      <c r="H39" s="11" t="s">
        <v>218</v>
      </c>
      <c r="I39" s="7" t="s">
        <v>221</v>
      </c>
      <c r="J39" s="7"/>
      <c r="K39" s="8" t="s">
        <v>300</v>
      </c>
      <c r="L39" s="2" t="s">
        <v>216</v>
      </c>
    </row>
    <row r="40" spans="1:12" x14ac:dyDescent="0.25">
      <c r="A40" s="2" t="s">
        <v>61</v>
      </c>
      <c r="B40" s="2" t="s">
        <v>207</v>
      </c>
      <c r="C40" s="2" t="s">
        <v>213</v>
      </c>
      <c r="D40" s="3">
        <v>7</v>
      </c>
      <c r="E40" s="3">
        <f t="shared" si="2"/>
        <v>35</v>
      </c>
      <c r="F40" s="1">
        <v>1.4E-2</v>
      </c>
      <c r="G40" s="1">
        <f t="shared" si="1"/>
        <v>0.49</v>
      </c>
      <c r="H40" s="11" t="s">
        <v>214</v>
      </c>
      <c r="I40" s="7" t="s">
        <v>215</v>
      </c>
      <c r="J40" s="7"/>
      <c r="K40" s="8" t="s">
        <v>300</v>
      </c>
      <c r="L40" s="2" t="s">
        <v>212</v>
      </c>
    </row>
    <row r="41" spans="1:12" x14ac:dyDescent="0.25">
      <c r="A41" s="2" t="s">
        <v>62</v>
      </c>
      <c r="B41" s="2" t="s">
        <v>207</v>
      </c>
      <c r="C41" s="2" t="s">
        <v>208</v>
      </c>
      <c r="D41" s="3">
        <v>3</v>
      </c>
      <c r="E41" s="3">
        <f t="shared" si="2"/>
        <v>15</v>
      </c>
      <c r="F41" s="1">
        <v>1.2E-2</v>
      </c>
      <c r="G41" s="1">
        <f t="shared" si="1"/>
        <v>0.18</v>
      </c>
      <c r="H41" s="11" t="s">
        <v>209</v>
      </c>
      <c r="I41" s="7" t="s">
        <v>210</v>
      </c>
      <c r="J41" s="7"/>
      <c r="K41" s="8" t="s">
        <v>300</v>
      </c>
      <c r="L41" s="2" t="s">
        <v>211</v>
      </c>
    </row>
    <row r="42" spans="1:12" x14ac:dyDescent="0.25">
      <c r="A42" s="2" t="s">
        <v>201</v>
      </c>
      <c r="B42" s="2" t="s">
        <v>202</v>
      </c>
      <c r="C42" s="2" t="s">
        <v>203</v>
      </c>
      <c r="D42" s="3">
        <v>2</v>
      </c>
      <c r="E42" s="3">
        <f t="shared" si="2"/>
        <v>10</v>
      </c>
      <c r="F42" s="1">
        <v>0.27900000000000003</v>
      </c>
      <c r="G42" s="1">
        <f t="shared" si="1"/>
        <v>2.79</v>
      </c>
      <c r="H42" s="11" t="s">
        <v>204</v>
      </c>
      <c r="I42" s="7" t="s">
        <v>205</v>
      </c>
      <c r="J42" s="7"/>
      <c r="K42" s="7" t="s">
        <v>301</v>
      </c>
      <c r="L42" s="2" t="s">
        <v>206</v>
      </c>
    </row>
    <row r="43" spans="1:12" x14ac:dyDescent="0.25">
      <c r="A43" s="2" t="s">
        <v>79</v>
      </c>
      <c r="B43" s="2" t="s">
        <v>95</v>
      </c>
      <c r="C43" s="2" t="s">
        <v>96</v>
      </c>
      <c r="D43" s="3">
        <v>1</v>
      </c>
      <c r="E43" s="3">
        <f t="shared" si="2"/>
        <v>5</v>
      </c>
      <c r="F43" s="1">
        <v>0.38</v>
      </c>
      <c r="G43" s="1">
        <f t="shared" si="1"/>
        <v>1.9</v>
      </c>
      <c r="H43" s="7" t="s">
        <v>97</v>
      </c>
      <c r="I43" s="11" t="s">
        <v>98</v>
      </c>
      <c r="J43" s="7"/>
      <c r="K43" s="7" t="s">
        <v>100</v>
      </c>
      <c r="L43" s="2" t="s">
        <v>99</v>
      </c>
    </row>
    <row r="44" spans="1:12" x14ac:dyDescent="0.25">
      <c r="A44" s="2" t="s">
        <v>34</v>
      </c>
      <c r="B44" s="2" t="s">
        <v>9</v>
      </c>
      <c r="C44" s="2" t="s">
        <v>10</v>
      </c>
      <c r="D44" s="3">
        <v>1</v>
      </c>
      <c r="E44" s="3">
        <f t="shared" si="2"/>
        <v>5</v>
      </c>
      <c r="F44" s="1">
        <v>12.06</v>
      </c>
      <c r="G44" s="1">
        <f t="shared" si="1"/>
        <v>60.300000000000004</v>
      </c>
      <c r="H44" s="11" t="s">
        <v>11</v>
      </c>
      <c r="I44" s="7"/>
      <c r="J44" s="7"/>
      <c r="K44" s="7" t="s">
        <v>50</v>
      </c>
      <c r="L44" s="2" t="s">
        <v>256</v>
      </c>
    </row>
    <row r="45" spans="1:12" x14ac:dyDescent="0.25">
      <c r="A45" s="2" t="s">
        <v>84</v>
      </c>
      <c r="B45" s="2" t="s">
        <v>85</v>
      </c>
      <c r="C45" s="2" t="s">
        <v>190</v>
      </c>
      <c r="D45" s="3">
        <v>5</v>
      </c>
      <c r="E45" s="3">
        <f t="shared" si="2"/>
        <v>25</v>
      </c>
      <c r="F45" s="1">
        <f>13/10</f>
        <v>1.3</v>
      </c>
      <c r="G45" s="1">
        <f t="shared" si="1"/>
        <v>32.5</v>
      </c>
      <c r="H45" s="7"/>
      <c r="I45" s="7"/>
      <c r="J45" s="14" t="s">
        <v>259</v>
      </c>
      <c r="K45" s="7" t="s">
        <v>50</v>
      </c>
      <c r="L45" s="2" t="s">
        <v>257</v>
      </c>
    </row>
    <row r="46" spans="1:12" x14ac:dyDescent="0.25">
      <c r="A46" s="2" t="s">
        <v>104</v>
      </c>
      <c r="B46" s="2" t="s">
        <v>46</v>
      </c>
      <c r="C46" s="2" t="s">
        <v>155</v>
      </c>
      <c r="D46" s="3">
        <v>5</v>
      </c>
      <c r="E46" s="3">
        <f t="shared" si="2"/>
        <v>25</v>
      </c>
      <c r="F46" s="1">
        <v>0.23699999999999999</v>
      </c>
      <c r="G46" s="1">
        <f t="shared" si="1"/>
        <v>5.9249999999999998</v>
      </c>
      <c r="H46" s="11" t="s">
        <v>153</v>
      </c>
      <c r="I46" s="7" t="s">
        <v>154</v>
      </c>
      <c r="J46" s="7"/>
      <c r="K46" s="7" t="s">
        <v>302</v>
      </c>
      <c r="L46" s="2" t="s">
        <v>120</v>
      </c>
    </row>
    <row r="47" spans="1:12" x14ac:dyDescent="0.25">
      <c r="A47" s="2" t="s">
        <v>105</v>
      </c>
      <c r="B47" s="2" t="s">
        <v>46</v>
      </c>
      <c r="C47" s="2" t="s">
        <v>156</v>
      </c>
      <c r="D47" s="3">
        <v>5</v>
      </c>
      <c r="E47" s="3">
        <f t="shared" si="2"/>
        <v>25</v>
      </c>
      <c r="F47" s="1">
        <v>0.106</v>
      </c>
      <c r="G47" s="1">
        <f t="shared" si="1"/>
        <v>2.65</v>
      </c>
      <c r="H47" s="11" t="s">
        <v>157</v>
      </c>
      <c r="I47" s="11" t="s">
        <v>158</v>
      </c>
      <c r="J47" s="7"/>
      <c r="K47" s="7" t="s">
        <v>50</v>
      </c>
      <c r="L47" s="2" t="s">
        <v>159</v>
      </c>
    </row>
    <row r="48" spans="1:12" x14ac:dyDescent="0.25">
      <c r="A48" s="2" t="s">
        <v>80</v>
      </c>
      <c r="B48" s="2" t="s">
        <v>24</v>
      </c>
      <c r="C48" s="2" t="s">
        <v>188</v>
      </c>
      <c r="D48" s="3">
        <v>1</v>
      </c>
      <c r="E48" s="3">
        <f t="shared" si="2"/>
        <v>5</v>
      </c>
      <c r="F48" s="1">
        <v>1.3</v>
      </c>
      <c r="G48" s="1">
        <f t="shared" si="1"/>
        <v>6.5</v>
      </c>
      <c r="H48" s="15" t="s">
        <v>187</v>
      </c>
      <c r="I48" s="7"/>
      <c r="J48" s="7"/>
      <c r="K48" s="7" t="s">
        <v>191</v>
      </c>
      <c r="L48" s="2" t="s">
        <v>189</v>
      </c>
    </row>
    <row r="49" spans="1:12" x14ac:dyDescent="0.25">
      <c r="A49" s="2" t="s">
        <v>81</v>
      </c>
      <c r="B49" s="2" t="s">
        <v>181</v>
      </c>
      <c r="C49" s="2" t="s">
        <v>182</v>
      </c>
      <c r="D49" s="3">
        <v>1</v>
      </c>
      <c r="E49" s="3">
        <f t="shared" si="2"/>
        <v>5</v>
      </c>
      <c r="F49" s="1">
        <v>1.5</v>
      </c>
      <c r="G49" s="1">
        <f t="shared" si="1"/>
        <v>7.5</v>
      </c>
      <c r="H49" s="7" t="s">
        <v>183</v>
      </c>
      <c r="I49" s="11" t="s">
        <v>184</v>
      </c>
      <c r="J49" s="7"/>
      <c r="K49" s="2" t="s">
        <v>185</v>
      </c>
      <c r="L49" s="2" t="s">
        <v>186</v>
      </c>
    </row>
    <row r="50" spans="1:12" ht="15" customHeight="1" x14ac:dyDescent="0.25">
      <c r="A50" s="2" t="s">
        <v>37</v>
      </c>
      <c r="B50" s="2" t="s">
        <v>24</v>
      </c>
      <c r="C50" s="2" t="s">
        <v>25</v>
      </c>
      <c r="D50" s="3">
        <v>1</v>
      </c>
      <c r="E50" s="3">
        <f t="shared" si="2"/>
        <v>5</v>
      </c>
      <c r="F50" s="1">
        <v>0.31</v>
      </c>
      <c r="G50" s="1">
        <f t="shared" si="1"/>
        <v>1.55</v>
      </c>
      <c r="H50" s="10" t="s">
        <v>26</v>
      </c>
      <c r="I50" s="13" t="s">
        <v>27</v>
      </c>
      <c r="J50" s="10"/>
      <c r="K50" s="17" t="s">
        <v>303</v>
      </c>
      <c r="L50" s="2" t="s">
        <v>192</v>
      </c>
    </row>
    <row r="51" spans="1:12" x14ac:dyDescent="0.25">
      <c r="A51" s="2" t="s">
        <v>38</v>
      </c>
      <c r="B51" s="2" t="s">
        <v>28</v>
      </c>
      <c r="C51" s="2" t="s">
        <v>29</v>
      </c>
      <c r="D51" s="3">
        <v>1</v>
      </c>
      <c r="E51" s="3">
        <f t="shared" si="2"/>
        <v>5</v>
      </c>
      <c r="F51" s="1">
        <v>2.06</v>
      </c>
      <c r="G51" s="1">
        <f t="shared" si="1"/>
        <v>10.3</v>
      </c>
      <c r="H51" s="11" t="s">
        <v>30</v>
      </c>
      <c r="I51" s="7" t="s">
        <v>31</v>
      </c>
      <c r="J51" s="7"/>
      <c r="K51" s="7" t="s">
        <v>193</v>
      </c>
      <c r="L51" s="2" t="s">
        <v>194</v>
      </c>
    </row>
    <row r="52" spans="1:12" x14ac:dyDescent="0.25">
      <c r="A52" s="2" t="s">
        <v>82</v>
      </c>
      <c r="B52" s="2" t="s">
        <v>176</v>
      </c>
      <c r="C52" s="2" t="s">
        <v>177</v>
      </c>
      <c r="D52" s="3">
        <v>1</v>
      </c>
      <c r="E52" s="3">
        <f t="shared" si="2"/>
        <v>5</v>
      </c>
      <c r="F52" s="1">
        <v>3.48</v>
      </c>
      <c r="G52" s="1">
        <f t="shared" si="1"/>
        <v>17.399999999999999</v>
      </c>
      <c r="H52" s="11" t="s">
        <v>178</v>
      </c>
      <c r="I52" s="2" t="s">
        <v>179</v>
      </c>
      <c r="K52" s="2" t="s">
        <v>304</v>
      </c>
      <c r="L52" s="2" t="s">
        <v>180</v>
      </c>
    </row>
    <row r="53" spans="1:12" x14ac:dyDescent="0.25">
      <c r="A53" s="2" t="s">
        <v>35</v>
      </c>
      <c r="B53" s="2" t="s">
        <v>12</v>
      </c>
      <c r="C53" s="6" t="s">
        <v>13</v>
      </c>
      <c r="D53" s="3">
        <v>1</v>
      </c>
      <c r="E53" s="3">
        <f t="shared" si="2"/>
        <v>5</v>
      </c>
      <c r="F53" s="1">
        <v>1.24</v>
      </c>
      <c r="G53" s="1">
        <f t="shared" si="1"/>
        <v>6.2</v>
      </c>
      <c r="H53" s="11" t="s">
        <v>14</v>
      </c>
      <c r="I53" s="7" t="s">
        <v>16</v>
      </c>
      <c r="J53" s="7"/>
      <c r="K53" s="17" t="s">
        <v>303</v>
      </c>
      <c r="L53" s="2" t="s">
        <v>195</v>
      </c>
    </row>
    <row r="54" spans="1:12" x14ac:dyDescent="0.25">
      <c r="A54" s="2" t="s">
        <v>83</v>
      </c>
      <c r="B54" s="2" t="s">
        <v>172</v>
      </c>
      <c r="C54" s="2" t="s">
        <v>173</v>
      </c>
      <c r="D54" s="3">
        <v>1</v>
      </c>
      <c r="E54" s="3">
        <f t="shared" si="2"/>
        <v>5</v>
      </c>
      <c r="F54" s="1">
        <v>0.35599999999999998</v>
      </c>
      <c r="G54" s="1">
        <f t="shared" si="1"/>
        <v>1.7799999999999998</v>
      </c>
      <c r="H54" s="11" t="s">
        <v>174</v>
      </c>
      <c r="K54" s="2" t="s">
        <v>305</v>
      </c>
      <c r="L54" s="2" t="s">
        <v>175</v>
      </c>
    </row>
    <row r="56" spans="1:12" ht="15.75" thickBot="1" x14ac:dyDescent="0.3">
      <c r="F56" s="4" t="s">
        <v>263</v>
      </c>
      <c r="G56" s="16">
        <v>5</v>
      </c>
    </row>
    <row r="57" spans="1:12" ht="16.5" thickTop="1" thickBot="1" x14ac:dyDescent="0.3">
      <c r="F57" s="4" t="s">
        <v>4</v>
      </c>
      <c r="G57" s="5">
        <f>SUM(G2:G55)</f>
        <v>291.58299999999991</v>
      </c>
    </row>
    <row r="58" spans="1:12" ht="16.5" thickTop="1" thickBot="1" x14ac:dyDescent="0.3">
      <c r="F58" s="4" t="s">
        <v>264</v>
      </c>
      <c r="G58" s="5">
        <f>G57/G56</f>
        <v>58.31659999999998</v>
      </c>
    </row>
    <row r="59" spans="1:12" ht="15.75" thickTop="1" x14ac:dyDescent="0.25"/>
  </sheetData>
  <autoFilter ref="A1:L54">
    <sortState ref="A2:K53">
      <sortCondition ref="A1:A53"/>
    </sortState>
  </autoFilter>
  <sortState ref="A33:J48">
    <sortCondition ref="A33"/>
  </sortState>
  <conditionalFormatting sqref="K1:K1048576">
    <cfRule type="cellIs" dxfId="0" priority="1" operator="equal">
      <formula>"n/a"</formula>
    </cfRule>
  </conditionalFormatting>
  <hyperlinks>
    <hyperlink ref="J4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Shady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2016-10-19T22:48:03Z</dcterms:created>
  <dcterms:modified xsi:type="dcterms:W3CDTF">2020-02-14T23:06:19Z</dcterms:modified>
</cp:coreProperties>
</file>