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astair.tyson\Documents\GitHub\Datasets\Tech sales\Data Analysis\solutions\"/>
    </mc:Choice>
  </mc:AlternateContent>
  <xr:revisionPtr revIDLastSave="0" documentId="13_ncr:1_{7FB03517-9EFA-46B3-B339-ECAB5B1023FF}" xr6:coauthVersionLast="47" xr6:coauthVersionMax="47" xr10:uidLastSave="{00000000-0000-0000-0000-000000000000}"/>
  <bookViews>
    <workbookView minimized="1" xWindow="65160" yWindow="2880" windowWidth="9600" windowHeight="5445" xr2:uid="{00000000-000D-0000-FFFF-FFFF00000000}"/>
  </bookViews>
  <sheets>
    <sheet name="Dashboard" sheetId="6" r:id="rId1"/>
    <sheet name="Calculation" sheetId="5" r:id="rId2"/>
    <sheet name="car_test_results" sheetId="1" r:id="rId3"/>
    <sheet name="claimed" sheetId="2" r:id="rId4"/>
    <sheet name="weather" sheetId="3" r:id="rId5"/>
  </sheets>
  <definedNames>
    <definedName name="NativeTimeline_test_date">#N/A</definedName>
    <definedName name="Slicer_Rain_status">#N/A</definedName>
    <definedName name="Slicer_Temp_status">#N/A</definedName>
  </definedNames>
  <calcPr calcId="191029"/>
  <pivotCaches>
    <pivotCache cacheId="1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7" i="6" l="1"/>
  <c r="L6" i="6"/>
  <c r="M6" i="6"/>
  <c r="N6" i="6"/>
  <c r="O6" i="6"/>
  <c r="P6" i="6"/>
  <c r="K6" i="6"/>
  <c r="L7" i="6"/>
  <c r="K4" i="6" s="1"/>
  <c r="M7" i="6"/>
  <c r="N7" i="6"/>
  <c r="O7" i="6"/>
  <c r="P7" i="6"/>
  <c r="K7" i="6"/>
  <c r="P12" i="6"/>
  <c r="O12" i="6"/>
  <c r="N12" i="6"/>
  <c r="M12" i="6"/>
  <c r="L12" i="6"/>
  <c r="K12" i="6"/>
  <c r="W7" i="1"/>
  <c r="U28" i="1" s="1"/>
  <c r="W8"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2" i="1"/>
  <c r="W13" i="1"/>
  <c r="W12" i="1"/>
  <c r="W11" i="1"/>
  <c r="W10" i="1"/>
  <c r="U364" i="1"/>
  <c r="U580" i="1"/>
  <c r="L13" i="6"/>
  <c r="M13" i="6"/>
  <c r="N13" i="6"/>
  <c r="O13" i="6"/>
  <c r="P13" i="6"/>
  <c r="K13" i="6"/>
  <c r="J3" i="1" a="1"/>
  <c r="J3" i="1" s="1"/>
  <c r="O3" i="1" a="1"/>
  <c r="O3" i="1" s="1"/>
  <c r="J4" i="1" a="1"/>
  <c r="J4" i="1" s="1"/>
  <c r="O4" i="1" a="1"/>
  <c r="O4" i="1" s="1"/>
  <c r="J5" i="1" a="1"/>
  <c r="J5" i="1" s="1"/>
  <c r="O5" i="1" a="1"/>
  <c r="O5" i="1"/>
  <c r="J6" i="1" a="1"/>
  <c r="J6" i="1" s="1"/>
  <c r="O6" i="1" a="1"/>
  <c r="O6" i="1" s="1"/>
  <c r="J7" i="1" a="1"/>
  <c r="J7" i="1" s="1"/>
  <c r="O7" i="1" a="1"/>
  <c r="O7" i="1" s="1"/>
  <c r="J8" i="1" a="1"/>
  <c r="J8" i="1" s="1"/>
  <c r="O8" i="1" a="1"/>
  <c r="O8" i="1" s="1"/>
  <c r="J9" i="1" a="1"/>
  <c r="J9" i="1" s="1"/>
  <c r="O9" i="1" a="1"/>
  <c r="O9" i="1" s="1"/>
  <c r="J10" i="1" a="1"/>
  <c r="J10" i="1" s="1"/>
  <c r="O10" i="1" a="1"/>
  <c r="O10" i="1" s="1"/>
  <c r="J11" i="1" a="1"/>
  <c r="J11" i="1" s="1"/>
  <c r="O11" i="1" a="1"/>
  <c r="O11" i="1" s="1"/>
  <c r="J12" i="1" a="1"/>
  <c r="J12" i="1" s="1"/>
  <c r="O12" i="1" a="1"/>
  <c r="O12" i="1" s="1"/>
  <c r="J13" i="1" a="1"/>
  <c r="J13" i="1" s="1"/>
  <c r="O13" i="1" a="1"/>
  <c r="O13" i="1" s="1"/>
  <c r="J14" i="1" a="1"/>
  <c r="J14" i="1" s="1"/>
  <c r="O14" i="1" a="1"/>
  <c r="O14" i="1"/>
  <c r="J15" i="1" a="1"/>
  <c r="J15" i="1" s="1"/>
  <c r="O15" i="1" a="1"/>
  <c r="O15" i="1" s="1"/>
  <c r="J16" i="1" a="1"/>
  <c r="J16" i="1" s="1"/>
  <c r="O16" i="1" a="1"/>
  <c r="O16" i="1" s="1"/>
  <c r="J17" i="1" a="1"/>
  <c r="J17" i="1" s="1"/>
  <c r="O17" i="1" a="1"/>
  <c r="O17" i="1"/>
  <c r="J18" i="1" a="1"/>
  <c r="J18" i="1" s="1"/>
  <c r="O18" i="1" a="1"/>
  <c r="O18" i="1" s="1"/>
  <c r="J19" i="1" a="1"/>
  <c r="J19" i="1" s="1"/>
  <c r="O19" i="1" a="1"/>
  <c r="O19" i="1"/>
  <c r="J20" i="1" a="1"/>
  <c r="J20" i="1" s="1"/>
  <c r="O20" i="1" a="1"/>
  <c r="O20" i="1" s="1"/>
  <c r="J21" i="1" a="1"/>
  <c r="J21" i="1" s="1"/>
  <c r="O21" i="1" a="1"/>
  <c r="O21" i="1" s="1"/>
  <c r="J22" i="1" a="1"/>
  <c r="J22" i="1" s="1"/>
  <c r="O22" i="1" a="1"/>
  <c r="O22" i="1" s="1"/>
  <c r="J23" i="1" a="1"/>
  <c r="J23" i="1" s="1"/>
  <c r="O23" i="1" a="1"/>
  <c r="O23" i="1" s="1"/>
  <c r="J24" i="1" a="1"/>
  <c r="J24" i="1" s="1"/>
  <c r="O24" i="1" a="1"/>
  <c r="O24" i="1" s="1"/>
  <c r="J25" i="1" a="1"/>
  <c r="J25" i="1" s="1"/>
  <c r="O25" i="1" a="1"/>
  <c r="O25" i="1" s="1"/>
  <c r="J26" i="1" a="1"/>
  <c r="J26" i="1" s="1"/>
  <c r="O26" i="1" a="1"/>
  <c r="O26" i="1" s="1"/>
  <c r="J27" i="1" a="1"/>
  <c r="J27" i="1" s="1"/>
  <c r="O27" i="1" a="1"/>
  <c r="O27" i="1" s="1"/>
  <c r="J28" i="1" a="1"/>
  <c r="J28" i="1" s="1"/>
  <c r="O28" i="1" a="1"/>
  <c r="O28" i="1" s="1"/>
  <c r="J29" i="1" a="1"/>
  <c r="J29" i="1"/>
  <c r="O29" i="1" a="1"/>
  <c r="O29" i="1" s="1"/>
  <c r="J30" i="1" a="1"/>
  <c r="J30" i="1" s="1"/>
  <c r="O30" i="1" a="1"/>
  <c r="O30" i="1" s="1"/>
  <c r="J31" i="1" a="1"/>
  <c r="J31" i="1" s="1"/>
  <c r="O31" i="1" a="1"/>
  <c r="O31" i="1"/>
  <c r="J32" i="1" a="1"/>
  <c r="J32" i="1" s="1"/>
  <c r="O32" i="1" a="1"/>
  <c r="O32" i="1" s="1"/>
  <c r="J33" i="1" a="1"/>
  <c r="J33" i="1" s="1"/>
  <c r="O33" i="1" a="1"/>
  <c r="O33" i="1" s="1"/>
  <c r="J34" i="1" a="1"/>
  <c r="J34" i="1" s="1"/>
  <c r="O34" i="1" a="1"/>
  <c r="O34" i="1"/>
  <c r="J35" i="1" a="1"/>
  <c r="J35" i="1" s="1"/>
  <c r="O35" i="1" a="1"/>
  <c r="O35" i="1" s="1"/>
  <c r="J36" i="1" a="1"/>
  <c r="J36" i="1" s="1"/>
  <c r="O36" i="1" a="1"/>
  <c r="O36" i="1" s="1"/>
  <c r="J37" i="1" a="1"/>
  <c r="J37" i="1" s="1"/>
  <c r="O37" i="1" a="1"/>
  <c r="O37" i="1" s="1"/>
  <c r="J38" i="1" a="1"/>
  <c r="J38" i="1" s="1"/>
  <c r="O38" i="1" a="1"/>
  <c r="O38" i="1"/>
  <c r="J39" i="1" a="1"/>
  <c r="J39" i="1" s="1"/>
  <c r="O39" i="1" a="1"/>
  <c r="O39" i="1" s="1"/>
  <c r="J40" i="1" a="1"/>
  <c r="J40" i="1" s="1"/>
  <c r="O40" i="1" a="1"/>
  <c r="O40" i="1"/>
  <c r="J41" i="1" a="1"/>
  <c r="J41" i="1" s="1"/>
  <c r="O41" i="1" a="1"/>
  <c r="O41" i="1" s="1"/>
  <c r="J42" i="1" a="1"/>
  <c r="J42" i="1" s="1"/>
  <c r="O42" i="1" a="1"/>
  <c r="O42" i="1" s="1"/>
  <c r="J43" i="1" a="1"/>
  <c r="J43" i="1" s="1"/>
  <c r="O43" i="1" a="1"/>
  <c r="O43" i="1"/>
  <c r="J44" i="1" a="1"/>
  <c r="J44" i="1" s="1"/>
  <c r="O44" i="1" a="1"/>
  <c r="O44" i="1"/>
  <c r="J45" i="1" a="1"/>
  <c r="J45" i="1" s="1"/>
  <c r="O45" i="1" a="1"/>
  <c r="O45" i="1" s="1"/>
  <c r="J46" i="1" a="1"/>
  <c r="J46" i="1" s="1"/>
  <c r="O46" i="1" a="1"/>
  <c r="O46" i="1"/>
  <c r="J47" i="1" a="1"/>
  <c r="J47" i="1" s="1"/>
  <c r="O47" i="1" a="1"/>
  <c r="O47" i="1" s="1"/>
  <c r="J48" i="1" a="1"/>
  <c r="J48" i="1" s="1"/>
  <c r="O48" i="1" a="1"/>
  <c r="O48" i="1" s="1"/>
  <c r="J49" i="1" a="1"/>
  <c r="J49" i="1" s="1"/>
  <c r="O49" i="1" a="1"/>
  <c r="O49" i="1"/>
  <c r="J50" i="1" a="1"/>
  <c r="J50" i="1" s="1"/>
  <c r="O50" i="1" a="1"/>
  <c r="O50" i="1" s="1"/>
  <c r="J51" i="1" a="1"/>
  <c r="J51" i="1" s="1"/>
  <c r="O51" i="1" a="1"/>
  <c r="O51" i="1" s="1"/>
  <c r="J52" i="1" a="1"/>
  <c r="J52" i="1" s="1"/>
  <c r="O52" i="1" a="1"/>
  <c r="O52" i="1"/>
  <c r="J53" i="1" a="1"/>
  <c r="J53" i="1" s="1"/>
  <c r="O53" i="1" a="1"/>
  <c r="O53" i="1" s="1"/>
  <c r="J54" i="1" a="1"/>
  <c r="J54" i="1" s="1"/>
  <c r="O54" i="1" a="1"/>
  <c r="O54" i="1" s="1"/>
  <c r="J55" i="1" a="1"/>
  <c r="J55" i="1" s="1"/>
  <c r="O55" i="1" a="1"/>
  <c r="O55" i="1"/>
  <c r="J56" i="1" a="1"/>
  <c r="J56" i="1" s="1"/>
  <c r="O56" i="1" a="1"/>
  <c r="O56" i="1"/>
  <c r="J57" i="1" a="1"/>
  <c r="J57" i="1" s="1"/>
  <c r="O57" i="1" a="1"/>
  <c r="O57" i="1" s="1"/>
  <c r="J58" i="1" a="1"/>
  <c r="J58" i="1" s="1"/>
  <c r="O58" i="1" a="1"/>
  <c r="O58" i="1" s="1"/>
  <c r="J59" i="1" a="1"/>
  <c r="J59" i="1" s="1"/>
  <c r="O59" i="1" a="1"/>
  <c r="O59" i="1" s="1"/>
  <c r="J60" i="1" a="1"/>
  <c r="J60" i="1" s="1"/>
  <c r="O60" i="1" a="1"/>
  <c r="O60" i="1" s="1"/>
  <c r="J61" i="1" a="1"/>
  <c r="J61" i="1" s="1"/>
  <c r="O61" i="1" a="1"/>
  <c r="O61" i="1"/>
  <c r="J62" i="1" a="1"/>
  <c r="J62" i="1" s="1"/>
  <c r="O62" i="1" a="1"/>
  <c r="O62" i="1" s="1"/>
  <c r="J63" i="1" a="1"/>
  <c r="J63" i="1" s="1"/>
  <c r="O63" i="1" a="1"/>
  <c r="O63" i="1" s="1"/>
  <c r="J64" i="1" a="1"/>
  <c r="J64" i="1" s="1"/>
  <c r="O64" i="1" a="1"/>
  <c r="O64" i="1"/>
  <c r="J65" i="1" a="1"/>
  <c r="J65" i="1" s="1"/>
  <c r="O65" i="1" a="1"/>
  <c r="O65" i="1" s="1"/>
  <c r="J66" i="1" a="1"/>
  <c r="J66" i="1" s="1"/>
  <c r="O66" i="1" a="1"/>
  <c r="O66" i="1" s="1"/>
  <c r="J67" i="1" a="1"/>
  <c r="J67" i="1" s="1"/>
  <c r="O67" i="1" a="1"/>
  <c r="O67" i="1" s="1"/>
  <c r="J68" i="1" a="1"/>
  <c r="J68" i="1" s="1"/>
  <c r="O68" i="1" a="1"/>
  <c r="O68" i="1"/>
  <c r="J69" i="1" a="1"/>
  <c r="J69" i="1" s="1"/>
  <c r="O69" i="1" a="1"/>
  <c r="O69" i="1" s="1"/>
  <c r="J70" i="1" a="1"/>
  <c r="J70" i="1" s="1"/>
  <c r="O70" i="1" a="1"/>
  <c r="O70" i="1" s="1"/>
  <c r="J71" i="1" a="1"/>
  <c r="J71" i="1" s="1"/>
  <c r="O71" i="1" a="1"/>
  <c r="O71" i="1" s="1"/>
  <c r="J72" i="1" a="1"/>
  <c r="J72" i="1" s="1"/>
  <c r="O72" i="1" a="1"/>
  <c r="O72" i="1" s="1"/>
  <c r="J73" i="1" a="1"/>
  <c r="J73" i="1" s="1"/>
  <c r="O73" i="1" a="1"/>
  <c r="O73" i="1"/>
  <c r="J74" i="1" a="1"/>
  <c r="J74" i="1" s="1"/>
  <c r="O74" i="1" a="1"/>
  <c r="O74" i="1" s="1"/>
  <c r="J75" i="1" a="1"/>
  <c r="J75" i="1" s="1"/>
  <c r="O75" i="1" a="1"/>
  <c r="O75" i="1" s="1"/>
  <c r="J76" i="1" a="1"/>
  <c r="J76" i="1" s="1"/>
  <c r="O76" i="1" a="1"/>
  <c r="O76" i="1"/>
  <c r="J77" i="1" a="1"/>
  <c r="J77" i="1" s="1"/>
  <c r="O77" i="1" a="1"/>
  <c r="O77" i="1" s="1"/>
  <c r="J78" i="1" a="1"/>
  <c r="J78" i="1" s="1"/>
  <c r="O78" i="1" a="1"/>
  <c r="O78" i="1" s="1"/>
  <c r="J79" i="1" a="1"/>
  <c r="J79" i="1" s="1"/>
  <c r="O79" i="1" a="1"/>
  <c r="O79" i="1" s="1"/>
  <c r="J80" i="1" a="1"/>
  <c r="J80" i="1" s="1"/>
  <c r="O80" i="1" a="1"/>
  <c r="O80" i="1" s="1"/>
  <c r="J81" i="1" a="1"/>
  <c r="J81" i="1" s="1"/>
  <c r="O81" i="1" a="1"/>
  <c r="O81" i="1" s="1"/>
  <c r="J82" i="1" a="1"/>
  <c r="J82" i="1" s="1"/>
  <c r="O82" i="1" a="1"/>
  <c r="O82" i="1" s="1"/>
  <c r="J83" i="1" a="1"/>
  <c r="J83" i="1" s="1"/>
  <c r="O83" i="1" a="1"/>
  <c r="O83" i="1" s="1"/>
  <c r="J84" i="1" a="1"/>
  <c r="J84" i="1" s="1"/>
  <c r="O84" i="1" a="1"/>
  <c r="O84" i="1" s="1"/>
  <c r="J85" i="1" a="1"/>
  <c r="J85" i="1" s="1"/>
  <c r="O85" i="1" a="1"/>
  <c r="O85" i="1" s="1"/>
  <c r="J86" i="1" a="1"/>
  <c r="J86" i="1" s="1"/>
  <c r="O86" i="1" a="1"/>
  <c r="O86" i="1" s="1"/>
  <c r="J87" i="1" a="1"/>
  <c r="J87" i="1" s="1"/>
  <c r="O87" i="1" a="1"/>
  <c r="O87" i="1" s="1"/>
  <c r="J88" i="1" a="1"/>
  <c r="J88" i="1" s="1"/>
  <c r="O88" i="1" a="1"/>
  <c r="O88" i="1"/>
  <c r="J89" i="1" a="1"/>
  <c r="J89" i="1" s="1"/>
  <c r="O89" i="1" a="1"/>
  <c r="O89" i="1" s="1"/>
  <c r="J90" i="1" a="1"/>
  <c r="J90" i="1" s="1"/>
  <c r="O90" i="1" a="1"/>
  <c r="O90" i="1" s="1"/>
  <c r="J91" i="1" a="1"/>
  <c r="J91" i="1" s="1"/>
  <c r="O91" i="1" a="1"/>
  <c r="O91" i="1"/>
  <c r="J92" i="1" a="1"/>
  <c r="J92" i="1" s="1"/>
  <c r="O92" i="1" a="1"/>
  <c r="O92" i="1"/>
  <c r="J93" i="1" a="1"/>
  <c r="J93" i="1" s="1"/>
  <c r="O93" i="1" a="1"/>
  <c r="O93" i="1" s="1"/>
  <c r="J94" i="1" a="1"/>
  <c r="J94" i="1" s="1"/>
  <c r="O94" i="1" a="1"/>
  <c r="O94" i="1" s="1"/>
  <c r="J95" i="1" a="1"/>
  <c r="J95" i="1" s="1"/>
  <c r="O95" i="1" a="1"/>
  <c r="O95" i="1" s="1"/>
  <c r="J96" i="1" a="1"/>
  <c r="J96" i="1" s="1"/>
  <c r="O96" i="1" a="1"/>
  <c r="O96" i="1" s="1"/>
  <c r="J97" i="1" a="1"/>
  <c r="J97" i="1" s="1"/>
  <c r="O97" i="1" a="1"/>
  <c r="O97" i="1"/>
  <c r="J98" i="1" a="1"/>
  <c r="J98" i="1" s="1"/>
  <c r="O98" i="1" a="1"/>
  <c r="O98" i="1" s="1"/>
  <c r="J99" i="1" a="1"/>
  <c r="J99" i="1" s="1"/>
  <c r="O99" i="1" a="1"/>
  <c r="O99" i="1" s="1"/>
  <c r="J100" i="1" a="1"/>
  <c r="J100" i="1" s="1"/>
  <c r="O100" i="1" a="1"/>
  <c r="O100" i="1"/>
  <c r="J101" i="1" a="1"/>
  <c r="J101" i="1"/>
  <c r="O101" i="1" a="1"/>
  <c r="O101" i="1"/>
  <c r="J102" i="1" a="1"/>
  <c r="J102" i="1" s="1"/>
  <c r="O102" i="1" a="1"/>
  <c r="O102" i="1" s="1"/>
  <c r="J103" i="1" a="1"/>
  <c r="J103" i="1" s="1"/>
  <c r="O103" i="1" a="1"/>
  <c r="O103" i="1"/>
  <c r="J104" i="1" a="1"/>
  <c r="J104" i="1" s="1"/>
  <c r="O104" i="1" a="1"/>
  <c r="O104" i="1"/>
  <c r="J105" i="1" a="1"/>
  <c r="J105" i="1" s="1"/>
  <c r="O105" i="1" a="1"/>
  <c r="O105" i="1" s="1"/>
  <c r="J106" i="1" a="1"/>
  <c r="J106" i="1" s="1"/>
  <c r="O106" i="1" a="1"/>
  <c r="O106" i="1" s="1"/>
  <c r="J107" i="1" a="1"/>
  <c r="J107" i="1" s="1"/>
  <c r="O107" i="1" a="1"/>
  <c r="O107" i="1" s="1"/>
  <c r="J108" i="1" a="1"/>
  <c r="J108" i="1" s="1"/>
  <c r="O108" i="1" a="1"/>
  <c r="O108" i="1" s="1"/>
  <c r="J109" i="1" a="1"/>
  <c r="J109" i="1" s="1"/>
  <c r="O109" i="1" a="1"/>
  <c r="O109" i="1"/>
  <c r="J110" i="1" a="1"/>
  <c r="J110" i="1"/>
  <c r="O110" i="1" a="1"/>
  <c r="O110" i="1" s="1"/>
  <c r="J111" i="1" a="1"/>
  <c r="J111" i="1" s="1"/>
  <c r="O111" i="1" a="1"/>
  <c r="O111" i="1" s="1"/>
  <c r="J112" i="1" a="1"/>
  <c r="J112" i="1" s="1"/>
  <c r="O112" i="1" a="1"/>
  <c r="O112" i="1"/>
  <c r="J113" i="1" a="1"/>
  <c r="J113" i="1" s="1"/>
  <c r="O113" i="1" a="1"/>
  <c r="O113" i="1" s="1"/>
  <c r="J114" i="1" a="1"/>
  <c r="J114" i="1" s="1"/>
  <c r="O114" i="1" a="1"/>
  <c r="O114" i="1" s="1"/>
  <c r="J115" i="1" a="1"/>
  <c r="J115" i="1" s="1"/>
  <c r="O115" i="1" a="1"/>
  <c r="O115" i="1" s="1"/>
  <c r="J116" i="1" a="1"/>
  <c r="J116" i="1" s="1"/>
  <c r="O116" i="1" a="1"/>
  <c r="O116" i="1" s="1"/>
  <c r="J117" i="1" a="1"/>
  <c r="J117" i="1" s="1"/>
  <c r="O117" i="1" a="1"/>
  <c r="O117" i="1" s="1"/>
  <c r="J118" i="1" a="1"/>
  <c r="J118" i="1" s="1"/>
  <c r="O118" i="1" a="1"/>
  <c r="O118" i="1" s="1"/>
  <c r="J119" i="1" a="1"/>
  <c r="J119" i="1" s="1"/>
  <c r="O119" i="1" a="1"/>
  <c r="O119" i="1" s="1"/>
  <c r="J120" i="1" a="1"/>
  <c r="J120" i="1" s="1"/>
  <c r="O120" i="1" a="1"/>
  <c r="O120" i="1" s="1"/>
  <c r="J121" i="1" a="1"/>
  <c r="J121" i="1" s="1"/>
  <c r="O121" i="1" a="1"/>
  <c r="O121" i="1" s="1"/>
  <c r="J122" i="1" a="1"/>
  <c r="J122" i="1" s="1"/>
  <c r="O122" i="1" a="1"/>
  <c r="O122" i="1" s="1"/>
  <c r="J123" i="1" a="1"/>
  <c r="J123" i="1" s="1"/>
  <c r="O123" i="1" a="1"/>
  <c r="O123" i="1" s="1"/>
  <c r="J124" i="1" a="1"/>
  <c r="J124" i="1" s="1"/>
  <c r="O124" i="1" a="1"/>
  <c r="O124" i="1"/>
  <c r="J125" i="1" a="1"/>
  <c r="J125" i="1" s="1"/>
  <c r="O125" i="1" a="1"/>
  <c r="O125" i="1" s="1"/>
  <c r="J126" i="1" a="1"/>
  <c r="J126" i="1" s="1"/>
  <c r="O126" i="1" a="1"/>
  <c r="O126" i="1" s="1"/>
  <c r="J127" i="1" a="1"/>
  <c r="J127" i="1" s="1"/>
  <c r="O127" i="1" a="1"/>
  <c r="O127" i="1" s="1"/>
  <c r="J128" i="1" a="1"/>
  <c r="J128" i="1" s="1"/>
  <c r="O128" i="1" a="1"/>
  <c r="O128" i="1" s="1"/>
  <c r="J129" i="1" a="1"/>
  <c r="J129" i="1" s="1"/>
  <c r="O129" i="1" a="1"/>
  <c r="O129" i="1" s="1"/>
  <c r="J130" i="1" a="1"/>
  <c r="J130" i="1" s="1"/>
  <c r="O130" i="1" a="1"/>
  <c r="O130" i="1"/>
  <c r="J131" i="1" a="1"/>
  <c r="J131" i="1" s="1"/>
  <c r="O131" i="1" a="1"/>
  <c r="O131" i="1" s="1"/>
  <c r="J132" i="1" a="1"/>
  <c r="J132" i="1" s="1"/>
  <c r="O132" i="1" a="1"/>
  <c r="O132" i="1" s="1"/>
  <c r="J133" i="1" a="1"/>
  <c r="J133" i="1" s="1"/>
  <c r="O133" i="1" a="1"/>
  <c r="O133" i="1" s="1"/>
  <c r="J134" i="1" a="1"/>
  <c r="J134" i="1"/>
  <c r="O134" i="1" a="1"/>
  <c r="O134" i="1" s="1"/>
  <c r="J135" i="1" a="1"/>
  <c r="J135" i="1" s="1"/>
  <c r="O135" i="1" a="1"/>
  <c r="O135" i="1" s="1"/>
  <c r="J136" i="1" a="1"/>
  <c r="J136" i="1" s="1"/>
  <c r="O136" i="1" a="1"/>
  <c r="O136" i="1" s="1"/>
  <c r="J137" i="1" a="1"/>
  <c r="J137" i="1"/>
  <c r="O137" i="1" a="1"/>
  <c r="O137" i="1"/>
  <c r="J138" i="1" a="1"/>
  <c r="J138" i="1" s="1"/>
  <c r="O138" i="1" a="1"/>
  <c r="O138" i="1" s="1"/>
  <c r="J139" i="1" a="1"/>
  <c r="J139" i="1" s="1"/>
  <c r="O139" i="1" a="1"/>
  <c r="O139" i="1" s="1"/>
  <c r="J140" i="1" a="1"/>
  <c r="J140" i="1" s="1"/>
  <c r="O140" i="1" a="1"/>
  <c r="O140" i="1" s="1"/>
  <c r="J141" i="1" a="1"/>
  <c r="J141" i="1" s="1"/>
  <c r="O141" i="1" a="1"/>
  <c r="O141" i="1" s="1"/>
  <c r="J142" i="1" a="1"/>
  <c r="J142" i="1" s="1"/>
  <c r="O142" i="1" a="1"/>
  <c r="O142" i="1"/>
  <c r="J143" i="1" a="1"/>
  <c r="J143" i="1" s="1"/>
  <c r="O143" i="1" a="1"/>
  <c r="O143" i="1" s="1"/>
  <c r="J144" i="1" a="1"/>
  <c r="J144" i="1" s="1"/>
  <c r="O144" i="1" a="1"/>
  <c r="O144" i="1" s="1"/>
  <c r="J145" i="1" a="1"/>
  <c r="J145" i="1" s="1"/>
  <c r="O145" i="1" a="1"/>
  <c r="O145" i="1"/>
  <c r="J146" i="1" a="1"/>
  <c r="J146" i="1"/>
  <c r="O146" i="1" a="1"/>
  <c r="O146" i="1"/>
  <c r="J147" i="1" a="1"/>
  <c r="J147" i="1" s="1"/>
  <c r="O147" i="1" a="1"/>
  <c r="O147" i="1" s="1"/>
  <c r="J148" i="1" a="1"/>
  <c r="J148" i="1" s="1"/>
  <c r="O148" i="1" a="1"/>
  <c r="O148" i="1" s="1"/>
  <c r="J149" i="1" a="1"/>
  <c r="J149" i="1"/>
  <c r="O149" i="1" a="1"/>
  <c r="O149" i="1" s="1"/>
  <c r="J150" i="1" a="1"/>
  <c r="J150" i="1" s="1"/>
  <c r="O150" i="1" a="1"/>
  <c r="O150" i="1" s="1"/>
  <c r="J151" i="1" a="1"/>
  <c r="J151" i="1" s="1"/>
  <c r="O151" i="1" a="1"/>
  <c r="O151" i="1"/>
  <c r="J152" i="1" a="1"/>
  <c r="J152" i="1" s="1"/>
  <c r="O152" i="1" a="1"/>
  <c r="O152" i="1" s="1"/>
  <c r="J153" i="1" a="1"/>
  <c r="J153" i="1" s="1"/>
  <c r="O153" i="1" a="1"/>
  <c r="O153" i="1" s="1"/>
  <c r="J154" i="1" a="1"/>
  <c r="J154" i="1" s="1"/>
  <c r="O154" i="1" a="1"/>
  <c r="O154" i="1" s="1"/>
  <c r="J155" i="1" a="1"/>
  <c r="J155" i="1" s="1"/>
  <c r="O155" i="1" a="1"/>
  <c r="O155" i="1"/>
  <c r="J156" i="1" a="1"/>
  <c r="J156" i="1" s="1"/>
  <c r="O156" i="1" a="1"/>
  <c r="O156" i="1" s="1"/>
  <c r="J157" i="1" a="1"/>
  <c r="J157" i="1" s="1"/>
  <c r="O157" i="1" a="1"/>
  <c r="O157" i="1" s="1"/>
  <c r="J158" i="1" a="1"/>
  <c r="J158" i="1" s="1"/>
  <c r="O158" i="1" a="1"/>
  <c r="O158" i="1" s="1"/>
  <c r="J159" i="1" a="1"/>
  <c r="J159" i="1" s="1"/>
  <c r="O159" i="1" a="1"/>
  <c r="O159" i="1" s="1"/>
  <c r="J160" i="1" a="1"/>
  <c r="J160" i="1" s="1"/>
  <c r="O160" i="1" a="1"/>
  <c r="O160" i="1"/>
  <c r="J161" i="1" a="1"/>
  <c r="J161" i="1" s="1"/>
  <c r="O161" i="1" a="1"/>
  <c r="O161" i="1" s="1"/>
  <c r="J162" i="1" a="1"/>
  <c r="J162" i="1" s="1"/>
  <c r="O162" i="1" a="1"/>
  <c r="O162" i="1" s="1"/>
  <c r="J163" i="1" a="1"/>
  <c r="J163" i="1" s="1"/>
  <c r="O163" i="1" a="1"/>
  <c r="O163" i="1" s="1"/>
  <c r="J164" i="1" a="1"/>
  <c r="J164" i="1" s="1"/>
  <c r="O164" i="1" a="1"/>
  <c r="O164" i="1" s="1"/>
  <c r="J165" i="1" a="1"/>
  <c r="J165" i="1" s="1"/>
  <c r="O165" i="1" a="1"/>
  <c r="O165" i="1" s="1"/>
  <c r="J166" i="1" a="1"/>
  <c r="J166" i="1" s="1"/>
  <c r="O166" i="1" a="1"/>
  <c r="O166" i="1"/>
  <c r="J167" i="1" a="1"/>
  <c r="J167" i="1" s="1"/>
  <c r="O167" i="1" a="1"/>
  <c r="O167" i="1"/>
  <c r="J168" i="1" a="1"/>
  <c r="J168" i="1" s="1"/>
  <c r="O168" i="1" a="1"/>
  <c r="O168" i="1" s="1"/>
  <c r="J169" i="1" a="1"/>
  <c r="J169" i="1" s="1"/>
  <c r="O169" i="1" a="1"/>
  <c r="O169" i="1"/>
  <c r="J170" i="1" a="1"/>
  <c r="J170" i="1" s="1"/>
  <c r="O170" i="1" a="1"/>
  <c r="O170" i="1" s="1"/>
  <c r="J171" i="1" a="1"/>
  <c r="J171" i="1" s="1"/>
  <c r="O171" i="1" a="1"/>
  <c r="O171" i="1" s="1"/>
  <c r="J172" i="1" a="1"/>
  <c r="J172" i="1" s="1"/>
  <c r="O172" i="1" a="1"/>
  <c r="O172" i="1"/>
  <c r="J173" i="1" a="1"/>
  <c r="J173" i="1" s="1"/>
  <c r="O173" i="1" a="1"/>
  <c r="O173" i="1" s="1"/>
  <c r="J174" i="1" a="1"/>
  <c r="J174" i="1" s="1"/>
  <c r="O174" i="1" a="1"/>
  <c r="O174" i="1" s="1"/>
  <c r="J175" i="1" a="1"/>
  <c r="J175" i="1" s="1"/>
  <c r="O175" i="1" a="1"/>
  <c r="O175" i="1"/>
  <c r="J176" i="1" a="1"/>
  <c r="J176" i="1" s="1"/>
  <c r="O176" i="1" a="1"/>
  <c r="O176" i="1" s="1"/>
  <c r="J177" i="1" a="1"/>
  <c r="J177" i="1" s="1"/>
  <c r="O177" i="1" a="1"/>
  <c r="O177" i="1" s="1"/>
  <c r="J178" i="1" a="1"/>
  <c r="J178" i="1" s="1"/>
  <c r="O178" i="1" a="1"/>
  <c r="O178" i="1"/>
  <c r="J179" i="1" a="1"/>
  <c r="J179" i="1" s="1"/>
  <c r="O179" i="1" a="1"/>
  <c r="O179" i="1" s="1"/>
  <c r="J180" i="1" a="1"/>
  <c r="J180" i="1" s="1"/>
  <c r="O180" i="1" a="1"/>
  <c r="O180" i="1" s="1"/>
  <c r="J181" i="1" a="1"/>
  <c r="J181" i="1" s="1"/>
  <c r="O181" i="1" a="1"/>
  <c r="O181" i="1"/>
  <c r="J182" i="1" a="1"/>
  <c r="J182" i="1"/>
  <c r="O182" i="1" a="1"/>
  <c r="O182" i="1"/>
  <c r="J183" i="1" a="1"/>
  <c r="J183" i="1" s="1"/>
  <c r="O183" i="1" a="1"/>
  <c r="O183" i="1" s="1"/>
  <c r="J184" i="1" a="1"/>
  <c r="J184" i="1" s="1"/>
  <c r="O184" i="1" a="1"/>
  <c r="O184" i="1" s="1"/>
  <c r="J185" i="1" a="1"/>
  <c r="J185" i="1"/>
  <c r="O185" i="1" a="1"/>
  <c r="O185" i="1" s="1"/>
  <c r="J186" i="1" a="1"/>
  <c r="J186" i="1" s="1"/>
  <c r="O186" i="1" a="1"/>
  <c r="O186" i="1" s="1"/>
  <c r="J187" i="1" a="1"/>
  <c r="J187" i="1" s="1"/>
  <c r="O187" i="1" a="1"/>
  <c r="O187" i="1"/>
  <c r="J188" i="1" a="1"/>
  <c r="J188" i="1" s="1"/>
  <c r="O188" i="1" a="1"/>
  <c r="O188" i="1" s="1"/>
  <c r="J189" i="1" a="1"/>
  <c r="J189" i="1" s="1"/>
  <c r="O189" i="1" a="1"/>
  <c r="O189" i="1" s="1"/>
  <c r="J190" i="1" a="1"/>
  <c r="J190" i="1" s="1"/>
  <c r="O190" i="1" a="1"/>
  <c r="O190" i="1" s="1"/>
  <c r="J191" i="1" a="1"/>
  <c r="J191" i="1" s="1"/>
  <c r="O191" i="1" a="1"/>
  <c r="O191" i="1" s="1"/>
  <c r="J192" i="1" a="1"/>
  <c r="J192" i="1" s="1"/>
  <c r="O192" i="1" a="1"/>
  <c r="O192" i="1" s="1"/>
  <c r="J193" i="1" a="1"/>
  <c r="J193" i="1" s="1"/>
  <c r="O193" i="1" a="1"/>
  <c r="O193" i="1"/>
  <c r="J194" i="1" a="1"/>
  <c r="J194" i="1" s="1"/>
  <c r="O194" i="1" a="1"/>
  <c r="O194" i="1" s="1"/>
  <c r="J195" i="1" a="1"/>
  <c r="J195" i="1" s="1"/>
  <c r="O195" i="1" a="1"/>
  <c r="O195" i="1" s="1"/>
  <c r="J196" i="1" a="1"/>
  <c r="J196" i="1" s="1"/>
  <c r="O196" i="1" a="1"/>
  <c r="O196" i="1" s="1"/>
  <c r="J197" i="1" a="1"/>
  <c r="J197" i="1"/>
  <c r="O197" i="1" a="1"/>
  <c r="O197" i="1" s="1"/>
  <c r="J198" i="1" a="1"/>
  <c r="J198" i="1" s="1"/>
  <c r="O198" i="1" a="1"/>
  <c r="O198" i="1" s="1"/>
  <c r="J199" i="1" a="1"/>
  <c r="J199" i="1" s="1"/>
  <c r="O199" i="1" a="1"/>
  <c r="O199" i="1"/>
  <c r="J200" i="1" a="1"/>
  <c r="J200" i="1"/>
  <c r="O200" i="1" a="1"/>
  <c r="O200" i="1" s="1"/>
  <c r="J201" i="1" a="1"/>
  <c r="J201" i="1" s="1"/>
  <c r="O201" i="1" a="1"/>
  <c r="O201" i="1" s="1"/>
  <c r="J202" i="1" a="1"/>
  <c r="J202" i="1" s="1"/>
  <c r="O202" i="1" a="1"/>
  <c r="O202" i="1"/>
  <c r="J203" i="1" a="1"/>
  <c r="J203" i="1" s="1"/>
  <c r="O203" i="1" a="1"/>
  <c r="O203" i="1" s="1"/>
  <c r="J204" i="1" a="1"/>
  <c r="J204" i="1" s="1"/>
  <c r="O204" i="1" a="1"/>
  <c r="O204" i="1" s="1"/>
  <c r="J205" i="1" a="1"/>
  <c r="J205" i="1" s="1"/>
  <c r="O205" i="1" a="1"/>
  <c r="O205" i="1" s="1"/>
  <c r="J206" i="1" a="1"/>
  <c r="J206" i="1"/>
  <c r="O206" i="1" a="1"/>
  <c r="O206" i="1" s="1"/>
  <c r="J207" i="1" a="1"/>
  <c r="J207" i="1" s="1"/>
  <c r="O207" i="1" a="1"/>
  <c r="O207" i="1" s="1"/>
  <c r="J208" i="1" a="1"/>
  <c r="J208" i="1" s="1"/>
  <c r="O208" i="1" a="1"/>
  <c r="O208" i="1"/>
  <c r="J209" i="1" a="1"/>
  <c r="J209" i="1"/>
  <c r="O209" i="1" a="1"/>
  <c r="O209" i="1"/>
  <c r="J210" i="1" a="1"/>
  <c r="J210" i="1" s="1"/>
  <c r="O210" i="1" a="1"/>
  <c r="O210" i="1" s="1"/>
  <c r="J211" i="1" a="1"/>
  <c r="J211" i="1" s="1"/>
  <c r="O211" i="1" a="1"/>
  <c r="O211" i="1" s="1"/>
  <c r="J212" i="1" a="1"/>
  <c r="J212" i="1" s="1"/>
  <c r="O212" i="1" a="1"/>
  <c r="O212" i="1" s="1"/>
  <c r="J213" i="1" a="1"/>
  <c r="J213" i="1" s="1"/>
  <c r="O213" i="1" a="1"/>
  <c r="O213" i="1" s="1"/>
  <c r="J214" i="1" a="1"/>
  <c r="J214" i="1" s="1"/>
  <c r="O214" i="1" a="1"/>
  <c r="O214" i="1"/>
  <c r="J215" i="1" a="1"/>
  <c r="J215" i="1"/>
  <c r="O215" i="1" a="1"/>
  <c r="O215" i="1" s="1"/>
  <c r="J216" i="1" a="1"/>
  <c r="J216" i="1" s="1"/>
  <c r="O216" i="1" a="1"/>
  <c r="O216" i="1" s="1"/>
  <c r="J217" i="1" a="1"/>
  <c r="J217" i="1" s="1"/>
  <c r="O217" i="1" a="1"/>
  <c r="O217" i="1"/>
  <c r="J218" i="1" a="1"/>
  <c r="J218" i="1"/>
  <c r="O218" i="1" a="1"/>
  <c r="O218" i="1" s="1"/>
  <c r="J219" i="1" a="1"/>
  <c r="J219" i="1" s="1"/>
  <c r="O219" i="1" a="1"/>
  <c r="O219" i="1" s="1"/>
  <c r="J220" i="1" a="1"/>
  <c r="J220" i="1" s="1"/>
  <c r="O220" i="1" a="1"/>
  <c r="O220" i="1"/>
  <c r="J221" i="1" a="1"/>
  <c r="J221" i="1" s="1"/>
  <c r="O221" i="1" a="1"/>
  <c r="O221" i="1" s="1"/>
  <c r="J222" i="1" a="1"/>
  <c r="J222" i="1" s="1"/>
  <c r="O222" i="1" a="1"/>
  <c r="O222" i="1" s="1"/>
  <c r="J223" i="1" a="1"/>
  <c r="J223" i="1" s="1"/>
  <c r="O223" i="1" a="1"/>
  <c r="O223" i="1"/>
  <c r="J224" i="1" a="1"/>
  <c r="J224" i="1" s="1"/>
  <c r="O224" i="1" a="1"/>
  <c r="O224" i="1" s="1"/>
  <c r="J225" i="1" a="1"/>
  <c r="J225" i="1" s="1"/>
  <c r="O225" i="1" a="1"/>
  <c r="O225" i="1" s="1"/>
  <c r="J226" i="1" a="1"/>
  <c r="J226" i="1" s="1"/>
  <c r="O226" i="1" a="1"/>
  <c r="O226" i="1" s="1"/>
  <c r="J227" i="1" a="1"/>
  <c r="J227" i="1" s="1"/>
  <c r="O227" i="1" a="1"/>
  <c r="O227" i="1" s="1"/>
  <c r="J228" i="1" a="1"/>
  <c r="J228" i="1" s="1"/>
  <c r="O228" i="1" a="1"/>
  <c r="O228" i="1" s="1"/>
  <c r="J229" i="1" a="1"/>
  <c r="J229" i="1" s="1"/>
  <c r="O229" i="1" a="1"/>
  <c r="O229" i="1" s="1"/>
  <c r="J230" i="1" a="1"/>
  <c r="J230" i="1" s="1"/>
  <c r="O230" i="1" a="1"/>
  <c r="O230" i="1"/>
  <c r="J231" i="1" a="1"/>
  <c r="J231" i="1" s="1"/>
  <c r="O231" i="1" a="1"/>
  <c r="O231" i="1" s="1"/>
  <c r="J232" i="1" a="1"/>
  <c r="J232" i="1" s="1"/>
  <c r="O232" i="1" a="1"/>
  <c r="O232" i="1"/>
  <c r="J233" i="1" a="1"/>
  <c r="J233" i="1"/>
  <c r="O233" i="1" a="1"/>
  <c r="O233" i="1"/>
  <c r="J234" i="1" a="1"/>
  <c r="J234" i="1" s="1"/>
  <c r="O234" i="1" a="1"/>
  <c r="O234" i="1" s="1"/>
  <c r="J235" i="1" a="1"/>
  <c r="J235" i="1" s="1"/>
  <c r="O235" i="1" a="1"/>
  <c r="O235" i="1" s="1"/>
  <c r="J236" i="1" a="1"/>
  <c r="J236" i="1" s="1"/>
  <c r="O236" i="1" a="1"/>
  <c r="O236" i="1" s="1"/>
  <c r="J237" i="1" a="1"/>
  <c r="J237" i="1" s="1"/>
  <c r="O237" i="1" a="1"/>
  <c r="O237" i="1" s="1"/>
  <c r="J238" i="1" a="1"/>
  <c r="J238" i="1" s="1"/>
  <c r="O238" i="1" a="1"/>
  <c r="O238" i="1"/>
  <c r="J239" i="1" a="1"/>
  <c r="J239" i="1" s="1"/>
  <c r="O239" i="1" a="1"/>
  <c r="O239" i="1" s="1"/>
  <c r="J240" i="1" a="1"/>
  <c r="J240" i="1" s="1"/>
  <c r="O240" i="1" a="1"/>
  <c r="O240" i="1" s="1"/>
  <c r="J241" i="1" a="1"/>
  <c r="J241" i="1" s="1"/>
  <c r="O241" i="1" a="1"/>
  <c r="O241" i="1"/>
  <c r="J242" i="1" a="1"/>
  <c r="J242" i="1" s="1"/>
  <c r="O242" i="1" a="1"/>
  <c r="O242" i="1" s="1"/>
  <c r="J243" i="1" a="1"/>
  <c r="J243" i="1" s="1"/>
  <c r="O243" i="1" a="1"/>
  <c r="O243" i="1" s="1"/>
  <c r="J244" i="1" a="1"/>
  <c r="J244" i="1" s="1"/>
  <c r="O244" i="1" a="1"/>
  <c r="O244" i="1" s="1"/>
  <c r="J245" i="1" a="1"/>
  <c r="J245" i="1"/>
  <c r="O245" i="1" a="1"/>
  <c r="O245" i="1" s="1"/>
  <c r="J246" i="1" a="1"/>
  <c r="J246" i="1" s="1"/>
  <c r="O246" i="1" a="1"/>
  <c r="O246" i="1" s="1"/>
  <c r="J247" i="1" a="1"/>
  <c r="J247" i="1" s="1"/>
  <c r="O247" i="1" a="1"/>
  <c r="O247" i="1"/>
  <c r="J248" i="1" a="1"/>
  <c r="J248" i="1" s="1"/>
  <c r="O248" i="1" a="1"/>
  <c r="O248" i="1" s="1"/>
  <c r="J249" i="1" a="1"/>
  <c r="J249" i="1" s="1"/>
  <c r="O249" i="1" a="1"/>
  <c r="O249" i="1" s="1"/>
  <c r="J250" i="1" a="1"/>
  <c r="J250" i="1" s="1"/>
  <c r="O250" i="1" a="1"/>
  <c r="O250" i="1" s="1"/>
  <c r="J251" i="1" a="1"/>
  <c r="J251" i="1"/>
  <c r="O251" i="1" a="1"/>
  <c r="O251" i="1" s="1"/>
  <c r="J252" i="1" a="1"/>
  <c r="J252" i="1" s="1"/>
  <c r="O252" i="1" a="1"/>
  <c r="O252" i="1" s="1"/>
  <c r="J253" i="1" a="1"/>
  <c r="J253" i="1" s="1"/>
  <c r="O253" i="1" a="1"/>
  <c r="O253" i="1" s="1"/>
  <c r="J254" i="1" a="1"/>
  <c r="J254" i="1" s="1"/>
  <c r="O254" i="1" a="1"/>
  <c r="O254" i="1"/>
  <c r="J255" i="1" a="1"/>
  <c r="J255" i="1" s="1"/>
  <c r="O255" i="1" a="1"/>
  <c r="O255" i="1" s="1"/>
  <c r="J256" i="1" a="1"/>
  <c r="J256" i="1" s="1"/>
  <c r="O256" i="1" a="1"/>
  <c r="O256" i="1" s="1"/>
  <c r="J257" i="1" a="1"/>
  <c r="J257" i="1"/>
  <c r="O257" i="1" a="1"/>
  <c r="O257" i="1" s="1"/>
  <c r="J258" i="1" a="1"/>
  <c r="J258" i="1" s="1"/>
  <c r="O258" i="1" a="1"/>
  <c r="O258" i="1" s="1"/>
  <c r="J259" i="1" a="1"/>
  <c r="J259" i="1" s="1"/>
  <c r="O259" i="1" a="1"/>
  <c r="O259" i="1" s="1"/>
  <c r="J260" i="1" a="1"/>
  <c r="J260" i="1" s="1"/>
  <c r="O260" i="1" a="1"/>
  <c r="O260" i="1" s="1"/>
  <c r="J261" i="1" a="1"/>
  <c r="J261" i="1"/>
  <c r="O261" i="1" a="1"/>
  <c r="O261" i="1"/>
  <c r="J262" i="1" a="1"/>
  <c r="J262" i="1" s="1"/>
  <c r="O262" i="1" a="1"/>
  <c r="O262" i="1" s="1"/>
  <c r="J263" i="1" a="1"/>
  <c r="J263" i="1" s="1"/>
  <c r="O263" i="1" a="1"/>
  <c r="O263" i="1" s="1"/>
  <c r="J264" i="1" a="1"/>
  <c r="J264" i="1" s="1"/>
  <c r="O264" i="1" a="1"/>
  <c r="O264" i="1"/>
  <c r="J265" i="1" a="1"/>
  <c r="J265" i="1"/>
  <c r="O265" i="1" a="1"/>
  <c r="O265" i="1" s="1"/>
  <c r="J266" i="1" a="1"/>
  <c r="J266" i="1" s="1"/>
  <c r="O266" i="1" a="1"/>
  <c r="O266" i="1" s="1"/>
  <c r="J267" i="1" a="1"/>
  <c r="J267" i="1" s="1"/>
  <c r="O267" i="1" a="1"/>
  <c r="O267" i="1"/>
  <c r="J268" i="1" a="1"/>
  <c r="J268" i="1" s="1"/>
  <c r="O268" i="1" a="1"/>
  <c r="O268" i="1" s="1"/>
  <c r="J269" i="1" a="1"/>
  <c r="J269" i="1"/>
  <c r="O269" i="1" a="1"/>
  <c r="O269" i="1"/>
  <c r="J270" i="1" a="1"/>
  <c r="J270" i="1" s="1"/>
  <c r="O270" i="1" a="1"/>
  <c r="O270" i="1" s="1"/>
  <c r="J271" i="1" a="1"/>
  <c r="J271" i="1"/>
  <c r="O271" i="1" a="1"/>
  <c r="O271" i="1" s="1"/>
  <c r="J272" i="1" a="1"/>
  <c r="J272" i="1" s="1"/>
  <c r="O272" i="1" a="1"/>
  <c r="O272" i="1" s="1"/>
  <c r="J273" i="1" a="1"/>
  <c r="J273" i="1" s="1"/>
  <c r="O273" i="1" a="1"/>
  <c r="O273" i="1" s="1"/>
  <c r="J274" i="1" a="1"/>
  <c r="J274" i="1"/>
  <c r="O274" i="1" a="1"/>
  <c r="O274" i="1" s="1"/>
  <c r="J275" i="1" a="1"/>
  <c r="J275" i="1"/>
  <c r="O275" i="1" a="1"/>
  <c r="O275" i="1"/>
  <c r="J276" i="1" a="1"/>
  <c r="J276" i="1" s="1"/>
  <c r="O276" i="1" a="1"/>
  <c r="O276" i="1" s="1"/>
  <c r="J277" i="1" a="1"/>
  <c r="J277" i="1" s="1"/>
  <c r="O277" i="1" a="1"/>
  <c r="O277" i="1" s="1"/>
  <c r="J278" i="1" a="1"/>
  <c r="J278" i="1"/>
  <c r="O278" i="1" a="1"/>
  <c r="O278" i="1"/>
  <c r="J279" i="1" a="1"/>
  <c r="J279" i="1" s="1"/>
  <c r="O279" i="1" a="1"/>
  <c r="O279" i="1" s="1"/>
  <c r="J280" i="1" a="1"/>
  <c r="J280" i="1" s="1"/>
  <c r="O280" i="1" a="1"/>
  <c r="O280" i="1" s="1"/>
  <c r="J281" i="1" a="1"/>
  <c r="J281" i="1"/>
  <c r="O281" i="1" a="1"/>
  <c r="O281" i="1" s="1"/>
  <c r="J282" i="1" a="1"/>
  <c r="J282" i="1"/>
  <c r="O282" i="1" a="1"/>
  <c r="O282" i="1"/>
  <c r="J283" i="1" a="1"/>
  <c r="J283" i="1" s="1"/>
  <c r="O283" i="1" a="1"/>
  <c r="O283" i="1" s="1"/>
  <c r="J284" i="1" a="1"/>
  <c r="J284" i="1" s="1"/>
  <c r="O284" i="1" a="1"/>
  <c r="O284" i="1"/>
  <c r="J285" i="1" a="1"/>
  <c r="J285" i="1"/>
  <c r="O285" i="1" a="1"/>
  <c r="O285" i="1" s="1"/>
  <c r="J286" i="1" a="1"/>
  <c r="J286" i="1" s="1"/>
  <c r="O286" i="1" a="1"/>
  <c r="O286" i="1" s="1"/>
  <c r="J287" i="1" a="1"/>
  <c r="J287" i="1"/>
  <c r="O287" i="1" a="1"/>
  <c r="O287" i="1"/>
  <c r="J288" i="1" a="1"/>
  <c r="J288" i="1" s="1"/>
  <c r="O288" i="1" a="1"/>
  <c r="O288" i="1" s="1"/>
  <c r="J289" i="1" a="1"/>
  <c r="J289" i="1"/>
  <c r="O289" i="1" a="1"/>
  <c r="O289" i="1" s="1"/>
  <c r="J290" i="1" a="1"/>
  <c r="J290" i="1"/>
  <c r="O290" i="1" a="1"/>
  <c r="O290" i="1"/>
  <c r="J291" i="1" a="1"/>
  <c r="J291" i="1" s="1"/>
  <c r="O291" i="1" a="1"/>
  <c r="O291" i="1"/>
  <c r="J292" i="1" a="1"/>
  <c r="J292" i="1" s="1"/>
  <c r="O292" i="1" a="1"/>
  <c r="O292" i="1" s="1"/>
  <c r="J293" i="1" a="1"/>
  <c r="J293" i="1"/>
  <c r="O293" i="1" a="1"/>
  <c r="O293" i="1" s="1"/>
  <c r="J294" i="1" a="1"/>
  <c r="J294" i="1"/>
  <c r="O294" i="1" a="1"/>
  <c r="O294" i="1"/>
  <c r="J295" i="1" a="1"/>
  <c r="J295" i="1" s="1"/>
  <c r="O295" i="1" a="1"/>
  <c r="O295" i="1" s="1"/>
  <c r="J296" i="1" a="1"/>
  <c r="J296" i="1"/>
  <c r="O296" i="1" a="1"/>
  <c r="O296" i="1" s="1"/>
  <c r="J297" i="1" a="1"/>
  <c r="J297" i="1"/>
  <c r="O297" i="1" a="1"/>
  <c r="O297" i="1"/>
  <c r="J298" i="1" a="1"/>
  <c r="J298" i="1"/>
  <c r="O298" i="1" a="1"/>
  <c r="O298" i="1" s="1"/>
  <c r="J299" i="1" a="1"/>
  <c r="J299" i="1"/>
  <c r="O299" i="1" a="1"/>
  <c r="O299" i="1" s="1"/>
  <c r="J300" i="1" a="1"/>
  <c r="J300" i="1" s="1"/>
  <c r="O300" i="1" a="1"/>
  <c r="O300" i="1"/>
  <c r="J301" i="1" a="1"/>
  <c r="J301" i="1" s="1"/>
  <c r="O301" i="1" a="1"/>
  <c r="O301" i="1" s="1"/>
  <c r="J302" i="1" a="1"/>
  <c r="J302" i="1"/>
  <c r="O302" i="1" a="1"/>
  <c r="O302" i="1" s="1"/>
  <c r="J303" i="1" a="1"/>
  <c r="J303" i="1" s="1"/>
  <c r="O303" i="1" a="1"/>
  <c r="O303" i="1" s="1"/>
  <c r="J304" i="1" a="1"/>
  <c r="J304" i="1" s="1"/>
  <c r="O304" i="1" a="1"/>
  <c r="O304" i="1" s="1"/>
  <c r="J305" i="1" a="1"/>
  <c r="J305" i="1" s="1"/>
  <c r="O305" i="1" a="1"/>
  <c r="O305" i="1"/>
  <c r="J306" i="1" a="1"/>
  <c r="J306" i="1" s="1"/>
  <c r="O306" i="1" a="1"/>
  <c r="O306" i="1" s="1"/>
  <c r="J307" i="1" a="1"/>
  <c r="J307" i="1"/>
  <c r="O307" i="1" a="1"/>
  <c r="O307" i="1" s="1"/>
  <c r="J308" i="1" a="1"/>
  <c r="J308" i="1" s="1"/>
  <c r="O308" i="1" a="1"/>
  <c r="O308" i="1" s="1"/>
  <c r="J309" i="1" a="1"/>
  <c r="J309" i="1" s="1"/>
  <c r="O309" i="1" a="1"/>
  <c r="O309" i="1" s="1"/>
  <c r="J310" i="1" a="1"/>
  <c r="J310" i="1"/>
  <c r="O310" i="1" a="1"/>
  <c r="O310" i="1" s="1"/>
  <c r="J311" i="1" a="1"/>
  <c r="J311" i="1" s="1"/>
  <c r="O311" i="1" a="1"/>
  <c r="O311" i="1"/>
  <c r="J312" i="1" a="1"/>
  <c r="J312" i="1"/>
  <c r="O312" i="1" a="1"/>
  <c r="O312" i="1" s="1"/>
  <c r="J313" i="1" a="1"/>
  <c r="J313" i="1" s="1"/>
  <c r="O313" i="1" a="1"/>
  <c r="O313" i="1" s="1"/>
  <c r="J314" i="1" a="1"/>
  <c r="J314" i="1"/>
  <c r="O314" i="1" a="1"/>
  <c r="O314" i="1" s="1"/>
  <c r="J315" i="1" a="1"/>
  <c r="J315" i="1" s="1"/>
  <c r="O315" i="1" a="1"/>
  <c r="O315" i="1" s="1"/>
  <c r="J316" i="1" a="1"/>
  <c r="J316" i="1" s="1"/>
  <c r="O316" i="1" a="1"/>
  <c r="O316" i="1" s="1"/>
  <c r="J317" i="1" a="1"/>
  <c r="J317" i="1"/>
  <c r="O317" i="1" a="1"/>
  <c r="O317" i="1"/>
  <c r="J318" i="1" a="1"/>
  <c r="J318" i="1" s="1"/>
  <c r="O318" i="1" a="1"/>
  <c r="O318" i="1" s="1"/>
  <c r="J319" i="1" a="1"/>
  <c r="J319" i="1" s="1"/>
  <c r="O319" i="1" a="1"/>
  <c r="O319" i="1" s="1"/>
  <c r="J320" i="1" a="1"/>
  <c r="J320" i="1" s="1"/>
  <c r="O320" i="1" a="1"/>
  <c r="O320" i="1" s="1"/>
  <c r="J321" i="1" a="1"/>
  <c r="J321" i="1" s="1"/>
  <c r="O321" i="1" a="1"/>
  <c r="O321" i="1" s="1"/>
  <c r="J322" i="1" a="1"/>
  <c r="J322" i="1" s="1"/>
  <c r="O322" i="1" a="1"/>
  <c r="O322" i="1" s="1"/>
  <c r="J323" i="1" a="1"/>
  <c r="J323" i="1" s="1"/>
  <c r="O323" i="1" a="1"/>
  <c r="O323" i="1"/>
  <c r="J324" i="1" a="1"/>
  <c r="J324" i="1" s="1"/>
  <c r="O324" i="1" a="1"/>
  <c r="O324" i="1" s="1"/>
  <c r="J325" i="1" a="1"/>
  <c r="J325" i="1" s="1"/>
  <c r="O325" i="1" a="1"/>
  <c r="O325" i="1" s="1"/>
  <c r="J326" i="1" a="1"/>
  <c r="J326" i="1" s="1"/>
  <c r="O326" i="1" a="1"/>
  <c r="O326" i="1"/>
  <c r="J327" i="1" a="1"/>
  <c r="J327" i="1"/>
  <c r="O327" i="1" a="1"/>
  <c r="O327" i="1" s="1"/>
  <c r="J328" i="1" a="1"/>
  <c r="J328" i="1" s="1"/>
  <c r="O328" i="1" a="1"/>
  <c r="O328" i="1" s="1"/>
  <c r="J329" i="1" a="1"/>
  <c r="J329" i="1" s="1"/>
  <c r="O329" i="1" a="1"/>
  <c r="O329" i="1" s="1"/>
  <c r="J330" i="1" a="1"/>
  <c r="J330" i="1" s="1"/>
  <c r="O330" i="1" a="1"/>
  <c r="O330" i="1"/>
  <c r="J331" i="1" a="1"/>
  <c r="J331" i="1"/>
  <c r="O331" i="1" a="1"/>
  <c r="O331" i="1" s="1"/>
  <c r="J332" i="1" a="1"/>
  <c r="J332" i="1"/>
  <c r="O332" i="1" a="1"/>
  <c r="O332" i="1" s="1"/>
  <c r="J333" i="1" a="1"/>
  <c r="J333" i="1" s="1"/>
  <c r="O333" i="1" a="1"/>
  <c r="O333" i="1" s="1"/>
  <c r="J334" i="1" a="1"/>
  <c r="J334" i="1" s="1"/>
  <c r="O334" i="1" a="1"/>
  <c r="O334" i="1" s="1"/>
  <c r="J335" i="1" a="1"/>
  <c r="J335" i="1"/>
  <c r="O335" i="1" a="1"/>
  <c r="O335" i="1" s="1"/>
  <c r="J336" i="1" a="1"/>
  <c r="J336" i="1" s="1"/>
  <c r="O336" i="1" a="1"/>
  <c r="O336" i="1" s="1"/>
  <c r="J337" i="1" a="1"/>
  <c r="J337" i="1" s="1"/>
  <c r="O337" i="1" a="1"/>
  <c r="O337" i="1" s="1"/>
  <c r="J338" i="1" a="1"/>
  <c r="J338" i="1" s="1"/>
  <c r="O338" i="1" a="1"/>
  <c r="O338" i="1" s="1"/>
  <c r="J339" i="1" a="1"/>
  <c r="J339" i="1" s="1"/>
  <c r="O339" i="1" a="1"/>
  <c r="O339" i="1"/>
  <c r="J340" i="1" a="1"/>
  <c r="J340" i="1"/>
  <c r="O340" i="1" a="1"/>
  <c r="O340" i="1" s="1"/>
  <c r="J341" i="1" a="1"/>
  <c r="J341" i="1" s="1"/>
  <c r="O341" i="1" a="1"/>
  <c r="O341" i="1" s="1"/>
  <c r="J342" i="1" a="1"/>
  <c r="J342" i="1" s="1"/>
  <c r="O342" i="1" a="1"/>
  <c r="O342" i="1" s="1"/>
  <c r="J343" i="1" a="1"/>
  <c r="J343" i="1" s="1"/>
  <c r="O343" i="1" a="1"/>
  <c r="O343" i="1" s="1"/>
  <c r="J344" i="1" a="1"/>
  <c r="J344" i="1"/>
  <c r="O344" i="1" a="1"/>
  <c r="O344" i="1" s="1"/>
  <c r="J345" i="1" a="1"/>
  <c r="J345" i="1" s="1"/>
  <c r="O345" i="1" a="1"/>
  <c r="O345" i="1" s="1"/>
  <c r="J346" i="1" a="1"/>
  <c r="J346" i="1" s="1"/>
  <c r="O346" i="1" a="1"/>
  <c r="O346" i="1" s="1"/>
  <c r="J347" i="1" a="1"/>
  <c r="J347" i="1"/>
  <c r="O347" i="1" a="1"/>
  <c r="O347" i="1" s="1"/>
  <c r="J348" i="1" a="1"/>
  <c r="J348" i="1"/>
  <c r="O348" i="1" a="1"/>
  <c r="O348" i="1" s="1"/>
  <c r="J349" i="1" a="1"/>
  <c r="J349" i="1" s="1"/>
  <c r="O349" i="1" a="1"/>
  <c r="O349" i="1" s="1"/>
  <c r="J350" i="1" a="1"/>
  <c r="J350" i="1" s="1"/>
  <c r="O350" i="1" a="1"/>
  <c r="O350" i="1"/>
  <c r="J351" i="1" a="1"/>
  <c r="J351" i="1" s="1"/>
  <c r="O351" i="1" a="1"/>
  <c r="O351" i="1" s="1"/>
  <c r="J352" i="1" a="1"/>
  <c r="J352" i="1" s="1"/>
  <c r="O352" i="1" a="1"/>
  <c r="O352" i="1" s="1"/>
  <c r="J353" i="1" a="1"/>
  <c r="J353" i="1"/>
  <c r="O353" i="1" a="1"/>
  <c r="O353" i="1"/>
  <c r="J354" i="1" a="1"/>
  <c r="J354" i="1" s="1"/>
  <c r="O354" i="1" a="1"/>
  <c r="O354" i="1" s="1"/>
  <c r="J355" i="1" a="1"/>
  <c r="J355" i="1" s="1"/>
  <c r="O355" i="1" a="1"/>
  <c r="O355" i="1" s="1"/>
  <c r="J356" i="1" a="1"/>
  <c r="J356" i="1"/>
  <c r="O356" i="1" a="1"/>
  <c r="O356" i="1"/>
  <c r="J357" i="1" a="1"/>
  <c r="J357" i="1"/>
  <c r="O357" i="1" a="1"/>
  <c r="O357" i="1" s="1"/>
  <c r="J358" i="1" a="1"/>
  <c r="J358" i="1" s="1"/>
  <c r="O358" i="1" a="1"/>
  <c r="O358" i="1" s="1"/>
  <c r="J359" i="1" a="1"/>
  <c r="J359" i="1" s="1"/>
  <c r="O359" i="1" a="1"/>
  <c r="O359" i="1" s="1"/>
  <c r="J360" i="1" a="1"/>
  <c r="J360" i="1"/>
  <c r="O360" i="1" a="1"/>
  <c r="O360" i="1"/>
  <c r="J361" i="1" a="1"/>
  <c r="J361" i="1"/>
  <c r="O361" i="1" a="1"/>
  <c r="O361" i="1" s="1"/>
  <c r="J362" i="1" a="1"/>
  <c r="J362" i="1" s="1"/>
  <c r="O362" i="1" a="1"/>
  <c r="O362" i="1" s="1"/>
  <c r="J363" i="1" a="1"/>
  <c r="J363" i="1" s="1"/>
  <c r="O363" i="1" a="1"/>
  <c r="O363" i="1"/>
  <c r="J364" i="1" a="1"/>
  <c r="J364" i="1" s="1"/>
  <c r="O364" i="1" a="1"/>
  <c r="O364" i="1" s="1"/>
  <c r="J365" i="1" a="1"/>
  <c r="J365" i="1" s="1"/>
  <c r="O365" i="1" a="1"/>
  <c r="O365" i="1" s="1"/>
  <c r="J366" i="1" a="1"/>
  <c r="J366" i="1" s="1"/>
  <c r="O366" i="1" a="1"/>
  <c r="O366" i="1"/>
  <c r="J367" i="1" a="1"/>
  <c r="J367" i="1"/>
  <c r="O367" i="1" a="1"/>
  <c r="O367" i="1" s="1"/>
  <c r="J368" i="1" a="1"/>
  <c r="J368" i="1" s="1"/>
  <c r="O368" i="1" a="1"/>
  <c r="O368" i="1" s="1"/>
  <c r="J369" i="1" a="1"/>
  <c r="J369" i="1"/>
  <c r="O369" i="1" a="1"/>
  <c r="O369" i="1" s="1"/>
  <c r="J370" i="1" a="1"/>
  <c r="J370" i="1"/>
  <c r="O370" i="1" a="1"/>
  <c r="O370" i="1" s="1"/>
  <c r="J371" i="1" a="1"/>
  <c r="J371" i="1" s="1"/>
  <c r="O371" i="1" a="1"/>
  <c r="O371" i="1" s="1"/>
  <c r="J372" i="1" a="1"/>
  <c r="J372" i="1" s="1"/>
  <c r="O372" i="1" a="1"/>
  <c r="O372" i="1"/>
  <c r="J373" i="1" a="1"/>
  <c r="J373" i="1"/>
  <c r="O373" i="1" a="1"/>
  <c r="O373" i="1" s="1"/>
  <c r="J374" i="1" a="1"/>
  <c r="J374" i="1" s="1"/>
  <c r="O374" i="1" a="1"/>
  <c r="O374" i="1" s="1"/>
  <c r="J375" i="1" a="1"/>
  <c r="J375" i="1" s="1"/>
  <c r="O375" i="1" a="1"/>
  <c r="O375" i="1" s="1"/>
  <c r="J376" i="1" a="1"/>
  <c r="J376" i="1" s="1"/>
  <c r="O376" i="1" a="1"/>
  <c r="O376" i="1" s="1"/>
  <c r="J377" i="1" a="1"/>
  <c r="J377" i="1" s="1"/>
  <c r="O377" i="1" a="1"/>
  <c r="O377" i="1" s="1"/>
  <c r="J378" i="1" a="1"/>
  <c r="J378" i="1" s="1"/>
  <c r="O378" i="1" a="1"/>
  <c r="O378" i="1" s="1"/>
  <c r="J379" i="1" a="1"/>
  <c r="J379" i="1" s="1"/>
  <c r="O379" i="1" a="1"/>
  <c r="O379" i="1" s="1"/>
  <c r="J380" i="1" a="1"/>
  <c r="J380" i="1"/>
  <c r="O380" i="1" a="1"/>
  <c r="O380" i="1" s="1"/>
  <c r="J381" i="1" a="1"/>
  <c r="J381" i="1" s="1"/>
  <c r="O381" i="1" a="1"/>
  <c r="O381" i="1" s="1"/>
  <c r="J382" i="1" a="1"/>
  <c r="J382" i="1" s="1"/>
  <c r="O382" i="1" a="1"/>
  <c r="O382" i="1" s="1"/>
  <c r="J383" i="1" a="1"/>
  <c r="J383" i="1"/>
  <c r="O383" i="1" a="1"/>
  <c r="O383" i="1" s="1"/>
  <c r="J384" i="1" a="1"/>
  <c r="J384" i="1" s="1"/>
  <c r="O384" i="1" a="1"/>
  <c r="O384" i="1" s="1"/>
  <c r="J385" i="1" a="1"/>
  <c r="J385" i="1" s="1"/>
  <c r="O385" i="1" a="1"/>
  <c r="O385" i="1" s="1"/>
  <c r="J386" i="1" a="1"/>
  <c r="J386" i="1" s="1"/>
  <c r="O386" i="1" a="1"/>
  <c r="O386" i="1"/>
  <c r="J387" i="1" a="1"/>
  <c r="J387" i="1" s="1"/>
  <c r="O387" i="1" a="1"/>
  <c r="O387" i="1" s="1"/>
  <c r="J388" i="1" a="1"/>
  <c r="J388" i="1" s="1"/>
  <c r="O388" i="1" a="1"/>
  <c r="O388" i="1" s="1"/>
  <c r="J389" i="1" a="1"/>
  <c r="J389" i="1" s="1"/>
  <c r="O389" i="1" a="1"/>
  <c r="O389" i="1" s="1"/>
  <c r="J390" i="1" a="1"/>
  <c r="J390" i="1" s="1"/>
  <c r="O390" i="1" a="1"/>
  <c r="O390" i="1"/>
  <c r="J391" i="1" a="1"/>
  <c r="J391" i="1" s="1"/>
  <c r="O391" i="1" a="1"/>
  <c r="O391" i="1" s="1"/>
  <c r="J392" i="1" a="1"/>
  <c r="J392" i="1"/>
  <c r="O392" i="1" a="1"/>
  <c r="O392" i="1"/>
  <c r="J393" i="1" a="1"/>
  <c r="J393" i="1"/>
  <c r="O393" i="1" a="1"/>
  <c r="O393" i="1" s="1"/>
  <c r="J394" i="1" a="1"/>
  <c r="J394" i="1" s="1"/>
  <c r="O394" i="1" a="1"/>
  <c r="O394" i="1" s="1"/>
  <c r="J395" i="1" a="1"/>
  <c r="J395" i="1" s="1"/>
  <c r="O395" i="1" a="1"/>
  <c r="O395" i="1"/>
  <c r="J396" i="1" a="1"/>
  <c r="J396" i="1"/>
  <c r="O396" i="1" a="1"/>
  <c r="O396" i="1"/>
  <c r="J397" i="1" a="1"/>
  <c r="J397" i="1"/>
  <c r="O397" i="1" a="1"/>
  <c r="O397" i="1" s="1"/>
  <c r="J398" i="1" a="1"/>
  <c r="J398" i="1" s="1"/>
  <c r="O398" i="1" a="1"/>
  <c r="O398" i="1"/>
  <c r="J399" i="1" a="1"/>
  <c r="J399" i="1"/>
  <c r="O399" i="1" a="1"/>
  <c r="O399" i="1"/>
  <c r="J400" i="1" a="1"/>
  <c r="J400" i="1" s="1"/>
  <c r="O400" i="1" a="1"/>
  <c r="O400" i="1" s="1"/>
  <c r="J401" i="1" a="1"/>
  <c r="J401" i="1" s="1"/>
  <c r="O401" i="1" a="1"/>
  <c r="O401" i="1" s="1"/>
  <c r="J402" i="1" a="1"/>
  <c r="J402" i="1" s="1"/>
  <c r="O402" i="1" a="1"/>
  <c r="O402" i="1"/>
  <c r="J403" i="1" a="1"/>
  <c r="J403" i="1"/>
  <c r="O403" i="1" a="1"/>
  <c r="O403" i="1" s="1"/>
  <c r="J404" i="1" a="1"/>
  <c r="J404" i="1" s="1"/>
  <c r="O404" i="1" a="1"/>
  <c r="O404" i="1" s="1"/>
  <c r="J405" i="1" a="1"/>
  <c r="J405" i="1"/>
  <c r="O405" i="1" a="1"/>
  <c r="O405" i="1"/>
  <c r="J406" i="1" a="1"/>
  <c r="J406" i="1" s="1"/>
  <c r="O406" i="1" a="1"/>
  <c r="O406" i="1" s="1"/>
  <c r="J407" i="1" a="1"/>
  <c r="J407" i="1" s="1"/>
  <c r="O407" i="1" a="1"/>
  <c r="O407" i="1" s="1"/>
  <c r="J408" i="1" a="1"/>
  <c r="J408" i="1" s="1"/>
  <c r="O408" i="1" a="1"/>
  <c r="O408" i="1"/>
  <c r="J409" i="1" a="1"/>
  <c r="J409" i="1"/>
  <c r="O409" i="1" a="1"/>
  <c r="O409" i="1" s="1"/>
  <c r="J410" i="1" a="1"/>
  <c r="J410" i="1" s="1"/>
  <c r="O410" i="1" a="1"/>
  <c r="O410" i="1" s="1"/>
  <c r="J411" i="1" a="1"/>
  <c r="J411" i="1" s="1"/>
  <c r="O411" i="1" a="1"/>
  <c r="O411" i="1" s="1"/>
  <c r="J412" i="1" a="1"/>
  <c r="J412" i="1"/>
  <c r="O412" i="1" a="1"/>
  <c r="O412" i="1" s="1"/>
  <c r="J413" i="1" a="1"/>
  <c r="J413" i="1" s="1"/>
  <c r="O413" i="1" a="1"/>
  <c r="O413" i="1" s="1"/>
  <c r="J414" i="1" a="1"/>
  <c r="J414" i="1" s="1"/>
  <c r="O414" i="1" a="1"/>
  <c r="O414" i="1" s="1"/>
  <c r="J415" i="1" a="1"/>
  <c r="J415" i="1"/>
  <c r="O415" i="1" a="1"/>
  <c r="O415" i="1" s="1"/>
  <c r="J416" i="1" a="1"/>
  <c r="J416" i="1"/>
  <c r="O416" i="1" a="1"/>
  <c r="O416" i="1" s="1"/>
  <c r="J417" i="1" a="1"/>
  <c r="J417" i="1" s="1"/>
  <c r="O417" i="1" a="1"/>
  <c r="O417" i="1" s="1"/>
  <c r="J418" i="1" a="1"/>
  <c r="J418" i="1" s="1"/>
  <c r="O418" i="1" a="1"/>
  <c r="O418" i="1" s="1"/>
  <c r="J419" i="1" a="1"/>
  <c r="J419" i="1"/>
  <c r="O419" i="1" a="1"/>
  <c r="O419" i="1" s="1"/>
  <c r="J420" i="1" a="1"/>
  <c r="J420" i="1"/>
  <c r="O420" i="1" a="1"/>
  <c r="O420" i="1" s="1"/>
  <c r="J421" i="1" a="1"/>
  <c r="J421" i="1" s="1"/>
  <c r="O421" i="1" a="1"/>
  <c r="O421" i="1" s="1"/>
  <c r="J422" i="1" a="1"/>
  <c r="J422" i="1" s="1"/>
  <c r="O422" i="1" a="1"/>
  <c r="O422" i="1" s="1"/>
  <c r="J423" i="1" a="1"/>
  <c r="J423" i="1" s="1"/>
  <c r="O423" i="1" a="1"/>
  <c r="O423" i="1" s="1"/>
  <c r="J424" i="1" a="1"/>
  <c r="J424" i="1" s="1"/>
  <c r="O424" i="1" a="1"/>
  <c r="O424" i="1" s="1"/>
  <c r="J425" i="1" a="1"/>
  <c r="J425" i="1"/>
  <c r="O425" i="1" a="1"/>
  <c r="O425" i="1"/>
  <c r="J426" i="1" a="1"/>
  <c r="J426" i="1"/>
  <c r="O426" i="1" a="1"/>
  <c r="O426" i="1" s="1"/>
  <c r="J427" i="1" a="1"/>
  <c r="J427" i="1" s="1"/>
  <c r="O427" i="1" a="1"/>
  <c r="O427" i="1" s="1"/>
  <c r="J428" i="1" a="1"/>
  <c r="J428" i="1"/>
  <c r="O428" i="1" a="1"/>
  <c r="O428" i="1"/>
  <c r="J429" i="1" a="1"/>
  <c r="J429" i="1"/>
  <c r="O429" i="1" a="1"/>
  <c r="O429" i="1" s="1"/>
  <c r="J430" i="1" a="1"/>
  <c r="J430" i="1" s="1"/>
  <c r="O430" i="1" a="1"/>
  <c r="O430" i="1" s="1"/>
  <c r="J431" i="1" a="1"/>
  <c r="J431" i="1" s="1"/>
  <c r="O431" i="1" a="1"/>
  <c r="O431" i="1" s="1"/>
  <c r="J432" i="1" a="1"/>
  <c r="J432" i="1"/>
  <c r="O432" i="1" a="1"/>
  <c r="O432" i="1"/>
  <c r="J433" i="1" a="1"/>
  <c r="J433" i="1"/>
  <c r="O433" i="1" a="1"/>
  <c r="O433" i="1" s="1"/>
  <c r="J434" i="1" a="1"/>
  <c r="J434" i="1" s="1"/>
  <c r="O434" i="1" a="1"/>
  <c r="O434" i="1"/>
  <c r="J435" i="1" a="1"/>
  <c r="J435" i="1" s="1"/>
  <c r="O435" i="1" a="1"/>
  <c r="O435" i="1"/>
  <c r="J436" i="1" a="1"/>
  <c r="J436" i="1" s="1"/>
  <c r="O436" i="1" a="1"/>
  <c r="O436" i="1" s="1"/>
  <c r="J437" i="1" a="1"/>
  <c r="J437" i="1" s="1"/>
  <c r="O437" i="1" a="1"/>
  <c r="O437" i="1" s="1"/>
  <c r="J438" i="1" a="1"/>
  <c r="J438" i="1" s="1"/>
  <c r="O438" i="1" a="1"/>
  <c r="O438" i="1"/>
  <c r="J439" i="1" a="1"/>
  <c r="J439" i="1" s="1"/>
  <c r="O439" i="1" a="1"/>
  <c r="O439" i="1" s="1"/>
  <c r="J440" i="1" a="1"/>
  <c r="J440" i="1" s="1"/>
  <c r="O440" i="1" a="1"/>
  <c r="O440" i="1" s="1"/>
  <c r="J441" i="1" a="1"/>
  <c r="J441" i="1"/>
  <c r="O441" i="1" a="1"/>
  <c r="O441" i="1"/>
  <c r="J442" i="1" a="1"/>
  <c r="J442" i="1"/>
  <c r="O442" i="1" a="1"/>
  <c r="O442" i="1" s="1"/>
  <c r="J443" i="1" a="1"/>
  <c r="J443" i="1" s="1"/>
  <c r="O443" i="1" a="1"/>
  <c r="O443" i="1" s="1"/>
  <c r="J444" i="1" a="1"/>
  <c r="J444" i="1" s="1"/>
  <c r="O444" i="1" a="1"/>
  <c r="O444" i="1"/>
  <c r="J445" i="1" a="1"/>
  <c r="J445" i="1"/>
  <c r="O445" i="1" a="1"/>
  <c r="O445" i="1" s="1"/>
  <c r="J446" i="1" a="1"/>
  <c r="J446" i="1" s="1"/>
  <c r="O446" i="1" a="1"/>
  <c r="O446" i="1" s="1"/>
  <c r="J447" i="1" a="1"/>
  <c r="J447" i="1" s="1"/>
  <c r="O447" i="1" a="1"/>
  <c r="O447" i="1" s="1"/>
  <c r="J448" i="1" a="1"/>
  <c r="J448" i="1"/>
  <c r="O448" i="1" a="1"/>
  <c r="O448" i="1" s="1"/>
  <c r="J449" i="1" a="1"/>
  <c r="J449" i="1"/>
  <c r="O449" i="1" a="1"/>
  <c r="O449" i="1"/>
  <c r="J450" i="1" a="1"/>
  <c r="J450" i="1" s="1"/>
  <c r="O450" i="1" a="1"/>
  <c r="O450" i="1" s="1"/>
  <c r="J451" i="1" a="1"/>
  <c r="J451" i="1" s="1"/>
  <c r="O451" i="1" a="1"/>
  <c r="O451" i="1" s="1"/>
  <c r="J452" i="1" a="1"/>
  <c r="J452" i="1"/>
  <c r="O452" i="1" a="1"/>
  <c r="O452" i="1" s="1"/>
  <c r="J453" i="1" a="1"/>
  <c r="J453" i="1" s="1"/>
  <c r="O453" i="1" a="1"/>
  <c r="O453" i="1" s="1"/>
  <c r="J454" i="1" a="1"/>
  <c r="J454" i="1"/>
  <c r="O454" i="1" a="1"/>
  <c r="O454" i="1" s="1"/>
  <c r="J455" i="1" a="1"/>
  <c r="J455" i="1"/>
  <c r="O455" i="1" a="1"/>
  <c r="O455" i="1" s="1"/>
  <c r="J456" i="1" a="1"/>
  <c r="J456" i="1"/>
  <c r="O456" i="1" a="1"/>
  <c r="O456" i="1" s="1"/>
  <c r="J457" i="1" a="1"/>
  <c r="J457" i="1" s="1"/>
  <c r="O457" i="1" a="1"/>
  <c r="O457" i="1" s="1"/>
  <c r="J458" i="1" a="1"/>
  <c r="J458" i="1"/>
  <c r="O458" i="1" a="1"/>
  <c r="O458" i="1"/>
  <c r="J459" i="1" a="1"/>
  <c r="J459" i="1" s="1"/>
  <c r="O459" i="1" a="1"/>
  <c r="O459" i="1" s="1"/>
  <c r="J460" i="1" a="1"/>
  <c r="J460" i="1" s="1"/>
  <c r="O460" i="1" a="1"/>
  <c r="O460" i="1" s="1"/>
  <c r="J461" i="1" a="1"/>
  <c r="J461" i="1" s="1"/>
  <c r="O461" i="1" a="1"/>
  <c r="O461" i="1"/>
  <c r="J462" i="1" a="1"/>
  <c r="J462" i="1"/>
  <c r="O462" i="1" a="1"/>
  <c r="O462" i="1"/>
  <c r="J463" i="1" a="1"/>
  <c r="J463" i="1" s="1"/>
  <c r="O463" i="1" a="1"/>
  <c r="O463" i="1" s="1"/>
  <c r="J464" i="1" a="1"/>
  <c r="J464" i="1"/>
  <c r="O464" i="1" a="1"/>
  <c r="O464" i="1" s="1"/>
  <c r="J465" i="1" a="1"/>
  <c r="J465" i="1"/>
  <c r="O465" i="1" a="1"/>
  <c r="O465" i="1" s="1"/>
  <c r="J466" i="1" a="1"/>
  <c r="J466" i="1" s="1"/>
  <c r="O466" i="1" a="1"/>
  <c r="O466" i="1" s="1"/>
  <c r="J467" i="1" a="1"/>
  <c r="J467" i="1" s="1"/>
  <c r="O467" i="1" a="1"/>
  <c r="O467" i="1" s="1"/>
  <c r="J468" i="1" a="1"/>
  <c r="J468" i="1"/>
  <c r="O468" i="1" a="1"/>
  <c r="O468" i="1" s="1"/>
  <c r="J469" i="1" a="1"/>
  <c r="J469" i="1"/>
  <c r="O469" i="1" a="1"/>
  <c r="O469" i="1" s="1"/>
  <c r="J470" i="1" a="1"/>
  <c r="J470" i="1" s="1"/>
  <c r="O470" i="1" a="1"/>
  <c r="O470" i="1"/>
  <c r="J471" i="1" a="1"/>
  <c r="J471" i="1" s="1"/>
  <c r="O471" i="1" a="1"/>
  <c r="O471" i="1"/>
  <c r="J472" i="1" a="1"/>
  <c r="J472" i="1" s="1"/>
  <c r="O472" i="1" a="1"/>
  <c r="O472" i="1" s="1"/>
  <c r="J473" i="1" a="1"/>
  <c r="J473" i="1" s="1"/>
  <c r="O473" i="1" a="1"/>
  <c r="O473" i="1" s="1"/>
  <c r="J474" i="1" a="1"/>
  <c r="J474" i="1"/>
  <c r="O474" i="1" a="1"/>
  <c r="O474" i="1"/>
  <c r="J475" i="1" a="1"/>
  <c r="J475" i="1" s="1"/>
  <c r="O475" i="1" a="1"/>
  <c r="O475" i="1" s="1"/>
  <c r="J476" i="1" a="1"/>
  <c r="J476" i="1" s="1"/>
  <c r="O476" i="1" a="1"/>
  <c r="O476" i="1" s="1"/>
  <c r="J477" i="1" a="1"/>
  <c r="J477" i="1"/>
  <c r="O477" i="1" a="1"/>
  <c r="O477" i="1"/>
  <c r="J478" i="1" a="1"/>
  <c r="J478" i="1" s="1"/>
  <c r="O478" i="1" a="1"/>
  <c r="O478" i="1" s="1"/>
  <c r="J479" i="1" a="1"/>
  <c r="J479" i="1" s="1"/>
  <c r="O479" i="1" a="1"/>
  <c r="O479" i="1"/>
  <c r="J480" i="1" a="1"/>
  <c r="J480" i="1" s="1"/>
  <c r="O480" i="1" a="1"/>
  <c r="O480" i="1"/>
  <c r="J481" i="1" a="1"/>
  <c r="J481" i="1"/>
  <c r="O481" i="1" a="1"/>
  <c r="O481" i="1" s="1"/>
  <c r="J482" i="1" a="1"/>
  <c r="J482" i="1" s="1"/>
  <c r="O482" i="1" a="1"/>
  <c r="O482" i="1" s="1"/>
  <c r="J483" i="1" a="1"/>
  <c r="J483" i="1" s="1"/>
  <c r="O483" i="1" a="1"/>
  <c r="O483" i="1" s="1"/>
  <c r="J484" i="1" a="1"/>
  <c r="J484" i="1"/>
  <c r="O484" i="1" a="1"/>
  <c r="O484" i="1" s="1"/>
  <c r="J485" i="1" a="1"/>
  <c r="J485" i="1"/>
  <c r="O485" i="1" a="1"/>
  <c r="O485" i="1"/>
  <c r="J486" i="1" a="1"/>
  <c r="J486" i="1"/>
  <c r="O486" i="1" a="1"/>
  <c r="O486" i="1" s="1"/>
  <c r="J487" i="1" a="1"/>
  <c r="J487" i="1" s="1"/>
  <c r="O487" i="1" a="1"/>
  <c r="O487" i="1" s="1"/>
  <c r="J488" i="1" a="1"/>
  <c r="J488" i="1" s="1"/>
  <c r="O488" i="1" a="1"/>
  <c r="O488" i="1" s="1"/>
  <c r="J489" i="1" a="1"/>
  <c r="J489" i="1" s="1"/>
  <c r="O489" i="1" a="1"/>
  <c r="O489" i="1" s="1"/>
  <c r="J490" i="1" a="1"/>
  <c r="J490" i="1" s="1"/>
  <c r="O490" i="1" a="1"/>
  <c r="O490" i="1" s="1"/>
  <c r="J491" i="1" a="1"/>
  <c r="J491" i="1" s="1"/>
  <c r="O491" i="1" a="1"/>
  <c r="O491" i="1"/>
  <c r="J492" i="1" a="1"/>
  <c r="J492" i="1" s="1"/>
  <c r="O492" i="1" a="1"/>
  <c r="O492" i="1"/>
  <c r="J493" i="1" a="1"/>
  <c r="J493" i="1" s="1"/>
  <c r="O493" i="1" a="1"/>
  <c r="O493" i="1" s="1"/>
  <c r="J494" i="1" a="1"/>
  <c r="J494" i="1"/>
  <c r="O494" i="1" a="1"/>
  <c r="O494" i="1" s="1"/>
  <c r="J495" i="1" a="1"/>
  <c r="J495" i="1" s="1"/>
  <c r="O495" i="1" a="1"/>
  <c r="O495" i="1" s="1"/>
  <c r="J496" i="1" a="1"/>
  <c r="J496" i="1" s="1"/>
  <c r="O496" i="1" a="1"/>
  <c r="O496" i="1" s="1"/>
  <c r="J497" i="1" a="1"/>
  <c r="J497" i="1"/>
  <c r="O497" i="1" a="1"/>
  <c r="O497" i="1"/>
  <c r="J498" i="1" a="1"/>
  <c r="J498" i="1"/>
  <c r="O498" i="1" a="1"/>
  <c r="O498" i="1" s="1"/>
  <c r="J499" i="1" a="1"/>
  <c r="J499" i="1"/>
  <c r="O499" i="1" a="1"/>
  <c r="O499" i="1" s="1"/>
  <c r="J500" i="1" a="1"/>
  <c r="J500" i="1"/>
  <c r="O500" i="1" a="1"/>
  <c r="O500" i="1"/>
  <c r="J501" i="1" a="1"/>
  <c r="J501" i="1" s="1"/>
  <c r="O501" i="1" a="1"/>
  <c r="O501" i="1" s="1"/>
  <c r="J502" i="1" a="1"/>
  <c r="J502" i="1" s="1"/>
  <c r="O502" i="1" a="1"/>
  <c r="O502" i="1" s="1"/>
  <c r="J503" i="1" a="1"/>
  <c r="J503" i="1" s="1"/>
  <c r="O503" i="1" a="1"/>
  <c r="O503" i="1"/>
  <c r="J504" i="1" a="1"/>
  <c r="J504" i="1"/>
  <c r="O504" i="1" a="1"/>
  <c r="O504" i="1"/>
  <c r="J505" i="1" a="1"/>
  <c r="J505" i="1" s="1"/>
  <c r="O505" i="1" a="1"/>
  <c r="O505" i="1" s="1"/>
  <c r="J506" i="1" a="1"/>
  <c r="J506" i="1" s="1"/>
  <c r="O506" i="1" a="1"/>
  <c r="O506" i="1" s="1"/>
  <c r="J507" i="1" a="1"/>
  <c r="J507" i="1"/>
  <c r="O507" i="1" a="1"/>
  <c r="O507" i="1"/>
  <c r="J508" i="1" a="1"/>
  <c r="J508" i="1" s="1"/>
  <c r="O508" i="1" a="1"/>
  <c r="O508" i="1" s="1"/>
  <c r="J509" i="1" a="1"/>
  <c r="J509" i="1" s="1"/>
  <c r="O509" i="1" a="1"/>
  <c r="O509" i="1" s="1"/>
  <c r="J510" i="1" a="1"/>
  <c r="J510" i="1" s="1"/>
  <c r="O510" i="1" a="1"/>
  <c r="O510" i="1"/>
  <c r="J511" i="1" a="1"/>
  <c r="J511" i="1" s="1"/>
  <c r="O511" i="1" a="1"/>
  <c r="O511" i="1"/>
  <c r="J512" i="1" a="1"/>
  <c r="J512" i="1"/>
  <c r="O512" i="1" a="1"/>
  <c r="O512" i="1" s="1"/>
  <c r="J513" i="1" a="1"/>
  <c r="J513" i="1"/>
  <c r="O513" i="1" a="1"/>
  <c r="O513" i="1" s="1"/>
  <c r="J514" i="1" a="1"/>
  <c r="J514" i="1"/>
  <c r="O514" i="1" a="1"/>
  <c r="O514" i="1"/>
  <c r="J515" i="1" a="1"/>
  <c r="J515" i="1"/>
  <c r="O515" i="1" a="1"/>
  <c r="O515" i="1" s="1"/>
  <c r="J516" i="1" a="1"/>
  <c r="J516" i="1"/>
  <c r="O516" i="1" a="1"/>
  <c r="O516" i="1" s="1"/>
  <c r="J517" i="1" a="1"/>
  <c r="J517" i="1"/>
  <c r="O517" i="1" a="1"/>
  <c r="O517" i="1" s="1"/>
  <c r="J518" i="1" a="1"/>
  <c r="J518" i="1" s="1"/>
  <c r="O518" i="1" a="1"/>
  <c r="O518" i="1" s="1"/>
  <c r="J519" i="1" a="1"/>
  <c r="J519" i="1"/>
  <c r="O519" i="1" a="1"/>
  <c r="O519" i="1"/>
  <c r="J520" i="1" a="1"/>
  <c r="J520" i="1" s="1"/>
  <c r="O520" i="1" a="1"/>
  <c r="O520" i="1"/>
  <c r="J521" i="1" a="1"/>
  <c r="J521" i="1" s="1"/>
  <c r="O521" i="1" a="1"/>
  <c r="O521" i="1" s="1"/>
  <c r="J522" i="1" a="1"/>
  <c r="J522" i="1"/>
  <c r="O522" i="1" a="1"/>
  <c r="O522" i="1"/>
  <c r="J523" i="1" a="1"/>
  <c r="J523" i="1"/>
  <c r="O523" i="1" a="1"/>
  <c r="O523" i="1" s="1"/>
  <c r="J524" i="1" a="1"/>
  <c r="J524" i="1" s="1"/>
  <c r="O524" i="1" a="1"/>
  <c r="O524" i="1" s="1"/>
  <c r="J525" i="1" a="1"/>
  <c r="J525" i="1" s="1"/>
  <c r="O525" i="1" a="1"/>
  <c r="O525" i="1"/>
  <c r="J526" i="1" a="1"/>
  <c r="J526" i="1"/>
  <c r="O526" i="1" a="1"/>
  <c r="O526" i="1"/>
  <c r="J527" i="1" a="1"/>
  <c r="J527" i="1" s="1"/>
  <c r="O527" i="1" a="1"/>
  <c r="O527" i="1" s="1"/>
  <c r="J528" i="1" a="1"/>
  <c r="J528" i="1"/>
  <c r="O528" i="1" a="1"/>
  <c r="O528" i="1" s="1"/>
  <c r="J529" i="1" a="1"/>
  <c r="J529" i="1"/>
  <c r="O529" i="1" a="1"/>
  <c r="O529" i="1"/>
  <c r="J530" i="1" a="1"/>
  <c r="J530" i="1" s="1"/>
  <c r="O530" i="1" a="1"/>
  <c r="O530" i="1" s="1"/>
  <c r="J531" i="1" a="1"/>
  <c r="J531" i="1" s="1"/>
  <c r="O531" i="1" a="1"/>
  <c r="O531" i="1"/>
  <c r="J532" i="1" a="1"/>
  <c r="J532" i="1" s="1"/>
  <c r="O532" i="1" a="1"/>
  <c r="O532" i="1"/>
  <c r="J533" i="1" a="1"/>
  <c r="J533" i="1" s="1"/>
  <c r="O533" i="1" a="1"/>
  <c r="O533" i="1" s="1"/>
  <c r="J534" i="1" a="1"/>
  <c r="J534" i="1"/>
  <c r="O534" i="1" a="1"/>
  <c r="O534" i="1" s="1"/>
  <c r="J535" i="1" a="1"/>
  <c r="J535" i="1"/>
  <c r="O535" i="1" a="1"/>
  <c r="O535" i="1" s="1"/>
  <c r="J536" i="1" a="1"/>
  <c r="J536" i="1" s="1"/>
  <c r="O536" i="1" a="1"/>
  <c r="O536" i="1" s="1"/>
  <c r="J537" i="1" a="1"/>
  <c r="J537" i="1"/>
  <c r="O537" i="1" a="1"/>
  <c r="O537" i="1" s="1"/>
  <c r="J538" i="1" a="1"/>
  <c r="J538" i="1"/>
  <c r="O538" i="1" a="1"/>
  <c r="O538" i="1" s="1"/>
  <c r="J539" i="1" a="1"/>
  <c r="J539" i="1" s="1"/>
  <c r="O539" i="1" a="1"/>
  <c r="O539" i="1" s="1"/>
  <c r="J540" i="1" a="1"/>
  <c r="J540" i="1" s="1"/>
  <c r="O540" i="1" a="1"/>
  <c r="O540" i="1"/>
  <c r="J541" i="1" a="1"/>
  <c r="J541" i="1"/>
  <c r="O541" i="1" a="1"/>
  <c r="O541" i="1" s="1"/>
  <c r="J542" i="1" a="1"/>
  <c r="J542" i="1" s="1"/>
  <c r="O542" i="1" a="1"/>
  <c r="O542" i="1" s="1"/>
  <c r="J543" i="1" a="1"/>
  <c r="J543" i="1" s="1"/>
  <c r="O543" i="1" a="1"/>
  <c r="O543" i="1"/>
  <c r="J544" i="1" a="1"/>
  <c r="J544" i="1"/>
  <c r="O544" i="1" a="1"/>
  <c r="O544" i="1" s="1"/>
  <c r="J545" i="1" a="1"/>
  <c r="J545" i="1" s="1"/>
  <c r="O545" i="1" a="1"/>
  <c r="O545" i="1" s="1"/>
  <c r="J546" i="1" a="1"/>
  <c r="J546" i="1"/>
  <c r="O546" i="1" a="1"/>
  <c r="O546" i="1" s="1"/>
  <c r="J547" i="1" a="1"/>
  <c r="J547" i="1"/>
  <c r="O547" i="1" a="1"/>
  <c r="O547" i="1" s="1"/>
  <c r="J548" i="1" a="1"/>
  <c r="J548" i="1" s="1"/>
  <c r="O548" i="1" a="1"/>
  <c r="O548" i="1" s="1"/>
  <c r="J549" i="1" a="1"/>
  <c r="J549" i="1"/>
  <c r="O549" i="1" a="1"/>
  <c r="O549" i="1" s="1"/>
  <c r="J550" i="1" a="1"/>
  <c r="J550" i="1"/>
  <c r="O550" i="1" a="1"/>
  <c r="O550" i="1" s="1"/>
  <c r="J551" i="1" a="1"/>
  <c r="J551" i="1" s="1"/>
  <c r="O551" i="1" a="1"/>
  <c r="O551" i="1" s="1"/>
  <c r="J552" i="1" a="1"/>
  <c r="J552" i="1" s="1"/>
  <c r="O552" i="1" a="1"/>
  <c r="O552" i="1"/>
  <c r="J553" i="1" a="1"/>
  <c r="J553" i="1"/>
  <c r="O553" i="1" a="1"/>
  <c r="O553" i="1" s="1"/>
  <c r="J554" i="1" a="1"/>
  <c r="J554" i="1" s="1"/>
  <c r="O554" i="1" a="1"/>
  <c r="O554" i="1" s="1"/>
  <c r="J555" i="1" a="1"/>
  <c r="J555" i="1" s="1"/>
  <c r="O555" i="1" a="1"/>
  <c r="O555" i="1"/>
  <c r="J556" i="1" a="1"/>
  <c r="J556" i="1"/>
  <c r="O556" i="1" a="1"/>
  <c r="O556" i="1" s="1"/>
  <c r="J557" i="1" a="1"/>
  <c r="J557" i="1" s="1"/>
  <c r="O557" i="1" a="1"/>
  <c r="O557" i="1" s="1"/>
  <c r="J558" i="1" a="1"/>
  <c r="J558" i="1"/>
  <c r="O558" i="1" a="1"/>
  <c r="O558" i="1" s="1"/>
  <c r="J559" i="1" a="1"/>
  <c r="J559" i="1"/>
  <c r="O559" i="1" a="1"/>
  <c r="O559" i="1" s="1"/>
  <c r="J560" i="1" a="1"/>
  <c r="J560" i="1" s="1"/>
  <c r="O560" i="1" a="1"/>
  <c r="O560" i="1" s="1"/>
  <c r="J561" i="1" a="1"/>
  <c r="J561" i="1"/>
  <c r="O561" i="1" a="1"/>
  <c r="O561" i="1" s="1"/>
  <c r="J562" i="1" a="1"/>
  <c r="J562" i="1"/>
  <c r="O562" i="1" a="1"/>
  <c r="O562" i="1" s="1"/>
  <c r="J563" i="1" a="1"/>
  <c r="J563" i="1" s="1"/>
  <c r="O563" i="1" a="1"/>
  <c r="O563" i="1" s="1"/>
  <c r="J564" i="1" a="1"/>
  <c r="J564" i="1" s="1"/>
  <c r="O564" i="1" a="1"/>
  <c r="O564" i="1"/>
  <c r="J565" i="1" a="1"/>
  <c r="J565" i="1"/>
  <c r="O565" i="1" a="1"/>
  <c r="O565" i="1" s="1"/>
  <c r="J566" i="1" a="1"/>
  <c r="J566" i="1" s="1"/>
  <c r="O566" i="1" a="1"/>
  <c r="O566" i="1" s="1"/>
  <c r="J567" i="1" a="1"/>
  <c r="J567" i="1" s="1"/>
  <c r="O567" i="1" a="1"/>
  <c r="O567" i="1"/>
  <c r="J568" i="1" a="1"/>
  <c r="J568" i="1"/>
  <c r="O568" i="1" a="1"/>
  <c r="O568" i="1" s="1"/>
  <c r="J569" i="1" a="1"/>
  <c r="J569" i="1" s="1"/>
  <c r="O569" i="1" a="1"/>
  <c r="O569" i="1" s="1"/>
  <c r="J570" i="1" a="1"/>
  <c r="J570" i="1"/>
  <c r="O570" i="1" a="1"/>
  <c r="O570" i="1" s="1"/>
  <c r="J571" i="1" a="1"/>
  <c r="J571" i="1"/>
  <c r="O571" i="1" a="1"/>
  <c r="O571" i="1" s="1"/>
  <c r="J572" i="1" a="1"/>
  <c r="J572" i="1" s="1"/>
  <c r="O572" i="1" a="1"/>
  <c r="O572" i="1" s="1"/>
  <c r="J573" i="1" a="1"/>
  <c r="J573" i="1"/>
  <c r="O573" i="1" a="1"/>
  <c r="O573" i="1" s="1"/>
  <c r="J574" i="1" a="1"/>
  <c r="J574" i="1"/>
  <c r="O574" i="1" a="1"/>
  <c r="O574" i="1" s="1"/>
  <c r="J575" i="1" a="1"/>
  <c r="J575" i="1" s="1"/>
  <c r="O575" i="1" a="1"/>
  <c r="O575" i="1" s="1"/>
  <c r="J576" i="1" a="1"/>
  <c r="J576" i="1" s="1"/>
  <c r="O576" i="1" a="1"/>
  <c r="O576" i="1"/>
  <c r="J577" i="1" a="1"/>
  <c r="J577" i="1"/>
  <c r="O577" i="1" a="1"/>
  <c r="O577" i="1" s="1"/>
  <c r="J578" i="1" a="1"/>
  <c r="J578" i="1" s="1"/>
  <c r="O578" i="1" a="1"/>
  <c r="O578" i="1" s="1"/>
  <c r="J579" i="1" a="1"/>
  <c r="J579" i="1" s="1"/>
  <c r="O579" i="1" a="1"/>
  <c r="O579" i="1"/>
  <c r="J580" i="1" a="1"/>
  <c r="J580" i="1"/>
  <c r="O580" i="1" a="1"/>
  <c r="O580" i="1" s="1"/>
  <c r="J581" i="1" a="1"/>
  <c r="J581" i="1" s="1"/>
  <c r="O581" i="1" a="1"/>
  <c r="O581" i="1" s="1"/>
  <c r="J582" i="1" a="1"/>
  <c r="J582" i="1"/>
  <c r="O582" i="1" a="1"/>
  <c r="O582" i="1" s="1"/>
  <c r="J583" i="1" a="1"/>
  <c r="J583" i="1"/>
  <c r="O583" i="1" a="1"/>
  <c r="O583" i="1" s="1"/>
  <c r="J584" i="1" a="1"/>
  <c r="J584" i="1" s="1"/>
  <c r="O584" i="1" a="1"/>
  <c r="O584" i="1" s="1"/>
  <c r="J585" i="1" a="1"/>
  <c r="J585" i="1"/>
  <c r="O585" i="1" a="1"/>
  <c r="O585" i="1" s="1"/>
  <c r="J586" i="1" a="1"/>
  <c r="J586" i="1"/>
  <c r="O586" i="1" a="1"/>
  <c r="O586" i="1" s="1"/>
  <c r="J587" i="1" a="1"/>
  <c r="J587" i="1" s="1"/>
  <c r="O587" i="1" a="1"/>
  <c r="O587" i="1" s="1"/>
  <c r="J588" i="1" a="1"/>
  <c r="J588" i="1" s="1"/>
  <c r="O588" i="1" a="1"/>
  <c r="O588" i="1"/>
  <c r="J589" i="1" a="1"/>
  <c r="J589" i="1"/>
  <c r="O589" i="1" a="1"/>
  <c r="O589" i="1" s="1"/>
  <c r="J590" i="1" a="1"/>
  <c r="J590" i="1" s="1"/>
  <c r="O590" i="1" a="1"/>
  <c r="O590" i="1" s="1"/>
  <c r="J591" i="1" a="1"/>
  <c r="J591" i="1" s="1"/>
  <c r="O591" i="1" a="1"/>
  <c r="O591" i="1"/>
  <c r="J592" i="1" a="1"/>
  <c r="J592" i="1"/>
  <c r="O592" i="1" a="1"/>
  <c r="O592" i="1" s="1"/>
  <c r="J593" i="1" a="1"/>
  <c r="J593" i="1" s="1"/>
  <c r="O593" i="1" a="1"/>
  <c r="O593" i="1" s="1"/>
  <c r="J594" i="1" a="1"/>
  <c r="J594" i="1"/>
  <c r="O594" i="1" a="1"/>
  <c r="O594" i="1" s="1"/>
  <c r="J595" i="1" a="1"/>
  <c r="J595" i="1"/>
  <c r="O595" i="1" a="1"/>
  <c r="O595" i="1" s="1"/>
  <c r="J596" i="1" a="1"/>
  <c r="J596" i="1" s="1"/>
  <c r="O596" i="1" a="1"/>
  <c r="O596" i="1" s="1"/>
  <c r="J597" i="1" a="1"/>
  <c r="J597" i="1"/>
  <c r="O597" i="1" a="1"/>
  <c r="O597" i="1" s="1"/>
  <c r="J598" i="1" a="1"/>
  <c r="J598" i="1"/>
  <c r="O598" i="1" a="1"/>
  <c r="O598" i="1" s="1"/>
  <c r="J599" i="1" a="1"/>
  <c r="J599" i="1" s="1"/>
  <c r="O599" i="1" a="1"/>
  <c r="O599" i="1" s="1"/>
  <c r="J600" i="1" a="1"/>
  <c r="J600" i="1" s="1"/>
  <c r="O600" i="1" a="1"/>
  <c r="O600" i="1"/>
  <c r="J601" i="1" a="1"/>
  <c r="J601" i="1"/>
  <c r="O601" i="1" a="1"/>
  <c r="O601" i="1" s="1"/>
  <c r="J602" i="1" a="1"/>
  <c r="J602" i="1" s="1"/>
  <c r="O602" i="1" a="1"/>
  <c r="O602" i="1" s="1"/>
  <c r="J603" i="1" a="1"/>
  <c r="J603" i="1" s="1"/>
  <c r="O603" i="1" a="1"/>
  <c r="O603" i="1"/>
  <c r="J604" i="1" a="1"/>
  <c r="J604" i="1"/>
  <c r="O604" i="1" a="1"/>
  <c r="O604" i="1" s="1"/>
  <c r="J605" i="1" a="1"/>
  <c r="J605" i="1" s="1"/>
  <c r="O605" i="1" a="1"/>
  <c r="O605" i="1" s="1"/>
  <c r="J606" i="1" a="1"/>
  <c r="J606" i="1"/>
  <c r="O606" i="1" a="1"/>
  <c r="O606" i="1" s="1"/>
  <c r="J607" i="1" a="1"/>
  <c r="J607" i="1"/>
  <c r="O607" i="1" a="1"/>
  <c r="O607" i="1" s="1"/>
  <c r="J608" i="1" a="1"/>
  <c r="J608" i="1" s="1"/>
  <c r="O608" i="1" a="1"/>
  <c r="O608" i="1" s="1"/>
  <c r="J609" i="1" a="1"/>
  <c r="J609" i="1"/>
  <c r="O609" i="1" a="1"/>
  <c r="O609" i="1" s="1"/>
  <c r="J610" i="1" a="1"/>
  <c r="J610" i="1"/>
  <c r="O610" i="1" a="1"/>
  <c r="O610" i="1" s="1"/>
  <c r="J611" i="1" a="1"/>
  <c r="J611" i="1" s="1"/>
  <c r="O611" i="1" a="1"/>
  <c r="O611" i="1" s="1"/>
  <c r="J612" i="1" a="1"/>
  <c r="J612" i="1" s="1"/>
  <c r="O612" i="1" a="1"/>
  <c r="O612" i="1"/>
  <c r="J613" i="1" a="1"/>
  <c r="J613" i="1"/>
  <c r="O613" i="1" a="1"/>
  <c r="O613" i="1" s="1"/>
  <c r="J614" i="1" a="1"/>
  <c r="J614" i="1" s="1"/>
  <c r="O614" i="1" a="1"/>
  <c r="O614" i="1" s="1"/>
  <c r="J615" i="1" a="1"/>
  <c r="J615" i="1" s="1"/>
  <c r="O615" i="1" a="1"/>
  <c r="O615" i="1"/>
  <c r="J616" i="1" a="1"/>
  <c r="J616" i="1"/>
  <c r="O616" i="1" a="1"/>
  <c r="O616" i="1" s="1"/>
  <c r="J617" i="1" a="1"/>
  <c r="J617" i="1" s="1"/>
  <c r="O617" i="1" a="1"/>
  <c r="O617" i="1" s="1"/>
  <c r="J618" i="1" a="1"/>
  <c r="J618" i="1"/>
  <c r="O618" i="1" a="1"/>
  <c r="O618" i="1" s="1"/>
  <c r="J619" i="1" a="1"/>
  <c r="J619" i="1"/>
  <c r="O619" i="1" a="1"/>
  <c r="O619" i="1" s="1"/>
  <c r="J620" i="1" a="1"/>
  <c r="J620" i="1" s="1"/>
  <c r="O620" i="1" a="1"/>
  <c r="O620" i="1" s="1"/>
  <c r="J621" i="1" a="1"/>
  <c r="J621" i="1"/>
  <c r="O621" i="1" a="1"/>
  <c r="O621" i="1" s="1"/>
  <c r="J622" i="1" a="1"/>
  <c r="J622" i="1"/>
  <c r="O622" i="1" a="1"/>
  <c r="O622" i="1" s="1"/>
  <c r="J623" i="1" a="1"/>
  <c r="J623" i="1" s="1"/>
  <c r="O623" i="1" a="1"/>
  <c r="O623" i="1" s="1"/>
  <c r="J624" i="1" a="1"/>
  <c r="J624" i="1" s="1"/>
  <c r="O624" i="1" a="1"/>
  <c r="O624" i="1"/>
  <c r="J625" i="1" a="1"/>
  <c r="J625" i="1"/>
  <c r="O625" i="1" a="1"/>
  <c r="O625" i="1" s="1"/>
  <c r="J626" i="1" a="1"/>
  <c r="J626" i="1" s="1"/>
  <c r="O626" i="1" a="1"/>
  <c r="O626" i="1" s="1"/>
  <c r="J627" i="1" a="1"/>
  <c r="J627" i="1" s="1"/>
  <c r="O627" i="1" a="1"/>
  <c r="O627" i="1"/>
  <c r="J628" i="1" a="1"/>
  <c r="J628" i="1"/>
  <c r="O628" i="1" a="1"/>
  <c r="O628" i="1" s="1"/>
  <c r="J629" i="1" a="1"/>
  <c r="J629" i="1" s="1"/>
  <c r="O629" i="1" a="1"/>
  <c r="O629" i="1" s="1"/>
  <c r="J630" i="1" a="1"/>
  <c r="J630" i="1"/>
  <c r="O630" i="1" a="1"/>
  <c r="O630" i="1" s="1"/>
  <c r="J631" i="1" a="1"/>
  <c r="J631" i="1"/>
  <c r="O631" i="1" a="1"/>
  <c r="O631" i="1" s="1"/>
  <c r="J632" i="1" a="1"/>
  <c r="J632" i="1" s="1"/>
  <c r="O632" i="1" a="1"/>
  <c r="O632" i="1" s="1"/>
  <c r="J633" i="1" a="1"/>
  <c r="J633" i="1"/>
  <c r="O633" i="1" a="1"/>
  <c r="O633" i="1" s="1"/>
  <c r="J634" i="1" a="1"/>
  <c r="J634" i="1"/>
  <c r="O634" i="1" a="1"/>
  <c r="O634" i="1" s="1"/>
  <c r="J635" i="1" a="1"/>
  <c r="J635" i="1" s="1"/>
  <c r="O635" i="1" a="1"/>
  <c r="O635" i="1" s="1"/>
  <c r="J636" i="1" a="1"/>
  <c r="J636" i="1" s="1"/>
  <c r="O636" i="1" a="1"/>
  <c r="O636" i="1"/>
  <c r="J637" i="1" a="1"/>
  <c r="J637" i="1"/>
  <c r="O637" i="1" a="1"/>
  <c r="O637" i="1" s="1"/>
  <c r="J638" i="1" a="1"/>
  <c r="J638" i="1" s="1"/>
  <c r="O638" i="1" a="1"/>
  <c r="O638" i="1" s="1"/>
  <c r="J639" i="1" a="1"/>
  <c r="J639" i="1" s="1"/>
  <c r="O639" i="1" a="1"/>
  <c r="O639" i="1"/>
  <c r="J640" i="1" a="1"/>
  <c r="J640" i="1"/>
  <c r="O640" i="1" a="1"/>
  <c r="O640" i="1" s="1"/>
  <c r="O2" i="1" a="1"/>
  <c r="O2" i="1" s="1"/>
  <c r="J2" i="1" a="1"/>
  <c r="J2" i="1" s="1"/>
  <c r="O5" i="6" l="1"/>
  <c r="K5" i="6"/>
  <c r="P5" i="6"/>
  <c r="N5" i="6"/>
  <c r="M5" i="6"/>
  <c r="L5" i="6"/>
  <c r="M14" i="6"/>
  <c r="K14" i="6"/>
  <c r="L14" i="6"/>
  <c r="N14" i="6"/>
  <c r="O14" i="6"/>
  <c r="P14" i="6"/>
  <c r="U595" i="1"/>
  <c r="U451" i="1"/>
  <c r="U307" i="1"/>
  <c r="U163" i="1"/>
  <c r="U91" i="1"/>
  <c r="U592" i="1"/>
  <c r="U520" i="1"/>
  <c r="U448" i="1"/>
  <c r="U376" i="1"/>
  <c r="U304" i="1"/>
  <c r="U232" i="1"/>
  <c r="U160" i="1"/>
  <c r="U88" i="1"/>
  <c r="U16" i="1"/>
  <c r="U523" i="1"/>
  <c r="U379" i="1"/>
  <c r="U235" i="1"/>
  <c r="U19" i="1"/>
  <c r="U583" i="1"/>
  <c r="U511" i="1"/>
  <c r="U439" i="1"/>
  <c r="U367" i="1"/>
  <c r="U295" i="1"/>
  <c r="U223" i="1"/>
  <c r="U151" i="1"/>
  <c r="U79" i="1"/>
  <c r="U7" i="1"/>
  <c r="U436" i="1"/>
  <c r="U220" i="1"/>
  <c r="U76" i="1"/>
  <c r="U571" i="1"/>
  <c r="U427" i="1"/>
  <c r="U283" i="1"/>
  <c r="U139" i="1"/>
  <c r="U640" i="1"/>
  <c r="U424" i="1"/>
  <c r="U352" i="1"/>
  <c r="U136" i="1"/>
  <c r="U631" i="1"/>
  <c r="U559" i="1"/>
  <c r="U487" i="1"/>
  <c r="U415" i="1"/>
  <c r="U343" i="1"/>
  <c r="U271" i="1"/>
  <c r="U199" i="1"/>
  <c r="U127" i="1"/>
  <c r="U55" i="1"/>
  <c r="U628" i="1"/>
  <c r="U556" i="1"/>
  <c r="U484" i="1"/>
  <c r="U412" i="1"/>
  <c r="U340" i="1"/>
  <c r="U268" i="1"/>
  <c r="U196" i="1"/>
  <c r="U124" i="1"/>
  <c r="U52" i="1"/>
  <c r="U619" i="1"/>
  <c r="U547" i="1"/>
  <c r="U475" i="1"/>
  <c r="U403" i="1"/>
  <c r="U331" i="1"/>
  <c r="U259" i="1"/>
  <c r="U187" i="1"/>
  <c r="U115" i="1"/>
  <c r="U43" i="1"/>
  <c r="U508" i="1"/>
  <c r="U292" i="1"/>
  <c r="U4" i="1"/>
  <c r="U499" i="1"/>
  <c r="U355" i="1"/>
  <c r="U67" i="1"/>
  <c r="U496" i="1"/>
  <c r="U280" i="1"/>
  <c r="U64" i="1"/>
  <c r="U616" i="1"/>
  <c r="U544" i="1"/>
  <c r="U472" i="1"/>
  <c r="U400" i="1"/>
  <c r="U328" i="1"/>
  <c r="U256" i="1"/>
  <c r="U184" i="1"/>
  <c r="U112" i="1"/>
  <c r="U40" i="1"/>
  <c r="U148" i="1"/>
  <c r="U211" i="1"/>
  <c r="U568" i="1"/>
  <c r="U208" i="1"/>
  <c r="U607" i="1"/>
  <c r="U535" i="1"/>
  <c r="U463" i="1"/>
  <c r="U391" i="1"/>
  <c r="U319" i="1"/>
  <c r="U247" i="1"/>
  <c r="U175" i="1"/>
  <c r="U103" i="1"/>
  <c r="U31" i="1"/>
  <c r="U604" i="1"/>
  <c r="U532" i="1"/>
  <c r="U460" i="1"/>
  <c r="U388" i="1"/>
  <c r="U316" i="1"/>
  <c r="U244" i="1"/>
  <c r="U172" i="1"/>
  <c r="U100" i="1"/>
  <c r="U8" i="1"/>
  <c r="U630" i="1"/>
  <c r="U618" i="1"/>
  <c r="U606" i="1"/>
  <c r="U594" i="1"/>
  <c r="U582" i="1"/>
  <c r="U570" i="1"/>
  <c r="U558" i="1"/>
  <c r="U546" i="1"/>
  <c r="U534" i="1"/>
  <c r="U522" i="1"/>
  <c r="U510" i="1"/>
  <c r="U498" i="1"/>
  <c r="U486" i="1"/>
  <c r="U474" i="1"/>
  <c r="U462" i="1"/>
  <c r="U450" i="1"/>
  <c r="U438" i="1"/>
  <c r="U426" i="1"/>
  <c r="U414" i="1"/>
  <c r="U402" i="1"/>
  <c r="U390" i="1"/>
  <c r="U378" i="1"/>
  <c r="U366" i="1"/>
  <c r="U354" i="1"/>
  <c r="U342" i="1"/>
  <c r="U330" i="1"/>
  <c r="U318" i="1"/>
  <c r="U306" i="1"/>
  <c r="U294" i="1"/>
  <c r="U282" i="1"/>
  <c r="U270" i="1"/>
  <c r="U258" i="1"/>
  <c r="U246" i="1"/>
  <c r="U234" i="1"/>
  <c r="U222" i="1"/>
  <c r="U210" i="1"/>
  <c r="U198" i="1"/>
  <c r="U186" i="1"/>
  <c r="U174" i="1"/>
  <c r="U162" i="1"/>
  <c r="U150" i="1"/>
  <c r="U138" i="1"/>
  <c r="U126" i="1"/>
  <c r="U114" i="1"/>
  <c r="U102" i="1"/>
  <c r="U90" i="1"/>
  <c r="U78" i="1"/>
  <c r="U66" i="1"/>
  <c r="U54" i="1"/>
  <c r="U42" i="1"/>
  <c r="U30" i="1"/>
  <c r="U18" i="1"/>
  <c r="U6" i="1"/>
  <c r="U2" i="1"/>
  <c r="U629" i="1"/>
  <c r="U617" i="1"/>
  <c r="U605" i="1"/>
  <c r="U593" i="1"/>
  <c r="U581" i="1"/>
  <c r="U569" i="1"/>
  <c r="U557" i="1"/>
  <c r="U545" i="1"/>
  <c r="U533" i="1"/>
  <c r="U521" i="1"/>
  <c r="U509" i="1"/>
  <c r="U497" i="1"/>
  <c r="U485" i="1"/>
  <c r="U473" i="1"/>
  <c r="U461" i="1"/>
  <c r="U449" i="1"/>
  <c r="U437" i="1"/>
  <c r="U425" i="1"/>
  <c r="U413" i="1"/>
  <c r="U401" i="1"/>
  <c r="U389" i="1"/>
  <c r="U377" i="1"/>
  <c r="U365" i="1"/>
  <c r="U353" i="1"/>
  <c r="U341" i="1"/>
  <c r="U329" i="1"/>
  <c r="U317" i="1"/>
  <c r="U305" i="1"/>
  <c r="U293" i="1"/>
  <c r="U281" i="1"/>
  <c r="U269" i="1"/>
  <c r="U257" i="1"/>
  <c r="U245" i="1"/>
  <c r="U233" i="1"/>
  <c r="U221" i="1"/>
  <c r="U209" i="1"/>
  <c r="U197" i="1"/>
  <c r="U185" i="1"/>
  <c r="U173" i="1"/>
  <c r="U161" i="1"/>
  <c r="U149" i="1"/>
  <c r="U137" i="1"/>
  <c r="U125" i="1"/>
  <c r="U113" i="1"/>
  <c r="U101" i="1"/>
  <c r="U89" i="1"/>
  <c r="U77" i="1"/>
  <c r="U65" i="1"/>
  <c r="U53" i="1"/>
  <c r="U41" i="1"/>
  <c r="U29" i="1"/>
  <c r="U17" i="1"/>
  <c r="U5" i="1"/>
  <c r="U639" i="1"/>
  <c r="U627" i="1"/>
  <c r="U615" i="1"/>
  <c r="U603" i="1"/>
  <c r="U591" i="1"/>
  <c r="U579" i="1"/>
  <c r="U567" i="1"/>
  <c r="U555" i="1"/>
  <c r="U543" i="1"/>
  <c r="U531" i="1"/>
  <c r="U519" i="1"/>
  <c r="U507" i="1"/>
  <c r="U495" i="1"/>
  <c r="U483" i="1"/>
  <c r="U471" i="1"/>
  <c r="U459" i="1"/>
  <c r="U447" i="1"/>
  <c r="U435" i="1"/>
  <c r="U423" i="1"/>
  <c r="U411" i="1"/>
  <c r="U399" i="1"/>
  <c r="U387" i="1"/>
  <c r="U375" i="1"/>
  <c r="U363" i="1"/>
  <c r="U351" i="1"/>
  <c r="U339" i="1"/>
  <c r="U327" i="1"/>
  <c r="U315" i="1"/>
  <c r="U303" i="1"/>
  <c r="U291" i="1"/>
  <c r="U279" i="1"/>
  <c r="U267" i="1"/>
  <c r="U255" i="1"/>
  <c r="U243" i="1"/>
  <c r="U231" i="1"/>
  <c r="U219" i="1"/>
  <c r="U207" i="1"/>
  <c r="U195" i="1"/>
  <c r="U183" i="1"/>
  <c r="U171" i="1"/>
  <c r="U159" i="1"/>
  <c r="U147" i="1"/>
  <c r="U135" i="1"/>
  <c r="U123" i="1"/>
  <c r="U111" i="1"/>
  <c r="U99" i="1"/>
  <c r="U87" i="1"/>
  <c r="U75" i="1"/>
  <c r="U63" i="1"/>
  <c r="U51" i="1"/>
  <c r="U39" i="1"/>
  <c r="U27" i="1"/>
  <c r="U15" i="1"/>
  <c r="U3" i="1"/>
  <c r="U638" i="1"/>
  <c r="U626" i="1"/>
  <c r="U614" i="1"/>
  <c r="U602" i="1"/>
  <c r="U590" i="1"/>
  <c r="U578" i="1"/>
  <c r="U566" i="1"/>
  <c r="U554" i="1"/>
  <c r="U542" i="1"/>
  <c r="U530" i="1"/>
  <c r="U518" i="1"/>
  <c r="U506" i="1"/>
  <c r="U494" i="1"/>
  <c r="U482" i="1"/>
  <c r="U470" i="1"/>
  <c r="U458" i="1"/>
  <c r="U446" i="1"/>
  <c r="U434" i="1"/>
  <c r="U422" i="1"/>
  <c r="U410" i="1"/>
  <c r="U398" i="1"/>
  <c r="U386" i="1"/>
  <c r="U374" i="1"/>
  <c r="U362" i="1"/>
  <c r="U350" i="1"/>
  <c r="U338" i="1"/>
  <c r="U326" i="1"/>
  <c r="U314" i="1"/>
  <c r="U302" i="1"/>
  <c r="U290" i="1"/>
  <c r="U278" i="1"/>
  <c r="U266" i="1"/>
  <c r="U254" i="1"/>
  <c r="U242" i="1"/>
  <c r="U230" i="1"/>
  <c r="U218" i="1"/>
  <c r="U206" i="1"/>
  <c r="U194" i="1"/>
  <c r="U182" i="1"/>
  <c r="U170" i="1"/>
  <c r="U158" i="1"/>
  <c r="U146" i="1"/>
  <c r="U134" i="1"/>
  <c r="U122" i="1"/>
  <c r="U110" i="1"/>
  <c r="U98" i="1"/>
  <c r="U86" i="1"/>
  <c r="U74" i="1"/>
  <c r="U62" i="1"/>
  <c r="U50" i="1"/>
  <c r="U38" i="1"/>
  <c r="U26" i="1"/>
  <c r="U14" i="1"/>
  <c r="U637" i="1"/>
  <c r="U625" i="1"/>
  <c r="U613" i="1"/>
  <c r="U601" i="1"/>
  <c r="U589" i="1"/>
  <c r="U577" i="1"/>
  <c r="U565" i="1"/>
  <c r="U553" i="1"/>
  <c r="U541" i="1"/>
  <c r="U529" i="1"/>
  <c r="U517" i="1"/>
  <c r="U505" i="1"/>
  <c r="U493" i="1"/>
  <c r="U481" i="1"/>
  <c r="U469" i="1"/>
  <c r="U457" i="1"/>
  <c r="U445" i="1"/>
  <c r="U433" i="1"/>
  <c r="U421" i="1"/>
  <c r="U409" i="1"/>
  <c r="U397" i="1"/>
  <c r="U385" i="1"/>
  <c r="U373" i="1"/>
  <c r="U361" i="1"/>
  <c r="U349" i="1"/>
  <c r="U337" i="1"/>
  <c r="U325" i="1"/>
  <c r="U313" i="1"/>
  <c r="U301" i="1"/>
  <c r="U289" i="1"/>
  <c r="U277" i="1"/>
  <c r="U265" i="1"/>
  <c r="U253" i="1"/>
  <c r="U241" i="1"/>
  <c r="U229" i="1"/>
  <c r="U217" i="1"/>
  <c r="U205" i="1"/>
  <c r="U193" i="1"/>
  <c r="U181" i="1"/>
  <c r="U169" i="1"/>
  <c r="U157" i="1"/>
  <c r="U145" i="1"/>
  <c r="U133" i="1"/>
  <c r="U121" i="1"/>
  <c r="U109" i="1"/>
  <c r="U97" i="1"/>
  <c r="U85" i="1"/>
  <c r="U73" i="1"/>
  <c r="U61" i="1"/>
  <c r="U49" i="1"/>
  <c r="U37" i="1"/>
  <c r="U25" i="1"/>
  <c r="U13" i="1"/>
  <c r="U636" i="1"/>
  <c r="U624" i="1"/>
  <c r="U612" i="1"/>
  <c r="U600" i="1"/>
  <c r="U588" i="1"/>
  <c r="U576" i="1"/>
  <c r="U564" i="1"/>
  <c r="U552" i="1"/>
  <c r="U540" i="1"/>
  <c r="U528" i="1"/>
  <c r="U516" i="1"/>
  <c r="U504" i="1"/>
  <c r="U492" i="1"/>
  <c r="U480" i="1"/>
  <c r="U468" i="1"/>
  <c r="U456" i="1"/>
  <c r="U444" i="1"/>
  <c r="U432" i="1"/>
  <c r="U420" i="1"/>
  <c r="U408" i="1"/>
  <c r="U396" i="1"/>
  <c r="U384" i="1"/>
  <c r="U372" i="1"/>
  <c r="U360" i="1"/>
  <c r="U348" i="1"/>
  <c r="U336" i="1"/>
  <c r="U324" i="1"/>
  <c r="U312" i="1"/>
  <c r="U300" i="1"/>
  <c r="U288" i="1"/>
  <c r="U276" i="1"/>
  <c r="U264" i="1"/>
  <c r="U252" i="1"/>
  <c r="U240" i="1"/>
  <c r="U228" i="1"/>
  <c r="U216" i="1"/>
  <c r="U204" i="1"/>
  <c r="U192" i="1"/>
  <c r="U180" i="1"/>
  <c r="U168" i="1"/>
  <c r="U156" i="1"/>
  <c r="U144" i="1"/>
  <c r="U132" i="1"/>
  <c r="U120" i="1"/>
  <c r="U108" i="1"/>
  <c r="U96" i="1"/>
  <c r="U84" i="1"/>
  <c r="U72" i="1"/>
  <c r="U60" i="1"/>
  <c r="U48" i="1"/>
  <c r="U36" i="1"/>
  <c r="U24" i="1"/>
  <c r="U12" i="1"/>
  <c r="U635" i="1"/>
  <c r="U623" i="1"/>
  <c r="U611" i="1"/>
  <c r="U599" i="1"/>
  <c r="U587" i="1"/>
  <c r="U575" i="1"/>
  <c r="U563" i="1"/>
  <c r="U551" i="1"/>
  <c r="U539" i="1"/>
  <c r="U527" i="1"/>
  <c r="U515" i="1"/>
  <c r="U503" i="1"/>
  <c r="U491" i="1"/>
  <c r="U479" i="1"/>
  <c r="U467" i="1"/>
  <c r="U455" i="1"/>
  <c r="U443" i="1"/>
  <c r="U431" i="1"/>
  <c r="U419" i="1"/>
  <c r="U407" i="1"/>
  <c r="U395" i="1"/>
  <c r="U383" i="1"/>
  <c r="U371" i="1"/>
  <c r="U359" i="1"/>
  <c r="U347" i="1"/>
  <c r="U335" i="1"/>
  <c r="U323" i="1"/>
  <c r="U311" i="1"/>
  <c r="U299" i="1"/>
  <c r="U287" i="1"/>
  <c r="U275" i="1"/>
  <c r="U263" i="1"/>
  <c r="U251" i="1"/>
  <c r="U239" i="1"/>
  <c r="U227" i="1"/>
  <c r="U215" i="1"/>
  <c r="U203" i="1"/>
  <c r="U191" i="1"/>
  <c r="U179" i="1"/>
  <c r="U167" i="1"/>
  <c r="U155" i="1"/>
  <c r="U143" i="1"/>
  <c r="U131" i="1"/>
  <c r="U119" i="1"/>
  <c r="U107" i="1"/>
  <c r="U95" i="1"/>
  <c r="U83" i="1"/>
  <c r="U71" i="1"/>
  <c r="U59" i="1"/>
  <c r="U47" i="1"/>
  <c r="U35" i="1"/>
  <c r="U23" i="1"/>
  <c r="U11" i="1"/>
  <c r="U634" i="1"/>
  <c r="U622" i="1"/>
  <c r="U610" i="1"/>
  <c r="U598" i="1"/>
  <c r="U586" i="1"/>
  <c r="U574" i="1"/>
  <c r="U562" i="1"/>
  <c r="U550" i="1"/>
  <c r="U538" i="1"/>
  <c r="U526" i="1"/>
  <c r="U514" i="1"/>
  <c r="U502" i="1"/>
  <c r="U490" i="1"/>
  <c r="U478" i="1"/>
  <c r="U466" i="1"/>
  <c r="U454" i="1"/>
  <c r="U442" i="1"/>
  <c r="U430" i="1"/>
  <c r="U418" i="1"/>
  <c r="U406" i="1"/>
  <c r="U394" i="1"/>
  <c r="U382" i="1"/>
  <c r="U370" i="1"/>
  <c r="U358" i="1"/>
  <c r="U346" i="1"/>
  <c r="U334" i="1"/>
  <c r="U322" i="1"/>
  <c r="U310" i="1"/>
  <c r="U298" i="1"/>
  <c r="U286" i="1"/>
  <c r="U274" i="1"/>
  <c r="U262" i="1"/>
  <c r="U250" i="1"/>
  <c r="U238" i="1"/>
  <c r="U226" i="1"/>
  <c r="U214" i="1"/>
  <c r="U202" i="1"/>
  <c r="U190" i="1"/>
  <c r="U178" i="1"/>
  <c r="U166" i="1"/>
  <c r="U154" i="1"/>
  <c r="U142" i="1"/>
  <c r="U130" i="1"/>
  <c r="U118" i="1"/>
  <c r="U106" i="1"/>
  <c r="U94" i="1"/>
  <c r="U82" i="1"/>
  <c r="U70" i="1"/>
  <c r="U58" i="1"/>
  <c r="U46" i="1"/>
  <c r="U34" i="1"/>
  <c r="U22" i="1"/>
  <c r="U10" i="1"/>
  <c r="U633" i="1"/>
  <c r="U621" i="1"/>
  <c r="U609" i="1"/>
  <c r="U597" i="1"/>
  <c r="U585" i="1"/>
  <c r="U573" i="1"/>
  <c r="U561" i="1"/>
  <c r="U549" i="1"/>
  <c r="U537" i="1"/>
  <c r="U525" i="1"/>
  <c r="U513" i="1"/>
  <c r="U501" i="1"/>
  <c r="U489" i="1"/>
  <c r="U477" i="1"/>
  <c r="U465" i="1"/>
  <c r="U453" i="1"/>
  <c r="U441" i="1"/>
  <c r="U429" i="1"/>
  <c r="U417" i="1"/>
  <c r="U405" i="1"/>
  <c r="U393" i="1"/>
  <c r="U381" i="1"/>
  <c r="U369" i="1"/>
  <c r="U357" i="1"/>
  <c r="U345" i="1"/>
  <c r="U333" i="1"/>
  <c r="U321" i="1"/>
  <c r="U309" i="1"/>
  <c r="U297" i="1"/>
  <c r="U285" i="1"/>
  <c r="U273" i="1"/>
  <c r="U261" i="1"/>
  <c r="U249" i="1"/>
  <c r="U237" i="1"/>
  <c r="U225" i="1"/>
  <c r="U213" i="1"/>
  <c r="U201" i="1"/>
  <c r="U189" i="1"/>
  <c r="U177" i="1"/>
  <c r="U165" i="1"/>
  <c r="U153" i="1"/>
  <c r="U141" i="1"/>
  <c r="U129" i="1"/>
  <c r="U117" i="1"/>
  <c r="U105" i="1"/>
  <c r="U93" i="1"/>
  <c r="U81" i="1"/>
  <c r="U69" i="1"/>
  <c r="U57" i="1"/>
  <c r="U45" i="1"/>
  <c r="U33" i="1"/>
  <c r="U21" i="1"/>
  <c r="U9" i="1"/>
  <c r="U632" i="1"/>
  <c r="U620" i="1"/>
  <c r="U608" i="1"/>
  <c r="U596" i="1"/>
  <c r="U584" i="1"/>
  <c r="U572" i="1"/>
  <c r="U560" i="1"/>
  <c r="U548" i="1"/>
  <c r="U536" i="1"/>
  <c r="U524" i="1"/>
  <c r="U512" i="1"/>
  <c r="U500" i="1"/>
  <c r="U488" i="1"/>
  <c r="U476" i="1"/>
  <c r="U464" i="1"/>
  <c r="U452" i="1"/>
  <c r="U440" i="1"/>
  <c r="U428" i="1"/>
  <c r="U416" i="1"/>
  <c r="U404" i="1"/>
  <c r="U392" i="1"/>
  <c r="U380" i="1"/>
  <c r="U368" i="1"/>
  <c r="U356" i="1"/>
  <c r="U344" i="1"/>
  <c r="U332" i="1"/>
  <c r="U320" i="1"/>
  <c r="U308" i="1"/>
  <c r="U296" i="1"/>
  <c r="U284" i="1"/>
  <c r="U272" i="1"/>
  <c r="U260" i="1"/>
  <c r="U248" i="1"/>
  <c r="U236" i="1"/>
  <c r="U224" i="1"/>
  <c r="U212" i="1"/>
  <c r="U200" i="1"/>
  <c r="U188" i="1"/>
  <c r="U176" i="1"/>
  <c r="U164" i="1"/>
  <c r="U152" i="1"/>
  <c r="U140" i="1"/>
  <c r="U128" i="1"/>
  <c r="U116" i="1"/>
  <c r="U104" i="1"/>
  <c r="U92" i="1"/>
  <c r="U80" i="1"/>
  <c r="U68" i="1"/>
  <c r="U56" i="1"/>
  <c r="U44" i="1"/>
  <c r="U32" i="1"/>
  <c r="U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<sst xmlns="http://schemas.openxmlformats.org/spreadsheetml/2006/main" count="745" uniqueCount="79">
  <si>
    <t>test_date</t>
  </si>
  <si>
    <t>week_number</t>
  </si>
  <si>
    <t>model</t>
  </si>
  <si>
    <t>brake_distance</t>
  </si>
  <si>
    <t>top_speed</t>
  </si>
  <si>
    <t>power</t>
  </si>
  <si>
    <t>drag_coefficient</t>
  </si>
  <si>
    <t>fuel_efficiency</t>
  </si>
  <si>
    <t>turning_radius</t>
  </si>
  <si>
    <t>Tether</t>
  </si>
  <si>
    <t>Lisk</t>
  </si>
  <si>
    <t>Dash</t>
  </si>
  <si>
    <t>claimed_brake_distance</t>
  </si>
  <si>
    <t>claimed_top_speed</t>
  </si>
  <si>
    <t>claimed_power</t>
  </si>
  <si>
    <t>claimed_drag_coefficient</t>
  </si>
  <si>
    <t>claimed_fuel_consumption</t>
  </si>
  <si>
    <t>claimed_turning_radius</t>
  </si>
  <si>
    <t>Test Date</t>
  </si>
  <si>
    <t>Precipitation</t>
  </si>
  <si>
    <t>Cloud Cover</t>
  </si>
  <si>
    <t>Temperature</t>
  </si>
  <si>
    <t>Humidity</t>
  </si>
  <si>
    <t>Wind Speed</t>
  </si>
  <si>
    <t>15/01/2022 00:00</t>
  </si>
  <si>
    <t>22/01/2022 00:00</t>
  </si>
  <si>
    <t>29/01/2022 00:00</t>
  </si>
  <si>
    <t>19/02/2022 00:00</t>
  </si>
  <si>
    <t>26/02/2022 00:00</t>
  </si>
  <si>
    <t>19/03/2022 00:00</t>
  </si>
  <si>
    <t>26/03/2022 00:00</t>
  </si>
  <si>
    <t>16/04/2022 00:00</t>
  </si>
  <si>
    <t>23/04/2022 00:00</t>
  </si>
  <si>
    <t>30/04/2022 00:00</t>
  </si>
  <si>
    <t>14/05/2022 00:00</t>
  </si>
  <si>
    <t>21/05/2022 00:00</t>
  </si>
  <si>
    <t>28/05/2022 00:00</t>
  </si>
  <si>
    <t>18/06/2022 00:00</t>
  </si>
  <si>
    <t>25/06/2022 00:00</t>
  </si>
  <si>
    <t>16/07/2022 00:00</t>
  </si>
  <si>
    <t>23/07/2022 00:00</t>
  </si>
  <si>
    <t>30/07/2022 00:00</t>
  </si>
  <si>
    <t>13/08/2022 00:00</t>
  </si>
  <si>
    <t>20/08/2022 00:00</t>
  </si>
  <si>
    <t>27/08/2022 00:00</t>
  </si>
  <si>
    <t>17/09/2022 00:00</t>
  </si>
  <si>
    <t>24/09/2022 00:00</t>
  </si>
  <si>
    <t>15/10/2022 00:00</t>
  </si>
  <si>
    <t>22/10/2022 00:00</t>
  </si>
  <si>
    <t>29/10/2022 00:00</t>
  </si>
  <si>
    <t>19/11/2022 00:00</t>
  </si>
  <si>
    <t>26/11/2022 00:00</t>
  </si>
  <si>
    <t>17/12/2022 00:00</t>
  </si>
  <si>
    <t>24/12/2022 00:00</t>
  </si>
  <si>
    <t>Row Labels</t>
  </si>
  <si>
    <t>Grand Total</t>
  </si>
  <si>
    <t>Average of brake_distance</t>
  </si>
  <si>
    <t>Average of top_speed</t>
  </si>
  <si>
    <t>Average of power</t>
  </si>
  <si>
    <t>Average of drag_coefficient</t>
  </si>
  <si>
    <t>Average of fuel_efficiency</t>
  </si>
  <si>
    <t>Average of turning_radius</t>
  </si>
  <si>
    <t>Select Model</t>
  </si>
  <si>
    <t>Claimed</t>
  </si>
  <si>
    <t>Difference</t>
  </si>
  <si>
    <t>Title</t>
  </si>
  <si>
    <t>Compare to another car?</t>
  </si>
  <si>
    <t>Dry</t>
  </si>
  <si>
    <t>Wet</t>
  </si>
  <si>
    <t>Very Wet</t>
  </si>
  <si>
    <t>Mild</t>
  </si>
  <si>
    <t>Cold</t>
  </si>
  <si>
    <t>Hot</t>
  </si>
  <si>
    <t>Rain_status</t>
  </si>
  <si>
    <t>Temp_status</t>
  </si>
  <si>
    <t>Warm</t>
  </si>
  <si>
    <t>No</t>
  </si>
  <si>
    <t>Instructions:
In H12 select the car model you want to inspect- this will display the performance metrics vs claimed for each category. The table will calculate the % difference between the two. If colored red, this means performance is worse than claimed, yellow means better.</t>
  </si>
  <si>
    <t>Use the slicers below to check against different weather conditions and times of year.
Use J8 if you want to compare against a second car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</si>
</sst>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6"/>
      <color theme="1"/>
      <name val="Rob"/>
    </font>
    <font>
      <sz val="11"/>
      <color rgb="FF4D61F4"/>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D61F4"/>
        <bgColor indexed="64"/>
      </patternFill>
    </fill>
    <fill>
      <patternFill patternType="solid">
        <fgColor rgb="FFF4F4F4"/>
        <bgColor indexed="64"/>
      </patternFill>
    </fill>
    <fill>
      <patternFill patternType="solid">
        <fgColor rgb="FF6DF995"/>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xf numFmtId="0" fontId="0" fillId="33" borderId="0" xfId="0" applyFill="1" applyAlignment="1"/>
    <xf numFmtId="0" fontId="18" fillId="34" borderId="11" xfId="0" applyFont="1" applyFill="1" applyBorder="1" applyAlignment="1"/>
    <xf numFmtId="0" fontId="18" fillId="34" borderId="10" xfId="0" applyFont="1" applyFill="1" applyBorder="1" applyAlignment="1">
      <alignment wrapText="1"/>
    </xf>
    <xf numFmtId="0" fontId="19" fillId="34" borderId="10" xfId="0" applyFont="1" applyFill="1" applyBorder="1"/>
    <xf numFmtId="0" fontId="19" fillId="34" borderId="11" xfId="0" applyFont="1" applyFill="1" applyBorder="1"/>
    <xf numFmtId="0" fontId="19" fillId="34" borderId="20" xfId="0" applyFont="1" applyFill="1" applyBorder="1"/>
    <xf numFmtId="0" fontId="19" fillId="34" borderId="21" xfId="0" applyFont="1" applyFill="1" applyBorder="1"/>
    <xf numFmtId="0" fontId="19" fillId="34" borderId="22" xfId="0" applyFont="1" applyFill="1" applyBorder="1"/>
    <xf numFmtId="0" fontId="19" fillId="34" borderId="24" xfId="0" applyFont="1" applyFill="1" applyBorder="1"/>
    <xf numFmtId="0" fontId="19" fillId="34" borderId="25" xfId="0" applyFont="1" applyFill="1" applyBorder="1"/>
    <xf numFmtId="9" fontId="19" fillId="34" borderId="26" xfId="42" applyFont="1" applyFill="1" applyBorder="1"/>
    <xf numFmtId="9" fontId="19" fillId="34" borderId="27" xfId="42" applyFont="1" applyFill="1" applyBorder="1"/>
    <xf numFmtId="0" fontId="19" fillId="35" borderId="14" xfId="0" applyFont="1" applyFill="1" applyBorder="1"/>
    <xf numFmtId="0" fontId="19" fillId="35" borderId="28" xfId="0" applyFont="1" applyFill="1" applyBorder="1"/>
    <xf numFmtId="0" fontId="19" fillId="35" borderId="23" xfId="0" applyFont="1" applyFill="1" applyBorder="1"/>
    <xf numFmtId="0" fontId="0" fillId="34" borderId="12" xfId="0" applyFill="1" applyBorder="1" applyAlignment="1">
      <alignment horizontal="center" wrapText="1"/>
    </xf>
    <xf numFmtId="0" fontId="0" fillId="34" borderId="13" xfId="0" applyFill="1" applyBorder="1" applyAlignment="1">
      <alignment horizontal="center"/>
    </xf>
    <xf numFmtId="0" fontId="0" fillId="34" borderId="14" xfId="0" applyFill="1" applyBorder="1" applyAlignment="1">
      <alignment horizontal="center"/>
    </xf>
    <xf numFmtId="0" fontId="0" fillId="34" borderId="15" xfId="0" applyFill="1" applyBorder="1" applyAlignment="1">
      <alignment horizontal="center"/>
    </xf>
    <xf numFmtId="0" fontId="0" fillId="34" borderId="0" xfId="0" applyFill="1" applyBorder="1" applyAlignment="1">
      <alignment horizontal="center"/>
    </xf>
    <xf numFmtId="0" fontId="0" fillId="34" borderId="16" xfId="0" applyFill="1" applyBorder="1" applyAlignment="1">
      <alignment horizontal="center"/>
    </xf>
    <xf numFmtId="0" fontId="0" fillId="34" borderId="17" xfId="0" applyFill="1" applyBorder="1" applyAlignment="1">
      <alignment horizontal="center"/>
    </xf>
    <xf numFmtId="0" fontId="0" fillId="34" borderId="18" xfId="0" applyFill="1" applyBorder="1" applyAlignment="1">
      <alignment horizontal="center"/>
    </xf>
    <xf numFmtId="0" fontId="0" fillId="34" borderId="19" xfId="0" applyFill="1" applyBorder="1" applyAlignment="1">
      <alignment horizontal="center"/>
    </xf>
    <xf numFmtId="0" fontId="0" fillId="33" borderId="0" xfId="0" applyFill="1" applyBorder="1" applyAlignment="1">
      <alignment horizontal="center"/>
    </xf>
    <xf numFmtId="9" fontId="20" fillId="33" borderId="0" xfId="42" applyFont="1" applyFill="1" applyAlignment="1"/>
    <xf numFmtId="0" fontId="20" fillId="33" borderId="0" xfId="0" applyFont="1" applyFill="1" applyAlignment="1"/>
    <xf numFmtId="0" fontId="20"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E252"/>
        </patternFill>
      </fill>
    </dxf>
    <dxf>
      <fill>
        <patternFill>
          <bgColor rgb="FFFF7C66"/>
        </patternFill>
      </fill>
    </dxf>
    <dxf>
      <fill>
        <patternFill>
          <bgColor rgb="FFFF7C66"/>
        </patternFill>
      </fill>
    </dxf>
    <dxf>
      <fill>
        <patternFill>
          <bgColor rgb="FFFFE252"/>
        </patternFill>
      </fill>
    </dxf>
  </dxfs>
  <tableStyles count="0" defaultTableStyle="TableStyleMedium2" defaultPivotStyle="PivotStyleLight16"/>
  <colors>
    <mruColors>
      <color rgb="FF4D61F4"/>
      <color rgb="FFF4F4F4"/>
      <color rgb="FF6DF995"/>
      <color rgb="FFFF7C66"/>
      <color rgb="FF242456"/>
      <color rgb="FF4DF1F4"/>
      <color rgb="FFFFE2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Dashboard!$M$17</c:f>
          <c:strCache>
            <c:ptCount val="1"/>
            <c:pt idx="0">
              <c:v>Comparision of Test Results vs Claimed [Dash vs Tether]</c:v>
            </c:pt>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rgbClr val="242456"/>
              </a:solidFill>
              <a:latin typeface="+mn-lt"/>
              <a:ea typeface="+mn-ea"/>
              <a:cs typeface="+mn-cs"/>
            </a:defRPr>
          </a:pPr>
          <a:endParaRPr lang="en-US"/>
        </a:p>
      </c:txPr>
    </c:title>
    <c:autoTitleDeleted val="0"/>
    <c:plotArea>
      <c:layout/>
      <c:barChart>
        <c:barDir val="col"/>
        <c:grouping val="clustered"/>
        <c:varyColors val="0"/>
        <c:ser>
          <c:idx val="0"/>
          <c:order val="0"/>
          <c:tx>
            <c:strRef>
              <c:f>Dashboard!$J$12</c:f>
              <c:strCache>
                <c:ptCount val="1"/>
                <c:pt idx="0">
                  <c:v>Dash</c:v>
                </c:pt>
              </c:strCache>
            </c:strRef>
          </c:tx>
          <c:spPr>
            <a:solidFill>
              <a:srgbClr val="4D61F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Dashboard!$K$11:$P$11</c:f>
              <c:strCache>
                <c:ptCount val="6"/>
                <c:pt idx="0">
                  <c:v>brake_distance</c:v>
                </c:pt>
                <c:pt idx="1">
                  <c:v>top_speed</c:v>
                </c:pt>
                <c:pt idx="2">
                  <c:v>power</c:v>
                </c:pt>
                <c:pt idx="3">
                  <c:v>drag_coefficient</c:v>
                </c:pt>
                <c:pt idx="4">
                  <c:v>fuel_efficiency</c:v>
                </c:pt>
                <c:pt idx="5">
                  <c:v>turning_radius</c:v>
                </c:pt>
              </c:strCache>
            </c:strRef>
          </c:cat>
          <c:val>
            <c:numRef>
              <c:f>Dashboard!$K$14:$P$14</c:f>
              <c:numCache>
                <c:formatCode>0%</c:formatCode>
                <c:ptCount val="6"/>
                <c:pt idx="0">
                  <c:v>0.15049999999999999</c:v>
                </c:pt>
                <c:pt idx="1">
                  <c:v>0.2772</c:v>
                </c:pt>
                <c:pt idx="2">
                  <c:v>-5.2299999999999999E-2</c:v>
                </c:pt>
                <c:pt idx="3">
                  <c:v>0.48</c:v>
                </c:pt>
                <c:pt idx="4">
                  <c:v>3.0499999999999999E-2</c:v>
                </c:pt>
                <c:pt idx="5">
                  <c:v>0.60980000000000001</c:v>
                </c:pt>
              </c:numCache>
            </c:numRef>
          </c:val>
          <c:extLst>
            <c:ext xmlns:c16="http://schemas.microsoft.com/office/drawing/2014/chart" uri="{C3380CC4-5D6E-409C-BE32-E72D297353CC}">
              <c16:uniqueId val="{00000000-AE3E-4368-852D-E8DF2A45C198}"/>
            </c:ext>
          </c:extLst>
        </c:ser>
        <c:ser>
          <c:idx val="1"/>
          <c:order val="1"/>
          <c:tx>
            <c:strRef>
              <c:f>Dashboard!$L$8</c:f>
              <c:strCache>
                <c:ptCount val="1"/>
                <c:pt idx="0">
                  <c:v>Tether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Dashboard!$K$5:$P$5</c:f>
              <c:numCache>
                <c:formatCode>0%</c:formatCode>
                <c:ptCount val="6"/>
                <c:pt idx="0">
                  <c:v>0.32</c:v>
                </c:pt>
                <c:pt idx="1">
                  <c:v>0.23</c:v>
                </c:pt>
                <c:pt idx="2">
                  <c:v>-0.03</c:v>
                </c:pt>
                <c:pt idx="3">
                  <c:v>0.33</c:v>
                </c:pt>
                <c:pt idx="4">
                  <c:v>0.01</c:v>
                </c:pt>
                <c:pt idx="5">
                  <c:v>0.54</c:v>
                </c:pt>
              </c:numCache>
            </c:numRef>
          </c:val>
          <c:extLst>
            <c:ext xmlns:c16="http://schemas.microsoft.com/office/drawing/2014/chart" uri="{C3380CC4-5D6E-409C-BE32-E72D297353CC}">
              <c16:uniqueId val="{00000005-AE3E-4368-852D-E8DF2A45C198}"/>
            </c:ext>
          </c:extLst>
        </c:ser>
        <c:dLbls>
          <c:dLblPos val="outEnd"/>
          <c:showLegendKey val="0"/>
          <c:showVal val="1"/>
          <c:showCatName val="0"/>
          <c:showSerName val="0"/>
          <c:showPercent val="0"/>
          <c:showBubbleSize val="0"/>
        </c:dLbls>
        <c:gapWidth val="219"/>
        <c:overlap val="-27"/>
        <c:axId val="228492239"/>
        <c:axId val="258155167"/>
      </c:barChart>
      <c:catAx>
        <c:axId val="228492239"/>
        <c:scaling>
          <c:orientation val="minMax"/>
        </c:scaling>
        <c:delete val="0"/>
        <c:axPos val="b"/>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42456"/>
                </a:solidFill>
                <a:latin typeface="+mn-lt"/>
                <a:ea typeface="+mn-ea"/>
                <a:cs typeface="+mn-cs"/>
              </a:defRPr>
            </a:pPr>
            <a:endParaRPr lang="en-US"/>
          </a:p>
        </c:txPr>
        <c:crossAx val="258155167"/>
        <c:crosses val="autoZero"/>
        <c:auto val="1"/>
        <c:lblAlgn val="ctr"/>
        <c:lblOffset val="100"/>
        <c:noMultiLvlLbl val="0"/>
      </c:catAx>
      <c:valAx>
        <c:axId val="258155167"/>
        <c:scaling>
          <c:orientation val="minMax"/>
        </c:scaling>
        <c:delete val="0"/>
        <c:axPos val="l"/>
        <c:title>
          <c:tx>
            <c:rich>
              <a:bodyPr rot="-5400000" spcFirstLastPara="1" vertOverflow="ellipsis" vert="horz" wrap="square" anchor="ctr" anchorCtr="1"/>
              <a:lstStyle/>
              <a:p>
                <a:pPr>
                  <a:defRPr sz="1600" b="0" i="0" u="none" strike="noStrike" kern="1200" baseline="0">
                    <a:solidFill>
                      <a:srgbClr val="242456"/>
                    </a:solidFill>
                    <a:latin typeface="+mn-lt"/>
                    <a:ea typeface="+mn-ea"/>
                    <a:cs typeface="+mn-cs"/>
                  </a:defRPr>
                </a:pPr>
                <a:r>
                  <a:rPr lang="en-US" sz="1600">
                    <a:solidFill>
                      <a:srgbClr val="242456"/>
                    </a:solidFill>
                  </a:rPr>
                  <a:t>% Difference</a:t>
                </a:r>
              </a:p>
            </c:rich>
          </c:tx>
          <c:overlay val="0"/>
          <c:spPr>
            <a:noFill/>
            <a:ln>
              <a:noFill/>
            </a:ln>
            <a:effectLst/>
          </c:spPr>
          <c:txPr>
            <a:bodyPr rot="-5400000" spcFirstLastPara="1" vertOverflow="ellipsis" vert="horz" wrap="square" anchor="ctr" anchorCtr="1"/>
            <a:lstStyle/>
            <a:p>
              <a:pPr>
                <a:defRPr sz="1600" b="0" i="0" u="none" strike="noStrike" kern="1200" baseline="0">
                  <a:solidFill>
                    <a:srgbClr val="242456"/>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42456"/>
                </a:solidFill>
                <a:latin typeface="+mn-lt"/>
                <a:ea typeface="+mn-ea"/>
                <a:cs typeface="+mn-cs"/>
              </a:defRPr>
            </a:pPr>
            <a:endParaRPr lang="en-US"/>
          </a:p>
        </c:txPr>
        <c:crossAx val="22849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F4F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19050</xdr:colOff>
      <xdr:row>14</xdr:row>
      <xdr:rowOff>7937</xdr:rowOff>
    </xdr:from>
    <xdr:to>
      <xdr:col>16</xdr:col>
      <xdr:colOff>9525</xdr:colOff>
      <xdr:row>29</xdr:row>
      <xdr:rowOff>49212</xdr:rowOff>
    </xdr:to>
    <xdr:graphicFrame macro="">
      <xdr:nvGraphicFramePr>
        <xdr:cNvPr id="2" name="Chart 1">
          <a:extLst>
            <a:ext uri="{FF2B5EF4-FFF2-40B4-BE49-F238E27FC236}">
              <a16:creationId xmlns:a16="http://schemas.microsoft.com/office/drawing/2014/main" id="{FE515AED-A8CF-1355-CACF-751AF4C63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361950</xdr:colOff>
      <xdr:row>22</xdr:row>
      <xdr:rowOff>0</xdr:rowOff>
    </xdr:from>
    <xdr:to>
      <xdr:col>7</xdr:col>
      <xdr:colOff>247650</xdr:colOff>
      <xdr:row>30</xdr:row>
      <xdr:rowOff>15875</xdr:rowOff>
    </xdr:to>
    <mc:AlternateContent xmlns:mc="http://schemas.openxmlformats.org/markup-compatibility/2006">
      <mc:Choice xmlns:a14="http://schemas.microsoft.com/office/drawing/2010/main" Requires="a14">
        <xdr:graphicFrame macro="">
          <xdr:nvGraphicFramePr>
            <xdr:cNvPr id="4" name="Temp_status">
              <a:extLst>
                <a:ext uri="{FF2B5EF4-FFF2-40B4-BE49-F238E27FC236}">
                  <a16:creationId xmlns:a16="http://schemas.microsoft.com/office/drawing/2014/main" id="{73DB2ECB-7976-4B34-BDB0-D4AF29038627}"/>
                </a:ext>
              </a:extLst>
            </xdr:cNvPr>
            <xdr:cNvGraphicFramePr/>
          </xdr:nvGraphicFramePr>
          <xdr:xfrm>
            <a:off x="0" y="0"/>
            <a:ext cx="0" cy="0"/>
          </xdr:xfrm>
          <a:graphic>
            <a:graphicData uri="http://schemas.microsoft.com/office/drawing/2010/slicer">
              <sle:slicer xmlns:sle="http://schemas.microsoft.com/office/drawing/2010/slicer" name="Temp_status"/>
            </a:graphicData>
          </a:graphic>
        </xdr:graphicFrame>
      </mc:Choice>
      <mc:Fallback>
        <xdr:sp macro="" textlink="">
          <xdr:nvSpPr>
            <xdr:cNvPr id="0" name=""/>
            <xdr:cNvSpPr>
              <a:spLocks noTextEdit="1"/>
            </xdr:cNvSpPr>
          </xdr:nvSpPr>
          <xdr:spPr>
            <a:xfrm>
              <a:off x="2190750" y="4953000"/>
              <a:ext cx="2324100" cy="146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73025</xdr:colOff>
      <xdr:row>22</xdr:row>
      <xdr:rowOff>0</xdr:rowOff>
    </xdr:from>
    <xdr:to>
      <xdr:col>3</xdr:col>
      <xdr:colOff>311150</xdr:colOff>
      <xdr:row>28</xdr:row>
      <xdr:rowOff>114300</xdr:rowOff>
    </xdr:to>
    <mc:AlternateContent xmlns:mc="http://schemas.openxmlformats.org/markup-compatibility/2006">
      <mc:Choice xmlns:a14="http://schemas.microsoft.com/office/drawing/2010/main" Requires="a14">
        <xdr:graphicFrame macro="">
          <xdr:nvGraphicFramePr>
            <xdr:cNvPr id="5" name="Rain_status">
              <a:extLst>
                <a:ext uri="{FF2B5EF4-FFF2-40B4-BE49-F238E27FC236}">
                  <a16:creationId xmlns:a16="http://schemas.microsoft.com/office/drawing/2014/main" id="{2DD7FEB1-C34E-4210-BAD1-6ABFF349FACC}"/>
                </a:ext>
              </a:extLst>
            </xdr:cNvPr>
            <xdr:cNvGraphicFramePr/>
          </xdr:nvGraphicFramePr>
          <xdr:xfrm>
            <a:off x="0" y="0"/>
            <a:ext cx="0" cy="0"/>
          </xdr:xfrm>
          <a:graphic>
            <a:graphicData uri="http://schemas.microsoft.com/office/drawing/2010/slicer">
              <sle:slicer xmlns:sle="http://schemas.microsoft.com/office/drawing/2010/slicer" name="Rain_status"/>
            </a:graphicData>
          </a:graphic>
        </xdr:graphicFrame>
      </mc:Choice>
      <mc:Fallback>
        <xdr:sp macro="" textlink="">
          <xdr:nvSpPr>
            <xdr:cNvPr id="0" name=""/>
            <xdr:cNvSpPr>
              <a:spLocks noTextEdit="1"/>
            </xdr:cNvSpPr>
          </xdr:nvSpPr>
          <xdr:spPr>
            <a:xfrm>
              <a:off x="73025" y="4953000"/>
              <a:ext cx="20701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9525</xdr:rowOff>
    </xdr:from>
    <xdr:to>
      <xdr:col>7</xdr:col>
      <xdr:colOff>311150</xdr:colOff>
      <xdr:row>21</xdr:row>
      <xdr:rowOff>111125</xdr:rowOff>
    </xdr:to>
    <mc:AlternateContent xmlns:mc="http://schemas.openxmlformats.org/markup-compatibility/2006">
      <mc:Choice xmlns:tsle="http://schemas.microsoft.com/office/drawing/2012/timeslicer" Requires="tsle">
        <xdr:graphicFrame macro="">
          <xdr:nvGraphicFramePr>
            <xdr:cNvPr id="6" name="test_date">
              <a:extLst>
                <a:ext uri="{FF2B5EF4-FFF2-40B4-BE49-F238E27FC236}">
                  <a16:creationId xmlns:a16="http://schemas.microsoft.com/office/drawing/2014/main" id="{8E89AB7F-5D66-42A8-86C4-7FF0828CBFAD}"/>
                </a:ext>
              </a:extLst>
            </xdr:cNvPr>
            <xdr:cNvGraphicFramePr/>
          </xdr:nvGraphicFramePr>
          <xdr:xfrm>
            <a:off x="0" y="0"/>
            <a:ext cx="0" cy="0"/>
          </xdr:xfrm>
          <a:graphic>
            <a:graphicData uri="http://schemas.microsoft.com/office/drawing/2012/timeslicer">
              <tsle:timeslicer xmlns:tsle="http://schemas.microsoft.com/office/drawing/2012/timeslicer" name="test_date"/>
            </a:graphicData>
          </a:graphic>
        </xdr:graphicFrame>
      </mc:Choice>
      <mc:Fallback>
        <xdr:sp macro="" textlink="">
          <xdr:nvSpPr>
            <xdr:cNvPr id="0" name=""/>
            <xdr:cNvSpPr>
              <a:spLocks noTextEdit="1"/>
            </xdr:cNvSpPr>
          </xdr:nvSpPr>
          <xdr:spPr>
            <a:xfrm>
              <a:off x="0" y="3511550"/>
              <a:ext cx="45815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stair Tyson" refreshedDate="45212.540276273146" createdVersion="8" refreshedVersion="8" minRefreshableVersion="3" recordCount="640" xr:uid="{02080149-8002-4AF8-A48D-3C9C5D804E65}">
  <cacheSource type="worksheet">
    <worksheetSource ref="A1:V1048576" sheet="car_test_results"/>
  </cacheSource>
  <cacheFields count="22">
    <cacheField name="test_date" numFmtId="0">
      <sharedItems containsNonDate="0" containsDate="1" containsString="0" containsBlank="1" minDate="2022-01-01T00:00:00" maxDate="2022-12-25T00:00:00" count="53">
        <d v="2022-01-01T00:00:00"/>
        <d v="2022-01-08T00:00:00"/>
        <d v="2022-01-15T00:00:00"/>
        <d v="2022-01-22T00:00:00"/>
        <d v="2022-01-29T00:00:00"/>
        <d v="2022-02-05T00:00:00"/>
        <d v="2022-02-12T00:00:00"/>
        <d v="2022-02-19T00:00:00"/>
        <d v="2022-02-26T00:00:00"/>
        <d v="2022-03-05T00:00:00"/>
        <d v="2022-03-12T00:00:00"/>
        <d v="2022-03-19T00:00:00"/>
        <d v="2022-03-26T00:00:00"/>
        <d v="2022-04-02T00:00:00"/>
        <d v="2022-04-09T00:00:00"/>
        <d v="2022-04-16T00:00:00"/>
        <d v="2022-04-23T00:00:00"/>
        <d v="2022-04-30T00:00:00"/>
        <d v="2022-05-07T00:00:00"/>
        <d v="2022-05-14T00:00:00"/>
        <d v="2022-05-21T00:00:00"/>
        <d v="2022-05-28T00:00:00"/>
        <d v="2022-06-04T00:00:00"/>
        <d v="2022-06-11T00:00:00"/>
        <d v="2022-06-18T00:00:00"/>
        <d v="2022-06-25T00:00:00"/>
        <d v="2022-07-02T00:00:00"/>
        <d v="2022-07-09T00:00:00"/>
        <d v="2022-07-16T00:00:00"/>
        <d v="2022-07-23T00:00:00"/>
        <d v="2022-07-30T00:00:00"/>
        <d v="2022-08-06T00:00:00"/>
        <d v="2022-08-13T00:00:00"/>
        <d v="2022-08-20T00:00:00"/>
        <d v="2022-08-27T00:00:00"/>
        <d v="2022-09-03T00:00:00"/>
        <d v="2022-09-10T00:00:00"/>
        <d v="2022-09-17T00:00:00"/>
        <d v="2022-09-24T00:00:00"/>
        <d v="2022-10-01T00:00:00"/>
        <d v="2022-10-08T00:00:00"/>
        <d v="2022-10-15T00:00:00"/>
        <d v="2022-10-22T00:00:00"/>
        <d v="2022-10-29T00:00:00"/>
        <d v="2022-11-05T00:00:00"/>
        <d v="2022-11-12T00:00:00"/>
        <d v="2022-11-19T00:00:00"/>
        <d v="2022-11-26T00:00:00"/>
        <d v="2022-12-03T00:00:00"/>
        <d v="2022-12-10T00:00:00"/>
        <d v="2022-12-17T00:00:00"/>
        <d v="2022-12-24T00:00:00"/>
        <m/>
      </sharedItems>
    </cacheField>
    <cacheField name="week_number" numFmtId="0">
      <sharedItems containsString="0" containsBlank="1" containsNumber="1" containsInteger="1" minValue="1" maxValue="52"/>
    </cacheField>
    <cacheField name="model" numFmtId="0">
      <sharedItems containsBlank="1" count="4">
        <s v="Tether"/>
        <s v="Lisk"/>
        <s v="Dash"/>
        <m/>
      </sharedItems>
    </cacheField>
    <cacheField name="brake_distance" numFmtId="0">
      <sharedItems containsString="0" containsBlank="1" containsNumber="1" minValue="22.7" maxValue="119.24"/>
    </cacheField>
    <cacheField name="top_speed" numFmtId="0">
      <sharedItems containsString="0" containsBlank="1" containsNumber="1" minValue="116.34" maxValue="215.33"/>
    </cacheField>
    <cacheField name="power" numFmtId="0">
      <sharedItems containsString="0" containsBlank="1" containsNumber="1" minValue="163" maxValue="200.89"/>
    </cacheField>
    <cacheField name="drag_coefficient" numFmtId="0">
      <sharedItems containsString="0" containsBlank="1" containsNumber="1" minValue="0.27" maxValue="0.81"/>
    </cacheField>
    <cacheField name="fuel_efficiency" numFmtId="0">
      <sharedItems containsString="0" containsBlank="1" containsNumber="1" minValue="34.97" maxValue="72.16"/>
    </cacheField>
    <cacheField name="turning_radius" numFmtId="0">
      <sharedItems containsString="0" containsBlank="1" containsNumber="1" minValue="10.199999999999999" maxValue="33.01"/>
    </cacheField>
    <cacheField name="Precipitation" numFmtId="0">
      <sharedItems containsString="0" containsBlank="1" containsNumber="1" minValue="0.04" maxValue="7.74"/>
    </cacheField>
    <cacheField name="Cloud Cover" numFmtId="0">
      <sharedItems containsString="0" containsBlank="1" containsNumber="1" containsInteger="1" minValue="0" maxValue="7"/>
    </cacheField>
    <cacheField name="Temperature" numFmtId="0">
      <sharedItems containsString="0" containsBlank="1" containsNumber="1" minValue="2.21" maxValue="20.48"/>
    </cacheField>
    <cacheField name="Humidity" numFmtId="0">
      <sharedItems containsString="0" containsBlank="1" containsNumber="1" minValue="57.09" maxValue="84.4"/>
    </cacheField>
    <cacheField name="Wind Speed" numFmtId="0">
      <sharedItems containsString="0" containsBlank="1" containsNumber="1" minValue="3.64" maxValue="13.72"/>
    </cacheField>
    <cacheField name="claimed_brake_distance" numFmtId="0">
      <sharedItems containsString="0" containsBlank="1" containsNumber="1" containsInteger="1" minValue="35" maxValue="38"/>
    </cacheField>
    <cacheField name="claimed_top_speed" numFmtId="0">
      <sharedItems containsString="0" containsBlank="1" containsNumber="1" containsInteger="1" minValue="112" maxValue="129"/>
    </cacheField>
    <cacheField name="claimed_power" numFmtId="0">
      <sharedItems containsString="0" containsBlank="1" containsNumber="1" containsInteger="1" minValue="189" maxValue="195"/>
    </cacheField>
    <cacheField name="claimed_drag_coefficient" numFmtId="0">
      <sharedItems containsString="0" containsBlank="1" containsNumber="1" minValue="0.25" maxValue="0.4"/>
    </cacheField>
    <cacheField name="claimed_fuel_consumption" numFmtId="0">
      <sharedItems containsString="0" containsBlank="1" containsNumber="1" containsInteger="1" minValue="49" maxValue="56"/>
    </cacheField>
    <cacheField name="claimed_turning_radius" numFmtId="0">
      <sharedItems containsString="0" containsBlank="1" containsNumber="1" minValue="10.199999999999999" maxValue="11.1"/>
    </cacheField>
    <cacheField name="Rain_status" numFmtId="0">
      <sharedItems containsBlank="1" count="4">
        <s v="Wet"/>
        <s v="Dry"/>
        <s v="Very Wet"/>
        <m/>
      </sharedItems>
    </cacheField>
    <cacheField name="Temp_status" numFmtId="0">
      <sharedItems containsBlank="1" count="5">
        <s v="Cold"/>
        <s v="Mild"/>
        <s v="Warm"/>
        <s v="Hot"/>
        <m/>
      </sharedItems>
    </cacheField>
  </cacheFields>
  <extLst>
    <ext xmlns:x14="http://schemas.microsoft.com/office/spreadsheetml/2009/9/main" uri="{725AE2AE-9491-48be-B2B4-4EB974FC3084}">
      <x14:pivotCacheDefinition pivotCacheId="3111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0">
  <r>
    <x v="0"/>
    <n v="1"/>
    <x v="0"/>
    <n v="43.76"/>
    <n v="135.91999999999999"/>
    <n v="192.06"/>
    <n v="0.44"/>
    <n v="45.63"/>
    <n v="13.8"/>
    <n v="3.03"/>
    <n v="1"/>
    <n v="6.11"/>
    <n v="77.02"/>
    <n v="9.31"/>
    <n v="35"/>
    <n v="129"/>
    <n v="195"/>
    <n v="0.4"/>
    <n v="49"/>
    <n v="10.9"/>
    <x v="0"/>
    <x v="0"/>
  </r>
  <r>
    <x v="0"/>
    <n v="1"/>
    <x v="0"/>
    <n v="47.8"/>
    <n v="141.75"/>
    <n v="189.67"/>
    <n v="0.51"/>
    <n v="45.99"/>
    <n v="16.75"/>
    <n v="3.03"/>
    <n v="1"/>
    <n v="6.11"/>
    <n v="77.02"/>
    <n v="9.31"/>
    <n v="35"/>
    <n v="129"/>
    <n v="195"/>
    <n v="0.4"/>
    <n v="49"/>
    <n v="10.9"/>
    <x v="0"/>
    <x v="0"/>
  </r>
  <r>
    <x v="0"/>
    <n v="1"/>
    <x v="0"/>
    <n v="52.08"/>
    <n v="146.91999999999999"/>
    <n v="186.03"/>
    <n v="0.56000000000000005"/>
    <n v="45.31"/>
    <n v="19.57"/>
    <n v="3.03"/>
    <n v="1"/>
    <n v="6.11"/>
    <n v="77.02"/>
    <n v="9.31"/>
    <n v="35"/>
    <n v="129"/>
    <n v="195"/>
    <n v="0.4"/>
    <n v="49"/>
    <n v="10.9"/>
    <x v="0"/>
    <x v="0"/>
  </r>
  <r>
    <x v="0"/>
    <n v="1"/>
    <x v="1"/>
    <n v="37.22"/>
    <n v="129.29"/>
    <n v="186.76"/>
    <n v="0.43"/>
    <n v="48.29"/>
    <n v="13.78"/>
    <n v="3.03"/>
    <n v="1"/>
    <n v="6.11"/>
    <n v="77.02"/>
    <n v="9.31"/>
    <n v="36"/>
    <n v="123"/>
    <n v="189"/>
    <n v="0.38"/>
    <n v="50"/>
    <n v="11.1"/>
    <x v="0"/>
    <x v="0"/>
  </r>
  <r>
    <x v="0"/>
    <n v="1"/>
    <x v="1"/>
    <n v="37.56"/>
    <n v="139.58000000000001"/>
    <n v="184.37"/>
    <n v="0.5"/>
    <n v="46.21"/>
    <n v="15.41"/>
    <n v="3.03"/>
    <n v="1"/>
    <n v="6.11"/>
    <n v="77.02"/>
    <n v="9.31"/>
    <n v="36"/>
    <n v="123"/>
    <n v="189"/>
    <n v="0.38"/>
    <n v="50"/>
    <n v="11.1"/>
    <x v="0"/>
    <x v="0"/>
  </r>
  <r>
    <x v="0"/>
    <n v="1"/>
    <x v="1"/>
    <n v="38.54"/>
    <n v="147.97999999999999"/>
    <n v="181.77"/>
    <n v="0.55000000000000004"/>
    <n v="45.15"/>
    <n v="17.7"/>
    <n v="3.03"/>
    <n v="1"/>
    <n v="6.11"/>
    <n v="77.02"/>
    <n v="9.31"/>
    <n v="36"/>
    <n v="123"/>
    <n v="189"/>
    <n v="0.38"/>
    <n v="50"/>
    <n v="11.1"/>
    <x v="0"/>
    <x v="0"/>
  </r>
  <r>
    <x v="0"/>
    <n v="1"/>
    <x v="1"/>
    <n v="39.53"/>
    <n v="155.11000000000001"/>
    <n v="179.42"/>
    <n v="0.61"/>
    <n v="49.41"/>
    <n v="20.05"/>
    <n v="3.03"/>
    <n v="1"/>
    <n v="6.11"/>
    <n v="77.02"/>
    <n v="9.31"/>
    <n v="36"/>
    <n v="123"/>
    <n v="189"/>
    <n v="0.38"/>
    <n v="50"/>
    <n v="11.1"/>
    <x v="0"/>
    <x v="0"/>
  </r>
  <r>
    <x v="0"/>
    <n v="1"/>
    <x v="2"/>
    <n v="40.21"/>
    <n v="119.78"/>
    <n v="191.05"/>
    <n v="0.3"/>
    <n v="55.57"/>
    <n v="12.73"/>
    <n v="3.03"/>
    <n v="1"/>
    <n v="6.11"/>
    <n v="77.02"/>
    <n v="9.31"/>
    <n v="38"/>
    <n v="112"/>
    <n v="194"/>
    <n v="0.25"/>
    <n v="56"/>
    <n v="10.199999999999999"/>
    <x v="0"/>
    <x v="0"/>
  </r>
  <r>
    <x v="0"/>
    <n v="1"/>
    <x v="2"/>
    <n v="41.4"/>
    <n v="130.88999999999999"/>
    <n v="187.06"/>
    <n v="0.35"/>
    <n v="53.44"/>
    <n v="16.28"/>
    <n v="3.03"/>
    <n v="1"/>
    <n v="6.11"/>
    <n v="77.02"/>
    <n v="9.31"/>
    <n v="38"/>
    <n v="112"/>
    <n v="194"/>
    <n v="0.25"/>
    <n v="56"/>
    <n v="10.199999999999999"/>
    <x v="0"/>
    <x v="0"/>
  </r>
  <r>
    <x v="0"/>
    <n v="1"/>
    <x v="2"/>
    <n v="45.44"/>
    <n v="139.59"/>
    <n v="183.42"/>
    <n v="0.42"/>
    <n v="56.11"/>
    <n v="18.82"/>
    <n v="3.03"/>
    <n v="1"/>
    <n v="6.11"/>
    <n v="77.02"/>
    <n v="9.31"/>
    <n v="38"/>
    <n v="112"/>
    <n v="194"/>
    <n v="0.25"/>
    <n v="56"/>
    <n v="10.199999999999999"/>
    <x v="0"/>
    <x v="0"/>
  </r>
  <r>
    <x v="0"/>
    <n v="1"/>
    <x v="2"/>
    <n v="48.39"/>
    <n v="148.63"/>
    <n v="181.24"/>
    <n v="0.49"/>
    <n v="57.53"/>
    <n v="22.55"/>
    <n v="3.03"/>
    <n v="1"/>
    <n v="6.11"/>
    <n v="77.02"/>
    <n v="9.31"/>
    <n v="38"/>
    <n v="112"/>
    <n v="194"/>
    <n v="0.25"/>
    <n v="56"/>
    <n v="10.199999999999999"/>
    <x v="0"/>
    <x v="0"/>
  </r>
  <r>
    <x v="1"/>
    <n v="2"/>
    <x v="0"/>
    <n v="37.630000000000003"/>
    <n v="138.5"/>
    <n v="196.06"/>
    <n v="0.45"/>
    <n v="52.98"/>
    <n v="12.81"/>
    <n v="1.45"/>
    <n v="2"/>
    <n v="5.31"/>
    <n v="75.489999999999995"/>
    <n v="8.25"/>
    <n v="35"/>
    <n v="129"/>
    <n v="195"/>
    <n v="0.4"/>
    <n v="49"/>
    <n v="10.9"/>
    <x v="1"/>
    <x v="0"/>
  </r>
  <r>
    <x v="1"/>
    <n v="2"/>
    <x v="0"/>
    <n v="39.17"/>
    <n v="150.49"/>
    <n v="195.02"/>
    <n v="0.5"/>
    <n v="50.41"/>
    <n v="14.93"/>
    <n v="1.45"/>
    <n v="2"/>
    <n v="5.31"/>
    <n v="75.489999999999995"/>
    <n v="8.25"/>
    <n v="35"/>
    <n v="129"/>
    <n v="195"/>
    <n v="0.4"/>
    <n v="49"/>
    <n v="10.9"/>
    <x v="1"/>
    <x v="0"/>
  </r>
  <r>
    <x v="1"/>
    <n v="2"/>
    <x v="0"/>
    <n v="40.06"/>
    <n v="158.69999999999999"/>
    <n v="192.1"/>
    <n v="0.53"/>
    <n v="53.72"/>
    <n v="17.77"/>
    <n v="1.45"/>
    <n v="2"/>
    <n v="5.31"/>
    <n v="75.489999999999995"/>
    <n v="8.25"/>
    <n v="35"/>
    <n v="129"/>
    <n v="195"/>
    <n v="0.4"/>
    <n v="49"/>
    <n v="10.9"/>
    <x v="1"/>
    <x v="0"/>
  </r>
  <r>
    <x v="1"/>
    <n v="2"/>
    <x v="0"/>
    <n v="42.66"/>
    <n v="167.32"/>
    <n v="184.53"/>
    <n v="0.59"/>
    <n v="54.39"/>
    <n v="19.350000000000001"/>
    <n v="1.45"/>
    <n v="2"/>
    <n v="5.31"/>
    <n v="75.489999999999995"/>
    <n v="8.25"/>
    <n v="35"/>
    <n v="129"/>
    <n v="195"/>
    <n v="0.4"/>
    <n v="49"/>
    <n v="10.9"/>
    <x v="1"/>
    <x v="0"/>
  </r>
  <r>
    <x v="1"/>
    <n v="2"/>
    <x v="0"/>
    <n v="42.29"/>
    <n v="179.28"/>
    <n v="182.33"/>
    <n v="0.66"/>
    <n v="59.26"/>
    <n v="21.74"/>
    <n v="1.45"/>
    <n v="2"/>
    <n v="5.31"/>
    <n v="75.489999999999995"/>
    <n v="8.25"/>
    <n v="35"/>
    <n v="129"/>
    <n v="195"/>
    <n v="0.4"/>
    <n v="49"/>
    <n v="10.9"/>
    <x v="1"/>
    <x v="0"/>
  </r>
  <r>
    <x v="1"/>
    <n v="2"/>
    <x v="1"/>
    <n v="33.21"/>
    <n v="132.76"/>
    <n v="189.76"/>
    <n v="0.43"/>
    <n v="50.74"/>
    <n v="12"/>
    <n v="1.45"/>
    <n v="2"/>
    <n v="5.31"/>
    <n v="75.489999999999995"/>
    <n v="8.25"/>
    <n v="36"/>
    <n v="123"/>
    <n v="189"/>
    <n v="0.38"/>
    <n v="50"/>
    <n v="11.1"/>
    <x v="1"/>
    <x v="0"/>
  </r>
  <r>
    <x v="1"/>
    <n v="2"/>
    <x v="1"/>
    <n v="31.42"/>
    <n v="142.38999999999999"/>
    <n v="186.85"/>
    <n v="0.49"/>
    <n v="50.46"/>
    <n v="13.86"/>
    <n v="1.45"/>
    <n v="2"/>
    <n v="5.31"/>
    <n v="75.489999999999995"/>
    <n v="8.25"/>
    <n v="36"/>
    <n v="123"/>
    <n v="189"/>
    <n v="0.38"/>
    <n v="50"/>
    <n v="11.1"/>
    <x v="1"/>
    <x v="0"/>
  </r>
  <r>
    <x v="1"/>
    <n v="2"/>
    <x v="1"/>
    <n v="29.65"/>
    <n v="151.13"/>
    <n v="186.27"/>
    <n v="0.55000000000000004"/>
    <n v="50.59"/>
    <n v="17.34"/>
    <n v="1.45"/>
    <n v="2"/>
    <n v="5.31"/>
    <n v="75.489999999999995"/>
    <n v="8.25"/>
    <n v="36"/>
    <n v="123"/>
    <n v="189"/>
    <n v="0.38"/>
    <n v="50"/>
    <n v="11.1"/>
    <x v="1"/>
    <x v="0"/>
  </r>
  <r>
    <x v="1"/>
    <n v="2"/>
    <x v="1"/>
    <n v="28.83"/>
    <n v="160.94999999999999"/>
    <n v="185.29"/>
    <n v="0.61"/>
    <n v="47.85"/>
    <n v="19.579999999999998"/>
    <n v="1.45"/>
    <n v="2"/>
    <n v="5.31"/>
    <n v="75.489999999999995"/>
    <n v="8.25"/>
    <n v="36"/>
    <n v="123"/>
    <n v="189"/>
    <n v="0.38"/>
    <n v="50"/>
    <n v="11.1"/>
    <x v="1"/>
    <x v="0"/>
  </r>
  <r>
    <x v="1"/>
    <n v="2"/>
    <x v="1"/>
    <n v="25.1"/>
    <n v="171.14"/>
    <n v="183.15"/>
    <n v="0.67"/>
    <n v="49.98"/>
    <n v="21.52"/>
    <n v="1.45"/>
    <n v="2"/>
    <n v="5.31"/>
    <n v="75.489999999999995"/>
    <n v="8.25"/>
    <n v="36"/>
    <n v="123"/>
    <n v="189"/>
    <n v="0.38"/>
    <n v="50"/>
    <n v="11.1"/>
    <x v="1"/>
    <x v="0"/>
  </r>
  <r>
    <x v="1"/>
    <n v="2"/>
    <x v="2"/>
    <n v="39.590000000000003"/>
    <n v="120.29"/>
    <n v="188.88"/>
    <n v="0.31"/>
    <n v="58.64"/>
    <n v="13.62"/>
    <n v="1.45"/>
    <n v="2"/>
    <n v="5.31"/>
    <n v="75.489999999999995"/>
    <n v="8.25"/>
    <n v="38"/>
    <n v="112"/>
    <n v="194"/>
    <n v="0.25"/>
    <n v="56"/>
    <n v="10.199999999999999"/>
    <x v="1"/>
    <x v="0"/>
  </r>
  <r>
    <x v="1"/>
    <n v="2"/>
    <x v="2"/>
    <n v="39.01"/>
    <n v="126.88"/>
    <n v="187.42"/>
    <n v="0.38"/>
    <n v="58.46"/>
    <n v="15.67"/>
    <n v="1.45"/>
    <n v="2"/>
    <n v="5.31"/>
    <n v="75.489999999999995"/>
    <n v="8.25"/>
    <n v="38"/>
    <n v="112"/>
    <n v="194"/>
    <n v="0.25"/>
    <n v="56"/>
    <n v="10.199999999999999"/>
    <x v="1"/>
    <x v="0"/>
  </r>
  <r>
    <x v="1"/>
    <n v="2"/>
    <x v="2"/>
    <n v="39.51"/>
    <n v="135.75"/>
    <n v="182.66"/>
    <n v="0.42"/>
    <n v="56.75"/>
    <n v="17.13"/>
    <n v="1.45"/>
    <n v="2"/>
    <n v="5.31"/>
    <n v="75.489999999999995"/>
    <n v="8.25"/>
    <n v="38"/>
    <n v="112"/>
    <n v="194"/>
    <n v="0.25"/>
    <n v="56"/>
    <n v="10.199999999999999"/>
    <x v="1"/>
    <x v="0"/>
  </r>
  <r>
    <x v="2"/>
    <n v="3"/>
    <x v="0"/>
    <n v="40.35"/>
    <n v="135.79"/>
    <n v="195.08"/>
    <n v="0.5"/>
    <n v="50.98"/>
    <n v="13.68"/>
    <n v="3.29"/>
    <n v="1"/>
    <n v="4.42"/>
    <n v="75.88"/>
    <n v="10.93"/>
    <n v="35"/>
    <n v="129"/>
    <n v="195"/>
    <n v="0.4"/>
    <n v="49"/>
    <n v="10.9"/>
    <x v="0"/>
    <x v="0"/>
  </r>
  <r>
    <x v="2"/>
    <n v="3"/>
    <x v="0"/>
    <n v="43.97"/>
    <n v="146.94999999999999"/>
    <n v="191.37"/>
    <n v="0.57999999999999996"/>
    <n v="50.85"/>
    <n v="17.87"/>
    <n v="3.29"/>
    <n v="1"/>
    <n v="4.42"/>
    <n v="75.88"/>
    <n v="10.93"/>
    <n v="35"/>
    <n v="129"/>
    <n v="195"/>
    <n v="0.4"/>
    <n v="49"/>
    <n v="10.9"/>
    <x v="0"/>
    <x v="0"/>
  </r>
  <r>
    <x v="2"/>
    <n v="3"/>
    <x v="0"/>
    <n v="47.82"/>
    <n v="156.61000000000001"/>
    <n v="190.02"/>
    <n v="0.69"/>
    <n v="52.85"/>
    <n v="21.85"/>
    <n v="3.29"/>
    <n v="1"/>
    <n v="4.42"/>
    <n v="75.88"/>
    <n v="10.93"/>
    <n v="35"/>
    <n v="129"/>
    <n v="195"/>
    <n v="0.4"/>
    <n v="49"/>
    <n v="10.9"/>
    <x v="0"/>
    <x v="0"/>
  </r>
  <r>
    <x v="2"/>
    <n v="3"/>
    <x v="1"/>
    <n v="37.950000000000003"/>
    <n v="134.18"/>
    <n v="187.18"/>
    <n v="0.44"/>
    <n v="49.39"/>
    <n v="14.28"/>
    <n v="3.29"/>
    <n v="1"/>
    <n v="4.42"/>
    <n v="75.88"/>
    <n v="10.93"/>
    <n v="36"/>
    <n v="123"/>
    <n v="189"/>
    <n v="0.38"/>
    <n v="50"/>
    <n v="11.1"/>
    <x v="0"/>
    <x v="0"/>
  </r>
  <r>
    <x v="2"/>
    <n v="3"/>
    <x v="1"/>
    <n v="38.340000000000003"/>
    <n v="139.86000000000001"/>
    <n v="183.88"/>
    <n v="0.48"/>
    <n v="46.26"/>
    <n v="18.43"/>
    <n v="3.29"/>
    <n v="1"/>
    <n v="4.42"/>
    <n v="75.88"/>
    <n v="10.93"/>
    <n v="36"/>
    <n v="123"/>
    <n v="189"/>
    <n v="0.38"/>
    <n v="50"/>
    <n v="11.1"/>
    <x v="0"/>
    <x v="0"/>
  </r>
  <r>
    <x v="2"/>
    <n v="3"/>
    <x v="1"/>
    <n v="38.08"/>
    <n v="149.6"/>
    <n v="183.86"/>
    <n v="0.55000000000000004"/>
    <n v="46.84"/>
    <n v="21.67"/>
    <n v="3.29"/>
    <n v="1"/>
    <n v="4.42"/>
    <n v="75.88"/>
    <n v="10.93"/>
    <n v="36"/>
    <n v="123"/>
    <n v="189"/>
    <n v="0.38"/>
    <n v="50"/>
    <n v="11.1"/>
    <x v="0"/>
    <x v="0"/>
  </r>
  <r>
    <x v="2"/>
    <n v="3"/>
    <x v="1"/>
    <n v="40.409999999999997"/>
    <n v="158.66"/>
    <n v="182.71"/>
    <n v="0.63"/>
    <n v="48.01"/>
    <n v="25.43"/>
    <n v="3.29"/>
    <n v="1"/>
    <n v="4.42"/>
    <n v="75.88"/>
    <n v="10.93"/>
    <n v="36"/>
    <n v="123"/>
    <n v="189"/>
    <n v="0.38"/>
    <n v="50"/>
    <n v="11.1"/>
    <x v="0"/>
    <x v="0"/>
  </r>
  <r>
    <x v="2"/>
    <n v="3"/>
    <x v="2"/>
    <n v="40.770000000000003"/>
    <n v="123.91"/>
    <n v="192.12"/>
    <n v="0.32"/>
    <n v="53.93"/>
    <n v="14.65"/>
    <n v="3.29"/>
    <n v="1"/>
    <n v="4.42"/>
    <n v="75.88"/>
    <n v="10.93"/>
    <n v="38"/>
    <n v="112"/>
    <n v="194"/>
    <n v="0.25"/>
    <n v="56"/>
    <n v="10.199999999999999"/>
    <x v="0"/>
    <x v="0"/>
  </r>
  <r>
    <x v="2"/>
    <n v="3"/>
    <x v="2"/>
    <n v="44.2"/>
    <n v="134.66999999999999"/>
    <n v="187.91"/>
    <n v="0.41"/>
    <n v="52.98"/>
    <n v="18.920000000000002"/>
    <n v="3.29"/>
    <n v="1"/>
    <n v="4.42"/>
    <n v="75.88"/>
    <n v="10.93"/>
    <n v="38"/>
    <n v="112"/>
    <n v="194"/>
    <n v="0.25"/>
    <n v="56"/>
    <n v="10.199999999999999"/>
    <x v="0"/>
    <x v="0"/>
  </r>
  <r>
    <x v="2"/>
    <n v="3"/>
    <x v="2"/>
    <n v="47.77"/>
    <n v="146.32"/>
    <n v="185.66"/>
    <n v="0.5"/>
    <n v="53.31"/>
    <n v="23.63"/>
    <n v="3.29"/>
    <n v="1"/>
    <n v="4.42"/>
    <n v="75.88"/>
    <n v="10.93"/>
    <n v="38"/>
    <n v="112"/>
    <n v="194"/>
    <n v="0.25"/>
    <n v="56"/>
    <n v="10.199999999999999"/>
    <x v="0"/>
    <x v="0"/>
  </r>
  <r>
    <x v="2"/>
    <n v="3"/>
    <x v="2"/>
    <n v="50.49"/>
    <n v="160.13"/>
    <n v="182.18"/>
    <n v="0.57999999999999996"/>
    <n v="55.76"/>
    <n v="28.51"/>
    <n v="3.29"/>
    <n v="1"/>
    <n v="4.42"/>
    <n v="75.88"/>
    <n v="10.93"/>
    <n v="38"/>
    <n v="112"/>
    <n v="194"/>
    <n v="0.25"/>
    <n v="56"/>
    <n v="10.199999999999999"/>
    <x v="0"/>
    <x v="0"/>
  </r>
  <r>
    <x v="3"/>
    <n v="4"/>
    <x v="0"/>
    <n v="52.06"/>
    <n v="136.76"/>
    <n v="194.28"/>
    <n v="0.48"/>
    <n v="47.02"/>
    <n v="15.56"/>
    <n v="5.25"/>
    <n v="2"/>
    <n v="5.39"/>
    <n v="76.41"/>
    <n v="11.19"/>
    <n v="35"/>
    <n v="129"/>
    <n v="195"/>
    <n v="0.4"/>
    <n v="49"/>
    <n v="10.9"/>
    <x v="2"/>
    <x v="0"/>
  </r>
  <r>
    <x v="3"/>
    <n v="4"/>
    <x v="0"/>
    <n v="67.900000000000006"/>
    <n v="139.97999999999999"/>
    <n v="196.24"/>
    <n v="0.55000000000000004"/>
    <n v="47.46"/>
    <n v="20.54"/>
    <n v="5.25"/>
    <n v="2"/>
    <n v="5.39"/>
    <n v="76.41"/>
    <n v="11.19"/>
    <n v="35"/>
    <n v="129"/>
    <n v="195"/>
    <n v="0.4"/>
    <n v="49"/>
    <n v="10.9"/>
    <x v="2"/>
    <x v="0"/>
  </r>
  <r>
    <x v="3"/>
    <n v="4"/>
    <x v="0"/>
    <n v="81.58"/>
    <n v="140.96"/>
    <n v="194.18"/>
    <n v="0.63"/>
    <n v="52.64"/>
    <n v="25.26"/>
    <n v="5.25"/>
    <n v="2"/>
    <n v="5.39"/>
    <n v="76.41"/>
    <n v="11.19"/>
    <n v="35"/>
    <n v="129"/>
    <n v="195"/>
    <n v="0.4"/>
    <n v="49"/>
    <n v="10.9"/>
    <x v="2"/>
    <x v="0"/>
  </r>
  <r>
    <x v="3"/>
    <n v="4"/>
    <x v="0"/>
    <n v="99.1"/>
    <n v="149.63"/>
    <n v="191.94"/>
    <n v="0.71"/>
    <n v="54.66"/>
    <n v="28.49"/>
    <n v="5.25"/>
    <n v="2"/>
    <n v="5.39"/>
    <n v="76.41"/>
    <n v="11.19"/>
    <n v="35"/>
    <n v="129"/>
    <n v="195"/>
    <n v="0.4"/>
    <n v="49"/>
    <n v="10.9"/>
    <x v="2"/>
    <x v="0"/>
  </r>
  <r>
    <x v="3"/>
    <n v="4"/>
    <x v="0"/>
    <n v="115.42"/>
    <n v="154.72999999999999"/>
    <n v="186.88"/>
    <n v="0.79"/>
    <n v="59.47"/>
    <n v="32.479999999999997"/>
    <n v="5.25"/>
    <n v="2"/>
    <n v="5.39"/>
    <n v="76.41"/>
    <n v="11.19"/>
    <n v="35"/>
    <n v="129"/>
    <n v="195"/>
    <n v="0.4"/>
    <n v="49"/>
    <n v="10.9"/>
    <x v="2"/>
    <x v="0"/>
  </r>
  <r>
    <x v="3"/>
    <n v="4"/>
    <x v="1"/>
    <n v="41.87"/>
    <n v="128.4"/>
    <n v="182.97"/>
    <n v="0.45"/>
    <n v="45.13"/>
    <n v="16.23"/>
    <n v="5.25"/>
    <n v="2"/>
    <n v="5.39"/>
    <n v="76.41"/>
    <n v="11.19"/>
    <n v="36"/>
    <n v="123"/>
    <n v="189"/>
    <n v="0.38"/>
    <n v="50"/>
    <n v="11.1"/>
    <x v="2"/>
    <x v="0"/>
  </r>
  <r>
    <x v="3"/>
    <n v="4"/>
    <x v="1"/>
    <n v="46.72"/>
    <n v="130.57"/>
    <n v="183.37"/>
    <n v="0.5"/>
    <n v="47.97"/>
    <n v="20.27"/>
    <n v="5.25"/>
    <n v="2"/>
    <n v="5.39"/>
    <n v="76.41"/>
    <n v="11.19"/>
    <n v="36"/>
    <n v="123"/>
    <n v="189"/>
    <n v="0.38"/>
    <n v="50"/>
    <n v="11.1"/>
    <x v="2"/>
    <x v="0"/>
  </r>
  <r>
    <x v="3"/>
    <n v="4"/>
    <x v="1"/>
    <n v="51.21"/>
    <n v="133.28"/>
    <n v="177.87"/>
    <n v="0.59"/>
    <n v="48.24"/>
    <n v="23.61"/>
    <n v="5.25"/>
    <n v="2"/>
    <n v="5.39"/>
    <n v="76.41"/>
    <n v="11.19"/>
    <n v="36"/>
    <n v="123"/>
    <n v="189"/>
    <n v="0.38"/>
    <n v="50"/>
    <n v="11.1"/>
    <x v="2"/>
    <x v="0"/>
  </r>
  <r>
    <x v="3"/>
    <n v="4"/>
    <x v="2"/>
    <n v="43.93"/>
    <n v="116.34"/>
    <n v="187.47"/>
    <n v="0.31"/>
    <n v="55.52"/>
    <n v="14.61"/>
    <n v="5.25"/>
    <n v="2"/>
    <n v="5.39"/>
    <n v="76.41"/>
    <n v="11.19"/>
    <n v="38"/>
    <n v="112"/>
    <n v="194"/>
    <n v="0.25"/>
    <n v="56"/>
    <n v="10.199999999999999"/>
    <x v="2"/>
    <x v="0"/>
  </r>
  <r>
    <x v="3"/>
    <n v="4"/>
    <x v="2"/>
    <n v="52.02"/>
    <n v="119.67"/>
    <n v="187.23"/>
    <n v="0.37"/>
    <n v="57.73"/>
    <n v="20.38"/>
    <n v="5.25"/>
    <n v="2"/>
    <n v="5.39"/>
    <n v="76.41"/>
    <n v="11.19"/>
    <n v="38"/>
    <n v="112"/>
    <n v="194"/>
    <n v="0.25"/>
    <n v="56"/>
    <n v="10.199999999999999"/>
    <x v="2"/>
    <x v="0"/>
  </r>
  <r>
    <x v="3"/>
    <n v="4"/>
    <x v="2"/>
    <n v="58.23"/>
    <n v="122.84"/>
    <n v="179.82"/>
    <n v="0.45"/>
    <n v="60.76"/>
    <n v="24.54"/>
    <n v="5.25"/>
    <n v="2"/>
    <n v="5.39"/>
    <n v="76.41"/>
    <n v="11.19"/>
    <n v="38"/>
    <n v="112"/>
    <n v="194"/>
    <n v="0.25"/>
    <n v="56"/>
    <n v="10.199999999999999"/>
    <x v="2"/>
    <x v="0"/>
  </r>
  <r>
    <x v="4"/>
    <n v="5"/>
    <x v="0"/>
    <n v="35.79"/>
    <n v="144.03"/>
    <n v="195.27"/>
    <n v="0.45"/>
    <n v="50.84"/>
    <n v="14.82"/>
    <n v="1.45"/>
    <n v="4"/>
    <n v="3.65"/>
    <n v="84.4"/>
    <n v="7.47"/>
    <n v="35"/>
    <n v="129"/>
    <n v="195"/>
    <n v="0.4"/>
    <n v="49"/>
    <n v="10.9"/>
    <x v="1"/>
    <x v="0"/>
  </r>
  <r>
    <x v="4"/>
    <n v="5"/>
    <x v="0"/>
    <n v="39.11"/>
    <n v="154.36000000000001"/>
    <n v="195.77"/>
    <n v="0.5"/>
    <n v="48"/>
    <n v="18.3"/>
    <n v="1.45"/>
    <n v="4"/>
    <n v="3.65"/>
    <n v="84.4"/>
    <n v="7.47"/>
    <n v="35"/>
    <n v="129"/>
    <n v="195"/>
    <n v="0.4"/>
    <n v="49"/>
    <n v="10.9"/>
    <x v="1"/>
    <x v="0"/>
  </r>
  <r>
    <x v="4"/>
    <n v="5"/>
    <x v="0"/>
    <n v="39.76"/>
    <n v="165.09"/>
    <n v="198.67"/>
    <n v="0.56000000000000005"/>
    <n v="50.63"/>
    <n v="22.38"/>
    <n v="1.45"/>
    <n v="4"/>
    <n v="3.65"/>
    <n v="84.4"/>
    <n v="7.47"/>
    <n v="35"/>
    <n v="129"/>
    <n v="195"/>
    <n v="0.4"/>
    <n v="49"/>
    <n v="10.9"/>
    <x v="1"/>
    <x v="0"/>
  </r>
  <r>
    <x v="4"/>
    <n v="5"/>
    <x v="0"/>
    <n v="39.25"/>
    <n v="177.53"/>
    <n v="200.52"/>
    <n v="0.62"/>
    <n v="49.82"/>
    <n v="25.31"/>
    <n v="1.45"/>
    <n v="4"/>
    <n v="3.65"/>
    <n v="84.4"/>
    <n v="7.47"/>
    <n v="35"/>
    <n v="129"/>
    <n v="195"/>
    <n v="0.4"/>
    <n v="49"/>
    <n v="10.9"/>
    <x v="1"/>
    <x v="0"/>
  </r>
  <r>
    <x v="4"/>
    <n v="5"/>
    <x v="1"/>
    <n v="34.5"/>
    <n v="136.77000000000001"/>
    <n v="188.24"/>
    <n v="0.39"/>
    <n v="54.02"/>
    <n v="12.96"/>
    <n v="1.45"/>
    <n v="4"/>
    <n v="3.65"/>
    <n v="84.4"/>
    <n v="7.47"/>
    <n v="36"/>
    <n v="123"/>
    <n v="189"/>
    <n v="0.38"/>
    <n v="50"/>
    <n v="11.1"/>
    <x v="1"/>
    <x v="0"/>
  </r>
  <r>
    <x v="4"/>
    <n v="5"/>
    <x v="1"/>
    <n v="32.369999999999997"/>
    <n v="153.33000000000001"/>
    <n v="186.61"/>
    <n v="0.44"/>
    <n v="54.49"/>
    <n v="15.62"/>
    <n v="1.45"/>
    <n v="4"/>
    <n v="3.65"/>
    <n v="84.4"/>
    <n v="7.47"/>
    <n v="36"/>
    <n v="123"/>
    <n v="189"/>
    <n v="0.38"/>
    <n v="50"/>
    <n v="11.1"/>
    <x v="1"/>
    <x v="0"/>
  </r>
  <r>
    <x v="4"/>
    <n v="5"/>
    <x v="1"/>
    <n v="29.82"/>
    <n v="168.16"/>
    <n v="185.55"/>
    <n v="0.5"/>
    <n v="53.65"/>
    <n v="18.940000000000001"/>
    <n v="1.45"/>
    <n v="4"/>
    <n v="3.65"/>
    <n v="84.4"/>
    <n v="7.47"/>
    <n v="36"/>
    <n v="123"/>
    <n v="189"/>
    <n v="0.38"/>
    <n v="50"/>
    <n v="11.1"/>
    <x v="1"/>
    <x v="0"/>
  </r>
  <r>
    <x v="4"/>
    <n v="5"/>
    <x v="1"/>
    <n v="27.3"/>
    <n v="180.15"/>
    <n v="185.69"/>
    <n v="0.55000000000000004"/>
    <n v="53.76"/>
    <n v="21.37"/>
    <n v="1.45"/>
    <n v="4"/>
    <n v="3.65"/>
    <n v="84.4"/>
    <n v="7.47"/>
    <n v="36"/>
    <n v="123"/>
    <n v="189"/>
    <n v="0.38"/>
    <n v="50"/>
    <n v="11.1"/>
    <x v="1"/>
    <x v="0"/>
  </r>
  <r>
    <x v="4"/>
    <n v="5"/>
    <x v="1"/>
    <n v="25.1"/>
    <n v="193.22"/>
    <n v="187.67"/>
    <n v="0.59"/>
    <n v="51.07"/>
    <n v="24.35"/>
    <n v="1.45"/>
    <n v="4"/>
    <n v="3.65"/>
    <n v="84.4"/>
    <n v="7.47"/>
    <n v="36"/>
    <n v="123"/>
    <n v="189"/>
    <n v="0.38"/>
    <n v="50"/>
    <n v="11.1"/>
    <x v="1"/>
    <x v="0"/>
  </r>
  <r>
    <x v="4"/>
    <n v="5"/>
    <x v="2"/>
    <n v="37.35"/>
    <n v="124"/>
    <n v="191.62"/>
    <n v="0.3"/>
    <n v="53.19"/>
    <n v="12.01"/>
    <n v="1.45"/>
    <n v="4"/>
    <n v="3.65"/>
    <n v="84.4"/>
    <n v="7.47"/>
    <n v="38"/>
    <n v="112"/>
    <n v="194"/>
    <n v="0.25"/>
    <n v="56"/>
    <n v="10.199999999999999"/>
    <x v="1"/>
    <x v="0"/>
  </r>
  <r>
    <x v="4"/>
    <n v="5"/>
    <x v="2"/>
    <n v="37.01"/>
    <n v="128.08000000000001"/>
    <n v="189.95"/>
    <n v="0.37"/>
    <n v="53.59"/>
    <n v="14.47"/>
    <n v="1.45"/>
    <n v="4"/>
    <n v="3.65"/>
    <n v="84.4"/>
    <n v="7.47"/>
    <n v="38"/>
    <n v="112"/>
    <n v="194"/>
    <n v="0.25"/>
    <n v="56"/>
    <n v="10.199999999999999"/>
    <x v="1"/>
    <x v="0"/>
  </r>
  <r>
    <x v="4"/>
    <n v="5"/>
    <x v="2"/>
    <n v="36.51"/>
    <n v="139.61000000000001"/>
    <n v="187.76"/>
    <n v="0.41"/>
    <n v="54.22"/>
    <n v="17.170000000000002"/>
    <n v="1.45"/>
    <n v="4"/>
    <n v="3.65"/>
    <n v="84.4"/>
    <n v="7.47"/>
    <n v="38"/>
    <n v="112"/>
    <n v="194"/>
    <n v="0.25"/>
    <n v="56"/>
    <n v="10.199999999999999"/>
    <x v="1"/>
    <x v="0"/>
  </r>
  <r>
    <x v="5"/>
    <n v="6"/>
    <x v="0"/>
    <n v="51.18"/>
    <n v="132.97"/>
    <n v="196.37"/>
    <n v="0.46"/>
    <n v="45.77"/>
    <n v="14.05"/>
    <n v="7.74"/>
    <n v="6"/>
    <n v="5.49"/>
    <n v="74.209999999999994"/>
    <n v="9.76"/>
    <n v="35"/>
    <n v="129"/>
    <n v="195"/>
    <n v="0.4"/>
    <n v="49"/>
    <n v="10.9"/>
    <x v="2"/>
    <x v="0"/>
  </r>
  <r>
    <x v="5"/>
    <n v="6"/>
    <x v="0"/>
    <n v="68.84"/>
    <n v="135.21"/>
    <n v="192.72"/>
    <n v="0.5"/>
    <n v="41.98"/>
    <n v="17.739999999999998"/>
    <n v="7.74"/>
    <n v="6"/>
    <n v="5.49"/>
    <n v="74.209999999999994"/>
    <n v="9.76"/>
    <n v="35"/>
    <n v="129"/>
    <n v="195"/>
    <n v="0.4"/>
    <n v="49"/>
    <n v="10.9"/>
    <x v="2"/>
    <x v="0"/>
  </r>
  <r>
    <x v="5"/>
    <n v="6"/>
    <x v="0"/>
    <n v="83.71"/>
    <n v="139.61000000000001"/>
    <n v="184.66"/>
    <n v="0.55000000000000004"/>
    <n v="42.1"/>
    <n v="21.72"/>
    <n v="7.74"/>
    <n v="6"/>
    <n v="5.49"/>
    <n v="74.209999999999994"/>
    <n v="9.76"/>
    <n v="35"/>
    <n v="129"/>
    <n v="195"/>
    <n v="0.4"/>
    <n v="49"/>
    <n v="10.9"/>
    <x v="2"/>
    <x v="0"/>
  </r>
  <r>
    <x v="5"/>
    <n v="6"/>
    <x v="0"/>
    <n v="100.03"/>
    <n v="143.79"/>
    <n v="177.3"/>
    <n v="0.59"/>
    <n v="43.77"/>
    <n v="25.95"/>
    <n v="7.74"/>
    <n v="6"/>
    <n v="5.49"/>
    <n v="74.209999999999994"/>
    <n v="9.76"/>
    <n v="35"/>
    <n v="129"/>
    <n v="195"/>
    <n v="0.4"/>
    <n v="49"/>
    <n v="10.9"/>
    <x v="2"/>
    <x v="0"/>
  </r>
  <r>
    <x v="5"/>
    <n v="6"/>
    <x v="1"/>
    <n v="42.62"/>
    <n v="123.67"/>
    <n v="188.11"/>
    <n v="0.44"/>
    <n v="48.29"/>
    <n v="15.2"/>
    <n v="7.74"/>
    <n v="6"/>
    <n v="5.49"/>
    <n v="74.209999999999994"/>
    <n v="9.76"/>
    <n v="36"/>
    <n v="123"/>
    <n v="189"/>
    <n v="0.38"/>
    <n v="50"/>
    <n v="11.1"/>
    <x v="2"/>
    <x v="0"/>
  </r>
  <r>
    <x v="5"/>
    <n v="6"/>
    <x v="1"/>
    <n v="49.07"/>
    <n v="127.28"/>
    <n v="179.94"/>
    <n v="0.5"/>
    <n v="47.91"/>
    <n v="18.98"/>
    <n v="7.74"/>
    <n v="6"/>
    <n v="5.49"/>
    <n v="74.209999999999994"/>
    <n v="9.76"/>
    <n v="36"/>
    <n v="123"/>
    <n v="189"/>
    <n v="0.38"/>
    <n v="50"/>
    <n v="11.1"/>
    <x v="2"/>
    <x v="0"/>
  </r>
  <r>
    <x v="5"/>
    <n v="6"/>
    <x v="1"/>
    <n v="55.08"/>
    <n v="133.85"/>
    <n v="174.13"/>
    <n v="0.56999999999999995"/>
    <n v="49.1"/>
    <n v="23.58"/>
    <n v="7.74"/>
    <n v="6"/>
    <n v="5.49"/>
    <n v="74.209999999999994"/>
    <n v="9.76"/>
    <n v="36"/>
    <n v="123"/>
    <n v="189"/>
    <n v="0.38"/>
    <n v="50"/>
    <n v="11.1"/>
    <x v="2"/>
    <x v="0"/>
  </r>
  <r>
    <x v="5"/>
    <n v="6"/>
    <x v="2"/>
    <n v="46.27"/>
    <n v="117.78"/>
    <n v="191.23"/>
    <n v="0.32"/>
    <n v="55.06"/>
    <n v="13.2"/>
    <n v="7.74"/>
    <n v="6"/>
    <n v="5.49"/>
    <n v="74.209999999999994"/>
    <n v="9.76"/>
    <n v="38"/>
    <n v="112"/>
    <n v="194"/>
    <n v="0.25"/>
    <n v="56"/>
    <n v="10.199999999999999"/>
    <x v="2"/>
    <x v="0"/>
  </r>
  <r>
    <x v="5"/>
    <n v="6"/>
    <x v="2"/>
    <n v="54.22"/>
    <n v="123.83"/>
    <n v="186.96"/>
    <n v="0.38"/>
    <n v="54.96"/>
    <n v="16.75"/>
    <n v="7.74"/>
    <n v="6"/>
    <n v="5.49"/>
    <n v="74.209999999999994"/>
    <n v="9.76"/>
    <n v="38"/>
    <n v="112"/>
    <n v="194"/>
    <n v="0.25"/>
    <n v="56"/>
    <n v="10.199999999999999"/>
    <x v="2"/>
    <x v="0"/>
  </r>
  <r>
    <x v="5"/>
    <n v="6"/>
    <x v="2"/>
    <n v="61.84"/>
    <n v="130.24"/>
    <n v="188.54"/>
    <n v="0.45"/>
    <n v="57.35"/>
    <n v="20.25"/>
    <n v="7.74"/>
    <n v="6"/>
    <n v="5.49"/>
    <n v="74.209999999999994"/>
    <n v="9.76"/>
    <n v="38"/>
    <n v="112"/>
    <n v="194"/>
    <n v="0.25"/>
    <n v="56"/>
    <n v="10.199999999999999"/>
    <x v="2"/>
    <x v="0"/>
  </r>
  <r>
    <x v="6"/>
    <n v="7"/>
    <x v="0"/>
    <n v="39.51"/>
    <n v="134.03"/>
    <n v="195.49"/>
    <n v="0.46"/>
    <n v="51"/>
    <n v="13.5"/>
    <n v="4.8099999999999996"/>
    <n v="5"/>
    <n v="5.6"/>
    <n v="71.25"/>
    <n v="13.72"/>
    <n v="35"/>
    <n v="129"/>
    <n v="195"/>
    <n v="0.4"/>
    <n v="49"/>
    <n v="10.9"/>
    <x v="2"/>
    <x v="0"/>
  </r>
  <r>
    <x v="6"/>
    <n v="7"/>
    <x v="0"/>
    <n v="44.8"/>
    <n v="146.06"/>
    <n v="194.46"/>
    <n v="0.56000000000000005"/>
    <n v="50.88"/>
    <n v="15.66"/>
    <n v="4.8099999999999996"/>
    <n v="5"/>
    <n v="5.6"/>
    <n v="71.25"/>
    <n v="13.72"/>
    <n v="35"/>
    <n v="129"/>
    <n v="195"/>
    <n v="0.4"/>
    <n v="49"/>
    <n v="10.9"/>
    <x v="2"/>
    <x v="0"/>
  </r>
  <r>
    <x v="6"/>
    <n v="7"/>
    <x v="0"/>
    <n v="49.31"/>
    <n v="157.53"/>
    <n v="191.03"/>
    <n v="0.65"/>
    <n v="50.96"/>
    <n v="17.899999999999999"/>
    <n v="4.8099999999999996"/>
    <n v="5"/>
    <n v="5.6"/>
    <n v="71.25"/>
    <n v="13.72"/>
    <n v="35"/>
    <n v="129"/>
    <n v="195"/>
    <n v="0.4"/>
    <n v="49"/>
    <n v="10.9"/>
    <x v="2"/>
    <x v="0"/>
  </r>
  <r>
    <x v="6"/>
    <n v="7"/>
    <x v="1"/>
    <n v="38.119999999999997"/>
    <n v="130.62"/>
    <n v="185.69"/>
    <n v="0.45"/>
    <n v="51.14"/>
    <n v="15.11"/>
    <n v="4.8099999999999996"/>
    <n v="5"/>
    <n v="5.6"/>
    <n v="71.25"/>
    <n v="13.72"/>
    <n v="36"/>
    <n v="123"/>
    <n v="189"/>
    <n v="0.38"/>
    <n v="50"/>
    <n v="11.1"/>
    <x v="2"/>
    <x v="0"/>
  </r>
  <r>
    <x v="6"/>
    <n v="7"/>
    <x v="1"/>
    <n v="39.11"/>
    <n v="141"/>
    <n v="185.08"/>
    <n v="0.54"/>
    <n v="55.1"/>
    <n v="16.63"/>
    <n v="4.8099999999999996"/>
    <n v="5"/>
    <n v="5.6"/>
    <n v="71.25"/>
    <n v="13.72"/>
    <n v="36"/>
    <n v="123"/>
    <n v="189"/>
    <n v="0.38"/>
    <n v="50"/>
    <n v="11.1"/>
    <x v="2"/>
    <x v="0"/>
  </r>
  <r>
    <x v="6"/>
    <n v="7"/>
    <x v="1"/>
    <n v="40.44"/>
    <n v="148.52000000000001"/>
    <n v="185.4"/>
    <n v="0.63"/>
    <n v="55.14"/>
    <n v="20.84"/>
    <n v="4.8099999999999996"/>
    <n v="5"/>
    <n v="5.6"/>
    <n v="71.25"/>
    <n v="13.72"/>
    <n v="36"/>
    <n v="123"/>
    <n v="189"/>
    <n v="0.38"/>
    <n v="50"/>
    <n v="11.1"/>
    <x v="2"/>
    <x v="0"/>
  </r>
  <r>
    <x v="6"/>
    <n v="7"/>
    <x v="1"/>
    <n v="42.29"/>
    <n v="158.09"/>
    <n v="183.8"/>
    <n v="0.7"/>
    <n v="55.01"/>
    <n v="23.65"/>
    <n v="4.8099999999999996"/>
    <n v="5"/>
    <n v="5.6"/>
    <n v="71.25"/>
    <n v="13.72"/>
    <n v="36"/>
    <n v="123"/>
    <n v="189"/>
    <n v="0.38"/>
    <n v="50"/>
    <n v="11.1"/>
    <x v="2"/>
    <x v="0"/>
  </r>
  <r>
    <x v="6"/>
    <n v="7"/>
    <x v="2"/>
    <n v="43.04"/>
    <n v="120.34"/>
    <n v="190.55"/>
    <n v="0.3"/>
    <n v="58.09"/>
    <n v="12.86"/>
    <n v="4.8099999999999996"/>
    <n v="5"/>
    <n v="5.6"/>
    <n v="71.25"/>
    <n v="13.72"/>
    <n v="38"/>
    <n v="112"/>
    <n v="194"/>
    <n v="0.25"/>
    <n v="56"/>
    <n v="10.199999999999999"/>
    <x v="2"/>
    <x v="0"/>
  </r>
  <r>
    <x v="6"/>
    <n v="7"/>
    <x v="2"/>
    <n v="46.67"/>
    <n v="127.57"/>
    <n v="184.02"/>
    <n v="0.36"/>
    <n v="55.85"/>
    <n v="16.28"/>
    <n v="4.8099999999999996"/>
    <n v="5"/>
    <n v="5.6"/>
    <n v="71.25"/>
    <n v="13.72"/>
    <n v="38"/>
    <n v="112"/>
    <n v="194"/>
    <n v="0.25"/>
    <n v="56"/>
    <n v="10.199999999999999"/>
    <x v="2"/>
    <x v="0"/>
  </r>
  <r>
    <x v="6"/>
    <n v="7"/>
    <x v="2"/>
    <n v="49.16"/>
    <n v="133.94999999999999"/>
    <n v="184.98"/>
    <n v="0.43"/>
    <n v="58.69"/>
    <n v="20.16"/>
    <n v="4.8099999999999996"/>
    <n v="5"/>
    <n v="5.6"/>
    <n v="71.25"/>
    <n v="13.72"/>
    <n v="38"/>
    <n v="112"/>
    <n v="194"/>
    <n v="0.25"/>
    <n v="56"/>
    <n v="10.199999999999999"/>
    <x v="2"/>
    <x v="0"/>
  </r>
  <r>
    <x v="6"/>
    <n v="7"/>
    <x v="2"/>
    <n v="53.2"/>
    <n v="140.32"/>
    <n v="178.64"/>
    <n v="0.5"/>
    <n v="62.22"/>
    <n v="22.58"/>
    <n v="4.8099999999999996"/>
    <n v="5"/>
    <n v="5.6"/>
    <n v="71.25"/>
    <n v="13.72"/>
    <n v="38"/>
    <n v="112"/>
    <n v="194"/>
    <n v="0.25"/>
    <n v="56"/>
    <n v="10.199999999999999"/>
    <x v="2"/>
    <x v="0"/>
  </r>
  <r>
    <x v="6"/>
    <n v="7"/>
    <x v="2"/>
    <n v="57.01"/>
    <n v="151.99"/>
    <n v="173.54"/>
    <n v="0.59"/>
    <n v="67.38"/>
    <n v="26.09"/>
    <n v="4.8099999999999996"/>
    <n v="5"/>
    <n v="5.6"/>
    <n v="71.25"/>
    <n v="13.72"/>
    <n v="38"/>
    <n v="112"/>
    <n v="194"/>
    <n v="0.25"/>
    <n v="56"/>
    <n v="10.199999999999999"/>
    <x v="2"/>
    <x v="0"/>
  </r>
  <r>
    <x v="7"/>
    <n v="8"/>
    <x v="0"/>
    <n v="38.99"/>
    <n v="136.35"/>
    <n v="194.36"/>
    <n v="0.48"/>
    <n v="52.28"/>
    <n v="13.65"/>
    <n v="4.99"/>
    <n v="5"/>
    <n v="7.58"/>
    <n v="73.53"/>
    <n v="11.8"/>
    <n v="35"/>
    <n v="129"/>
    <n v="195"/>
    <n v="0.4"/>
    <n v="49"/>
    <n v="10.9"/>
    <x v="2"/>
    <x v="1"/>
  </r>
  <r>
    <x v="7"/>
    <n v="8"/>
    <x v="0"/>
    <n v="41.7"/>
    <n v="139.66999999999999"/>
    <n v="190.89"/>
    <n v="0.56000000000000005"/>
    <n v="50.25"/>
    <n v="17.510000000000002"/>
    <n v="4.99"/>
    <n v="5"/>
    <n v="7.58"/>
    <n v="73.53"/>
    <n v="11.8"/>
    <n v="35"/>
    <n v="129"/>
    <n v="195"/>
    <n v="0.4"/>
    <n v="49"/>
    <n v="10.9"/>
    <x v="2"/>
    <x v="1"/>
  </r>
  <r>
    <x v="7"/>
    <n v="8"/>
    <x v="0"/>
    <n v="48.19"/>
    <n v="145.91"/>
    <n v="189.18"/>
    <n v="0.66"/>
    <n v="49.44"/>
    <n v="20.47"/>
    <n v="4.99"/>
    <n v="5"/>
    <n v="7.58"/>
    <n v="73.53"/>
    <n v="11.8"/>
    <n v="35"/>
    <n v="129"/>
    <n v="195"/>
    <n v="0.4"/>
    <n v="49"/>
    <n v="10.9"/>
    <x v="2"/>
    <x v="1"/>
  </r>
  <r>
    <x v="7"/>
    <n v="8"/>
    <x v="0"/>
    <n v="55.06"/>
    <n v="154.27000000000001"/>
    <n v="186.85"/>
    <n v="0.72"/>
    <n v="48.28"/>
    <n v="24.04"/>
    <n v="4.99"/>
    <n v="5"/>
    <n v="7.58"/>
    <n v="73.53"/>
    <n v="11.8"/>
    <n v="35"/>
    <n v="129"/>
    <n v="195"/>
    <n v="0.4"/>
    <n v="49"/>
    <n v="10.9"/>
    <x v="2"/>
    <x v="1"/>
  </r>
  <r>
    <x v="7"/>
    <n v="8"/>
    <x v="0"/>
    <n v="61.17"/>
    <n v="158.63999999999999"/>
    <n v="179.19"/>
    <n v="0.8"/>
    <n v="50.01"/>
    <n v="26.54"/>
    <n v="4.99"/>
    <n v="5"/>
    <n v="7.58"/>
    <n v="73.53"/>
    <n v="11.8"/>
    <n v="35"/>
    <n v="129"/>
    <n v="195"/>
    <n v="0.4"/>
    <n v="49"/>
    <n v="10.9"/>
    <x v="2"/>
    <x v="1"/>
  </r>
  <r>
    <x v="7"/>
    <n v="8"/>
    <x v="1"/>
    <n v="35.83"/>
    <n v="131.44999999999999"/>
    <n v="187.67"/>
    <n v="0.49"/>
    <n v="50.86"/>
    <n v="15.66"/>
    <n v="4.99"/>
    <n v="5"/>
    <n v="7.58"/>
    <n v="73.53"/>
    <n v="11.8"/>
    <n v="36"/>
    <n v="123"/>
    <n v="189"/>
    <n v="0.38"/>
    <n v="50"/>
    <n v="11.1"/>
    <x v="2"/>
    <x v="1"/>
  </r>
  <r>
    <x v="7"/>
    <n v="8"/>
    <x v="1"/>
    <n v="36.36"/>
    <n v="140.16999999999999"/>
    <n v="181.51"/>
    <n v="0.56999999999999995"/>
    <n v="50.01"/>
    <n v="17.059999999999999"/>
    <n v="4.99"/>
    <n v="5"/>
    <n v="7.58"/>
    <n v="73.53"/>
    <n v="11.8"/>
    <n v="36"/>
    <n v="123"/>
    <n v="189"/>
    <n v="0.38"/>
    <n v="50"/>
    <n v="11.1"/>
    <x v="2"/>
    <x v="1"/>
  </r>
  <r>
    <x v="7"/>
    <n v="8"/>
    <x v="1"/>
    <n v="37.44"/>
    <n v="145.18"/>
    <n v="180.73"/>
    <n v="0.67"/>
    <n v="48.51"/>
    <n v="20.66"/>
    <n v="4.99"/>
    <n v="5"/>
    <n v="7.58"/>
    <n v="73.53"/>
    <n v="11.8"/>
    <n v="36"/>
    <n v="123"/>
    <n v="189"/>
    <n v="0.38"/>
    <n v="50"/>
    <n v="11.1"/>
    <x v="2"/>
    <x v="1"/>
  </r>
  <r>
    <x v="7"/>
    <n v="8"/>
    <x v="1"/>
    <n v="39.76"/>
    <n v="153.15"/>
    <n v="179.54"/>
    <n v="0.74"/>
    <n v="49.43"/>
    <n v="23"/>
    <n v="4.99"/>
    <n v="5"/>
    <n v="7.58"/>
    <n v="73.53"/>
    <n v="11.8"/>
    <n v="36"/>
    <n v="123"/>
    <n v="189"/>
    <n v="0.38"/>
    <n v="50"/>
    <n v="11.1"/>
    <x v="2"/>
    <x v="1"/>
  </r>
  <r>
    <x v="7"/>
    <n v="8"/>
    <x v="2"/>
    <n v="42.06"/>
    <n v="118.56"/>
    <n v="190.4"/>
    <n v="0.33"/>
    <n v="52.87"/>
    <n v="12.63"/>
    <n v="4.99"/>
    <n v="5"/>
    <n v="7.58"/>
    <n v="73.53"/>
    <n v="11.8"/>
    <n v="38"/>
    <n v="112"/>
    <n v="194"/>
    <n v="0.25"/>
    <n v="56"/>
    <n v="10.199999999999999"/>
    <x v="2"/>
    <x v="1"/>
  </r>
  <r>
    <x v="7"/>
    <n v="8"/>
    <x v="2"/>
    <n v="46.61"/>
    <n v="129.91999999999999"/>
    <n v="192.03"/>
    <n v="0.42"/>
    <n v="48.67"/>
    <n v="14.7"/>
    <n v="4.99"/>
    <n v="5"/>
    <n v="7.58"/>
    <n v="73.53"/>
    <n v="11.8"/>
    <n v="38"/>
    <n v="112"/>
    <n v="194"/>
    <n v="0.25"/>
    <n v="56"/>
    <n v="10.199999999999999"/>
    <x v="2"/>
    <x v="1"/>
  </r>
  <r>
    <x v="7"/>
    <n v="8"/>
    <x v="2"/>
    <n v="49.95"/>
    <n v="138.91999999999999"/>
    <n v="184.19"/>
    <n v="0.52"/>
    <n v="50.67"/>
    <n v="17.98"/>
    <n v="4.99"/>
    <n v="5"/>
    <n v="7.58"/>
    <n v="73.53"/>
    <n v="11.8"/>
    <n v="38"/>
    <n v="112"/>
    <n v="194"/>
    <n v="0.25"/>
    <n v="56"/>
    <n v="10.199999999999999"/>
    <x v="2"/>
    <x v="1"/>
  </r>
  <r>
    <x v="7"/>
    <n v="8"/>
    <x v="2"/>
    <n v="52.28"/>
    <n v="147.79"/>
    <n v="183.45"/>
    <n v="0.6"/>
    <n v="53.03"/>
    <n v="21.26"/>
    <n v="4.99"/>
    <n v="5"/>
    <n v="7.58"/>
    <n v="73.53"/>
    <n v="11.8"/>
    <n v="38"/>
    <n v="112"/>
    <n v="194"/>
    <n v="0.25"/>
    <n v="56"/>
    <n v="10.199999999999999"/>
    <x v="2"/>
    <x v="1"/>
  </r>
  <r>
    <x v="7"/>
    <n v="8"/>
    <x v="2"/>
    <n v="54.9"/>
    <n v="150.97"/>
    <n v="178.96"/>
    <n v="0.67"/>
    <n v="54.65"/>
    <n v="23.68"/>
    <n v="4.99"/>
    <n v="5"/>
    <n v="7.58"/>
    <n v="73.53"/>
    <n v="11.8"/>
    <n v="38"/>
    <n v="112"/>
    <n v="194"/>
    <n v="0.25"/>
    <n v="56"/>
    <n v="10.199999999999999"/>
    <x v="2"/>
    <x v="1"/>
  </r>
  <r>
    <x v="8"/>
    <n v="9"/>
    <x v="0"/>
    <n v="52.51"/>
    <n v="134.19999999999999"/>
    <n v="196.23"/>
    <n v="0.47"/>
    <n v="49.32"/>
    <n v="15.67"/>
    <n v="6.45"/>
    <n v="7"/>
    <n v="5.76"/>
    <n v="75.98"/>
    <n v="8.2100000000000009"/>
    <n v="35"/>
    <n v="129"/>
    <n v="195"/>
    <n v="0.4"/>
    <n v="49"/>
    <n v="10.9"/>
    <x v="2"/>
    <x v="0"/>
  </r>
  <r>
    <x v="8"/>
    <n v="9"/>
    <x v="0"/>
    <n v="68.95"/>
    <n v="136.75"/>
    <n v="194.59"/>
    <n v="0.54"/>
    <n v="48.89"/>
    <n v="19.8"/>
    <n v="6.45"/>
    <n v="7"/>
    <n v="5.76"/>
    <n v="75.98"/>
    <n v="8.2100000000000009"/>
    <n v="35"/>
    <n v="129"/>
    <n v="195"/>
    <n v="0.4"/>
    <n v="49"/>
    <n v="10.9"/>
    <x v="2"/>
    <x v="0"/>
  </r>
  <r>
    <x v="8"/>
    <n v="9"/>
    <x v="0"/>
    <n v="86.97"/>
    <n v="139.78"/>
    <n v="191.13"/>
    <n v="0.59"/>
    <n v="47.35"/>
    <n v="23.98"/>
    <n v="6.45"/>
    <n v="7"/>
    <n v="5.76"/>
    <n v="75.98"/>
    <n v="8.2100000000000009"/>
    <n v="35"/>
    <n v="129"/>
    <n v="195"/>
    <n v="0.4"/>
    <n v="49"/>
    <n v="10.9"/>
    <x v="2"/>
    <x v="0"/>
  </r>
  <r>
    <x v="8"/>
    <n v="9"/>
    <x v="1"/>
    <n v="42.11"/>
    <n v="129.19"/>
    <n v="181.48"/>
    <n v="0.43"/>
    <n v="49.38"/>
    <n v="15.01"/>
    <n v="6.45"/>
    <n v="7"/>
    <n v="5.76"/>
    <n v="75.98"/>
    <n v="8.2100000000000009"/>
    <n v="36"/>
    <n v="123"/>
    <n v="189"/>
    <n v="0.38"/>
    <n v="50"/>
    <n v="11.1"/>
    <x v="2"/>
    <x v="0"/>
  </r>
  <r>
    <x v="8"/>
    <n v="9"/>
    <x v="1"/>
    <n v="48.46"/>
    <n v="131.54"/>
    <n v="176.25"/>
    <n v="0.5"/>
    <n v="49.97"/>
    <n v="18.75"/>
    <n v="6.45"/>
    <n v="7"/>
    <n v="5.76"/>
    <n v="75.98"/>
    <n v="8.2100000000000009"/>
    <n v="36"/>
    <n v="123"/>
    <n v="189"/>
    <n v="0.38"/>
    <n v="50"/>
    <n v="11.1"/>
    <x v="2"/>
    <x v="0"/>
  </r>
  <r>
    <x v="8"/>
    <n v="9"/>
    <x v="1"/>
    <n v="55.72"/>
    <n v="133.38"/>
    <n v="173.25"/>
    <n v="0.56999999999999995"/>
    <n v="48.19"/>
    <n v="21.87"/>
    <n v="6.45"/>
    <n v="7"/>
    <n v="5.76"/>
    <n v="75.98"/>
    <n v="8.2100000000000009"/>
    <n v="36"/>
    <n v="123"/>
    <n v="189"/>
    <n v="0.38"/>
    <n v="50"/>
    <n v="11.1"/>
    <x v="2"/>
    <x v="0"/>
  </r>
  <r>
    <x v="8"/>
    <n v="9"/>
    <x v="2"/>
    <n v="46.91"/>
    <n v="117.4"/>
    <n v="191.54"/>
    <n v="0.28999999999999998"/>
    <n v="58.72"/>
    <n v="14.09"/>
    <n v="6.45"/>
    <n v="7"/>
    <n v="5.76"/>
    <n v="75.98"/>
    <n v="8.2100000000000009"/>
    <n v="38"/>
    <n v="112"/>
    <n v="194"/>
    <n v="0.25"/>
    <n v="56"/>
    <n v="10.199999999999999"/>
    <x v="2"/>
    <x v="0"/>
  </r>
  <r>
    <x v="8"/>
    <n v="9"/>
    <x v="2"/>
    <n v="54.93"/>
    <n v="123.76"/>
    <n v="186.3"/>
    <n v="0.36"/>
    <n v="60.41"/>
    <n v="17.489999999999998"/>
    <n v="6.45"/>
    <n v="7"/>
    <n v="5.76"/>
    <n v="75.98"/>
    <n v="8.2100000000000009"/>
    <n v="38"/>
    <n v="112"/>
    <n v="194"/>
    <n v="0.25"/>
    <n v="56"/>
    <n v="10.199999999999999"/>
    <x v="2"/>
    <x v="0"/>
  </r>
  <r>
    <x v="8"/>
    <n v="9"/>
    <x v="2"/>
    <n v="63.81"/>
    <n v="126.32"/>
    <n v="183.19"/>
    <n v="0.42"/>
    <n v="58.79"/>
    <n v="21.17"/>
    <n v="6.45"/>
    <n v="7"/>
    <n v="5.76"/>
    <n v="75.98"/>
    <n v="8.2100000000000009"/>
    <n v="38"/>
    <n v="112"/>
    <n v="194"/>
    <n v="0.25"/>
    <n v="56"/>
    <n v="10.199999999999999"/>
    <x v="2"/>
    <x v="0"/>
  </r>
  <r>
    <x v="8"/>
    <n v="9"/>
    <x v="2"/>
    <n v="73.47"/>
    <n v="128.75"/>
    <n v="183.44"/>
    <n v="0.47"/>
    <n v="60.37"/>
    <n v="25.98"/>
    <n v="6.45"/>
    <n v="7"/>
    <n v="5.76"/>
    <n v="75.98"/>
    <n v="8.2100000000000009"/>
    <n v="38"/>
    <n v="112"/>
    <n v="194"/>
    <n v="0.25"/>
    <n v="56"/>
    <n v="10.199999999999999"/>
    <x v="2"/>
    <x v="0"/>
  </r>
  <r>
    <x v="8"/>
    <n v="9"/>
    <x v="2"/>
    <n v="79.930000000000007"/>
    <n v="133.59"/>
    <n v="181.42"/>
    <n v="0.53"/>
    <n v="64.2"/>
    <n v="30.01"/>
    <n v="6.45"/>
    <n v="7"/>
    <n v="5.76"/>
    <n v="75.98"/>
    <n v="8.2100000000000009"/>
    <n v="38"/>
    <n v="112"/>
    <n v="194"/>
    <n v="0.25"/>
    <n v="56"/>
    <n v="10.199999999999999"/>
    <x v="2"/>
    <x v="0"/>
  </r>
  <r>
    <x v="9"/>
    <n v="10"/>
    <x v="0"/>
    <n v="38.14"/>
    <n v="135.81"/>
    <n v="195.95"/>
    <n v="0.47"/>
    <n v="51.38"/>
    <n v="13.11"/>
    <n v="2.91"/>
    <n v="2"/>
    <n v="7.08"/>
    <n v="65.7"/>
    <n v="10.66"/>
    <n v="35"/>
    <n v="129"/>
    <n v="195"/>
    <n v="0.4"/>
    <n v="49"/>
    <n v="10.9"/>
    <x v="0"/>
    <x v="1"/>
  </r>
  <r>
    <x v="9"/>
    <n v="10"/>
    <x v="0"/>
    <n v="43.18"/>
    <n v="141.93"/>
    <n v="191.17"/>
    <n v="0.55000000000000004"/>
    <n v="49.09"/>
    <n v="16.22"/>
    <n v="2.91"/>
    <n v="2"/>
    <n v="7.08"/>
    <n v="65.7"/>
    <n v="10.66"/>
    <n v="35"/>
    <n v="129"/>
    <n v="195"/>
    <n v="0.4"/>
    <n v="49"/>
    <n v="10.9"/>
    <x v="0"/>
    <x v="1"/>
  </r>
  <r>
    <x v="9"/>
    <n v="10"/>
    <x v="0"/>
    <n v="46.87"/>
    <n v="148.22"/>
    <n v="190.38"/>
    <n v="0.6"/>
    <n v="50.53"/>
    <n v="18.690000000000001"/>
    <n v="2.91"/>
    <n v="2"/>
    <n v="7.08"/>
    <n v="65.7"/>
    <n v="10.66"/>
    <n v="35"/>
    <n v="129"/>
    <n v="195"/>
    <n v="0.4"/>
    <n v="49"/>
    <n v="10.9"/>
    <x v="0"/>
    <x v="1"/>
  </r>
  <r>
    <x v="9"/>
    <n v="10"/>
    <x v="0"/>
    <n v="52.79"/>
    <n v="160"/>
    <n v="188.62"/>
    <n v="0.66"/>
    <n v="53.14"/>
    <n v="21.36"/>
    <n v="2.91"/>
    <n v="2"/>
    <n v="7.08"/>
    <n v="65.7"/>
    <n v="10.66"/>
    <n v="35"/>
    <n v="129"/>
    <n v="195"/>
    <n v="0.4"/>
    <n v="49"/>
    <n v="10.9"/>
    <x v="0"/>
    <x v="1"/>
  </r>
  <r>
    <x v="9"/>
    <n v="10"/>
    <x v="0"/>
    <n v="57.88"/>
    <n v="169.53"/>
    <n v="187.37"/>
    <n v="0.72"/>
    <n v="51.51"/>
    <n v="25.59"/>
    <n v="2.91"/>
    <n v="2"/>
    <n v="7.08"/>
    <n v="65.7"/>
    <n v="10.66"/>
    <n v="35"/>
    <n v="129"/>
    <n v="195"/>
    <n v="0.4"/>
    <n v="49"/>
    <n v="10.9"/>
    <x v="0"/>
    <x v="1"/>
  </r>
  <r>
    <x v="9"/>
    <n v="10"/>
    <x v="1"/>
    <n v="35.950000000000003"/>
    <n v="130.84"/>
    <n v="188.56"/>
    <n v="0.43"/>
    <n v="52.02"/>
    <n v="13.46"/>
    <n v="2.91"/>
    <n v="2"/>
    <n v="7.08"/>
    <n v="65.7"/>
    <n v="10.66"/>
    <n v="36"/>
    <n v="123"/>
    <n v="189"/>
    <n v="0.38"/>
    <n v="50"/>
    <n v="11.1"/>
    <x v="0"/>
    <x v="1"/>
  </r>
  <r>
    <x v="9"/>
    <n v="10"/>
    <x v="1"/>
    <n v="37.85"/>
    <n v="141.04"/>
    <n v="187.3"/>
    <n v="0.48"/>
    <n v="51.85"/>
    <n v="16.309999999999999"/>
    <n v="2.91"/>
    <n v="2"/>
    <n v="7.08"/>
    <n v="65.7"/>
    <n v="10.66"/>
    <n v="36"/>
    <n v="123"/>
    <n v="189"/>
    <n v="0.38"/>
    <n v="50"/>
    <n v="11.1"/>
    <x v="0"/>
    <x v="1"/>
  </r>
  <r>
    <x v="9"/>
    <n v="10"/>
    <x v="1"/>
    <n v="40.49"/>
    <n v="151.27000000000001"/>
    <n v="183.92"/>
    <n v="0.53"/>
    <n v="47.77"/>
    <n v="20.07"/>
    <n v="2.91"/>
    <n v="2"/>
    <n v="7.08"/>
    <n v="65.7"/>
    <n v="10.66"/>
    <n v="36"/>
    <n v="123"/>
    <n v="189"/>
    <n v="0.38"/>
    <n v="50"/>
    <n v="11.1"/>
    <x v="0"/>
    <x v="1"/>
  </r>
  <r>
    <x v="9"/>
    <n v="10"/>
    <x v="1"/>
    <n v="41.47"/>
    <n v="157.16"/>
    <n v="183.92"/>
    <n v="0.61"/>
    <n v="46.96"/>
    <n v="22.53"/>
    <n v="2.91"/>
    <n v="2"/>
    <n v="7.08"/>
    <n v="65.7"/>
    <n v="10.66"/>
    <n v="36"/>
    <n v="123"/>
    <n v="189"/>
    <n v="0.38"/>
    <n v="50"/>
    <n v="11.1"/>
    <x v="0"/>
    <x v="1"/>
  </r>
  <r>
    <x v="9"/>
    <n v="10"/>
    <x v="2"/>
    <n v="40.43"/>
    <n v="119.36"/>
    <n v="183.73"/>
    <n v="0.28999999999999998"/>
    <n v="58.31"/>
    <n v="13"/>
    <n v="2.91"/>
    <n v="2"/>
    <n v="7.08"/>
    <n v="65.7"/>
    <n v="10.66"/>
    <n v="38"/>
    <n v="112"/>
    <n v="194"/>
    <n v="0.25"/>
    <n v="56"/>
    <n v="10.199999999999999"/>
    <x v="0"/>
    <x v="1"/>
  </r>
  <r>
    <x v="9"/>
    <n v="10"/>
    <x v="2"/>
    <n v="43.52"/>
    <n v="125.68"/>
    <n v="178.41"/>
    <n v="0.35"/>
    <n v="61.88"/>
    <n v="16.14"/>
    <n v="2.91"/>
    <n v="2"/>
    <n v="7.08"/>
    <n v="65.7"/>
    <n v="10.66"/>
    <n v="38"/>
    <n v="112"/>
    <n v="194"/>
    <n v="0.25"/>
    <n v="56"/>
    <n v="10.199999999999999"/>
    <x v="0"/>
    <x v="1"/>
  </r>
  <r>
    <x v="9"/>
    <n v="10"/>
    <x v="2"/>
    <n v="48.83"/>
    <n v="134.63"/>
    <n v="172.89"/>
    <n v="0.42"/>
    <n v="62.69"/>
    <n v="18.36"/>
    <n v="2.91"/>
    <n v="2"/>
    <n v="7.08"/>
    <n v="65.7"/>
    <n v="10.66"/>
    <n v="38"/>
    <n v="112"/>
    <n v="194"/>
    <n v="0.25"/>
    <n v="56"/>
    <n v="10.199999999999999"/>
    <x v="0"/>
    <x v="1"/>
  </r>
  <r>
    <x v="9"/>
    <n v="10"/>
    <x v="2"/>
    <n v="53.26"/>
    <n v="143.41"/>
    <n v="170"/>
    <n v="0.49"/>
    <n v="63.71"/>
    <n v="21.27"/>
    <n v="2.91"/>
    <n v="2"/>
    <n v="7.08"/>
    <n v="65.7"/>
    <n v="10.66"/>
    <n v="38"/>
    <n v="112"/>
    <n v="194"/>
    <n v="0.25"/>
    <n v="56"/>
    <n v="10.199999999999999"/>
    <x v="0"/>
    <x v="1"/>
  </r>
  <r>
    <x v="10"/>
    <n v="11"/>
    <x v="0"/>
    <n v="41.97"/>
    <n v="137.63"/>
    <n v="194.57"/>
    <n v="0.44"/>
    <n v="50.13"/>
    <n v="13.7"/>
    <n v="2.09"/>
    <n v="2"/>
    <n v="7.99"/>
    <n v="71.87"/>
    <n v="9.94"/>
    <n v="35"/>
    <n v="129"/>
    <n v="195"/>
    <n v="0.4"/>
    <n v="49"/>
    <n v="10.9"/>
    <x v="1"/>
    <x v="1"/>
  </r>
  <r>
    <x v="10"/>
    <n v="11"/>
    <x v="0"/>
    <n v="50.51"/>
    <n v="145.72999999999999"/>
    <n v="188.38"/>
    <n v="0.5"/>
    <n v="52.04"/>
    <n v="18.12"/>
    <n v="2.09"/>
    <n v="2"/>
    <n v="7.99"/>
    <n v="71.87"/>
    <n v="9.94"/>
    <n v="35"/>
    <n v="129"/>
    <n v="195"/>
    <n v="0.4"/>
    <n v="49"/>
    <n v="10.9"/>
    <x v="1"/>
    <x v="1"/>
  </r>
  <r>
    <x v="10"/>
    <n v="11"/>
    <x v="0"/>
    <n v="53.82"/>
    <n v="152.34"/>
    <n v="192.46"/>
    <n v="0.56000000000000005"/>
    <n v="46.54"/>
    <n v="20.6"/>
    <n v="2.09"/>
    <n v="2"/>
    <n v="7.99"/>
    <n v="71.87"/>
    <n v="9.94"/>
    <n v="35"/>
    <n v="129"/>
    <n v="195"/>
    <n v="0.4"/>
    <n v="49"/>
    <n v="10.9"/>
    <x v="1"/>
    <x v="1"/>
  </r>
  <r>
    <x v="10"/>
    <n v="11"/>
    <x v="0"/>
    <n v="60.69"/>
    <n v="159.22999999999999"/>
    <n v="186"/>
    <n v="0.62"/>
    <n v="45.88"/>
    <n v="23.34"/>
    <n v="2.09"/>
    <n v="2"/>
    <n v="7.99"/>
    <n v="71.87"/>
    <n v="9.94"/>
    <n v="35"/>
    <n v="129"/>
    <n v="195"/>
    <n v="0.4"/>
    <n v="49"/>
    <n v="10.9"/>
    <x v="1"/>
    <x v="1"/>
  </r>
  <r>
    <x v="10"/>
    <n v="11"/>
    <x v="0"/>
    <n v="64.849999999999994"/>
    <n v="168.72"/>
    <n v="184.57"/>
    <n v="0.68"/>
    <n v="47.18"/>
    <n v="26.98"/>
    <n v="2.09"/>
    <n v="2"/>
    <n v="7.99"/>
    <n v="71.87"/>
    <n v="9.94"/>
    <n v="35"/>
    <n v="129"/>
    <n v="195"/>
    <n v="0.4"/>
    <n v="49"/>
    <n v="10.9"/>
    <x v="1"/>
    <x v="1"/>
  </r>
  <r>
    <x v="10"/>
    <n v="11"/>
    <x v="1"/>
    <n v="37.74"/>
    <n v="134.97999999999999"/>
    <n v="182.62"/>
    <n v="0.43"/>
    <n v="49.17"/>
    <n v="13.42"/>
    <n v="2.09"/>
    <n v="2"/>
    <n v="7.99"/>
    <n v="71.87"/>
    <n v="9.94"/>
    <n v="36"/>
    <n v="123"/>
    <n v="189"/>
    <n v="0.38"/>
    <n v="50"/>
    <n v="11.1"/>
    <x v="1"/>
    <x v="1"/>
  </r>
  <r>
    <x v="10"/>
    <n v="11"/>
    <x v="1"/>
    <n v="37.880000000000003"/>
    <n v="145.51"/>
    <n v="182.73"/>
    <n v="0.49"/>
    <n v="44.8"/>
    <n v="16.16"/>
    <n v="2.09"/>
    <n v="2"/>
    <n v="7.99"/>
    <n v="71.87"/>
    <n v="9.94"/>
    <n v="36"/>
    <n v="123"/>
    <n v="189"/>
    <n v="0.38"/>
    <n v="50"/>
    <n v="11.1"/>
    <x v="1"/>
    <x v="1"/>
  </r>
  <r>
    <x v="10"/>
    <n v="11"/>
    <x v="1"/>
    <n v="38.74"/>
    <n v="152.69999999999999"/>
    <n v="180.74"/>
    <n v="0.53"/>
    <n v="44.29"/>
    <n v="19.3"/>
    <n v="2.09"/>
    <n v="2"/>
    <n v="7.99"/>
    <n v="71.87"/>
    <n v="9.94"/>
    <n v="36"/>
    <n v="123"/>
    <n v="189"/>
    <n v="0.38"/>
    <n v="50"/>
    <n v="11.1"/>
    <x v="1"/>
    <x v="1"/>
  </r>
  <r>
    <x v="10"/>
    <n v="11"/>
    <x v="1"/>
    <n v="41.05"/>
    <n v="160.79"/>
    <n v="174.04"/>
    <n v="0.57999999999999996"/>
    <n v="44.27"/>
    <n v="21.66"/>
    <n v="2.09"/>
    <n v="2"/>
    <n v="7.99"/>
    <n v="71.87"/>
    <n v="9.94"/>
    <n v="36"/>
    <n v="123"/>
    <n v="189"/>
    <n v="0.38"/>
    <n v="50"/>
    <n v="11.1"/>
    <x v="1"/>
    <x v="1"/>
  </r>
  <r>
    <x v="10"/>
    <n v="11"/>
    <x v="1"/>
    <n v="43.01"/>
    <n v="170.32"/>
    <n v="171.63"/>
    <n v="0.64"/>
    <n v="48.07"/>
    <n v="24.35"/>
    <n v="2.09"/>
    <n v="2"/>
    <n v="7.99"/>
    <n v="71.87"/>
    <n v="9.94"/>
    <n v="36"/>
    <n v="123"/>
    <n v="189"/>
    <n v="0.38"/>
    <n v="50"/>
    <n v="11.1"/>
    <x v="1"/>
    <x v="1"/>
  </r>
  <r>
    <x v="10"/>
    <n v="11"/>
    <x v="2"/>
    <n v="39.67"/>
    <n v="119.58"/>
    <n v="193.46"/>
    <n v="0.31"/>
    <n v="54.6"/>
    <n v="14.15"/>
    <n v="2.09"/>
    <n v="2"/>
    <n v="7.99"/>
    <n v="71.87"/>
    <n v="9.94"/>
    <n v="38"/>
    <n v="112"/>
    <n v="194"/>
    <n v="0.25"/>
    <n v="56"/>
    <n v="10.199999999999999"/>
    <x v="1"/>
    <x v="1"/>
  </r>
  <r>
    <x v="10"/>
    <n v="11"/>
    <x v="2"/>
    <n v="41.96"/>
    <n v="127.13"/>
    <n v="192.6"/>
    <n v="0.36"/>
    <n v="59.36"/>
    <n v="17"/>
    <n v="2.09"/>
    <n v="2"/>
    <n v="7.99"/>
    <n v="71.87"/>
    <n v="9.94"/>
    <n v="38"/>
    <n v="112"/>
    <n v="194"/>
    <n v="0.25"/>
    <n v="56"/>
    <n v="10.199999999999999"/>
    <x v="1"/>
    <x v="1"/>
  </r>
  <r>
    <x v="10"/>
    <n v="11"/>
    <x v="2"/>
    <n v="45.4"/>
    <n v="134.72"/>
    <n v="185.85"/>
    <n v="0.43"/>
    <n v="56.6"/>
    <n v="20.29"/>
    <n v="2.09"/>
    <n v="2"/>
    <n v="7.99"/>
    <n v="71.87"/>
    <n v="9.94"/>
    <n v="38"/>
    <n v="112"/>
    <n v="194"/>
    <n v="0.25"/>
    <n v="56"/>
    <n v="10.199999999999999"/>
    <x v="1"/>
    <x v="1"/>
  </r>
  <r>
    <x v="10"/>
    <n v="11"/>
    <x v="2"/>
    <n v="47.1"/>
    <n v="140.36000000000001"/>
    <n v="182.02"/>
    <n v="0.47"/>
    <n v="57.63"/>
    <n v="23.68"/>
    <n v="2.09"/>
    <n v="2"/>
    <n v="7.99"/>
    <n v="71.87"/>
    <n v="9.94"/>
    <n v="38"/>
    <n v="112"/>
    <n v="194"/>
    <n v="0.25"/>
    <n v="56"/>
    <n v="10.199999999999999"/>
    <x v="1"/>
    <x v="1"/>
  </r>
  <r>
    <x v="10"/>
    <n v="11"/>
    <x v="2"/>
    <n v="49.87"/>
    <n v="148.54"/>
    <n v="179.39"/>
    <n v="0.51"/>
    <n v="62.99"/>
    <n v="26.23"/>
    <n v="2.09"/>
    <n v="2"/>
    <n v="7.99"/>
    <n v="71.87"/>
    <n v="9.94"/>
    <n v="38"/>
    <n v="112"/>
    <n v="194"/>
    <n v="0.25"/>
    <n v="56"/>
    <n v="10.199999999999999"/>
    <x v="1"/>
    <x v="1"/>
  </r>
  <r>
    <x v="11"/>
    <n v="12"/>
    <x v="0"/>
    <n v="33.950000000000003"/>
    <n v="142.38999999999999"/>
    <n v="192.48"/>
    <n v="0.45"/>
    <n v="51.39"/>
    <n v="12.03"/>
    <n v="1.49"/>
    <n v="5"/>
    <n v="6.76"/>
    <n v="68.41"/>
    <n v="7.06"/>
    <n v="35"/>
    <n v="129"/>
    <n v="195"/>
    <n v="0.4"/>
    <n v="49"/>
    <n v="10.9"/>
    <x v="1"/>
    <x v="0"/>
  </r>
  <r>
    <x v="11"/>
    <n v="12"/>
    <x v="0"/>
    <n v="34.71"/>
    <n v="148.51"/>
    <n v="194.84"/>
    <n v="0.48"/>
    <n v="49.17"/>
    <n v="14.22"/>
    <n v="1.49"/>
    <n v="5"/>
    <n v="6.76"/>
    <n v="68.41"/>
    <n v="7.06"/>
    <n v="35"/>
    <n v="129"/>
    <n v="195"/>
    <n v="0.4"/>
    <n v="49"/>
    <n v="10.9"/>
    <x v="1"/>
    <x v="0"/>
  </r>
  <r>
    <x v="11"/>
    <n v="12"/>
    <x v="0"/>
    <n v="35.75"/>
    <n v="157.93"/>
    <n v="191.64"/>
    <n v="0.52"/>
    <n v="49.99"/>
    <n v="16.690000000000001"/>
    <n v="1.49"/>
    <n v="5"/>
    <n v="6.76"/>
    <n v="68.41"/>
    <n v="7.06"/>
    <n v="35"/>
    <n v="129"/>
    <n v="195"/>
    <n v="0.4"/>
    <n v="49"/>
    <n v="10.9"/>
    <x v="1"/>
    <x v="0"/>
  </r>
  <r>
    <x v="11"/>
    <n v="12"/>
    <x v="1"/>
    <n v="33.64"/>
    <n v="136.53"/>
    <n v="190.35"/>
    <n v="0.42"/>
    <n v="52.27"/>
    <n v="11.72"/>
    <n v="1.49"/>
    <n v="5"/>
    <n v="6.76"/>
    <n v="68.41"/>
    <n v="7.06"/>
    <n v="36"/>
    <n v="123"/>
    <n v="189"/>
    <n v="0.38"/>
    <n v="50"/>
    <n v="11.1"/>
    <x v="1"/>
    <x v="0"/>
  </r>
  <r>
    <x v="11"/>
    <n v="12"/>
    <x v="1"/>
    <n v="30.57"/>
    <n v="145.19"/>
    <n v="192.83"/>
    <n v="0.45"/>
    <n v="52.86"/>
    <n v="13.73"/>
    <n v="1.49"/>
    <n v="5"/>
    <n v="6.76"/>
    <n v="68.41"/>
    <n v="7.06"/>
    <n v="36"/>
    <n v="123"/>
    <n v="189"/>
    <n v="0.38"/>
    <n v="50"/>
    <n v="11.1"/>
    <x v="1"/>
    <x v="0"/>
  </r>
  <r>
    <x v="11"/>
    <n v="12"/>
    <x v="1"/>
    <n v="29.5"/>
    <n v="157.6"/>
    <n v="196.34"/>
    <n v="0.47"/>
    <n v="46.95"/>
    <n v="17.03"/>
    <n v="1.49"/>
    <n v="5"/>
    <n v="6.76"/>
    <n v="68.41"/>
    <n v="7.06"/>
    <n v="36"/>
    <n v="123"/>
    <n v="189"/>
    <n v="0.38"/>
    <n v="50"/>
    <n v="11.1"/>
    <x v="1"/>
    <x v="0"/>
  </r>
  <r>
    <x v="11"/>
    <n v="12"/>
    <x v="1"/>
    <n v="27.29"/>
    <n v="171.58"/>
    <n v="195.69"/>
    <n v="0.52"/>
    <n v="46.94"/>
    <n v="19.29"/>
    <n v="1.49"/>
    <n v="5"/>
    <n v="6.76"/>
    <n v="68.41"/>
    <n v="7.06"/>
    <n v="36"/>
    <n v="123"/>
    <n v="189"/>
    <n v="0.38"/>
    <n v="50"/>
    <n v="11.1"/>
    <x v="1"/>
    <x v="0"/>
  </r>
  <r>
    <x v="11"/>
    <n v="12"/>
    <x v="2"/>
    <n v="38.47"/>
    <n v="118.63"/>
    <n v="189.46"/>
    <n v="0.28000000000000003"/>
    <n v="57.26"/>
    <n v="12.35"/>
    <n v="1.49"/>
    <n v="5"/>
    <n v="6.76"/>
    <n v="68.41"/>
    <n v="7.06"/>
    <n v="38"/>
    <n v="112"/>
    <n v="194"/>
    <n v="0.25"/>
    <n v="56"/>
    <n v="10.199999999999999"/>
    <x v="1"/>
    <x v="0"/>
  </r>
  <r>
    <x v="11"/>
    <n v="12"/>
    <x v="2"/>
    <n v="38.58"/>
    <n v="126.17"/>
    <n v="190.97"/>
    <n v="0.32"/>
    <n v="55.22"/>
    <n v="15.48"/>
    <n v="1.49"/>
    <n v="5"/>
    <n v="6.76"/>
    <n v="68.41"/>
    <n v="7.06"/>
    <n v="38"/>
    <n v="112"/>
    <n v="194"/>
    <n v="0.25"/>
    <n v="56"/>
    <n v="10.199999999999999"/>
    <x v="1"/>
    <x v="0"/>
  </r>
  <r>
    <x v="11"/>
    <n v="12"/>
    <x v="2"/>
    <n v="37.89"/>
    <n v="136.91999999999999"/>
    <n v="189.65"/>
    <n v="0.35"/>
    <n v="55.76"/>
    <n v="16.77"/>
    <n v="1.49"/>
    <n v="5"/>
    <n v="6.76"/>
    <n v="68.41"/>
    <n v="7.06"/>
    <n v="38"/>
    <n v="112"/>
    <n v="194"/>
    <n v="0.25"/>
    <n v="56"/>
    <n v="10.199999999999999"/>
    <x v="1"/>
    <x v="0"/>
  </r>
  <r>
    <x v="11"/>
    <n v="12"/>
    <x v="2"/>
    <n v="36.96"/>
    <n v="147.29"/>
    <n v="185.92"/>
    <n v="0.39"/>
    <n v="56.1"/>
    <n v="18.05"/>
    <n v="1.49"/>
    <n v="5"/>
    <n v="6.76"/>
    <n v="68.41"/>
    <n v="7.06"/>
    <n v="38"/>
    <n v="112"/>
    <n v="194"/>
    <n v="0.25"/>
    <n v="56"/>
    <n v="10.199999999999999"/>
    <x v="1"/>
    <x v="0"/>
  </r>
  <r>
    <x v="12"/>
    <n v="13"/>
    <x v="0"/>
    <n v="40.26"/>
    <n v="137.6"/>
    <n v="192.92"/>
    <n v="0.43"/>
    <n v="46.49"/>
    <n v="13.62"/>
    <n v="2.85"/>
    <n v="3"/>
    <n v="8.16"/>
    <n v="66.13"/>
    <n v="5.95"/>
    <n v="35"/>
    <n v="129"/>
    <n v="195"/>
    <n v="0.4"/>
    <n v="49"/>
    <n v="10.9"/>
    <x v="1"/>
    <x v="1"/>
  </r>
  <r>
    <x v="12"/>
    <n v="13"/>
    <x v="0"/>
    <n v="44.98"/>
    <n v="147.09"/>
    <n v="190.21"/>
    <n v="0.47"/>
    <n v="43.57"/>
    <n v="16.3"/>
    <n v="2.85"/>
    <n v="3"/>
    <n v="8.16"/>
    <n v="66.13"/>
    <n v="5.95"/>
    <n v="35"/>
    <n v="129"/>
    <n v="195"/>
    <n v="0.4"/>
    <n v="49"/>
    <n v="10.9"/>
    <x v="1"/>
    <x v="1"/>
  </r>
  <r>
    <x v="12"/>
    <n v="13"/>
    <x v="0"/>
    <n v="47.34"/>
    <n v="155.44"/>
    <n v="188.68"/>
    <n v="0.5"/>
    <n v="48.05"/>
    <n v="19.82"/>
    <n v="2.85"/>
    <n v="3"/>
    <n v="8.16"/>
    <n v="66.13"/>
    <n v="5.95"/>
    <n v="35"/>
    <n v="129"/>
    <n v="195"/>
    <n v="0.4"/>
    <n v="49"/>
    <n v="10.9"/>
    <x v="1"/>
    <x v="1"/>
  </r>
  <r>
    <x v="12"/>
    <n v="13"/>
    <x v="0"/>
    <n v="51.87"/>
    <n v="164.34"/>
    <n v="188.5"/>
    <n v="0.52"/>
    <n v="50.52"/>
    <n v="23.13"/>
    <n v="2.85"/>
    <n v="3"/>
    <n v="8.16"/>
    <n v="66.13"/>
    <n v="5.95"/>
    <n v="35"/>
    <n v="129"/>
    <n v="195"/>
    <n v="0.4"/>
    <n v="49"/>
    <n v="10.9"/>
    <x v="1"/>
    <x v="1"/>
  </r>
  <r>
    <x v="12"/>
    <n v="13"/>
    <x v="1"/>
    <n v="37.15"/>
    <n v="135.56"/>
    <n v="187.45"/>
    <n v="0.4"/>
    <n v="48.27"/>
    <n v="14.96"/>
    <n v="2.85"/>
    <n v="3"/>
    <n v="8.16"/>
    <n v="66.13"/>
    <n v="5.95"/>
    <n v="36"/>
    <n v="123"/>
    <n v="189"/>
    <n v="0.38"/>
    <n v="50"/>
    <n v="11.1"/>
    <x v="1"/>
    <x v="1"/>
  </r>
  <r>
    <x v="12"/>
    <n v="13"/>
    <x v="1"/>
    <n v="37.590000000000003"/>
    <n v="140.31"/>
    <n v="192.47"/>
    <n v="0.43"/>
    <n v="45.17"/>
    <n v="17.62"/>
    <n v="2.85"/>
    <n v="3"/>
    <n v="8.16"/>
    <n v="66.13"/>
    <n v="5.95"/>
    <n v="36"/>
    <n v="123"/>
    <n v="189"/>
    <n v="0.38"/>
    <n v="50"/>
    <n v="11.1"/>
    <x v="1"/>
    <x v="1"/>
  </r>
  <r>
    <x v="12"/>
    <n v="13"/>
    <x v="1"/>
    <n v="36.409999999999997"/>
    <n v="148.56"/>
    <n v="193.58"/>
    <n v="0.46"/>
    <n v="45.75"/>
    <n v="20.54"/>
    <n v="2.85"/>
    <n v="3"/>
    <n v="8.16"/>
    <n v="66.13"/>
    <n v="5.95"/>
    <n v="36"/>
    <n v="123"/>
    <n v="189"/>
    <n v="0.38"/>
    <n v="50"/>
    <n v="11.1"/>
    <x v="1"/>
    <x v="1"/>
  </r>
  <r>
    <x v="12"/>
    <n v="13"/>
    <x v="1"/>
    <n v="37.090000000000003"/>
    <n v="156.06"/>
    <n v="194.9"/>
    <n v="0.47"/>
    <n v="42.49"/>
    <n v="23.45"/>
    <n v="2.85"/>
    <n v="3"/>
    <n v="8.16"/>
    <n v="66.13"/>
    <n v="5.95"/>
    <n v="36"/>
    <n v="123"/>
    <n v="189"/>
    <n v="0.38"/>
    <n v="50"/>
    <n v="11.1"/>
    <x v="1"/>
    <x v="1"/>
  </r>
  <r>
    <x v="12"/>
    <n v="13"/>
    <x v="2"/>
    <n v="40.53"/>
    <n v="122.1"/>
    <n v="191.4"/>
    <n v="0.28000000000000003"/>
    <n v="55.13"/>
    <n v="13.45"/>
    <n v="2.85"/>
    <n v="3"/>
    <n v="8.16"/>
    <n v="66.13"/>
    <n v="5.95"/>
    <n v="38"/>
    <n v="112"/>
    <n v="194"/>
    <n v="0.25"/>
    <n v="56"/>
    <n v="10.199999999999999"/>
    <x v="1"/>
    <x v="1"/>
  </r>
  <r>
    <x v="12"/>
    <n v="13"/>
    <x v="2"/>
    <n v="42.91"/>
    <n v="132.19999999999999"/>
    <n v="189.44"/>
    <n v="0.32"/>
    <n v="58.88"/>
    <n v="15.96"/>
    <n v="2.85"/>
    <n v="3"/>
    <n v="8.16"/>
    <n v="66.13"/>
    <n v="5.95"/>
    <n v="38"/>
    <n v="112"/>
    <n v="194"/>
    <n v="0.25"/>
    <n v="56"/>
    <n v="10.199999999999999"/>
    <x v="1"/>
    <x v="1"/>
  </r>
  <r>
    <x v="12"/>
    <n v="13"/>
    <x v="2"/>
    <n v="46.87"/>
    <n v="139.66999999999999"/>
    <n v="182.81"/>
    <n v="0.35"/>
    <n v="57.76"/>
    <n v="19.18"/>
    <n v="2.85"/>
    <n v="3"/>
    <n v="8.16"/>
    <n v="66.13"/>
    <n v="5.95"/>
    <n v="38"/>
    <n v="112"/>
    <n v="194"/>
    <n v="0.25"/>
    <n v="56"/>
    <n v="10.199999999999999"/>
    <x v="1"/>
    <x v="1"/>
  </r>
  <r>
    <x v="12"/>
    <n v="13"/>
    <x v="2"/>
    <n v="50.26"/>
    <n v="145.07"/>
    <n v="176.36"/>
    <n v="0.37"/>
    <n v="59.74"/>
    <n v="22.51"/>
    <n v="2.85"/>
    <n v="3"/>
    <n v="8.16"/>
    <n v="66.13"/>
    <n v="5.95"/>
    <n v="38"/>
    <n v="112"/>
    <n v="194"/>
    <n v="0.25"/>
    <n v="56"/>
    <n v="10.199999999999999"/>
    <x v="1"/>
    <x v="1"/>
  </r>
  <r>
    <x v="12"/>
    <n v="13"/>
    <x v="2"/>
    <n v="52.73"/>
    <n v="153.27000000000001"/>
    <n v="173.1"/>
    <n v="0.39"/>
    <n v="60.59"/>
    <n v="25.22"/>
    <n v="2.85"/>
    <n v="3"/>
    <n v="8.16"/>
    <n v="66.13"/>
    <n v="5.95"/>
    <n v="38"/>
    <n v="112"/>
    <n v="194"/>
    <n v="0.25"/>
    <n v="56"/>
    <n v="10.199999999999999"/>
    <x v="1"/>
    <x v="1"/>
  </r>
  <r>
    <x v="13"/>
    <n v="14"/>
    <x v="0"/>
    <n v="36.76"/>
    <n v="136.66999999999999"/>
    <n v="191.81"/>
    <n v="0.43"/>
    <n v="48.17"/>
    <n v="15.08"/>
    <n v="3.25"/>
    <n v="2"/>
    <n v="9.15"/>
    <n v="57.99"/>
    <n v="7.52"/>
    <n v="35"/>
    <n v="129"/>
    <n v="195"/>
    <n v="0.4"/>
    <n v="49"/>
    <n v="10.9"/>
    <x v="0"/>
    <x v="1"/>
  </r>
  <r>
    <x v="13"/>
    <n v="14"/>
    <x v="0"/>
    <n v="44.31"/>
    <n v="144.09"/>
    <n v="194.94"/>
    <n v="0.45"/>
    <n v="44.92"/>
    <n v="18.5"/>
    <n v="3.25"/>
    <n v="2"/>
    <n v="9.15"/>
    <n v="57.99"/>
    <n v="7.52"/>
    <n v="35"/>
    <n v="129"/>
    <n v="195"/>
    <n v="0.4"/>
    <n v="49"/>
    <n v="10.9"/>
    <x v="0"/>
    <x v="1"/>
  </r>
  <r>
    <x v="13"/>
    <n v="14"/>
    <x v="0"/>
    <n v="47.76"/>
    <n v="151.47"/>
    <n v="189.12"/>
    <n v="0.45"/>
    <n v="48.85"/>
    <n v="20.86"/>
    <n v="3.25"/>
    <n v="2"/>
    <n v="9.15"/>
    <n v="57.99"/>
    <n v="7.52"/>
    <n v="35"/>
    <n v="129"/>
    <n v="195"/>
    <n v="0.4"/>
    <n v="49"/>
    <n v="10.9"/>
    <x v="0"/>
    <x v="1"/>
  </r>
  <r>
    <x v="13"/>
    <n v="14"/>
    <x v="0"/>
    <n v="51.26"/>
    <n v="159.57"/>
    <n v="188.01"/>
    <n v="0.47"/>
    <n v="51.67"/>
    <n v="25.15"/>
    <n v="3.25"/>
    <n v="2"/>
    <n v="9.15"/>
    <n v="57.99"/>
    <n v="7.52"/>
    <n v="35"/>
    <n v="129"/>
    <n v="195"/>
    <n v="0.4"/>
    <n v="49"/>
    <n v="10.9"/>
    <x v="0"/>
    <x v="1"/>
  </r>
  <r>
    <x v="13"/>
    <n v="14"/>
    <x v="1"/>
    <n v="36.17"/>
    <n v="127.11"/>
    <n v="189.2"/>
    <n v="0.4"/>
    <n v="48.65"/>
    <n v="14.1"/>
    <n v="3.25"/>
    <n v="2"/>
    <n v="9.15"/>
    <n v="57.99"/>
    <n v="7.52"/>
    <n v="36"/>
    <n v="123"/>
    <n v="189"/>
    <n v="0.38"/>
    <n v="50"/>
    <n v="11.1"/>
    <x v="0"/>
    <x v="1"/>
  </r>
  <r>
    <x v="13"/>
    <n v="14"/>
    <x v="1"/>
    <n v="36.89"/>
    <n v="133.43"/>
    <n v="187.16"/>
    <n v="0.43"/>
    <n v="49.24"/>
    <n v="17.91"/>
    <n v="3.25"/>
    <n v="2"/>
    <n v="9.15"/>
    <n v="57.99"/>
    <n v="7.52"/>
    <n v="36"/>
    <n v="123"/>
    <n v="189"/>
    <n v="0.38"/>
    <n v="50"/>
    <n v="11.1"/>
    <x v="0"/>
    <x v="1"/>
  </r>
  <r>
    <x v="13"/>
    <n v="14"/>
    <x v="1"/>
    <n v="38.01"/>
    <n v="139.38999999999999"/>
    <n v="183.58"/>
    <n v="0.46"/>
    <n v="51.66"/>
    <n v="21.72"/>
    <n v="3.25"/>
    <n v="2"/>
    <n v="9.15"/>
    <n v="57.99"/>
    <n v="7.52"/>
    <n v="36"/>
    <n v="123"/>
    <n v="189"/>
    <n v="0.38"/>
    <n v="50"/>
    <n v="11.1"/>
    <x v="0"/>
    <x v="1"/>
  </r>
  <r>
    <x v="13"/>
    <n v="14"/>
    <x v="1"/>
    <n v="38.26"/>
    <n v="150.32"/>
    <n v="186.27"/>
    <n v="0.47"/>
    <n v="50.82"/>
    <n v="23.84"/>
    <n v="3.25"/>
    <n v="2"/>
    <n v="9.15"/>
    <n v="57.99"/>
    <n v="7.52"/>
    <n v="36"/>
    <n v="123"/>
    <n v="189"/>
    <n v="0.38"/>
    <n v="50"/>
    <n v="11.1"/>
    <x v="0"/>
    <x v="1"/>
  </r>
  <r>
    <x v="13"/>
    <n v="14"/>
    <x v="1"/>
    <n v="40.1"/>
    <n v="157.47999999999999"/>
    <n v="185.68"/>
    <n v="0.48"/>
    <n v="47.95"/>
    <n v="25.66"/>
    <n v="3.25"/>
    <n v="2"/>
    <n v="9.15"/>
    <n v="57.99"/>
    <n v="7.52"/>
    <n v="36"/>
    <n v="123"/>
    <n v="189"/>
    <n v="0.38"/>
    <n v="50"/>
    <n v="11.1"/>
    <x v="0"/>
    <x v="1"/>
  </r>
  <r>
    <x v="13"/>
    <n v="14"/>
    <x v="2"/>
    <n v="41.47"/>
    <n v="119.99"/>
    <n v="186.46"/>
    <n v="0.28999999999999998"/>
    <n v="55.6"/>
    <n v="11.39"/>
    <n v="3.25"/>
    <n v="2"/>
    <n v="9.15"/>
    <n v="57.99"/>
    <n v="7.52"/>
    <n v="38"/>
    <n v="112"/>
    <n v="194"/>
    <n v="0.25"/>
    <n v="56"/>
    <n v="10.199999999999999"/>
    <x v="0"/>
    <x v="1"/>
  </r>
  <r>
    <x v="13"/>
    <n v="14"/>
    <x v="2"/>
    <n v="42.49"/>
    <n v="130.30000000000001"/>
    <n v="185.43"/>
    <n v="0.3"/>
    <n v="58.89"/>
    <n v="15.12"/>
    <n v="3.25"/>
    <n v="2"/>
    <n v="9.15"/>
    <n v="57.99"/>
    <n v="7.52"/>
    <n v="38"/>
    <n v="112"/>
    <n v="194"/>
    <n v="0.25"/>
    <n v="56"/>
    <n v="10.199999999999999"/>
    <x v="0"/>
    <x v="1"/>
  </r>
  <r>
    <x v="13"/>
    <n v="14"/>
    <x v="2"/>
    <n v="47.1"/>
    <n v="138.58000000000001"/>
    <n v="177.31"/>
    <n v="0.33"/>
    <n v="62.43"/>
    <n v="18.54"/>
    <n v="3.25"/>
    <n v="2"/>
    <n v="9.15"/>
    <n v="57.99"/>
    <n v="7.52"/>
    <n v="38"/>
    <n v="112"/>
    <n v="194"/>
    <n v="0.25"/>
    <n v="56"/>
    <n v="10.199999999999999"/>
    <x v="0"/>
    <x v="1"/>
  </r>
  <r>
    <x v="13"/>
    <n v="14"/>
    <x v="2"/>
    <n v="51.58"/>
    <n v="151.25"/>
    <n v="174.26"/>
    <n v="0.35"/>
    <n v="65.209999999999994"/>
    <n v="21.9"/>
    <n v="3.25"/>
    <n v="2"/>
    <n v="9.15"/>
    <n v="57.99"/>
    <n v="7.52"/>
    <n v="38"/>
    <n v="112"/>
    <n v="194"/>
    <n v="0.25"/>
    <n v="56"/>
    <n v="10.199999999999999"/>
    <x v="0"/>
    <x v="1"/>
  </r>
  <r>
    <x v="14"/>
    <n v="15"/>
    <x v="0"/>
    <n v="37.159999999999997"/>
    <n v="134.46"/>
    <n v="197.08"/>
    <n v="0.45"/>
    <n v="47.8"/>
    <n v="14.21"/>
    <n v="1.38"/>
    <n v="1"/>
    <n v="9.57"/>
    <n v="64.95"/>
    <n v="12.57"/>
    <n v="35"/>
    <n v="129"/>
    <n v="195"/>
    <n v="0.4"/>
    <n v="49"/>
    <n v="10.9"/>
    <x v="1"/>
    <x v="1"/>
  </r>
  <r>
    <x v="14"/>
    <n v="15"/>
    <x v="0"/>
    <n v="39.07"/>
    <n v="144.03"/>
    <n v="194.13"/>
    <n v="0.52"/>
    <n v="46.12"/>
    <n v="16.420000000000002"/>
    <n v="1.38"/>
    <n v="1"/>
    <n v="9.57"/>
    <n v="64.95"/>
    <n v="12.57"/>
    <n v="35"/>
    <n v="129"/>
    <n v="195"/>
    <n v="0.4"/>
    <n v="49"/>
    <n v="10.9"/>
    <x v="1"/>
    <x v="1"/>
  </r>
  <r>
    <x v="14"/>
    <n v="15"/>
    <x v="0"/>
    <n v="38.020000000000003"/>
    <n v="152.65"/>
    <n v="190.32"/>
    <n v="0.59"/>
    <n v="49.37"/>
    <n v="18.73"/>
    <n v="1.38"/>
    <n v="1"/>
    <n v="9.57"/>
    <n v="64.95"/>
    <n v="12.57"/>
    <n v="35"/>
    <n v="129"/>
    <n v="195"/>
    <n v="0.4"/>
    <n v="49"/>
    <n v="10.9"/>
    <x v="1"/>
    <x v="1"/>
  </r>
  <r>
    <x v="14"/>
    <n v="15"/>
    <x v="0"/>
    <n v="40.130000000000003"/>
    <n v="161.83000000000001"/>
    <n v="189.1"/>
    <n v="0.64"/>
    <n v="49.48"/>
    <n v="19.89"/>
    <n v="1.38"/>
    <n v="1"/>
    <n v="9.57"/>
    <n v="64.95"/>
    <n v="12.57"/>
    <n v="35"/>
    <n v="129"/>
    <n v="195"/>
    <n v="0.4"/>
    <n v="49"/>
    <n v="10.9"/>
    <x v="1"/>
    <x v="1"/>
  </r>
  <r>
    <x v="14"/>
    <n v="15"/>
    <x v="0"/>
    <n v="40.799999999999997"/>
    <n v="169.63"/>
    <n v="185.51"/>
    <n v="0.68"/>
    <n v="55.81"/>
    <n v="21"/>
    <n v="1.38"/>
    <n v="1"/>
    <n v="9.57"/>
    <n v="64.95"/>
    <n v="12.57"/>
    <n v="35"/>
    <n v="129"/>
    <n v="195"/>
    <n v="0.4"/>
    <n v="49"/>
    <n v="10.9"/>
    <x v="1"/>
    <x v="1"/>
  </r>
  <r>
    <x v="14"/>
    <n v="15"/>
    <x v="1"/>
    <n v="33.51"/>
    <n v="132.54"/>
    <n v="189.82"/>
    <n v="0.44"/>
    <n v="44.3"/>
    <n v="12.87"/>
    <n v="1.38"/>
    <n v="1"/>
    <n v="9.57"/>
    <n v="64.95"/>
    <n v="12.57"/>
    <n v="36"/>
    <n v="123"/>
    <n v="189"/>
    <n v="0.38"/>
    <n v="50"/>
    <n v="11.1"/>
    <x v="1"/>
    <x v="1"/>
  </r>
  <r>
    <x v="14"/>
    <n v="15"/>
    <x v="1"/>
    <n v="30.85"/>
    <n v="144.36000000000001"/>
    <n v="189.09"/>
    <n v="0.51"/>
    <n v="40.36"/>
    <n v="14.99"/>
    <n v="1.38"/>
    <n v="1"/>
    <n v="9.57"/>
    <n v="64.95"/>
    <n v="12.57"/>
    <n v="36"/>
    <n v="123"/>
    <n v="189"/>
    <n v="0.38"/>
    <n v="50"/>
    <n v="11.1"/>
    <x v="1"/>
    <x v="1"/>
  </r>
  <r>
    <x v="14"/>
    <n v="15"/>
    <x v="1"/>
    <n v="27.73"/>
    <n v="150.88999999999999"/>
    <n v="189.73"/>
    <n v="0.6"/>
    <n v="40.5"/>
    <n v="16.82"/>
    <n v="1.38"/>
    <n v="1"/>
    <n v="9.57"/>
    <n v="64.95"/>
    <n v="12.57"/>
    <n v="36"/>
    <n v="123"/>
    <n v="189"/>
    <n v="0.38"/>
    <n v="50"/>
    <n v="11.1"/>
    <x v="1"/>
    <x v="1"/>
  </r>
  <r>
    <x v="14"/>
    <n v="15"/>
    <x v="1"/>
    <n v="24.78"/>
    <n v="158.72999999999999"/>
    <n v="192.36"/>
    <n v="0.66"/>
    <n v="35.71"/>
    <n v="19.579999999999998"/>
    <n v="1.38"/>
    <n v="1"/>
    <n v="9.57"/>
    <n v="64.95"/>
    <n v="12.57"/>
    <n v="36"/>
    <n v="123"/>
    <n v="189"/>
    <n v="0.38"/>
    <n v="50"/>
    <n v="11.1"/>
    <x v="1"/>
    <x v="1"/>
  </r>
  <r>
    <x v="14"/>
    <n v="15"/>
    <x v="1"/>
    <n v="22.7"/>
    <n v="168.15"/>
    <n v="194.73"/>
    <n v="0.7"/>
    <n v="34.97"/>
    <n v="21.44"/>
    <n v="1.38"/>
    <n v="1"/>
    <n v="9.57"/>
    <n v="64.95"/>
    <n v="12.57"/>
    <n v="36"/>
    <n v="123"/>
    <n v="189"/>
    <n v="0.38"/>
    <n v="50"/>
    <n v="11.1"/>
    <x v="1"/>
    <x v="1"/>
  </r>
  <r>
    <x v="14"/>
    <n v="15"/>
    <x v="2"/>
    <n v="38.15"/>
    <n v="119.21"/>
    <n v="191.61"/>
    <n v="0.32"/>
    <n v="55.41"/>
    <n v="12.15"/>
    <n v="1.38"/>
    <n v="1"/>
    <n v="9.57"/>
    <n v="64.95"/>
    <n v="12.57"/>
    <n v="38"/>
    <n v="112"/>
    <n v="194"/>
    <n v="0.25"/>
    <n v="56"/>
    <n v="10.199999999999999"/>
    <x v="1"/>
    <x v="1"/>
  </r>
  <r>
    <x v="14"/>
    <n v="15"/>
    <x v="2"/>
    <n v="37.97"/>
    <n v="130.72"/>
    <n v="187.91"/>
    <n v="0.38"/>
    <n v="54.34"/>
    <n v="13.06"/>
    <n v="1.38"/>
    <n v="1"/>
    <n v="9.57"/>
    <n v="64.95"/>
    <n v="12.57"/>
    <n v="38"/>
    <n v="112"/>
    <n v="194"/>
    <n v="0.25"/>
    <n v="56"/>
    <n v="10.199999999999999"/>
    <x v="1"/>
    <x v="1"/>
  </r>
  <r>
    <x v="14"/>
    <n v="15"/>
    <x v="2"/>
    <n v="37.5"/>
    <n v="137.16999999999999"/>
    <n v="183.84"/>
    <n v="0.46"/>
    <n v="54.18"/>
    <n v="14.75"/>
    <n v="1.38"/>
    <n v="1"/>
    <n v="9.57"/>
    <n v="64.95"/>
    <n v="12.57"/>
    <n v="38"/>
    <n v="112"/>
    <n v="194"/>
    <n v="0.25"/>
    <n v="56"/>
    <n v="10.199999999999999"/>
    <x v="1"/>
    <x v="1"/>
  </r>
  <r>
    <x v="14"/>
    <n v="15"/>
    <x v="2"/>
    <n v="37.590000000000003"/>
    <n v="145.36000000000001"/>
    <n v="183.14"/>
    <n v="0.51"/>
    <n v="59.56"/>
    <n v="16.47"/>
    <n v="1.38"/>
    <n v="1"/>
    <n v="9.57"/>
    <n v="64.95"/>
    <n v="12.57"/>
    <n v="38"/>
    <n v="112"/>
    <n v="194"/>
    <n v="0.25"/>
    <n v="56"/>
    <n v="10.199999999999999"/>
    <x v="1"/>
    <x v="1"/>
  </r>
  <r>
    <x v="14"/>
    <n v="15"/>
    <x v="2"/>
    <n v="34.89"/>
    <n v="159.1"/>
    <n v="182.99"/>
    <n v="0.55000000000000004"/>
    <n v="62.6"/>
    <n v="17.47"/>
    <n v="1.38"/>
    <n v="1"/>
    <n v="9.57"/>
    <n v="64.95"/>
    <n v="12.57"/>
    <n v="38"/>
    <n v="112"/>
    <n v="194"/>
    <n v="0.25"/>
    <n v="56"/>
    <n v="10.199999999999999"/>
    <x v="1"/>
    <x v="1"/>
  </r>
  <r>
    <x v="15"/>
    <n v="16"/>
    <x v="0"/>
    <n v="43.45"/>
    <n v="136.87"/>
    <n v="193.83"/>
    <n v="0.44"/>
    <n v="45.05"/>
    <n v="12.97"/>
    <n v="2.9"/>
    <n v="3"/>
    <n v="9.9"/>
    <n v="58.99"/>
    <n v="7.15"/>
    <n v="35"/>
    <n v="129"/>
    <n v="195"/>
    <n v="0.4"/>
    <n v="49"/>
    <n v="10.9"/>
    <x v="1"/>
    <x v="1"/>
  </r>
  <r>
    <x v="15"/>
    <n v="16"/>
    <x v="0"/>
    <n v="50.04"/>
    <n v="144.35"/>
    <n v="190.03"/>
    <n v="0.47"/>
    <n v="44.76"/>
    <n v="16.38"/>
    <n v="2.9"/>
    <n v="3"/>
    <n v="9.9"/>
    <n v="58.99"/>
    <n v="7.15"/>
    <n v="35"/>
    <n v="129"/>
    <n v="195"/>
    <n v="0.4"/>
    <n v="49"/>
    <n v="10.9"/>
    <x v="1"/>
    <x v="1"/>
  </r>
  <r>
    <x v="15"/>
    <n v="16"/>
    <x v="0"/>
    <n v="55.91"/>
    <n v="153.76"/>
    <n v="188.81"/>
    <n v="0.48"/>
    <n v="44.14"/>
    <n v="19.27"/>
    <n v="2.9"/>
    <n v="3"/>
    <n v="9.9"/>
    <n v="58.99"/>
    <n v="7.15"/>
    <n v="35"/>
    <n v="129"/>
    <n v="195"/>
    <n v="0.4"/>
    <n v="49"/>
    <n v="10.9"/>
    <x v="1"/>
    <x v="1"/>
  </r>
  <r>
    <x v="15"/>
    <n v="16"/>
    <x v="0"/>
    <n v="61.2"/>
    <n v="158.9"/>
    <n v="188.32"/>
    <n v="0.5"/>
    <n v="47.66"/>
    <n v="22.11"/>
    <n v="2.9"/>
    <n v="3"/>
    <n v="9.9"/>
    <n v="58.99"/>
    <n v="7.15"/>
    <n v="35"/>
    <n v="129"/>
    <n v="195"/>
    <n v="0.4"/>
    <n v="49"/>
    <n v="10.9"/>
    <x v="1"/>
    <x v="1"/>
  </r>
  <r>
    <x v="15"/>
    <n v="16"/>
    <x v="1"/>
    <n v="36.11"/>
    <n v="131.66"/>
    <n v="185.91"/>
    <n v="0.43"/>
    <n v="49.11"/>
    <n v="14.37"/>
    <n v="2.9"/>
    <n v="3"/>
    <n v="9.9"/>
    <n v="58.99"/>
    <n v="7.15"/>
    <n v="36"/>
    <n v="123"/>
    <n v="189"/>
    <n v="0.38"/>
    <n v="50"/>
    <n v="11.1"/>
    <x v="1"/>
    <x v="1"/>
  </r>
  <r>
    <x v="15"/>
    <n v="16"/>
    <x v="1"/>
    <n v="37.950000000000003"/>
    <n v="140.87"/>
    <n v="182.31"/>
    <n v="0.45"/>
    <n v="48.66"/>
    <n v="17.350000000000001"/>
    <n v="2.9"/>
    <n v="3"/>
    <n v="9.9"/>
    <n v="58.99"/>
    <n v="7.15"/>
    <n v="36"/>
    <n v="123"/>
    <n v="189"/>
    <n v="0.38"/>
    <n v="50"/>
    <n v="11.1"/>
    <x v="1"/>
    <x v="1"/>
  </r>
  <r>
    <x v="15"/>
    <n v="16"/>
    <x v="1"/>
    <n v="38.81"/>
    <n v="150.11000000000001"/>
    <n v="179.14"/>
    <n v="0.46"/>
    <n v="47.6"/>
    <n v="21.26"/>
    <n v="2.9"/>
    <n v="3"/>
    <n v="9.9"/>
    <n v="58.99"/>
    <n v="7.15"/>
    <n v="36"/>
    <n v="123"/>
    <n v="189"/>
    <n v="0.38"/>
    <n v="50"/>
    <n v="11.1"/>
    <x v="1"/>
    <x v="1"/>
  </r>
  <r>
    <x v="15"/>
    <n v="16"/>
    <x v="2"/>
    <n v="40.4"/>
    <n v="122.18"/>
    <n v="195.89"/>
    <n v="0.27"/>
    <n v="57.19"/>
    <n v="12.41"/>
    <n v="2.9"/>
    <n v="3"/>
    <n v="9.9"/>
    <n v="58.99"/>
    <n v="7.15"/>
    <n v="38"/>
    <n v="112"/>
    <n v="194"/>
    <n v="0.25"/>
    <n v="56"/>
    <n v="10.199999999999999"/>
    <x v="1"/>
    <x v="1"/>
  </r>
  <r>
    <x v="15"/>
    <n v="16"/>
    <x v="2"/>
    <n v="44.54"/>
    <n v="131.15"/>
    <n v="191.58"/>
    <n v="0.28999999999999998"/>
    <n v="55.24"/>
    <n v="13.67"/>
    <n v="2.9"/>
    <n v="3"/>
    <n v="9.9"/>
    <n v="58.99"/>
    <n v="7.15"/>
    <n v="38"/>
    <n v="112"/>
    <n v="194"/>
    <n v="0.25"/>
    <n v="56"/>
    <n v="10.199999999999999"/>
    <x v="1"/>
    <x v="1"/>
  </r>
  <r>
    <x v="15"/>
    <n v="16"/>
    <x v="2"/>
    <n v="47.92"/>
    <n v="140.93"/>
    <n v="185.3"/>
    <n v="0.3"/>
    <n v="56.6"/>
    <n v="16.350000000000001"/>
    <n v="2.9"/>
    <n v="3"/>
    <n v="9.9"/>
    <n v="58.99"/>
    <n v="7.15"/>
    <n v="38"/>
    <n v="112"/>
    <n v="194"/>
    <n v="0.25"/>
    <n v="56"/>
    <n v="10.199999999999999"/>
    <x v="1"/>
    <x v="1"/>
  </r>
  <r>
    <x v="15"/>
    <n v="16"/>
    <x v="2"/>
    <n v="50.83"/>
    <n v="147.06"/>
    <n v="180.79"/>
    <n v="0.34"/>
    <n v="56.08"/>
    <n v="20.09"/>
    <n v="2.9"/>
    <n v="3"/>
    <n v="9.9"/>
    <n v="58.99"/>
    <n v="7.15"/>
    <n v="38"/>
    <n v="112"/>
    <n v="194"/>
    <n v="0.25"/>
    <n v="56"/>
    <n v="10.199999999999999"/>
    <x v="1"/>
    <x v="1"/>
  </r>
  <r>
    <x v="16"/>
    <n v="17"/>
    <x v="0"/>
    <n v="38.67"/>
    <n v="147.74"/>
    <n v="189.55"/>
    <n v="0.47"/>
    <n v="51.07"/>
    <n v="11.67"/>
    <n v="0.51"/>
    <n v="1"/>
    <n v="10.48"/>
    <n v="63.23"/>
    <n v="12.37"/>
    <n v="35"/>
    <n v="129"/>
    <n v="195"/>
    <n v="0.4"/>
    <n v="49"/>
    <n v="10.9"/>
    <x v="1"/>
    <x v="1"/>
  </r>
  <r>
    <x v="16"/>
    <n v="17"/>
    <x v="0"/>
    <n v="39.86"/>
    <n v="162.68"/>
    <n v="187.49"/>
    <n v="0.55000000000000004"/>
    <n v="48.45"/>
    <n v="13.57"/>
    <n v="0.51"/>
    <n v="1"/>
    <n v="10.48"/>
    <n v="63.23"/>
    <n v="12.37"/>
    <n v="35"/>
    <n v="129"/>
    <n v="195"/>
    <n v="0.4"/>
    <n v="49"/>
    <n v="10.9"/>
    <x v="1"/>
    <x v="1"/>
  </r>
  <r>
    <x v="16"/>
    <n v="17"/>
    <x v="0"/>
    <n v="39.43"/>
    <n v="179.48"/>
    <n v="182.34"/>
    <n v="0.6"/>
    <n v="52.66"/>
    <n v="14.47"/>
    <n v="0.51"/>
    <n v="1"/>
    <n v="10.48"/>
    <n v="63.23"/>
    <n v="12.37"/>
    <n v="35"/>
    <n v="129"/>
    <n v="195"/>
    <n v="0.4"/>
    <n v="49"/>
    <n v="10.9"/>
    <x v="1"/>
    <x v="1"/>
  </r>
  <r>
    <x v="16"/>
    <n v="17"/>
    <x v="0"/>
    <n v="40.86"/>
    <n v="197.16"/>
    <n v="182.63"/>
    <n v="0.65"/>
    <n v="50.84"/>
    <n v="15.22"/>
    <n v="0.51"/>
    <n v="1"/>
    <n v="10.48"/>
    <n v="63.23"/>
    <n v="12.37"/>
    <n v="35"/>
    <n v="129"/>
    <n v="195"/>
    <n v="0.4"/>
    <n v="49"/>
    <n v="10.9"/>
    <x v="1"/>
    <x v="1"/>
  </r>
  <r>
    <x v="16"/>
    <n v="17"/>
    <x v="0"/>
    <n v="40.83"/>
    <n v="212.41"/>
    <n v="177.03"/>
    <n v="0.69"/>
    <n v="56.62"/>
    <n v="15.93"/>
    <n v="0.51"/>
    <n v="1"/>
    <n v="10.48"/>
    <n v="63.23"/>
    <n v="12.37"/>
    <n v="35"/>
    <n v="129"/>
    <n v="195"/>
    <n v="0.4"/>
    <n v="49"/>
    <n v="10.9"/>
    <x v="1"/>
    <x v="1"/>
  </r>
  <r>
    <x v="16"/>
    <n v="17"/>
    <x v="1"/>
    <n v="32.85"/>
    <n v="138.63999999999999"/>
    <n v="190.43"/>
    <n v="0.43"/>
    <n v="51.39"/>
    <n v="11.96"/>
    <n v="0.51"/>
    <n v="1"/>
    <n v="10.48"/>
    <n v="63.23"/>
    <n v="12.37"/>
    <n v="36"/>
    <n v="123"/>
    <n v="189"/>
    <n v="0.38"/>
    <n v="50"/>
    <n v="11.1"/>
    <x v="1"/>
    <x v="1"/>
  </r>
  <r>
    <x v="16"/>
    <n v="17"/>
    <x v="1"/>
    <n v="31.24"/>
    <n v="153.19"/>
    <n v="190.68"/>
    <n v="0.49"/>
    <n v="45.25"/>
    <n v="12.7"/>
    <n v="0.51"/>
    <n v="1"/>
    <n v="10.48"/>
    <n v="63.23"/>
    <n v="12.37"/>
    <n v="36"/>
    <n v="123"/>
    <n v="189"/>
    <n v="0.38"/>
    <n v="50"/>
    <n v="11.1"/>
    <x v="1"/>
    <x v="1"/>
  </r>
  <r>
    <x v="16"/>
    <n v="17"/>
    <x v="1"/>
    <n v="29.16"/>
    <n v="168.47"/>
    <n v="188.53"/>
    <n v="0.55000000000000004"/>
    <n v="42.56"/>
    <n v="12.63"/>
    <n v="0.51"/>
    <n v="1"/>
    <n v="10.48"/>
    <n v="63.23"/>
    <n v="12.37"/>
    <n v="36"/>
    <n v="123"/>
    <n v="189"/>
    <n v="0.38"/>
    <n v="50"/>
    <n v="11.1"/>
    <x v="1"/>
    <x v="1"/>
  </r>
  <r>
    <x v="16"/>
    <n v="17"/>
    <x v="1"/>
    <n v="26.93"/>
    <n v="185.24"/>
    <n v="190.22"/>
    <n v="0.61"/>
    <n v="39.409999999999997"/>
    <n v="13.29"/>
    <n v="0.51"/>
    <n v="1"/>
    <n v="10.48"/>
    <n v="63.23"/>
    <n v="12.37"/>
    <n v="36"/>
    <n v="123"/>
    <n v="189"/>
    <n v="0.38"/>
    <n v="50"/>
    <n v="11.1"/>
    <x v="1"/>
    <x v="1"/>
  </r>
  <r>
    <x v="16"/>
    <n v="17"/>
    <x v="2"/>
    <n v="38.36"/>
    <n v="129.13999999999999"/>
    <n v="191.9"/>
    <n v="0.33"/>
    <n v="55.13"/>
    <n v="11.83"/>
    <n v="0.51"/>
    <n v="1"/>
    <n v="10.48"/>
    <n v="63.23"/>
    <n v="12.37"/>
    <n v="38"/>
    <n v="112"/>
    <n v="194"/>
    <n v="0.25"/>
    <n v="56"/>
    <n v="10.199999999999999"/>
    <x v="1"/>
    <x v="1"/>
  </r>
  <r>
    <x v="16"/>
    <n v="17"/>
    <x v="2"/>
    <n v="40.409999999999997"/>
    <n v="145.61000000000001"/>
    <n v="190.27"/>
    <n v="0.37"/>
    <n v="54.11"/>
    <n v="13.58"/>
    <n v="0.51"/>
    <n v="1"/>
    <n v="10.48"/>
    <n v="63.23"/>
    <n v="12.37"/>
    <n v="38"/>
    <n v="112"/>
    <n v="194"/>
    <n v="0.25"/>
    <n v="56"/>
    <n v="10.199999999999999"/>
    <x v="1"/>
    <x v="1"/>
  </r>
  <r>
    <x v="16"/>
    <n v="17"/>
    <x v="2"/>
    <n v="40.61"/>
    <n v="165.72"/>
    <n v="186.08"/>
    <n v="0.45"/>
    <n v="56.39"/>
    <n v="15.06"/>
    <n v="0.51"/>
    <n v="1"/>
    <n v="10.48"/>
    <n v="63.23"/>
    <n v="12.37"/>
    <n v="38"/>
    <n v="112"/>
    <n v="194"/>
    <n v="0.25"/>
    <n v="56"/>
    <n v="10.199999999999999"/>
    <x v="1"/>
    <x v="1"/>
  </r>
  <r>
    <x v="16"/>
    <n v="17"/>
    <x v="2"/>
    <n v="41.51"/>
    <n v="185.04"/>
    <n v="179.37"/>
    <n v="0.48"/>
    <n v="60.56"/>
    <n v="16.329999999999998"/>
    <n v="0.51"/>
    <n v="1"/>
    <n v="10.48"/>
    <n v="63.23"/>
    <n v="12.37"/>
    <n v="38"/>
    <n v="112"/>
    <n v="194"/>
    <n v="0.25"/>
    <n v="56"/>
    <n v="10.199999999999999"/>
    <x v="1"/>
    <x v="1"/>
  </r>
  <r>
    <x v="17"/>
    <n v="18"/>
    <x v="0"/>
    <n v="38.020000000000003"/>
    <n v="137.12"/>
    <n v="193.19"/>
    <n v="0.44"/>
    <n v="45.42"/>
    <n v="13.82"/>
    <n v="1.66"/>
    <n v="2"/>
    <n v="7.27"/>
    <n v="61.34"/>
    <n v="8.31"/>
    <n v="35"/>
    <n v="129"/>
    <n v="195"/>
    <n v="0.4"/>
    <n v="49"/>
    <n v="10.9"/>
    <x v="1"/>
    <x v="1"/>
  </r>
  <r>
    <x v="17"/>
    <n v="18"/>
    <x v="0"/>
    <n v="39.65"/>
    <n v="147.80000000000001"/>
    <n v="191.1"/>
    <n v="0.49"/>
    <n v="45.67"/>
    <n v="14.81"/>
    <n v="1.66"/>
    <n v="2"/>
    <n v="7.27"/>
    <n v="61.34"/>
    <n v="8.31"/>
    <n v="35"/>
    <n v="129"/>
    <n v="195"/>
    <n v="0.4"/>
    <n v="49"/>
    <n v="10.9"/>
    <x v="1"/>
    <x v="1"/>
  </r>
  <r>
    <x v="17"/>
    <n v="18"/>
    <x v="0"/>
    <n v="40.79"/>
    <n v="160.55000000000001"/>
    <n v="188.99"/>
    <n v="0.53"/>
    <n v="47.12"/>
    <n v="17.95"/>
    <n v="1.66"/>
    <n v="2"/>
    <n v="7.27"/>
    <n v="61.34"/>
    <n v="8.31"/>
    <n v="35"/>
    <n v="129"/>
    <n v="195"/>
    <n v="0.4"/>
    <n v="49"/>
    <n v="10.9"/>
    <x v="1"/>
    <x v="1"/>
  </r>
  <r>
    <x v="17"/>
    <n v="18"/>
    <x v="0"/>
    <n v="42.26"/>
    <n v="166.07"/>
    <n v="187.22"/>
    <n v="0.54"/>
    <n v="49.56"/>
    <n v="20.14"/>
    <n v="1.66"/>
    <n v="2"/>
    <n v="7.27"/>
    <n v="61.34"/>
    <n v="8.31"/>
    <n v="35"/>
    <n v="129"/>
    <n v="195"/>
    <n v="0.4"/>
    <n v="49"/>
    <n v="10.9"/>
    <x v="1"/>
    <x v="1"/>
  </r>
  <r>
    <x v="17"/>
    <n v="18"/>
    <x v="1"/>
    <n v="32.869999999999997"/>
    <n v="133.85"/>
    <n v="187.44"/>
    <n v="0.41"/>
    <n v="46.25"/>
    <n v="12.3"/>
    <n v="1.66"/>
    <n v="2"/>
    <n v="7.27"/>
    <n v="61.34"/>
    <n v="8.31"/>
    <n v="36"/>
    <n v="123"/>
    <n v="189"/>
    <n v="0.38"/>
    <n v="50"/>
    <n v="11.1"/>
    <x v="1"/>
    <x v="1"/>
  </r>
  <r>
    <x v="17"/>
    <n v="18"/>
    <x v="1"/>
    <n v="29.53"/>
    <n v="149.76"/>
    <n v="189.83"/>
    <n v="0.45"/>
    <n v="49.12"/>
    <n v="15.48"/>
    <n v="1.66"/>
    <n v="2"/>
    <n v="7.27"/>
    <n v="61.34"/>
    <n v="8.31"/>
    <n v="36"/>
    <n v="123"/>
    <n v="189"/>
    <n v="0.38"/>
    <n v="50"/>
    <n v="11.1"/>
    <x v="1"/>
    <x v="1"/>
  </r>
  <r>
    <x v="17"/>
    <n v="18"/>
    <x v="1"/>
    <n v="26.77"/>
    <n v="157.5"/>
    <n v="191.83"/>
    <n v="0.49"/>
    <n v="45.41"/>
    <n v="17.47"/>
    <n v="1.66"/>
    <n v="2"/>
    <n v="7.27"/>
    <n v="61.34"/>
    <n v="8.31"/>
    <n v="36"/>
    <n v="123"/>
    <n v="189"/>
    <n v="0.38"/>
    <n v="50"/>
    <n v="11.1"/>
    <x v="1"/>
    <x v="1"/>
  </r>
  <r>
    <x v="17"/>
    <n v="18"/>
    <x v="1"/>
    <n v="24.91"/>
    <n v="166.9"/>
    <n v="190.5"/>
    <n v="0.5"/>
    <n v="42.82"/>
    <n v="19.71"/>
    <n v="1.66"/>
    <n v="2"/>
    <n v="7.27"/>
    <n v="61.34"/>
    <n v="8.31"/>
    <n v="36"/>
    <n v="123"/>
    <n v="189"/>
    <n v="0.38"/>
    <n v="50"/>
    <n v="11.1"/>
    <x v="1"/>
    <x v="1"/>
  </r>
  <r>
    <x v="17"/>
    <n v="18"/>
    <x v="1"/>
    <n v="22.71"/>
    <n v="173.49"/>
    <n v="188.94"/>
    <n v="0.53"/>
    <n v="38.049999999999997"/>
    <n v="21.35"/>
    <n v="1.66"/>
    <n v="2"/>
    <n v="7.27"/>
    <n v="61.34"/>
    <n v="8.31"/>
    <n v="36"/>
    <n v="123"/>
    <n v="189"/>
    <n v="0.38"/>
    <n v="50"/>
    <n v="11.1"/>
    <x v="1"/>
    <x v="1"/>
  </r>
  <r>
    <x v="17"/>
    <n v="18"/>
    <x v="2"/>
    <n v="37.69"/>
    <n v="122.81"/>
    <n v="191.98"/>
    <n v="0.27"/>
    <n v="55.67"/>
    <n v="14.25"/>
    <n v="1.66"/>
    <n v="2"/>
    <n v="7.27"/>
    <n v="61.34"/>
    <n v="8.31"/>
    <n v="38"/>
    <n v="112"/>
    <n v="194"/>
    <n v="0.25"/>
    <n v="56"/>
    <n v="10.199999999999999"/>
    <x v="1"/>
    <x v="1"/>
  </r>
  <r>
    <x v="17"/>
    <n v="18"/>
    <x v="2"/>
    <n v="38.61"/>
    <n v="131.46"/>
    <n v="187.87"/>
    <n v="0.31"/>
    <n v="55.51"/>
    <n v="17.73"/>
    <n v="1.66"/>
    <n v="2"/>
    <n v="7.27"/>
    <n v="61.34"/>
    <n v="8.31"/>
    <n v="38"/>
    <n v="112"/>
    <n v="194"/>
    <n v="0.25"/>
    <n v="56"/>
    <n v="10.199999999999999"/>
    <x v="1"/>
    <x v="1"/>
  </r>
  <r>
    <x v="17"/>
    <n v="18"/>
    <x v="2"/>
    <n v="39.21"/>
    <n v="143.75"/>
    <n v="182.42"/>
    <n v="0.34"/>
    <n v="52.7"/>
    <n v="19.71"/>
    <n v="1.66"/>
    <n v="2"/>
    <n v="7.27"/>
    <n v="61.34"/>
    <n v="8.31"/>
    <n v="38"/>
    <n v="112"/>
    <n v="194"/>
    <n v="0.25"/>
    <n v="56"/>
    <n v="10.199999999999999"/>
    <x v="1"/>
    <x v="1"/>
  </r>
  <r>
    <x v="17"/>
    <n v="18"/>
    <x v="2"/>
    <n v="39.04"/>
    <n v="156.31"/>
    <n v="180.51"/>
    <n v="0.38"/>
    <n v="54.79"/>
    <n v="21.58"/>
    <n v="1.66"/>
    <n v="2"/>
    <n v="7.27"/>
    <n v="61.34"/>
    <n v="8.31"/>
    <n v="38"/>
    <n v="112"/>
    <n v="194"/>
    <n v="0.25"/>
    <n v="56"/>
    <n v="10.199999999999999"/>
    <x v="1"/>
    <x v="1"/>
  </r>
  <r>
    <x v="17"/>
    <n v="18"/>
    <x v="2"/>
    <n v="37.79"/>
    <n v="166.89"/>
    <n v="180.52"/>
    <n v="0.41"/>
    <n v="54.95"/>
    <n v="23.62"/>
    <n v="1.66"/>
    <n v="2"/>
    <n v="7.27"/>
    <n v="61.34"/>
    <n v="8.31"/>
    <n v="38"/>
    <n v="112"/>
    <n v="194"/>
    <n v="0.25"/>
    <n v="56"/>
    <n v="10.199999999999999"/>
    <x v="1"/>
    <x v="1"/>
  </r>
  <r>
    <x v="18"/>
    <n v="19"/>
    <x v="0"/>
    <n v="34.78"/>
    <n v="146.69999999999999"/>
    <n v="192.21"/>
    <n v="0.43"/>
    <n v="46.74"/>
    <n v="11.41"/>
    <n v="1.67"/>
    <n v="1"/>
    <n v="11.47"/>
    <n v="60.49"/>
    <n v="7.17"/>
    <n v="35"/>
    <n v="129"/>
    <n v="195"/>
    <n v="0.4"/>
    <n v="49"/>
    <n v="10.9"/>
    <x v="1"/>
    <x v="2"/>
  </r>
  <r>
    <x v="18"/>
    <n v="19"/>
    <x v="0"/>
    <n v="38.11"/>
    <n v="161.37"/>
    <n v="190.05"/>
    <n v="0.47"/>
    <n v="47.55"/>
    <n v="12.09"/>
    <n v="1.67"/>
    <n v="1"/>
    <n v="11.47"/>
    <n v="60.49"/>
    <n v="7.17"/>
    <n v="35"/>
    <n v="129"/>
    <n v="195"/>
    <n v="0.4"/>
    <n v="49"/>
    <n v="10.9"/>
    <x v="1"/>
    <x v="2"/>
  </r>
  <r>
    <x v="18"/>
    <n v="19"/>
    <x v="0"/>
    <n v="40.9"/>
    <n v="179.04"/>
    <n v="187.26"/>
    <n v="0.51"/>
    <n v="49.88"/>
    <n v="11.73"/>
    <n v="1.67"/>
    <n v="1"/>
    <n v="11.47"/>
    <n v="60.49"/>
    <n v="7.17"/>
    <n v="35"/>
    <n v="129"/>
    <n v="195"/>
    <n v="0.4"/>
    <n v="49"/>
    <n v="10.9"/>
    <x v="1"/>
    <x v="2"/>
  </r>
  <r>
    <x v="18"/>
    <n v="19"/>
    <x v="0"/>
    <n v="42.01"/>
    <n v="193.51"/>
    <n v="182.24"/>
    <n v="0.54"/>
    <n v="48.66"/>
    <n v="12.53"/>
    <n v="1.67"/>
    <n v="1"/>
    <n v="11.47"/>
    <n v="60.49"/>
    <n v="7.17"/>
    <n v="35"/>
    <n v="129"/>
    <n v="195"/>
    <n v="0.4"/>
    <n v="49"/>
    <n v="10.9"/>
    <x v="1"/>
    <x v="2"/>
  </r>
  <r>
    <x v="18"/>
    <n v="19"/>
    <x v="0"/>
    <n v="43.09"/>
    <n v="208.23"/>
    <n v="180.21"/>
    <n v="0.57999999999999996"/>
    <n v="48.43"/>
    <n v="12.22"/>
    <n v="1.67"/>
    <n v="1"/>
    <n v="11.47"/>
    <n v="60.49"/>
    <n v="7.17"/>
    <n v="35"/>
    <n v="129"/>
    <n v="195"/>
    <n v="0.4"/>
    <n v="49"/>
    <n v="10.9"/>
    <x v="1"/>
    <x v="2"/>
  </r>
  <r>
    <x v="18"/>
    <n v="19"/>
    <x v="1"/>
    <n v="33.380000000000003"/>
    <n v="141.35"/>
    <n v="189.59"/>
    <n v="0.42"/>
    <n v="47.35"/>
    <n v="11.07"/>
    <n v="1.67"/>
    <n v="1"/>
    <n v="11.47"/>
    <n v="60.49"/>
    <n v="7.17"/>
    <n v="36"/>
    <n v="123"/>
    <n v="189"/>
    <n v="0.38"/>
    <n v="50"/>
    <n v="11.1"/>
    <x v="1"/>
    <x v="2"/>
  </r>
  <r>
    <x v="18"/>
    <n v="19"/>
    <x v="1"/>
    <n v="31.44"/>
    <n v="158.25"/>
    <n v="183.58"/>
    <n v="0.47"/>
    <n v="46.68"/>
    <n v="10.82"/>
    <n v="1.67"/>
    <n v="1"/>
    <n v="11.47"/>
    <n v="60.49"/>
    <n v="7.17"/>
    <n v="36"/>
    <n v="123"/>
    <n v="189"/>
    <n v="0.38"/>
    <n v="50"/>
    <n v="11.1"/>
    <x v="1"/>
    <x v="2"/>
  </r>
  <r>
    <x v="18"/>
    <n v="19"/>
    <x v="1"/>
    <n v="28.99"/>
    <n v="173.87"/>
    <n v="178.36"/>
    <n v="0.5"/>
    <n v="49.5"/>
    <n v="11.06"/>
    <n v="1.67"/>
    <n v="1"/>
    <n v="11.47"/>
    <n v="60.49"/>
    <n v="7.17"/>
    <n v="36"/>
    <n v="123"/>
    <n v="189"/>
    <n v="0.38"/>
    <n v="50"/>
    <n v="11.1"/>
    <x v="1"/>
    <x v="2"/>
  </r>
  <r>
    <x v="18"/>
    <n v="19"/>
    <x v="2"/>
    <n v="39.06"/>
    <n v="125.8"/>
    <n v="190.53"/>
    <n v="0.27"/>
    <n v="55.95"/>
    <n v="12.15"/>
    <n v="1.67"/>
    <n v="1"/>
    <n v="11.47"/>
    <n v="60.49"/>
    <n v="7.17"/>
    <n v="38"/>
    <n v="112"/>
    <n v="194"/>
    <n v="0.25"/>
    <n v="56"/>
    <n v="10.199999999999999"/>
    <x v="1"/>
    <x v="2"/>
  </r>
  <r>
    <x v="18"/>
    <n v="19"/>
    <x v="2"/>
    <n v="39.049999999999997"/>
    <n v="141.08000000000001"/>
    <n v="191.59"/>
    <n v="0.32"/>
    <n v="54.73"/>
    <n v="13.17"/>
    <n v="1.67"/>
    <n v="1"/>
    <n v="11.47"/>
    <n v="60.49"/>
    <n v="7.17"/>
    <n v="38"/>
    <n v="112"/>
    <n v="194"/>
    <n v="0.25"/>
    <n v="56"/>
    <n v="10.199999999999999"/>
    <x v="1"/>
    <x v="2"/>
  </r>
  <r>
    <x v="18"/>
    <n v="19"/>
    <x v="2"/>
    <n v="39.17"/>
    <n v="159.74"/>
    <n v="187.98"/>
    <n v="0.37"/>
    <n v="55.02"/>
    <n v="15.16"/>
    <n v="1.67"/>
    <n v="1"/>
    <n v="11.47"/>
    <n v="60.49"/>
    <n v="7.17"/>
    <n v="38"/>
    <n v="112"/>
    <n v="194"/>
    <n v="0.25"/>
    <n v="56"/>
    <n v="10.199999999999999"/>
    <x v="1"/>
    <x v="2"/>
  </r>
  <r>
    <x v="18"/>
    <n v="19"/>
    <x v="2"/>
    <n v="39.700000000000003"/>
    <n v="176.28"/>
    <n v="181.88"/>
    <n v="0.4"/>
    <n v="56.26"/>
    <n v="16.760000000000002"/>
    <n v="1.67"/>
    <n v="1"/>
    <n v="11.47"/>
    <n v="60.49"/>
    <n v="7.17"/>
    <n v="38"/>
    <n v="112"/>
    <n v="194"/>
    <n v="0.25"/>
    <n v="56"/>
    <n v="10.199999999999999"/>
    <x v="1"/>
    <x v="2"/>
  </r>
  <r>
    <x v="18"/>
    <n v="19"/>
    <x v="2"/>
    <n v="39.229999999999997"/>
    <n v="194.45"/>
    <n v="176.77"/>
    <n v="0.43"/>
    <n v="57.18"/>
    <n v="17.62"/>
    <n v="1.67"/>
    <n v="1"/>
    <n v="11.47"/>
    <n v="60.49"/>
    <n v="7.17"/>
    <n v="38"/>
    <n v="112"/>
    <n v="194"/>
    <n v="0.25"/>
    <n v="56"/>
    <n v="10.199999999999999"/>
    <x v="1"/>
    <x v="2"/>
  </r>
  <r>
    <x v="19"/>
    <n v="20"/>
    <x v="0"/>
    <n v="36.76"/>
    <n v="148.26"/>
    <n v="194.18"/>
    <n v="0.43"/>
    <n v="50.08"/>
    <n v="12.2"/>
    <n v="1.94"/>
    <n v="3"/>
    <n v="11.55"/>
    <n v="65.180000000000007"/>
    <n v="8.2799999999999994"/>
    <n v="35"/>
    <n v="129"/>
    <n v="195"/>
    <n v="0.4"/>
    <n v="49"/>
    <n v="10.9"/>
    <x v="1"/>
    <x v="2"/>
  </r>
  <r>
    <x v="19"/>
    <n v="20"/>
    <x v="0"/>
    <n v="35.96"/>
    <n v="164.04"/>
    <n v="193.4"/>
    <n v="0.44"/>
    <n v="48.8"/>
    <n v="12.71"/>
    <n v="1.94"/>
    <n v="3"/>
    <n v="11.55"/>
    <n v="65.180000000000007"/>
    <n v="8.2799999999999994"/>
    <n v="35"/>
    <n v="129"/>
    <n v="195"/>
    <n v="0.4"/>
    <n v="49"/>
    <n v="10.9"/>
    <x v="1"/>
    <x v="2"/>
  </r>
  <r>
    <x v="19"/>
    <n v="20"/>
    <x v="0"/>
    <n v="36.909999999999997"/>
    <n v="180.25"/>
    <n v="192.66"/>
    <n v="0.48"/>
    <n v="45.86"/>
    <n v="13.82"/>
    <n v="1.94"/>
    <n v="3"/>
    <n v="11.55"/>
    <n v="65.180000000000007"/>
    <n v="8.2799999999999994"/>
    <n v="35"/>
    <n v="129"/>
    <n v="195"/>
    <n v="0.4"/>
    <n v="49"/>
    <n v="10.9"/>
    <x v="1"/>
    <x v="2"/>
  </r>
  <r>
    <x v="19"/>
    <n v="20"/>
    <x v="0"/>
    <n v="37.76"/>
    <n v="197.38"/>
    <n v="191.88"/>
    <n v="0.52"/>
    <n v="45.32"/>
    <n v="14.71"/>
    <n v="1.94"/>
    <n v="3"/>
    <n v="11.55"/>
    <n v="65.180000000000007"/>
    <n v="8.2799999999999994"/>
    <n v="35"/>
    <n v="129"/>
    <n v="195"/>
    <n v="0.4"/>
    <n v="49"/>
    <n v="10.9"/>
    <x v="1"/>
    <x v="2"/>
  </r>
  <r>
    <x v="19"/>
    <n v="20"/>
    <x v="1"/>
    <n v="31.49"/>
    <n v="142.56"/>
    <n v="187.14"/>
    <n v="0.42"/>
    <n v="46.69"/>
    <n v="11.72"/>
    <n v="1.94"/>
    <n v="3"/>
    <n v="11.55"/>
    <n v="65.180000000000007"/>
    <n v="8.2799999999999994"/>
    <n v="36"/>
    <n v="123"/>
    <n v="189"/>
    <n v="0.38"/>
    <n v="50"/>
    <n v="11.1"/>
    <x v="1"/>
    <x v="2"/>
  </r>
  <r>
    <x v="19"/>
    <n v="20"/>
    <x v="1"/>
    <n v="28.91"/>
    <n v="162.38999999999999"/>
    <n v="182.27"/>
    <n v="0.46"/>
    <n v="48.56"/>
    <n v="13.39"/>
    <n v="1.94"/>
    <n v="3"/>
    <n v="11.55"/>
    <n v="65.180000000000007"/>
    <n v="8.2799999999999994"/>
    <n v="36"/>
    <n v="123"/>
    <n v="189"/>
    <n v="0.38"/>
    <n v="50"/>
    <n v="11.1"/>
    <x v="1"/>
    <x v="2"/>
  </r>
  <r>
    <x v="19"/>
    <n v="20"/>
    <x v="1"/>
    <n v="25.14"/>
    <n v="178.5"/>
    <n v="178.58"/>
    <n v="0.49"/>
    <n v="48.31"/>
    <n v="15.81"/>
    <n v="1.94"/>
    <n v="3"/>
    <n v="11.55"/>
    <n v="65.180000000000007"/>
    <n v="8.2799999999999994"/>
    <n v="36"/>
    <n v="123"/>
    <n v="189"/>
    <n v="0.38"/>
    <n v="50"/>
    <n v="11.1"/>
    <x v="1"/>
    <x v="2"/>
  </r>
  <r>
    <x v="19"/>
    <n v="20"/>
    <x v="2"/>
    <n v="38.58"/>
    <n v="128.35"/>
    <n v="190.5"/>
    <n v="0.28000000000000003"/>
    <n v="52.43"/>
    <n v="10.61"/>
    <n v="1.94"/>
    <n v="3"/>
    <n v="11.55"/>
    <n v="65.180000000000007"/>
    <n v="8.2799999999999994"/>
    <n v="38"/>
    <n v="112"/>
    <n v="194"/>
    <n v="0.25"/>
    <n v="56"/>
    <n v="10.199999999999999"/>
    <x v="1"/>
    <x v="2"/>
  </r>
  <r>
    <x v="19"/>
    <n v="20"/>
    <x v="2"/>
    <n v="37.19"/>
    <n v="145.88"/>
    <n v="185.19"/>
    <n v="0.3"/>
    <n v="49.91"/>
    <n v="11.69"/>
    <n v="1.94"/>
    <n v="3"/>
    <n v="11.55"/>
    <n v="65.180000000000007"/>
    <n v="8.2799999999999994"/>
    <n v="38"/>
    <n v="112"/>
    <n v="194"/>
    <n v="0.25"/>
    <n v="56"/>
    <n v="10.199999999999999"/>
    <x v="1"/>
    <x v="2"/>
  </r>
  <r>
    <x v="19"/>
    <n v="20"/>
    <x v="2"/>
    <n v="37.619999999999997"/>
    <n v="165.65"/>
    <n v="180.15"/>
    <n v="0.34"/>
    <n v="48.5"/>
    <n v="11.45"/>
    <n v="1.94"/>
    <n v="3"/>
    <n v="11.55"/>
    <n v="65.180000000000007"/>
    <n v="8.2799999999999994"/>
    <n v="38"/>
    <n v="112"/>
    <n v="194"/>
    <n v="0.25"/>
    <n v="56"/>
    <n v="10.199999999999999"/>
    <x v="1"/>
    <x v="2"/>
  </r>
  <r>
    <x v="19"/>
    <n v="20"/>
    <x v="2"/>
    <n v="38.42"/>
    <n v="177.85"/>
    <n v="175.37"/>
    <n v="0.37"/>
    <n v="52.15"/>
    <n v="12.1"/>
    <n v="1.94"/>
    <n v="3"/>
    <n v="11.55"/>
    <n v="65.180000000000007"/>
    <n v="8.2799999999999994"/>
    <n v="38"/>
    <n v="112"/>
    <n v="194"/>
    <n v="0.25"/>
    <n v="56"/>
    <n v="10.199999999999999"/>
    <x v="1"/>
    <x v="2"/>
  </r>
  <r>
    <x v="19"/>
    <n v="20"/>
    <x v="2"/>
    <n v="37.6"/>
    <n v="199.56"/>
    <n v="170.74"/>
    <n v="0.41"/>
    <n v="53.9"/>
    <n v="12.32"/>
    <n v="1.94"/>
    <n v="3"/>
    <n v="11.55"/>
    <n v="65.180000000000007"/>
    <n v="8.2799999999999994"/>
    <n v="38"/>
    <n v="112"/>
    <n v="194"/>
    <n v="0.25"/>
    <n v="56"/>
    <n v="10.199999999999999"/>
    <x v="1"/>
    <x v="2"/>
  </r>
  <r>
    <x v="20"/>
    <n v="21"/>
    <x v="0"/>
    <n v="34.24"/>
    <n v="146.53"/>
    <n v="189.95"/>
    <n v="0.42"/>
    <n v="52.57"/>
    <n v="11.47"/>
    <n v="1.34"/>
    <n v="3"/>
    <n v="12.61"/>
    <n v="65.92"/>
    <n v="9.0500000000000007"/>
    <n v="35"/>
    <n v="129"/>
    <n v="195"/>
    <n v="0.4"/>
    <n v="49"/>
    <n v="10.9"/>
    <x v="1"/>
    <x v="2"/>
  </r>
  <r>
    <x v="20"/>
    <n v="21"/>
    <x v="0"/>
    <n v="35.340000000000003"/>
    <n v="163.74"/>
    <n v="193.9"/>
    <n v="0.47"/>
    <n v="53.68"/>
    <n v="12.94"/>
    <n v="1.34"/>
    <n v="3"/>
    <n v="12.61"/>
    <n v="65.92"/>
    <n v="9.0500000000000007"/>
    <n v="35"/>
    <n v="129"/>
    <n v="195"/>
    <n v="0.4"/>
    <n v="49"/>
    <n v="10.9"/>
    <x v="1"/>
    <x v="2"/>
  </r>
  <r>
    <x v="20"/>
    <n v="21"/>
    <x v="0"/>
    <n v="36.5"/>
    <n v="179.66"/>
    <n v="194.8"/>
    <n v="0.52"/>
    <n v="52.8"/>
    <n v="13.56"/>
    <n v="1.34"/>
    <n v="3"/>
    <n v="12.61"/>
    <n v="65.92"/>
    <n v="9.0500000000000007"/>
    <n v="35"/>
    <n v="129"/>
    <n v="195"/>
    <n v="0.4"/>
    <n v="49"/>
    <n v="10.9"/>
    <x v="1"/>
    <x v="2"/>
  </r>
  <r>
    <x v="20"/>
    <n v="21"/>
    <x v="0"/>
    <n v="37.869999999999997"/>
    <n v="198.28"/>
    <n v="193.72"/>
    <n v="0.55000000000000004"/>
    <n v="50.08"/>
    <n v="13.79"/>
    <n v="1.34"/>
    <n v="3"/>
    <n v="12.61"/>
    <n v="65.92"/>
    <n v="9.0500000000000007"/>
    <n v="35"/>
    <n v="129"/>
    <n v="195"/>
    <n v="0.4"/>
    <n v="49"/>
    <n v="10.9"/>
    <x v="1"/>
    <x v="2"/>
  </r>
  <r>
    <x v="20"/>
    <n v="21"/>
    <x v="1"/>
    <n v="33.520000000000003"/>
    <n v="141.31"/>
    <n v="186.13"/>
    <n v="0.42"/>
    <n v="50.86"/>
    <n v="11.66"/>
    <n v="1.34"/>
    <n v="3"/>
    <n v="12.61"/>
    <n v="65.92"/>
    <n v="9.0500000000000007"/>
    <n v="36"/>
    <n v="123"/>
    <n v="189"/>
    <n v="0.38"/>
    <n v="50"/>
    <n v="11.1"/>
    <x v="1"/>
    <x v="2"/>
  </r>
  <r>
    <x v="20"/>
    <n v="21"/>
    <x v="1"/>
    <n v="34.590000000000003"/>
    <n v="162.99"/>
    <n v="182.33"/>
    <n v="0.46"/>
    <n v="46.27"/>
    <n v="12.72"/>
    <n v="1.34"/>
    <n v="3"/>
    <n v="12.61"/>
    <n v="65.92"/>
    <n v="9.0500000000000007"/>
    <n v="36"/>
    <n v="123"/>
    <n v="189"/>
    <n v="0.38"/>
    <n v="50"/>
    <n v="11.1"/>
    <x v="1"/>
    <x v="2"/>
  </r>
  <r>
    <x v="20"/>
    <n v="21"/>
    <x v="1"/>
    <n v="32.96"/>
    <n v="178.39"/>
    <n v="180.77"/>
    <n v="0.5"/>
    <n v="50.53"/>
    <n v="13.76"/>
    <n v="1.34"/>
    <n v="3"/>
    <n v="12.61"/>
    <n v="65.92"/>
    <n v="9.0500000000000007"/>
    <n v="36"/>
    <n v="123"/>
    <n v="189"/>
    <n v="0.38"/>
    <n v="50"/>
    <n v="11.1"/>
    <x v="1"/>
    <x v="2"/>
  </r>
  <r>
    <x v="20"/>
    <n v="21"/>
    <x v="1"/>
    <n v="30.76"/>
    <n v="194.19"/>
    <n v="180.65"/>
    <n v="0.55000000000000004"/>
    <n v="49.06"/>
    <n v="14.79"/>
    <n v="1.34"/>
    <n v="3"/>
    <n v="12.61"/>
    <n v="65.92"/>
    <n v="9.0500000000000007"/>
    <n v="36"/>
    <n v="123"/>
    <n v="189"/>
    <n v="0.38"/>
    <n v="50"/>
    <n v="11.1"/>
    <x v="1"/>
    <x v="2"/>
  </r>
  <r>
    <x v="20"/>
    <n v="21"/>
    <x v="2"/>
    <n v="37.520000000000003"/>
    <n v="128.57"/>
    <n v="195.02"/>
    <n v="0.3"/>
    <n v="56.37"/>
    <n v="12.18"/>
    <n v="1.34"/>
    <n v="3"/>
    <n v="12.61"/>
    <n v="65.92"/>
    <n v="9.0500000000000007"/>
    <n v="38"/>
    <n v="112"/>
    <n v="194"/>
    <n v="0.25"/>
    <n v="56"/>
    <n v="10.199999999999999"/>
    <x v="1"/>
    <x v="2"/>
  </r>
  <r>
    <x v="20"/>
    <n v="21"/>
    <x v="2"/>
    <n v="37.22"/>
    <n v="147.41"/>
    <n v="191.2"/>
    <n v="0.32"/>
    <n v="54.44"/>
    <n v="13.25"/>
    <n v="1.34"/>
    <n v="3"/>
    <n v="12.61"/>
    <n v="65.92"/>
    <n v="9.0500000000000007"/>
    <n v="38"/>
    <n v="112"/>
    <n v="194"/>
    <n v="0.25"/>
    <n v="56"/>
    <n v="10.199999999999999"/>
    <x v="1"/>
    <x v="2"/>
  </r>
  <r>
    <x v="20"/>
    <n v="21"/>
    <x v="2"/>
    <n v="37.71"/>
    <n v="165.19"/>
    <n v="189.29"/>
    <n v="0.34"/>
    <n v="57.97"/>
    <n v="14.43"/>
    <n v="1.34"/>
    <n v="3"/>
    <n v="12.61"/>
    <n v="65.92"/>
    <n v="9.0500000000000007"/>
    <n v="38"/>
    <n v="112"/>
    <n v="194"/>
    <n v="0.25"/>
    <n v="56"/>
    <n v="10.199999999999999"/>
    <x v="1"/>
    <x v="2"/>
  </r>
  <r>
    <x v="20"/>
    <n v="21"/>
    <x v="2"/>
    <n v="37.92"/>
    <n v="182.29"/>
    <n v="186.01"/>
    <n v="0.38"/>
    <n v="60.94"/>
    <n v="16.59"/>
    <n v="1.34"/>
    <n v="3"/>
    <n v="12.61"/>
    <n v="65.92"/>
    <n v="9.0500000000000007"/>
    <n v="38"/>
    <n v="112"/>
    <n v="194"/>
    <n v="0.25"/>
    <n v="56"/>
    <n v="10.199999999999999"/>
    <x v="1"/>
    <x v="2"/>
  </r>
  <r>
    <x v="21"/>
    <n v="22"/>
    <x v="0"/>
    <n v="41.46"/>
    <n v="138.69"/>
    <n v="191.7"/>
    <n v="0.43"/>
    <n v="48.48"/>
    <n v="12.42"/>
    <n v="4.25"/>
    <n v="4"/>
    <n v="14.01"/>
    <n v="68.45"/>
    <n v="9.7100000000000009"/>
    <n v="35"/>
    <n v="129"/>
    <n v="195"/>
    <n v="0.4"/>
    <n v="49"/>
    <n v="10.9"/>
    <x v="0"/>
    <x v="2"/>
  </r>
  <r>
    <x v="21"/>
    <n v="22"/>
    <x v="0"/>
    <n v="42.92"/>
    <n v="155.38"/>
    <n v="190.44"/>
    <n v="0.46"/>
    <n v="46.49"/>
    <n v="15.14"/>
    <n v="4.25"/>
    <n v="4"/>
    <n v="14.01"/>
    <n v="68.45"/>
    <n v="9.7100000000000009"/>
    <n v="35"/>
    <n v="129"/>
    <n v="195"/>
    <n v="0.4"/>
    <n v="49"/>
    <n v="10.9"/>
    <x v="0"/>
    <x v="2"/>
  </r>
  <r>
    <x v="21"/>
    <n v="22"/>
    <x v="0"/>
    <n v="49.22"/>
    <n v="171.51"/>
    <n v="181.22"/>
    <n v="0.48"/>
    <n v="47.3"/>
    <n v="17.05"/>
    <n v="4.25"/>
    <n v="4"/>
    <n v="14.01"/>
    <n v="68.45"/>
    <n v="9.7100000000000009"/>
    <n v="35"/>
    <n v="129"/>
    <n v="195"/>
    <n v="0.4"/>
    <n v="49"/>
    <n v="10.9"/>
    <x v="0"/>
    <x v="2"/>
  </r>
  <r>
    <x v="21"/>
    <n v="22"/>
    <x v="0"/>
    <n v="51.9"/>
    <n v="184.67"/>
    <n v="177.06"/>
    <n v="0.52"/>
    <n v="48.93"/>
    <n v="18.57"/>
    <n v="4.25"/>
    <n v="4"/>
    <n v="14.01"/>
    <n v="68.45"/>
    <n v="9.7100000000000009"/>
    <n v="35"/>
    <n v="129"/>
    <n v="195"/>
    <n v="0.4"/>
    <n v="49"/>
    <n v="10.9"/>
    <x v="0"/>
    <x v="2"/>
  </r>
  <r>
    <x v="21"/>
    <n v="22"/>
    <x v="1"/>
    <n v="36.65"/>
    <n v="135.1"/>
    <n v="185.6"/>
    <n v="0.42"/>
    <n v="51.43"/>
    <n v="14.41"/>
    <n v="4.25"/>
    <n v="4"/>
    <n v="14.01"/>
    <n v="68.45"/>
    <n v="9.7100000000000009"/>
    <n v="36"/>
    <n v="123"/>
    <n v="189"/>
    <n v="0.38"/>
    <n v="50"/>
    <n v="11.1"/>
    <x v="0"/>
    <x v="2"/>
  </r>
  <r>
    <x v="21"/>
    <n v="22"/>
    <x v="1"/>
    <n v="38.630000000000003"/>
    <n v="152.1"/>
    <n v="178.9"/>
    <n v="0.44"/>
    <n v="50.85"/>
    <n v="16.399999999999999"/>
    <n v="4.25"/>
    <n v="4"/>
    <n v="14.01"/>
    <n v="68.45"/>
    <n v="9.7100000000000009"/>
    <n v="36"/>
    <n v="123"/>
    <n v="189"/>
    <n v="0.38"/>
    <n v="50"/>
    <n v="11.1"/>
    <x v="0"/>
    <x v="2"/>
  </r>
  <r>
    <x v="21"/>
    <n v="22"/>
    <x v="1"/>
    <n v="39.86"/>
    <n v="165.28"/>
    <n v="173.82"/>
    <n v="0.45"/>
    <n v="51.38"/>
    <n v="19.07"/>
    <n v="4.25"/>
    <n v="4"/>
    <n v="14.01"/>
    <n v="68.45"/>
    <n v="9.7100000000000009"/>
    <n v="36"/>
    <n v="123"/>
    <n v="189"/>
    <n v="0.38"/>
    <n v="50"/>
    <n v="11.1"/>
    <x v="0"/>
    <x v="2"/>
  </r>
  <r>
    <x v="21"/>
    <n v="22"/>
    <x v="1"/>
    <n v="42.56"/>
    <n v="181.47"/>
    <n v="167.12"/>
    <n v="0.48"/>
    <n v="51.81"/>
    <n v="20.93"/>
    <n v="4.25"/>
    <n v="4"/>
    <n v="14.01"/>
    <n v="68.45"/>
    <n v="9.7100000000000009"/>
    <n v="36"/>
    <n v="123"/>
    <n v="189"/>
    <n v="0.38"/>
    <n v="50"/>
    <n v="11.1"/>
    <x v="0"/>
    <x v="2"/>
  </r>
  <r>
    <x v="21"/>
    <n v="22"/>
    <x v="1"/>
    <n v="43.07"/>
    <n v="196.77"/>
    <n v="163.33000000000001"/>
    <n v="0.51"/>
    <n v="53.13"/>
    <n v="23.88"/>
    <n v="4.25"/>
    <n v="4"/>
    <n v="14.01"/>
    <n v="68.45"/>
    <n v="9.7100000000000009"/>
    <n v="36"/>
    <n v="123"/>
    <n v="189"/>
    <n v="0.38"/>
    <n v="50"/>
    <n v="11.1"/>
    <x v="0"/>
    <x v="2"/>
  </r>
  <r>
    <x v="21"/>
    <n v="22"/>
    <x v="2"/>
    <n v="40.549999999999997"/>
    <n v="124.78"/>
    <n v="188.85"/>
    <n v="0.3"/>
    <n v="56.3"/>
    <n v="12.86"/>
    <n v="4.25"/>
    <n v="4"/>
    <n v="14.01"/>
    <n v="68.45"/>
    <n v="9.7100000000000009"/>
    <n v="38"/>
    <n v="112"/>
    <n v="194"/>
    <n v="0.25"/>
    <n v="56"/>
    <n v="10.199999999999999"/>
    <x v="0"/>
    <x v="2"/>
  </r>
  <r>
    <x v="21"/>
    <n v="22"/>
    <x v="2"/>
    <n v="43.74"/>
    <n v="136.5"/>
    <n v="188.86"/>
    <n v="0.35"/>
    <n v="58.91"/>
    <n v="15.09"/>
    <n v="4.25"/>
    <n v="4"/>
    <n v="14.01"/>
    <n v="68.45"/>
    <n v="9.7100000000000009"/>
    <n v="38"/>
    <n v="112"/>
    <n v="194"/>
    <n v="0.25"/>
    <n v="56"/>
    <n v="10.199999999999999"/>
    <x v="0"/>
    <x v="2"/>
  </r>
  <r>
    <x v="21"/>
    <n v="22"/>
    <x v="2"/>
    <n v="45.76"/>
    <n v="150.69"/>
    <n v="180.05"/>
    <n v="0.39"/>
    <n v="61.78"/>
    <n v="16.96"/>
    <n v="4.25"/>
    <n v="4"/>
    <n v="14.01"/>
    <n v="68.45"/>
    <n v="9.7100000000000009"/>
    <n v="38"/>
    <n v="112"/>
    <n v="194"/>
    <n v="0.25"/>
    <n v="56"/>
    <n v="10.199999999999999"/>
    <x v="0"/>
    <x v="2"/>
  </r>
  <r>
    <x v="22"/>
    <n v="23"/>
    <x v="0"/>
    <n v="35.46"/>
    <n v="147.16999999999999"/>
    <n v="192.72"/>
    <n v="0.4"/>
    <n v="51.38"/>
    <n v="11.84"/>
    <n v="1.56"/>
    <n v="3"/>
    <n v="14.52"/>
    <n v="61.86"/>
    <n v="4.6900000000000004"/>
    <n v="35"/>
    <n v="129"/>
    <n v="195"/>
    <n v="0.4"/>
    <n v="49"/>
    <n v="10.9"/>
    <x v="1"/>
    <x v="3"/>
  </r>
  <r>
    <x v="22"/>
    <n v="23"/>
    <x v="0"/>
    <n v="36.03"/>
    <n v="162.57"/>
    <n v="189.52"/>
    <n v="0.41"/>
    <n v="56.12"/>
    <n v="13.49"/>
    <n v="1.56"/>
    <n v="3"/>
    <n v="14.52"/>
    <n v="61.86"/>
    <n v="4.6900000000000004"/>
    <n v="35"/>
    <n v="129"/>
    <n v="195"/>
    <n v="0.4"/>
    <n v="49"/>
    <n v="10.9"/>
    <x v="1"/>
    <x v="3"/>
  </r>
  <r>
    <x v="22"/>
    <n v="23"/>
    <x v="0"/>
    <n v="37.659999999999997"/>
    <n v="176.15"/>
    <n v="190"/>
    <n v="0.43"/>
    <n v="52.92"/>
    <n v="14.14"/>
    <n v="1.56"/>
    <n v="3"/>
    <n v="14.52"/>
    <n v="61.86"/>
    <n v="4.6900000000000004"/>
    <n v="35"/>
    <n v="129"/>
    <n v="195"/>
    <n v="0.4"/>
    <n v="49"/>
    <n v="10.9"/>
    <x v="1"/>
    <x v="3"/>
  </r>
  <r>
    <x v="22"/>
    <n v="23"/>
    <x v="1"/>
    <n v="37.159999999999997"/>
    <n v="142.16"/>
    <n v="189.14"/>
    <n v="0.4"/>
    <n v="50.99"/>
    <n v="11.9"/>
    <n v="1.56"/>
    <n v="3"/>
    <n v="14.52"/>
    <n v="61.86"/>
    <n v="4.6900000000000004"/>
    <n v="36"/>
    <n v="123"/>
    <n v="189"/>
    <n v="0.38"/>
    <n v="50"/>
    <n v="11.1"/>
    <x v="1"/>
    <x v="3"/>
  </r>
  <r>
    <x v="22"/>
    <n v="23"/>
    <x v="1"/>
    <n v="36.729999999999997"/>
    <n v="160.32"/>
    <n v="185.03"/>
    <n v="0.42"/>
    <n v="51.67"/>
    <n v="13.63"/>
    <n v="1.56"/>
    <n v="3"/>
    <n v="14.52"/>
    <n v="61.86"/>
    <n v="4.6900000000000004"/>
    <n v="36"/>
    <n v="123"/>
    <n v="189"/>
    <n v="0.38"/>
    <n v="50"/>
    <n v="11.1"/>
    <x v="1"/>
    <x v="3"/>
  </r>
  <r>
    <x v="22"/>
    <n v="23"/>
    <x v="1"/>
    <n v="37.020000000000003"/>
    <n v="176.55"/>
    <n v="187.12"/>
    <n v="0.41"/>
    <n v="49.56"/>
    <n v="13.13"/>
    <n v="1.56"/>
    <n v="3"/>
    <n v="14.52"/>
    <n v="61.86"/>
    <n v="4.6900000000000004"/>
    <n v="36"/>
    <n v="123"/>
    <n v="189"/>
    <n v="0.38"/>
    <n v="50"/>
    <n v="11.1"/>
    <x v="1"/>
    <x v="3"/>
  </r>
  <r>
    <x v="22"/>
    <n v="23"/>
    <x v="1"/>
    <n v="37.78"/>
    <n v="191.62"/>
    <n v="187.37"/>
    <n v="0.42"/>
    <n v="55.91"/>
    <n v="13.72"/>
    <n v="1.56"/>
    <n v="3"/>
    <n v="14.52"/>
    <n v="61.86"/>
    <n v="4.6900000000000004"/>
    <n v="36"/>
    <n v="123"/>
    <n v="189"/>
    <n v="0.38"/>
    <n v="50"/>
    <n v="11.1"/>
    <x v="1"/>
    <x v="3"/>
  </r>
  <r>
    <x v="22"/>
    <n v="23"/>
    <x v="2"/>
    <n v="39.53"/>
    <n v="128.03"/>
    <n v="190.67"/>
    <n v="0.28000000000000003"/>
    <n v="49.08"/>
    <n v="12.12"/>
    <n v="1.56"/>
    <n v="3"/>
    <n v="14.52"/>
    <n v="61.86"/>
    <n v="4.6900000000000004"/>
    <n v="38"/>
    <n v="112"/>
    <n v="194"/>
    <n v="0.25"/>
    <n v="56"/>
    <n v="10.199999999999999"/>
    <x v="1"/>
    <x v="3"/>
  </r>
  <r>
    <x v="22"/>
    <n v="23"/>
    <x v="2"/>
    <n v="38.31"/>
    <n v="145.66"/>
    <n v="186.34"/>
    <n v="0.28000000000000003"/>
    <n v="49.51"/>
    <n v="13.66"/>
    <n v="1.56"/>
    <n v="3"/>
    <n v="14.52"/>
    <n v="61.86"/>
    <n v="4.6900000000000004"/>
    <n v="38"/>
    <n v="112"/>
    <n v="194"/>
    <n v="0.25"/>
    <n v="56"/>
    <n v="10.199999999999999"/>
    <x v="1"/>
    <x v="3"/>
  </r>
  <r>
    <x v="22"/>
    <n v="23"/>
    <x v="2"/>
    <n v="38.86"/>
    <n v="161.79"/>
    <n v="183.21"/>
    <n v="0.3"/>
    <n v="46.71"/>
    <n v="15.25"/>
    <n v="1.56"/>
    <n v="3"/>
    <n v="14.52"/>
    <n v="61.86"/>
    <n v="4.6900000000000004"/>
    <n v="38"/>
    <n v="112"/>
    <n v="194"/>
    <n v="0.25"/>
    <n v="56"/>
    <n v="10.199999999999999"/>
    <x v="1"/>
    <x v="3"/>
  </r>
  <r>
    <x v="22"/>
    <n v="23"/>
    <x v="2"/>
    <n v="39.520000000000003"/>
    <n v="177.47"/>
    <n v="178.73"/>
    <n v="0.31"/>
    <n v="51.42"/>
    <n v="17.45"/>
    <n v="1.56"/>
    <n v="3"/>
    <n v="14.52"/>
    <n v="61.86"/>
    <n v="4.6900000000000004"/>
    <n v="38"/>
    <n v="112"/>
    <n v="194"/>
    <n v="0.25"/>
    <n v="56"/>
    <n v="10.199999999999999"/>
    <x v="1"/>
    <x v="3"/>
  </r>
  <r>
    <x v="23"/>
    <n v="24"/>
    <x v="0"/>
    <n v="38.4"/>
    <n v="145.85"/>
    <n v="190.66"/>
    <n v="0.45"/>
    <n v="47.74"/>
    <n v="13.34"/>
    <n v="2.99"/>
    <n v="2"/>
    <n v="15.27"/>
    <n v="65.150000000000006"/>
    <n v="11.63"/>
    <n v="35"/>
    <n v="129"/>
    <n v="195"/>
    <n v="0.4"/>
    <n v="49"/>
    <n v="10.9"/>
    <x v="0"/>
    <x v="3"/>
  </r>
  <r>
    <x v="23"/>
    <n v="24"/>
    <x v="0"/>
    <n v="43.73"/>
    <n v="160.5"/>
    <n v="189.8"/>
    <n v="0.5"/>
    <n v="49.91"/>
    <n v="15.3"/>
    <n v="2.99"/>
    <n v="2"/>
    <n v="15.27"/>
    <n v="65.150000000000006"/>
    <n v="11.63"/>
    <n v="35"/>
    <n v="129"/>
    <n v="195"/>
    <n v="0.4"/>
    <n v="49"/>
    <n v="10.9"/>
    <x v="0"/>
    <x v="3"/>
  </r>
  <r>
    <x v="23"/>
    <n v="24"/>
    <x v="0"/>
    <n v="48.54"/>
    <n v="176.96"/>
    <n v="185.83"/>
    <n v="0.55000000000000004"/>
    <n v="51.72"/>
    <n v="17.45"/>
    <n v="2.99"/>
    <n v="2"/>
    <n v="15.27"/>
    <n v="65.150000000000006"/>
    <n v="11.63"/>
    <n v="35"/>
    <n v="129"/>
    <n v="195"/>
    <n v="0.4"/>
    <n v="49"/>
    <n v="10.9"/>
    <x v="0"/>
    <x v="3"/>
  </r>
  <r>
    <x v="23"/>
    <n v="24"/>
    <x v="0"/>
    <n v="54.35"/>
    <n v="192.2"/>
    <n v="183.35"/>
    <n v="0.62"/>
    <n v="50.75"/>
    <n v="18.809999999999999"/>
    <n v="2.99"/>
    <n v="2"/>
    <n v="15.27"/>
    <n v="65.150000000000006"/>
    <n v="11.63"/>
    <n v="35"/>
    <n v="129"/>
    <n v="195"/>
    <n v="0.4"/>
    <n v="49"/>
    <n v="10.9"/>
    <x v="0"/>
    <x v="3"/>
  </r>
  <r>
    <x v="23"/>
    <n v="24"/>
    <x v="0"/>
    <n v="59.48"/>
    <n v="209.01"/>
    <n v="180.07"/>
    <n v="0.69"/>
    <n v="52.08"/>
    <n v="21.01"/>
    <n v="2.99"/>
    <n v="2"/>
    <n v="15.27"/>
    <n v="65.150000000000006"/>
    <n v="11.63"/>
    <n v="35"/>
    <n v="129"/>
    <n v="195"/>
    <n v="0.4"/>
    <n v="49"/>
    <n v="10.9"/>
    <x v="0"/>
    <x v="3"/>
  </r>
  <r>
    <x v="23"/>
    <n v="24"/>
    <x v="1"/>
    <n v="37.119999999999997"/>
    <n v="139.38999999999999"/>
    <n v="185.73"/>
    <n v="0.45"/>
    <n v="48.55"/>
    <n v="12.7"/>
    <n v="2.99"/>
    <n v="2"/>
    <n v="15.27"/>
    <n v="65.150000000000006"/>
    <n v="11.63"/>
    <n v="36"/>
    <n v="123"/>
    <n v="189"/>
    <n v="0.38"/>
    <n v="50"/>
    <n v="11.1"/>
    <x v="0"/>
    <x v="3"/>
  </r>
  <r>
    <x v="23"/>
    <n v="24"/>
    <x v="1"/>
    <n v="39.979999999999997"/>
    <n v="153.21"/>
    <n v="181.28"/>
    <n v="0.56000000000000005"/>
    <n v="49.3"/>
    <n v="14.83"/>
    <n v="2.99"/>
    <n v="2"/>
    <n v="15.27"/>
    <n v="65.150000000000006"/>
    <n v="11.63"/>
    <n v="36"/>
    <n v="123"/>
    <n v="189"/>
    <n v="0.38"/>
    <n v="50"/>
    <n v="11.1"/>
    <x v="0"/>
    <x v="3"/>
  </r>
  <r>
    <x v="23"/>
    <n v="24"/>
    <x v="1"/>
    <n v="42.64"/>
    <n v="169.51"/>
    <n v="181"/>
    <n v="0.6"/>
    <n v="51.33"/>
    <n v="16.510000000000002"/>
    <n v="2.99"/>
    <n v="2"/>
    <n v="15.27"/>
    <n v="65.150000000000006"/>
    <n v="11.63"/>
    <n v="36"/>
    <n v="123"/>
    <n v="189"/>
    <n v="0.38"/>
    <n v="50"/>
    <n v="11.1"/>
    <x v="0"/>
    <x v="3"/>
  </r>
  <r>
    <x v="23"/>
    <n v="24"/>
    <x v="1"/>
    <n v="45.45"/>
    <n v="178.46"/>
    <n v="176.05"/>
    <n v="0.67"/>
    <n v="55.22"/>
    <n v="19.420000000000002"/>
    <n v="2.99"/>
    <n v="2"/>
    <n v="15.27"/>
    <n v="65.150000000000006"/>
    <n v="11.63"/>
    <n v="36"/>
    <n v="123"/>
    <n v="189"/>
    <n v="0.38"/>
    <n v="50"/>
    <n v="11.1"/>
    <x v="0"/>
    <x v="3"/>
  </r>
  <r>
    <x v="23"/>
    <n v="24"/>
    <x v="2"/>
    <n v="41.02"/>
    <n v="126.47"/>
    <n v="191.49"/>
    <n v="0.28999999999999998"/>
    <n v="54.28"/>
    <n v="12.41"/>
    <n v="2.99"/>
    <n v="2"/>
    <n v="15.27"/>
    <n v="65.150000000000006"/>
    <n v="11.63"/>
    <n v="38"/>
    <n v="112"/>
    <n v="194"/>
    <n v="0.25"/>
    <n v="56"/>
    <n v="10.199999999999999"/>
    <x v="0"/>
    <x v="3"/>
  </r>
  <r>
    <x v="23"/>
    <n v="24"/>
    <x v="2"/>
    <n v="45.12"/>
    <n v="138.88"/>
    <n v="183.56"/>
    <n v="0.33"/>
    <n v="57.55"/>
    <n v="16.14"/>
    <n v="2.99"/>
    <n v="2"/>
    <n v="15.27"/>
    <n v="65.150000000000006"/>
    <n v="11.63"/>
    <n v="38"/>
    <n v="112"/>
    <n v="194"/>
    <n v="0.25"/>
    <n v="56"/>
    <n v="10.199999999999999"/>
    <x v="0"/>
    <x v="3"/>
  </r>
  <r>
    <x v="23"/>
    <n v="24"/>
    <x v="2"/>
    <n v="46.92"/>
    <n v="155.96"/>
    <n v="173.89"/>
    <n v="0.4"/>
    <n v="59.73"/>
    <n v="18.010000000000002"/>
    <n v="2.99"/>
    <n v="2"/>
    <n v="15.27"/>
    <n v="65.150000000000006"/>
    <n v="11.63"/>
    <n v="38"/>
    <n v="112"/>
    <n v="194"/>
    <n v="0.25"/>
    <n v="56"/>
    <n v="10.199999999999999"/>
    <x v="0"/>
    <x v="3"/>
  </r>
  <r>
    <x v="23"/>
    <n v="24"/>
    <x v="2"/>
    <n v="51.89"/>
    <n v="172.27"/>
    <n v="171.43"/>
    <n v="0.46"/>
    <n v="66.510000000000005"/>
    <n v="20.309999999999999"/>
    <n v="2.99"/>
    <n v="2"/>
    <n v="15.27"/>
    <n v="65.150000000000006"/>
    <n v="11.63"/>
    <n v="38"/>
    <n v="112"/>
    <n v="194"/>
    <n v="0.25"/>
    <n v="56"/>
    <n v="10.199999999999999"/>
    <x v="0"/>
    <x v="3"/>
  </r>
  <r>
    <x v="23"/>
    <n v="24"/>
    <x v="2"/>
    <n v="54.47"/>
    <n v="190.42"/>
    <n v="167.56"/>
    <n v="0.54"/>
    <n v="68.86"/>
    <n v="23.02"/>
    <n v="2.99"/>
    <n v="2"/>
    <n v="15.27"/>
    <n v="65.150000000000006"/>
    <n v="11.63"/>
    <n v="38"/>
    <n v="112"/>
    <n v="194"/>
    <n v="0.25"/>
    <n v="56"/>
    <n v="10.199999999999999"/>
    <x v="0"/>
    <x v="3"/>
  </r>
  <r>
    <x v="24"/>
    <n v="25"/>
    <x v="0"/>
    <n v="42.25"/>
    <n v="145.85"/>
    <n v="192.27"/>
    <n v="0.42"/>
    <n v="45.82"/>
    <n v="12.82"/>
    <n v="2.63"/>
    <n v="2"/>
    <n v="13.49"/>
    <n v="57.09"/>
    <n v="7.8"/>
    <n v="35"/>
    <n v="129"/>
    <n v="195"/>
    <n v="0.4"/>
    <n v="49"/>
    <n v="10.9"/>
    <x v="1"/>
    <x v="2"/>
  </r>
  <r>
    <x v="24"/>
    <n v="25"/>
    <x v="0"/>
    <n v="46.81"/>
    <n v="162.87"/>
    <n v="189.87"/>
    <n v="0.46"/>
    <n v="49.07"/>
    <n v="15.08"/>
    <n v="2.63"/>
    <n v="2"/>
    <n v="13.49"/>
    <n v="57.09"/>
    <n v="7.8"/>
    <n v="35"/>
    <n v="129"/>
    <n v="195"/>
    <n v="0.4"/>
    <n v="49"/>
    <n v="10.9"/>
    <x v="1"/>
    <x v="2"/>
  </r>
  <r>
    <x v="24"/>
    <n v="25"/>
    <x v="0"/>
    <n v="53.92"/>
    <n v="177.41"/>
    <n v="184.38"/>
    <n v="0.49"/>
    <n v="53.83"/>
    <n v="17.86"/>
    <n v="2.63"/>
    <n v="2"/>
    <n v="13.49"/>
    <n v="57.09"/>
    <n v="7.8"/>
    <n v="35"/>
    <n v="129"/>
    <n v="195"/>
    <n v="0.4"/>
    <n v="49"/>
    <n v="10.9"/>
    <x v="1"/>
    <x v="2"/>
  </r>
  <r>
    <x v="24"/>
    <n v="25"/>
    <x v="1"/>
    <n v="40.69"/>
    <n v="140.37"/>
    <n v="187.98"/>
    <n v="0.39"/>
    <n v="48.05"/>
    <n v="14.29"/>
    <n v="2.63"/>
    <n v="2"/>
    <n v="13.49"/>
    <n v="57.09"/>
    <n v="7.8"/>
    <n v="36"/>
    <n v="123"/>
    <n v="189"/>
    <n v="0.38"/>
    <n v="50"/>
    <n v="11.1"/>
    <x v="1"/>
    <x v="2"/>
  </r>
  <r>
    <x v="24"/>
    <n v="25"/>
    <x v="1"/>
    <n v="42.54"/>
    <n v="152.06"/>
    <n v="187.84"/>
    <n v="0.41"/>
    <n v="52.73"/>
    <n v="16.489999999999998"/>
    <n v="2.63"/>
    <n v="2"/>
    <n v="13.49"/>
    <n v="57.09"/>
    <n v="7.8"/>
    <n v="36"/>
    <n v="123"/>
    <n v="189"/>
    <n v="0.38"/>
    <n v="50"/>
    <n v="11.1"/>
    <x v="1"/>
    <x v="2"/>
  </r>
  <r>
    <x v="24"/>
    <n v="25"/>
    <x v="1"/>
    <n v="45.06"/>
    <n v="165.37"/>
    <n v="183.87"/>
    <n v="0.44"/>
    <n v="55.52"/>
    <n v="18.920000000000002"/>
    <n v="2.63"/>
    <n v="2"/>
    <n v="13.49"/>
    <n v="57.09"/>
    <n v="7.8"/>
    <n v="36"/>
    <n v="123"/>
    <n v="189"/>
    <n v="0.38"/>
    <n v="50"/>
    <n v="11.1"/>
    <x v="1"/>
    <x v="2"/>
  </r>
  <r>
    <x v="24"/>
    <n v="25"/>
    <x v="1"/>
    <n v="48.6"/>
    <n v="179.57"/>
    <n v="175.51"/>
    <n v="0.48"/>
    <n v="57.45"/>
    <n v="20.88"/>
    <n v="2.63"/>
    <n v="2"/>
    <n v="13.49"/>
    <n v="57.09"/>
    <n v="7.8"/>
    <n v="36"/>
    <n v="123"/>
    <n v="189"/>
    <n v="0.38"/>
    <n v="50"/>
    <n v="11.1"/>
    <x v="1"/>
    <x v="2"/>
  </r>
  <r>
    <x v="24"/>
    <n v="25"/>
    <x v="1"/>
    <n v="50.16"/>
    <n v="194.32"/>
    <n v="175.74"/>
    <n v="0.51"/>
    <n v="61.19"/>
    <n v="22.84"/>
    <n v="2.63"/>
    <n v="2"/>
    <n v="13.49"/>
    <n v="57.09"/>
    <n v="7.8"/>
    <n v="36"/>
    <n v="123"/>
    <n v="189"/>
    <n v="0.38"/>
    <n v="50"/>
    <n v="11.1"/>
    <x v="1"/>
    <x v="2"/>
  </r>
  <r>
    <x v="24"/>
    <n v="25"/>
    <x v="2"/>
    <n v="40.659999999999997"/>
    <n v="126.88"/>
    <n v="187.93"/>
    <n v="0.27"/>
    <n v="57.76"/>
    <n v="12.69"/>
    <n v="2.63"/>
    <n v="2"/>
    <n v="13.49"/>
    <n v="57.09"/>
    <n v="7.8"/>
    <n v="38"/>
    <n v="112"/>
    <n v="194"/>
    <n v="0.25"/>
    <n v="56"/>
    <n v="10.199999999999999"/>
    <x v="1"/>
    <x v="2"/>
  </r>
  <r>
    <x v="24"/>
    <n v="25"/>
    <x v="2"/>
    <n v="45.12"/>
    <n v="140.16"/>
    <n v="181.56"/>
    <n v="0.3"/>
    <n v="59.63"/>
    <n v="14.66"/>
    <n v="2.63"/>
    <n v="2"/>
    <n v="13.49"/>
    <n v="57.09"/>
    <n v="7.8"/>
    <n v="38"/>
    <n v="112"/>
    <n v="194"/>
    <n v="0.25"/>
    <n v="56"/>
    <n v="10.199999999999999"/>
    <x v="1"/>
    <x v="2"/>
  </r>
  <r>
    <x v="24"/>
    <n v="25"/>
    <x v="2"/>
    <n v="48.44"/>
    <n v="152.55000000000001"/>
    <n v="177.02"/>
    <n v="0.33"/>
    <n v="65.08"/>
    <n v="16.88"/>
    <n v="2.63"/>
    <n v="2"/>
    <n v="13.49"/>
    <n v="57.09"/>
    <n v="7.8"/>
    <n v="38"/>
    <n v="112"/>
    <n v="194"/>
    <n v="0.25"/>
    <n v="56"/>
    <n v="10.199999999999999"/>
    <x v="1"/>
    <x v="2"/>
  </r>
  <r>
    <x v="24"/>
    <n v="25"/>
    <x v="2"/>
    <n v="52.35"/>
    <n v="169.24"/>
    <n v="171.08"/>
    <n v="0.36"/>
    <n v="65.55"/>
    <n v="17.88"/>
    <n v="2.63"/>
    <n v="2"/>
    <n v="13.49"/>
    <n v="57.09"/>
    <n v="7.8"/>
    <n v="38"/>
    <n v="112"/>
    <n v="194"/>
    <n v="0.25"/>
    <n v="56"/>
    <n v="10.199999999999999"/>
    <x v="1"/>
    <x v="2"/>
  </r>
  <r>
    <x v="24"/>
    <n v="25"/>
    <x v="2"/>
    <n v="55.07"/>
    <n v="185.61"/>
    <n v="165.2"/>
    <n v="0.36"/>
    <n v="66.95"/>
    <n v="19.37"/>
    <n v="2.63"/>
    <n v="2"/>
    <n v="13.49"/>
    <n v="57.09"/>
    <n v="7.8"/>
    <n v="38"/>
    <n v="112"/>
    <n v="194"/>
    <n v="0.25"/>
    <n v="56"/>
    <n v="10.199999999999999"/>
    <x v="1"/>
    <x v="2"/>
  </r>
  <r>
    <x v="25"/>
    <n v="26"/>
    <x v="0"/>
    <n v="39.14"/>
    <n v="145.96"/>
    <n v="192.39"/>
    <n v="0.46"/>
    <n v="53.12"/>
    <n v="11.6"/>
    <n v="2.84"/>
    <n v="0"/>
    <n v="15.38"/>
    <n v="60.16"/>
    <n v="10.87"/>
    <n v="35"/>
    <n v="129"/>
    <n v="195"/>
    <n v="0.4"/>
    <n v="49"/>
    <n v="10.9"/>
    <x v="1"/>
    <x v="3"/>
  </r>
  <r>
    <x v="25"/>
    <n v="26"/>
    <x v="0"/>
    <n v="43.85"/>
    <n v="161.02000000000001"/>
    <n v="186.78"/>
    <n v="0.51"/>
    <n v="53.7"/>
    <n v="13.25"/>
    <n v="2.84"/>
    <n v="0"/>
    <n v="15.38"/>
    <n v="60.16"/>
    <n v="10.87"/>
    <n v="35"/>
    <n v="129"/>
    <n v="195"/>
    <n v="0.4"/>
    <n v="49"/>
    <n v="10.9"/>
    <x v="1"/>
    <x v="3"/>
  </r>
  <r>
    <x v="25"/>
    <n v="26"/>
    <x v="0"/>
    <n v="48.1"/>
    <n v="173.36"/>
    <n v="181.44"/>
    <n v="0.59"/>
    <n v="54.51"/>
    <n v="16.28"/>
    <n v="2.84"/>
    <n v="0"/>
    <n v="15.38"/>
    <n v="60.16"/>
    <n v="10.87"/>
    <n v="35"/>
    <n v="129"/>
    <n v="195"/>
    <n v="0.4"/>
    <n v="49"/>
    <n v="10.9"/>
    <x v="1"/>
    <x v="3"/>
  </r>
  <r>
    <x v="25"/>
    <n v="26"/>
    <x v="0"/>
    <n v="52.14"/>
    <n v="186.51"/>
    <n v="176.53"/>
    <n v="0.65"/>
    <n v="56.81"/>
    <n v="17.27"/>
    <n v="2.84"/>
    <n v="0"/>
    <n v="15.38"/>
    <n v="60.16"/>
    <n v="10.87"/>
    <n v="35"/>
    <n v="129"/>
    <n v="195"/>
    <n v="0.4"/>
    <n v="49"/>
    <n v="10.9"/>
    <x v="1"/>
    <x v="3"/>
  </r>
  <r>
    <x v="25"/>
    <n v="26"/>
    <x v="1"/>
    <n v="40.53"/>
    <n v="139.22"/>
    <n v="185.73"/>
    <n v="0.46"/>
    <n v="49.61"/>
    <n v="13.35"/>
    <n v="2.84"/>
    <n v="0"/>
    <n v="15.38"/>
    <n v="60.16"/>
    <n v="10.87"/>
    <n v="36"/>
    <n v="123"/>
    <n v="189"/>
    <n v="0.38"/>
    <n v="50"/>
    <n v="11.1"/>
    <x v="1"/>
    <x v="3"/>
  </r>
  <r>
    <x v="25"/>
    <n v="26"/>
    <x v="1"/>
    <n v="43.59"/>
    <n v="152.18"/>
    <n v="184.05"/>
    <n v="0.53"/>
    <n v="50.22"/>
    <n v="14.44"/>
    <n v="2.84"/>
    <n v="0"/>
    <n v="15.38"/>
    <n v="60.16"/>
    <n v="10.87"/>
    <n v="36"/>
    <n v="123"/>
    <n v="189"/>
    <n v="0.38"/>
    <n v="50"/>
    <n v="11.1"/>
    <x v="1"/>
    <x v="3"/>
  </r>
  <r>
    <x v="25"/>
    <n v="26"/>
    <x v="1"/>
    <n v="47.46"/>
    <n v="168.17"/>
    <n v="181.63"/>
    <n v="0.6"/>
    <n v="48.87"/>
    <n v="16.48"/>
    <n v="2.84"/>
    <n v="0"/>
    <n v="15.38"/>
    <n v="60.16"/>
    <n v="10.87"/>
    <n v="36"/>
    <n v="123"/>
    <n v="189"/>
    <n v="0.38"/>
    <n v="50"/>
    <n v="11.1"/>
    <x v="1"/>
    <x v="3"/>
  </r>
  <r>
    <x v="25"/>
    <n v="26"/>
    <x v="1"/>
    <n v="50.61"/>
    <n v="181.91"/>
    <n v="177.67"/>
    <n v="0.66"/>
    <n v="53.89"/>
    <n v="19.09"/>
    <n v="2.84"/>
    <n v="0"/>
    <n v="15.38"/>
    <n v="60.16"/>
    <n v="10.87"/>
    <n v="36"/>
    <n v="123"/>
    <n v="189"/>
    <n v="0.38"/>
    <n v="50"/>
    <n v="11.1"/>
    <x v="1"/>
    <x v="3"/>
  </r>
  <r>
    <x v="25"/>
    <n v="26"/>
    <x v="1"/>
    <n v="53.44"/>
    <n v="198.52"/>
    <n v="175.97"/>
    <n v="0.68"/>
    <n v="56.05"/>
    <n v="20.2"/>
    <n v="2.84"/>
    <n v="0"/>
    <n v="15.38"/>
    <n v="60.16"/>
    <n v="10.87"/>
    <n v="36"/>
    <n v="123"/>
    <n v="189"/>
    <n v="0.38"/>
    <n v="50"/>
    <n v="11.1"/>
    <x v="1"/>
    <x v="3"/>
  </r>
  <r>
    <x v="25"/>
    <n v="26"/>
    <x v="2"/>
    <n v="39.96"/>
    <n v="124.07"/>
    <n v="187.07"/>
    <n v="0.31"/>
    <n v="59.59"/>
    <n v="12.56"/>
    <n v="2.84"/>
    <n v="0"/>
    <n v="15.38"/>
    <n v="60.16"/>
    <n v="10.87"/>
    <n v="38"/>
    <n v="112"/>
    <n v="194"/>
    <n v="0.25"/>
    <n v="56"/>
    <n v="10.199999999999999"/>
    <x v="1"/>
    <x v="3"/>
  </r>
  <r>
    <x v="25"/>
    <n v="26"/>
    <x v="2"/>
    <n v="42.56"/>
    <n v="137.79"/>
    <n v="179.72"/>
    <n v="0.35"/>
    <n v="64.16"/>
    <n v="14.79"/>
    <n v="2.84"/>
    <n v="0"/>
    <n v="15.38"/>
    <n v="60.16"/>
    <n v="10.87"/>
    <n v="38"/>
    <n v="112"/>
    <n v="194"/>
    <n v="0.25"/>
    <n v="56"/>
    <n v="10.199999999999999"/>
    <x v="1"/>
    <x v="3"/>
  </r>
  <r>
    <x v="25"/>
    <n v="26"/>
    <x v="2"/>
    <n v="45.91"/>
    <n v="153.02000000000001"/>
    <n v="176.76"/>
    <n v="0.4"/>
    <n v="67.34"/>
    <n v="17.72"/>
    <n v="2.84"/>
    <n v="0"/>
    <n v="15.38"/>
    <n v="60.16"/>
    <n v="10.87"/>
    <n v="38"/>
    <n v="112"/>
    <n v="194"/>
    <n v="0.25"/>
    <n v="56"/>
    <n v="10.199999999999999"/>
    <x v="1"/>
    <x v="3"/>
  </r>
  <r>
    <x v="25"/>
    <n v="26"/>
    <x v="2"/>
    <n v="50.38"/>
    <n v="164.84"/>
    <n v="172.69"/>
    <n v="0.46"/>
    <n v="71.47"/>
    <n v="19.28"/>
    <n v="2.84"/>
    <n v="0"/>
    <n v="15.38"/>
    <n v="60.16"/>
    <n v="10.87"/>
    <n v="38"/>
    <n v="112"/>
    <n v="194"/>
    <n v="0.25"/>
    <n v="56"/>
    <n v="10.199999999999999"/>
    <x v="1"/>
    <x v="3"/>
  </r>
  <r>
    <x v="26"/>
    <n v="27"/>
    <x v="0"/>
    <n v="35.590000000000003"/>
    <n v="146"/>
    <n v="189.69"/>
    <n v="0.43"/>
    <n v="46.33"/>
    <n v="12.45"/>
    <n v="0.72"/>
    <n v="1"/>
    <n v="18.260000000000002"/>
    <n v="64.349999999999994"/>
    <n v="8.3699999999999992"/>
    <n v="35"/>
    <n v="129"/>
    <n v="195"/>
    <n v="0.4"/>
    <n v="49"/>
    <n v="10.9"/>
    <x v="1"/>
    <x v="3"/>
  </r>
  <r>
    <x v="26"/>
    <n v="27"/>
    <x v="0"/>
    <n v="36.6"/>
    <n v="166.01"/>
    <n v="189.28"/>
    <n v="0.47"/>
    <n v="45.54"/>
    <n v="13.77"/>
    <n v="0.72"/>
    <n v="1"/>
    <n v="18.260000000000002"/>
    <n v="64.349999999999994"/>
    <n v="8.3699999999999992"/>
    <n v="35"/>
    <n v="129"/>
    <n v="195"/>
    <n v="0.4"/>
    <n v="49"/>
    <n v="10.9"/>
    <x v="1"/>
    <x v="3"/>
  </r>
  <r>
    <x v="26"/>
    <n v="27"/>
    <x v="0"/>
    <n v="38.49"/>
    <n v="181.84"/>
    <n v="187.07"/>
    <n v="0.51"/>
    <n v="49.44"/>
    <n v="15.87"/>
    <n v="0.72"/>
    <n v="1"/>
    <n v="18.260000000000002"/>
    <n v="64.349999999999994"/>
    <n v="8.3699999999999992"/>
    <n v="35"/>
    <n v="129"/>
    <n v="195"/>
    <n v="0.4"/>
    <n v="49"/>
    <n v="10.9"/>
    <x v="1"/>
    <x v="3"/>
  </r>
  <r>
    <x v="26"/>
    <n v="27"/>
    <x v="1"/>
    <n v="35.96"/>
    <n v="139.76"/>
    <n v="188.81"/>
    <n v="0.43"/>
    <n v="52.06"/>
    <n v="11.39"/>
    <n v="0.72"/>
    <n v="1"/>
    <n v="18.260000000000002"/>
    <n v="64.349999999999994"/>
    <n v="8.3699999999999992"/>
    <n v="36"/>
    <n v="123"/>
    <n v="189"/>
    <n v="0.38"/>
    <n v="50"/>
    <n v="11.1"/>
    <x v="1"/>
    <x v="3"/>
  </r>
  <r>
    <x v="26"/>
    <n v="27"/>
    <x v="1"/>
    <n v="33.450000000000003"/>
    <n v="156.68"/>
    <n v="186.42"/>
    <n v="0.46"/>
    <n v="57.1"/>
    <n v="12.23"/>
    <n v="0.72"/>
    <n v="1"/>
    <n v="18.260000000000002"/>
    <n v="64.349999999999994"/>
    <n v="8.3699999999999992"/>
    <n v="36"/>
    <n v="123"/>
    <n v="189"/>
    <n v="0.38"/>
    <n v="50"/>
    <n v="11.1"/>
    <x v="1"/>
    <x v="3"/>
  </r>
  <r>
    <x v="26"/>
    <n v="27"/>
    <x v="1"/>
    <n v="35.380000000000003"/>
    <n v="171.7"/>
    <n v="183.39"/>
    <n v="0.49"/>
    <n v="58.42"/>
    <n v="13.23"/>
    <n v="0.72"/>
    <n v="1"/>
    <n v="18.260000000000002"/>
    <n v="64.349999999999994"/>
    <n v="8.3699999999999992"/>
    <n v="36"/>
    <n v="123"/>
    <n v="189"/>
    <n v="0.38"/>
    <n v="50"/>
    <n v="11.1"/>
    <x v="1"/>
    <x v="3"/>
  </r>
  <r>
    <x v="26"/>
    <n v="27"/>
    <x v="1"/>
    <n v="35.96"/>
    <n v="190.24"/>
    <n v="179.76"/>
    <n v="0.52"/>
    <n v="61"/>
    <n v="14.29"/>
    <n v="0.72"/>
    <n v="1"/>
    <n v="18.260000000000002"/>
    <n v="64.349999999999994"/>
    <n v="8.3699999999999992"/>
    <n v="36"/>
    <n v="123"/>
    <n v="189"/>
    <n v="0.38"/>
    <n v="50"/>
    <n v="11.1"/>
    <x v="1"/>
    <x v="3"/>
  </r>
  <r>
    <x v="26"/>
    <n v="27"/>
    <x v="2"/>
    <n v="36.99"/>
    <n v="127.72"/>
    <n v="190.85"/>
    <n v="0.28000000000000003"/>
    <n v="49.26"/>
    <n v="12.14"/>
    <n v="0.72"/>
    <n v="1"/>
    <n v="18.260000000000002"/>
    <n v="64.349999999999994"/>
    <n v="8.3699999999999992"/>
    <n v="38"/>
    <n v="112"/>
    <n v="194"/>
    <n v="0.25"/>
    <n v="56"/>
    <n v="10.199999999999999"/>
    <x v="1"/>
    <x v="3"/>
  </r>
  <r>
    <x v="26"/>
    <n v="27"/>
    <x v="2"/>
    <n v="36.94"/>
    <n v="143.63999999999999"/>
    <n v="186.81"/>
    <n v="0.32"/>
    <n v="48.27"/>
    <n v="12.98"/>
    <n v="0.72"/>
    <n v="1"/>
    <n v="18.260000000000002"/>
    <n v="64.349999999999994"/>
    <n v="8.3699999999999992"/>
    <n v="38"/>
    <n v="112"/>
    <n v="194"/>
    <n v="0.25"/>
    <n v="56"/>
    <n v="10.199999999999999"/>
    <x v="1"/>
    <x v="3"/>
  </r>
  <r>
    <x v="26"/>
    <n v="27"/>
    <x v="2"/>
    <n v="36.46"/>
    <n v="158.28"/>
    <n v="187.82"/>
    <n v="0.38"/>
    <n v="53.34"/>
    <n v="13.88"/>
    <n v="0.72"/>
    <n v="1"/>
    <n v="18.260000000000002"/>
    <n v="64.349999999999994"/>
    <n v="8.3699999999999992"/>
    <n v="38"/>
    <n v="112"/>
    <n v="194"/>
    <n v="0.25"/>
    <n v="56"/>
    <n v="10.199999999999999"/>
    <x v="1"/>
    <x v="3"/>
  </r>
  <r>
    <x v="27"/>
    <n v="28"/>
    <x v="0"/>
    <n v="40.08"/>
    <n v="139.86000000000001"/>
    <n v="191.1"/>
    <n v="0.43"/>
    <n v="47.73"/>
    <n v="12.69"/>
    <n v="2.2000000000000002"/>
    <n v="0"/>
    <n v="18.72"/>
    <n v="59.57"/>
    <n v="5.17"/>
    <n v="35"/>
    <n v="129"/>
    <n v="195"/>
    <n v="0.4"/>
    <n v="49"/>
    <n v="10.9"/>
    <x v="1"/>
    <x v="3"/>
  </r>
  <r>
    <x v="27"/>
    <n v="28"/>
    <x v="0"/>
    <n v="43.16"/>
    <n v="158.21"/>
    <n v="188.2"/>
    <n v="0.47"/>
    <n v="49.86"/>
    <n v="14.7"/>
    <n v="2.2000000000000002"/>
    <n v="0"/>
    <n v="18.72"/>
    <n v="59.57"/>
    <n v="5.17"/>
    <n v="35"/>
    <n v="129"/>
    <n v="195"/>
    <n v="0.4"/>
    <n v="49"/>
    <n v="10.9"/>
    <x v="1"/>
    <x v="3"/>
  </r>
  <r>
    <x v="27"/>
    <n v="28"/>
    <x v="0"/>
    <n v="46.75"/>
    <n v="174.64"/>
    <n v="185.76"/>
    <n v="0.5"/>
    <n v="50.1"/>
    <n v="16.84"/>
    <n v="2.2000000000000002"/>
    <n v="0"/>
    <n v="18.72"/>
    <n v="59.57"/>
    <n v="5.17"/>
    <n v="35"/>
    <n v="129"/>
    <n v="195"/>
    <n v="0.4"/>
    <n v="49"/>
    <n v="10.9"/>
    <x v="1"/>
    <x v="3"/>
  </r>
  <r>
    <x v="27"/>
    <n v="28"/>
    <x v="1"/>
    <n v="40.020000000000003"/>
    <n v="138.6"/>
    <n v="190.92"/>
    <n v="0.4"/>
    <n v="49.67"/>
    <n v="13.64"/>
    <n v="2.2000000000000002"/>
    <n v="0"/>
    <n v="18.72"/>
    <n v="59.57"/>
    <n v="5.17"/>
    <n v="36"/>
    <n v="123"/>
    <n v="189"/>
    <n v="0.38"/>
    <n v="50"/>
    <n v="11.1"/>
    <x v="1"/>
    <x v="3"/>
  </r>
  <r>
    <x v="27"/>
    <n v="28"/>
    <x v="1"/>
    <n v="42.87"/>
    <n v="158.86000000000001"/>
    <n v="190.99"/>
    <n v="0.42"/>
    <n v="52.09"/>
    <n v="15.53"/>
    <n v="2.2000000000000002"/>
    <n v="0"/>
    <n v="18.72"/>
    <n v="59.57"/>
    <n v="5.17"/>
    <n v="36"/>
    <n v="123"/>
    <n v="189"/>
    <n v="0.38"/>
    <n v="50"/>
    <n v="11.1"/>
    <x v="1"/>
    <x v="3"/>
  </r>
  <r>
    <x v="27"/>
    <n v="28"/>
    <x v="1"/>
    <n v="45.89"/>
    <n v="172.84"/>
    <n v="189.46"/>
    <n v="0.45"/>
    <n v="53.05"/>
    <n v="17.55"/>
    <n v="2.2000000000000002"/>
    <n v="0"/>
    <n v="18.72"/>
    <n v="59.57"/>
    <n v="5.17"/>
    <n v="36"/>
    <n v="123"/>
    <n v="189"/>
    <n v="0.38"/>
    <n v="50"/>
    <n v="11.1"/>
    <x v="1"/>
    <x v="3"/>
  </r>
  <r>
    <x v="27"/>
    <n v="28"/>
    <x v="1"/>
    <n v="48.58"/>
    <n v="185.19"/>
    <n v="188.74"/>
    <n v="0.48"/>
    <n v="52.81"/>
    <n v="20.100000000000001"/>
    <n v="2.2000000000000002"/>
    <n v="0"/>
    <n v="18.72"/>
    <n v="59.57"/>
    <n v="5.17"/>
    <n v="36"/>
    <n v="123"/>
    <n v="189"/>
    <n v="0.38"/>
    <n v="50"/>
    <n v="11.1"/>
    <x v="1"/>
    <x v="3"/>
  </r>
  <r>
    <x v="27"/>
    <n v="28"/>
    <x v="2"/>
    <n v="42.22"/>
    <n v="128.69"/>
    <n v="186.77"/>
    <n v="0.27"/>
    <n v="58.79"/>
    <n v="11.76"/>
    <n v="2.2000000000000002"/>
    <n v="0"/>
    <n v="18.72"/>
    <n v="59.57"/>
    <n v="5.17"/>
    <n v="38"/>
    <n v="112"/>
    <n v="194"/>
    <n v="0.25"/>
    <n v="56"/>
    <n v="10.199999999999999"/>
    <x v="1"/>
    <x v="3"/>
  </r>
  <r>
    <x v="27"/>
    <n v="28"/>
    <x v="2"/>
    <n v="42.82"/>
    <n v="144.47"/>
    <n v="182.78"/>
    <n v="0.3"/>
    <n v="61.54"/>
    <n v="14.75"/>
    <n v="2.2000000000000002"/>
    <n v="0"/>
    <n v="18.72"/>
    <n v="59.57"/>
    <n v="5.17"/>
    <n v="38"/>
    <n v="112"/>
    <n v="194"/>
    <n v="0.25"/>
    <n v="56"/>
    <n v="10.199999999999999"/>
    <x v="1"/>
    <x v="3"/>
  </r>
  <r>
    <x v="27"/>
    <n v="28"/>
    <x v="2"/>
    <n v="44.59"/>
    <n v="161.57"/>
    <n v="178.47"/>
    <n v="0.32"/>
    <n v="65.87"/>
    <n v="16.48"/>
    <n v="2.2000000000000002"/>
    <n v="0"/>
    <n v="18.72"/>
    <n v="59.57"/>
    <n v="5.17"/>
    <n v="38"/>
    <n v="112"/>
    <n v="194"/>
    <n v="0.25"/>
    <n v="56"/>
    <n v="10.199999999999999"/>
    <x v="1"/>
    <x v="3"/>
  </r>
  <r>
    <x v="28"/>
    <n v="29"/>
    <x v="0"/>
    <n v="35.57"/>
    <n v="148.47999999999999"/>
    <n v="192.41"/>
    <n v="0.44"/>
    <n v="48.11"/>
    <n v="11.66"/>
    <n v="1.74"/>
    <n v="1"/>
    <n v="18.079999999999998"/>
    <n v="63.83"/>
    <n v="8.43"/>
    <n v="35"/>
    <n v="129"/>
    <n v="195"/>
    <n v="0.4"/>
    <n v="49"/>
    <n v="10.9"/>
    <x v="1"/>
    <x v="3"/>
  </r>
  <r>
    <x v="28"/>
    <n v="29"/>
    <x v="0"/>
    <n v="37.049999999999997"/>
    <n v="161.79"/>
    <n v="191.09"/>
    <n v="0.49"/>
    <n v="47.66"/>
    <n v="12.69"/>
    <n v="1.74"/>
    <n v="1"/>
    <n v="18.079999999999998"/>
    <n v="63.83"/>
    <n v="8.43"/>
    <n v="35"/>
    <n v="129"/>
    <n v="195"/>
    <n v="0.4"/>
    <n v="49"/>
    <n v="10.9"/>
    <x v="1"/>
    <x v="3"/>
  </r>
  <r>
    <x v="28"/>
    <n v="29"/>
    <x v="0"/>
    <n v="38.94"/>
    <n v="177.91"/>
    <n v="185.33"/>
    <n v="0.52"/>
    <n v="50.5"/>
    <n v="14.04"/>
    <n v="1.74"/>
    <n v="1"/>
    <n v="18.079999999999998"/>
    <n v="63.83"/>
    <n v="8.43"/>
    <n v="35"/>
    <n v="129"/>
    <n v="195"/>
    <n v="0.4"/>
    <n v="49"/>
    <n v="10.9"/>
    <x v="1"/>
    <x v="3"/>
  </r>
  <r>
    <x v="28"/>
    <n v="29"/>
    <x v="0"/>
    <n v="40.99"/>
    <n v="191.39"/>
    <n v="183.64"/>
    <n v="0.55000000000000004"/>
    <n v="46.31"/>
    <n v="15.48"/>
    <n v="1.74"/>
    <n v="1"/>
    <n v="18.079999999999998"/>
    <n v="63.83"/>
    <n v="8.43"/>
    <n v="35"/>
    <n v="129"/>
    <n v="195"/>
    <n v="0.4"/>
    <n v="49"/>
    <n v="10.9"/>
    <x v="1"/>
    <x v="3"/>
  </r>
  <r>
    <x v="28"/>
    <n v="29"/>
    <x v="1"/>
    <n v="36.71"/>
    <n v="140.36000000000001"/>
    <n v="183.37"/>
    <n v="0.41"/>
    <n v="50.71"/>
    <n v="13.63"/>
    <n v="1.74"/>
    <n v="1"/>
    <n v="18.079999999999998"/>
    <n v="63.83"/>
    <n v="8.43"/>
    <n v="36"/>
    <n v="123"/>
    <n v="189"/>
    <n v="0.38"/>
    <n v="50"/>
    <n v="11.1"/>
    <x v="1"/>
    <x v="3"/>
  </r>
  <r>
    <x v="28"/>
    <n v="29"/>
    <x v="1"/>
    <n v="37.729999999999997"/>
    <n v="156.79"/>
    <n v="181.52"/>
    <n v="0.45"/>
    <n v="50.11"/>
    <n v="14.81"/>
    <n v="1.74"/>
    <n v="1"/>
    <n v="18.079999999999998"/>
    <n v="63.83"/>
    <n v="8.43"/>
    <n v="36"/>
    <n v="123"/>
    <n v="189"/>
    <n v="0.38"/>
    <n v="50"/>
    <n v="11.1"/>
    <x v="1"/>
    <x v="3"/>
  </r>
  <r>
    <x v="28"/>
    <n v="29"/>
    <x v="1"/>
    <n v="37.65"/>
    <n v="179.08"/>
    <n v="181.65"/>
    <n v="0.49"/>
    <n v="46.98"/>
    <n v="16.32"/>
    <n v="1.74"/>
    <n v="1"/>
    <n v="18.079999999999998"/>
    <n v="63.83"/>
    <n v="8.43"/>
    <n v="36"/>
    <n v="123"/>
    <n v="189"/>
    <n v="0.38"/>
    <n v="50"/>
    <n v="11.1"/>
    <x v="1"/>
    <x v="3"/>
  </r>
  <r>
    <x v="28"/>
    <n v="29"/>
    <x v="1"/>
    <n v="39.07"/>
    <n v="197.6"/>
    <n v="179.65"/>
    <n v="0.52"/>
    <n v="46.2"/>
    <n v="16.61"/>
    <n v="1.74"/>
    <n v="1"/>
    <n v="18.079999999999998"/>
    <n v="63.83"/>
    <n v="8.43"/>
    <n v="36"/>
    <n v="123"/>
    <n v="189"/>
    <n v="0.38"/>
    <n v="50"/>
    <n v="11.1"/>
    <x v="1"/>
    <x v="3"/>
  </r>
  <r>
    <x v="28"/>
    <n v="29"/>
    <x v="1"/>
    <n v="37.68"/>
    <n v="215.33"/>
    <n v="179.15"/>
    <n v="0.57999999999999996"/>
    <n v="53.03"/>
    <n v="18.46"/>
    <n v="1.74"/>
    <n v="1"/>
    <n v="18.079999999999998"/>
    <n v="63.83"/>
    <n v="8.43"/>
    <n v="36"/>
    <n v="123"/>
    <n v="189"/>
    <n v="0.38"/>
    <n v="50"/>
    <n v="11.1"/>
    <x v="1"/>
    <x v="3"/>
  </r>
  <r>
    <x v="28"/>
    <n v="29"/>
    <x v="2"/>
    <n v="37.67"/>
    <n v="131.21"/>
    <n v="187.69"/>
    <n v="0.27"/>
    <n v="58.2"/>
    <n v="11.3"/>
    <n v="1.74"/>
    <n v="1"/>
    <n v="18.079999999999998"/>
    <n v="63.83"/>
    <n v="8.43"/>
    <n v="38"/>
    <n v="112"/>
    <n v="194"/>
    <n v="0.25"/>
    <n v="56"/>
    <n v="10.199999999999999"/>
    <x v="1"/>
    <x v="3"/>
  </r>
  <r>
    <x v="28"/>
    <n v="29"/>
    <x v="2"/>
    <n v="35.86"/>
    <n v="149.22999999999999"/>
    <n v="178.83"/>
    <n v="0.31"/>
    <n v="61.14"/>
    <n v="12.99"/>
    <n v="1.74"/>
    <n v="1"/>
    <n v="18.079999999999998"/>
    <n v="63.83"/>
    <n v="8.43"/>
    <n v="38"/>
    <n v="112"/>
    <n v="194"/>
    <n v="0.25"/>
    <n v="56"/>
    <n v="10.199999999999999"/>
    <x v="1"/>
    <x v="3"/>
  </r>
  <r>
    <x v="28"/>
    <n v="29"/>
    <x v="2"/>
    <n v="37.42"/>
    <n v="167.62"/>
    <n v="177.93"/>
    <n v="0.33"/>
    <n v="63.7"/>
    <n v="15.03"/>
    <n v="1.74"/>
    <n v="1"/>
    <n v="18.079999999999998"/>
    <n v="63.83"/>
    <n v="8.43"/>
    <n v="38"/>
    <n v="112"/>
    <n v="194"/>
    <n v="0.25"/>
    <n v="56"/>
    <n v="10.199999999999999"/>
    <x v="1"/>
    <x v="3"/>
  </r>
  <r>
    <x v="28"/>
    <n v="29"/>
    <x v="2"/>
    <n v="38.6"/>
    <n v="182.6"/>
    <n v="176.17"/>
    <n v="0.37"/>
    <n v="71.12"/>
    <n v="15.41"/>
    <n v="1.74"/>
    <n v="1"/>
    <n v="18.079999999999998"/>
    <n v="63.83"/>
    <n v="8.43"/>
    <n v="38"/>
    <n v="112"/>
    <n v="194"/>
    <n v="0.25"/>
    <n v="56"/>
    <n v="10.199999999999999"/>
    <x v="1"/>
    <x v="3"/>
  </r>
  <r>
    <x v="29"/>
    <n v="30"/>
    <x v="0"/>
    <n v="35.33"/>
    <n v="146.4"/>
    <n v="193.1"/>
    <n v="0.46"/>
    <n v="46.37"/>
    <n v="11.68"/>
    <n v="1.25"/>
    <n v="0"/>
    <n v="17.7"/>
    <n v="58.82"/>
    <n v="10.31"/>
    <n v="35"/>
    <n v="129"/>
    <n v="195"/>
    <n v="0.4"/>
    <n v="49"/>
    <n v="10.9"/>
    <x v="1"/>
    <x v="3"/>
  </r>
  <r>
    <x v="29"/>
    <n v="30"/>
    <x v="0"/>
    <n v="36.86"/>
    <n v="165.36"/>
    <n v="195.96"/>
    <n v="0.51"/>
    <n v="44.66"/>
    <n v="12.56"/>
    <n v="1.25"/>
    <n v="0"/>
    <n v="17.7"/>
    <n v="58.82"/>
    <n v="10.31"/>
    <n v="35"/>
    <n v="129"/>
    <n v="195"/>
    <n v="0.4"/>
    <n v="49"/>
    <n v="10.9"/>
    <x v="1"/>
    <x v="3"/>
  </r>
  <r>
    <x v="29"/>
    <n v="30"/>
    <x v="0"/>
    <n v="38.25"/>
    <n v="179.18"/>
    <n v="192.64"/>
    <n v="0.55000000000000004"/>
    <n v="46.11"/>
    <n v="13.62"/>
    <n v="1.25"/>
    <n v="0"/>
    <n v="17.7"/>
    <n v="58.82"/>
    <n v="10.31"/>
    <n v="35"/>
    <n v="129"/>
    <n v="195"/>
    <n v="0.4"/>
    <n v="49"/>
    <n v="10.9"/>
    <x v="1"/>
    <x v="3"/>
  </r>
  <r>
    <x v="29"/>
    <n v="30"/>
    <x v="1"/>
    <n v="36.61"/>
    <n v="140.13"/>
    <n v="185.76"/>
    <n v="0.43"/>
    <n v="53.6"/>
    <n v="11.31"/>
    <n v="1.25"/>
    <n v="0"/>
    <n v="17.7"/>
    <n v="58.82"/>
    <n v="10.31"/>
    <n v="36"/>
    <n v="123"/>
    <n v="189"/>
    <n v="0.38"/>
    <n v="50"/>
    <n v="11.1"/>
    <x v="1"/>
    <x v="3"/>
  </r>
  <r>
    <x v="29"/>
    <n v="30"/>
    <x v="1"/>
    <n v="36.65"/>
    <n v="153.59"/>
    <n v="183.41"/>
    <n v="0.48"/>
    <n v="56.23"/>
    <n v="12.83"/>
    <n v="1.25"/>
    <n v="0"/>
    <n v="17.7"/>
    <n v="58.82"/>
    <n v="10.31"/>
    <n v="36"/>
    <n v="123"/>
    <n v="189"/>
    <n v="0.38"/>
    <n v="50"/>
    <n v="11.1"/>
    <x v="1"/>
    <x v="3"/>
  </r>
  <r>
    <x v="29"/>
    <n v="30"/>
    <x v="1"/>
    <n v="34.65"/>
    <n v="166.57"/>
    <n v="182.57"/>
    <n v="0.56000000000000005"/>
    <n v="59.24"/>
    <n v="13.5"/>
    <n v="1.25"/>
    <n v="0"/>
    <n v="17.7"/>
    <n v="58.82"/>
    <n v="10.31"/>
    <n v="36"/>
    <n v="123"/>
    <n v="189"/>
    <n v="0.38"/>
    <n v="50"/>
    <n v="11.1"/>
    <x v="1"/>
    <x v="3"/>
  </r>
  <r>
    <x v="29"/>
    <n v="30"/>
    <x v="1"/>
    <n v="34.619999999999997"/>
    <n v="183.83"/>
    <n v="181.17"/>
    <n v="0.61"/>
    <n v="60.91"/>
    <n v="13.44"/>
    <n v="1.25"/>
    <n v="0"/>
    <n v="17.7"/>
    <n v="58.82"/>
    <n v="10.31"/>
    <n v="36"/>
    <n v="123"/>
    <n v="189"/>
    <n v="0.38"/>
    <n v="50"/>
    <n v="11.1"/>
    <x v="1"/>
    <x v="3"/>
  </r>
  <r>
    <x v="29"/>
    <n v="30"/>
    <x v="2"/>
    <n v="38.299999999999997"/>
    <n v="126.78"/>
    <n v="187"/>
    <n v="0.3"/>
    <n v="57.28"/>
    <n v="11.76"/>
    <n v="1.25"/>
    <n v="0"/>
    <n v="17.7"/>
    <n v="58.82"/>
    <n v="10.31"/>
    <n v="38"/>
    <n v="112"/>
    <n v="194"/>
    <n v="0.25"/>
    <n v="56"/>
    <n v="10.199999999999999"/>
    <x v="1"/>
    <x v="3"/>
  </r>
  <r>
    <x v="29"/>
    <n v="30"/>
    <x v="2"/>
    <n v="39.15"/>
    <n v="142.84"/>
    <n v="180.62"/>
    <n v="0.35"/>
    <n v="58.39"/>
    <n v="12.05"/>
    <n v="1.25"/>
    <n v="0"/>
    <n v="17.7"/>
    <n v="58.82"/>
    <n v="10.31"/>
    <n v="38"/>
    <n v="112"/>
    <n v="194"/>
    <n v="0.25"/>
    <n v="56"/>
    <n v="10.199999999999999"/>
    <x v="1"/>
    <x v="3"/>
  </r>
  <r>
    <x v="29"/>
    <n v="30"/>
    <x v="2"/>
    <n v="39.14"/>
    <n v="162.65"/>
    <n v="173.23"/>
    <n v="0.41"/>
    <n v="63.94"/>
    <n v="13.19"/>
    <n v="1.25"/>
    <n v="0"/>
    <n v="17.7"/>
    <n v="58.82"/>
    <n v="10.31"/>
    <n v="38"/>
    <n v="112"/>
    <n v="194"/>
    <n v="0.25"/>
    <n v="56"/>
    <n v="10.199999999999999"/>
    <x v="1"/>
    <x v="3"/>
  </r>
  <r>
    <x v="29"/>
    <n v="30"/>
    <x v="2"/>
    <n v="38.479999999999997"/>
    <n v="181.42"/>
    <n v="168.43"/>
    <n v="0.46"/>
    <n v="65.040000000000006"/>
    <n v="14.27"/>
    <n v="1.25"/>
    <n v="0"/>
    <n v="17.7"/>
    <n v="58.82"/>
    <n v="10.31"/>
    <n v="38"/>
    <n v="112"/>
    <n v="194"/>
    <n v="0.25"/>
    <n v="56"/>
    <n v="10.199999999999999"/>
    <x v="1"/>
    <x v="3"/>
  </r>
  <r>
    <x v="29"/>
    <n v="30"/>
    <x v="2"/>
    <n v="38.630000000000003"/>
    <n v="197.38"/>
    <n v="163.16"/>
    <n v="0.51"/>
    <n v="68.05"/>
    <n v="16.07"/>
    <n v="1.25"/>
    <n v="0"/>
    <n v="17.7"/>
    <n v="58.82"/>
    <n v="10.31"/>
    <n v="38"/>
    <n v="112"/>
    <n v="194"/>
    <n v="0.25"/>
    <n v="56"/>
    <n v="10.199999999999999"/>
    <x v="1"/>
    <x v="3"/>
  </r>
  <r>
    <x v="30"/>
    <n v="31"/>
    <x v="0"/>
    <n v="37.14"/>
    <n v="147.4"/>
    <n v="191.63"/>
    <n v="0.43"/>
    <n v="54.64"/>
    <n v="12.62"/>
    <n v="1.2"/>
    <n v="2"/>
    <n v="18.059999999999999"/>
    <n v="60.35"/>
    <n v="6.8"/>
    <n v="35"/>
    <n v="129"/>
    <n v="195"/>
    <n v="0.4"/>
    <n v="49"/>
    <n v="10.9"/>
    <x v="1"/>
    <x v="3"/>
  </r>
  <r>
    <x v="30"/>
    <n v="31"/>
    <x v="0"/>
    <n v="39.03"/>
    <n v="162.82"/>
    <n v="191.05"/>
    <n v="0.46"/>
    <n v="55.55"/>
    <n v="12.83"/>
    <n v="1.2"/>
    <n v="2"/>
    <n v="18.059999999999999"/>
    <n v="60.35"/>
    <n v="6.8"/>
    <n v="35"/>
    <n v="129"/>
    <n v="195"/>
    <n v="0.4"/>
    <n v="49"/>
    <n v="10.9"/>
    <x v="1"/>
    <x v="3"/>
  </r>
  <r>
    <x v="30"/>
    <n v="31"/>
    <x v="0"/>
    <n v="40.24"/>
    <n v="179.57"/>
    <n v="188.28"/>
    <n v="0.5"/>
    <n v="56.26"/>
    <n v="13.84"/>
    <n v="1.2"/>
    <n v="2"/>
    <n v="18.059999999999999"/>
    <n v="60.35"/>
    <n v="6.8"/>
    <n v="35"/>
    <n v="129"/>
    <n v="195"/>
    <n v="0.4"/>
    <n v="49"/>
    <n v="10.9"/>
    <x v="1"/>
    <x v="3"/>
  </r>
  <r>
    <x v="30"/>
    <n v="31"/>
    <x v="0"/>
    <n v="41.28"/>
    <n v="196.79"/>
    <n v="188.23"/>
    <n v="0.54"/>
    <n v="58.15"/>
    <n v="16.97"/>
    <n v="1.2"/>
    <n v="2"/>
    <n v="18.059999999999999"/>
    <n v="60.35"/>
    <n v="6.8"/>
    <n v="35"/>
    <n v="129"/>
    <n v="195"/>
    <n v="0.4"/>
    <n v="49"/>
    <n v="10.9"/>
    <x v="1"/>
    <x v="3"/>
  </r>
  <r>
    <x v="30"/>
    <n v="31"/>
    <x v="1"/>
    <n v="37.549999999999997"/>
    <n v="141.72"/>
    <n v="189.14"/>
    <n v="0.43"/>
    <n v="51.05"/>
    <n v="11.09"/>
    <n v="1.2"/>
    <n v="2"/>
    <n v="18.059999999999999"/>
    <n v="60.35"/>
    <n v="6.8"/>
    <n v="36"/>
    <n v="123"/>
    <n v="189"/>
    <n v="0.38"/>
    <n v="50"/>
    <n v="11.1"/>
    <x v="1"/>
    <x v="3"/>
  </r>
  <r>
    <x v="30"/>
    <n v="31"/>
    <x v="1"/>
    <n v="39.08"/>
    <n v="158.19"/>
    <n v="187.89"/>
    <n v="0.46"/>
    <n v="53.04"/>
    <n v="10.48"/>
    <n v="1.2"/>
    <n v="2"/>
    <n v="18.059999999999999"/>
    <n v="60.35"/>
    <n v="6.8"/>
    <n v="36"/>
    <n v="123"/>
    <n v="189"/>
    <n v="0.38"/>
    <n v="50"/>
    <n v="11.1"/>
    <x v="1"/>
    <x v="3"/>
  </r>
  <r>
    <x v="30"/>
    <n v="31"/>
    <x v="1"/>
    <n v="37.840000000000003"/>
    <n v="176.57"/>
    <n v="187.05"/>
    <n v="0.48"/>
    <n v="55"/>
    <n v="10.88"/>
    <n v="1.2"/>
    <n v="2"/>
    <n v="18.059999999999999"/>
    <n v="60.35"/>
    <n v="6.8"/>
    <n v="36"/>
    <n v="123"/>
    <n v="189"/>
    <n v="0.38"/>
    <n v="50"/>
    <n v="11.1"/>
    <x v="1"/>
    <x v="3"/>
  </r>
  <r>
    <x v="30"/>
    <n v="31"/>
    <x v="1"/>
    <n v="38.75"/>
    <n v="192.3"/>
    <n v="183.41"/>
    <n v="0.53"/>
    <n v="56.87"/>
    <n v="12"/>
    <n v="1.2"/>
    <n v="2"/>
    <n v="18.059999999999999"/>
    <n v="60.35"/>
    <n v="6.8"/>
    <n v="36"/>
    <n v="123"/>
    <n v="189"/>
    <n v="0.38"/>
    <n v="50"/>
    <n v="11.1"/>
    <x v="1"/>
    <x v="3"/>
  </r>
  <r>
    <x v="30"/>
    <n v="31"/>
    <x v="1"/>
    <n v="40.28"/>
    <n v="209.09"/>
    <n v="181.74"/>
    <n v="0.55000000000000004"/>
    <n v="56.25"/>
    <n v="12.63"/>
    <n v="1.2"/>
    <n v="2"/>
    <n v="18.059999999999999"/>
    <n v="60.35"/>
    <n v="6.8"/>
    <n v="36"/>
    <n v="123"/>
    <n v="189"/>
    <n v="0.38"/>
    <n v="50"/>
    <n v="11.1"/>
    <x v="1"/>
    <x v="3"/>
  </r>
  <r>
    <x v="30"/>
    <n v="31"/>
    <x v="2"/>
    <n v="38.6"/>
    <n v="126.7"/>
    <n v="190.88"/>
    <n v="0.28999999999999998"/>
    <n v="54.15"/>
    <n v="10.199999999999999"/>
    <n v="1.2"/>
    <n v="2"/>
    <n v="18.059999999999999"/>
    <n v="60.35"/>
    <n v="6.8"/>
    <n v="38"/>
    <n v="112"/>
    <n v="194"/>
    <n v="0.25"/>
    <n v="56"/>
    <n v="10.199999999999999"/>
    <x v="1"/>
    <x v="3"/>
  </r>
  <r>
    <x v="30"/>
    <n v="31"/>
    <x v="2"/>
    <n v="38.450000000000003"/>
    <n v="145.01"/>
    <n v="187.69"/>
    <n v="0.33"/>
    <n v="53.61"/>
    <n v="11.15"/>
    <n v="1.2"/>
    <n v="2"/>
    <n v="18.059999999999999"/>
    <n v="60.35"/>
    <n v="6.8"/>
    <n v="38"/>
    <n v="112"/>
    <n v="194"/>
    <n v="0.25"/>
    <n v="56"/>
    <n v="10.199999999999999"/>
    <x v="1"/>
    <x v="3"/>
  </r>
  <r>
    <x v="30"/>
    <n v="31"/>
    <x v="2"/>
    <n v="39.090000000000003"/>
    <n v="161.53"/>
    <n v="183.88"/>
    <n v="0.39"/>
    <n v="58.15"/>
    <n v="12.01"/>
    <n v="1.2"/>
    <n v="2"/>
    <n v="18.059999999999999"/>
    <n v="60.35"/>
    <n v="6.8"/>
    <n v="38"/>
    <n v="112"/>
    <n v="194"/>
    <n v="0.25"/>
    <n v="56"/>
    <n v="10.199999999999999"/>
    <x v="1"/>
    <x v="3"/>
  </r>
  <r>
    <x v="30"/>
    <n v="31"/>
    <x v="2"/>
    <n v="39.57"/>
    <n v="178.61"/>
    <n v="179.96"/>
    <n v="0.42"/>
    <n v="63.67"/>
    <n v="13.39"/>
    <n v="1.2"/>
    <n v="2"/>
    <n v="18.059999999999999"/>
    <n v="60.35"/>
    <n v="6.8"/>
    <n v="38"/>
    <n v="112"/>
    <n v="194"/>
    <n v="0.25"/>
    <n v="56"/>
    <n v="10.199999999999999"/>
    <x v="1"/>
    <x v="3"/>
  </r>
  <r>
    <x v="31"/>
    <n v="32"/>
    <x v="0"/>
    <n v="36.200000000000003"/>
    <n v="145.97999999999999"/>
    <n v="191.44"/>
    <n v="0.45"/>
    <n v="52.72"/>
    <n v="10.35"/>
    <n v="0.04"/>
    <n v="3"/>
    <n v="20.48"/>
    <n v="61.34"/>
    <n v="11.41"/>
    <n v="35"/>
    <n v="129"/>
    <n v="195"/>
    <n v="0.4"/>
    <n v="49"/>
    <n v="10.9"/>
    <x v="1"/>
    <x v="3"/>
  </r>
  <r>
    <x v="31"/>
    <n v="32"/>
    <x v="0"/>
    <n v="35.520000000000003"/>
    <n v="160.06"/>
    <n v="197.53"/>
    <n v="0.51"/>
    <n v="52.2"/>
    <n v="10.99"/>
    <n v="0.04"/>
    <n v="3"/>
    <n v="20.48"/>
    <n v="61.34"/>
    <n v="11.41"/>
    <n v="35"/>
    <n v="129"/>
    <n v="195"/>
    <n v="0.4"/>
    <n v="49"/>
    <n v="10.9"/>
    <x v="1"/>
    <x v="3"/>
  </r>
  <r>
    <x v="31"/>
    <n v="32"/>
    <x v="0"/>
    <n v="37.020000000000003"/>
    <n v="178.46"/>
    <n v="194.84"/>
    <n v="0.56000000000000005"/>
    <n v="53.99"/>
    <n v="12.17"/>
    <n v="0.04"/>
    <n v="3"/>
    <n v="20.48"/>
    <n v="61.34"/>
    <n v="11.41"/>
    <n v="35"/>
    <n v="129"/>
    <n v="195"/>
    <n v="0.4"/>
    <n v="49"/>
    <n v="10.9"/>
    <x v="1"/>
    <x v="3"/>
  </r>
  <r>
    <x v="31"/>
    <n v="32"/>
    <x v="0"/>
    <n v="39.630000000000003"/>
    <n v="197.71"/>
    <n v="194.9"/>
    <n v="0.6"/>
    <n v="57.24"/>
    <n v="12"/>
    <n v="0.04"/>
    <n v="3"/>
    <n v="20.48"/>
    <n v="61.34"/>
    <n v="11.41"/>
    <n v="35"/>
    <n v="129"/>
    <n v="195"/>
    <n v="0.4"/>
    <n v="49"/>
    <n v="10.9"/>
    <x v="1"/>
    <x v="3"/>
  </r>
  <r>
    <x v="31"/>
    <n v="32"/>
    <x v="1"/>
    <n v="35.92"/>
    <n v="139.25"/>
    <n v="188.04"/>
    <n v="0.44"/>
    <n v="50.01"/>
    <n v="12.85"/>
    <n v="0.04"/>
    <n v="3"/>
    <n v="20.48"/>
    <n v="61.34"/>
    <n v="11.41"/>
    <n v="36"/>
    <n v="123"/>
    <n v="189"/>
    <n v="0.38"/>
    <n v="50"/>
    <n v="11.1"/>
    <x v="1"/>
    <x v="3"/>
  </r>
  <r>
    <x v="31"/>
    <n v="32"/>
    <x v="1"/>
    <n v="36.479999999999997"/>
    <n v="155.35"/>
    <n v="182.19"/>
    <n v="0.49"/>
    <n v="51.36"/>
    <n v="13.91"/>
    <n v="0.04"/>
    <n v="3"/>
    <n v="20.48"/>
    <n v="61.34"/>
    <n v="11.41"/>
    <n v="36"/>
    <n v="123"/>
    <n v="189"/>
    <n v="0.38"/>
    <n v="50"/>
    <n v="11.1"/>
    <x v="1"/>
    <x v="3"/>
  </r>
  <r>
    <x v="31"/>
    <n v="32"/>
    <x v="1"/>
    <n v="37.47"/>
    <n v="172.88"/>
    <n v="180.85"/>
    <n v="0.54"/>
    <n v="53.78"/>
    <n v="14.79"/>
    <n v="0.04"/>
    <n v="3"/>
    <n v="20.48"/>
    <n v="61.34"/>
    <n v="11.41"/>
    <n v="36"/>
    <n v="123"/>
    <n v="189"/>
    <n v="0.38"/>
    <n v="50"/>
    <n v="11.1"/>
    <x v="1"/>
    <x v="3"/>
  </r>
  <r>
    <x v="31"/>
    <n v="32"/>
    <x v="2"/>
    <n v="39.72"/>
    <n v="127.01"/>
    <n v="192.4"/>
    <n v="0.32"/>
    <n v="55.38"/>
    <n v="11.43"/>
    <n v="0.04"/>
    <n v="3"/>
    <n v="20.48"/>
    <n v="61.34"/>
    <n v="11.41"/>
    <n v="38"/>
    <n v="112"/>
    <n v="194"/>
    <n v="0.25"/>
    <n v="56"/>
    <n v="10.199999999999999"/>
    <x v="1"/>
    <x v="3"/>
  </r>
  <r>
    <x v="31"/>
    <n v="32"/>
    <x v="2"/>
    <n v="39"/>
    <n v="145.88999999999999"/>
    <n v="190.85"/>
    <n v="0.36"/>
    <n v="58.77"/>
    <n v="13.01"/>
    <n v="0.04"/>
    <n v="3"/>
    <n v="20.48"/>
    <n v="61.34"/>
    <n v="11.41"/>
    <n v="38"/>
    <n v="112"/>
    <n v="194"/>
    <n v="0.25"/>
    <n v="56"/>
    <n v="10.199999999999999"/>
    <x v="1"/>
    <x v="3"/>
  </r>
  <r>
    <x v="31"/>
    <n v="32"/>
    <x v="2"/>
    <n v="39.770000000000003"/>
    <n v="162.28"/>
    <n v="186.69"/>
    <n v="0.41"/>
    <n v="61.58"/>
    <n v="13.13"/>
    <n v="0.04"/>
    <n v="3"/>
    <n v="20.48"/>
    <n v="61.34"/>
    <n v="11.41"/>
    <n v="38"/>
    <n v="112"/>
    <n v="194"/>
    <n v="0.25"/>
    <n v="56"/>
    <n v="10.199999999999999"/>
    <x v="1"/>
    <x v="3"/>
  </r>
  <r>
    <x v="31"/>
    <n v="32"/>
    <x v="2"/>
    <n v="40.06"/>
    <n v="174.82"/>
    <n v="186.19"/>
    <n v="0.49"/>
    <n v="63.69"/>
    <n v="14.87"/>
    <n v="0.04"/>
    <n v="3"/>
    <n v="20.48"/>
    <n v="61.34"/>
    <n v="11.41"/>
    <n v="38"/>
    <n v="112"/>
    <n v="194"/>
    <n v="0.25"/>
    <n v="56"/>
    <n v="10.199999999999999"/>
    <x v="1"/>
    <x v="3"/>
  </r>
  <r>
    <x v="32"/>
    <n v="33"/>
    <x v="0"/>
    <n v="40.83"/>
    <n v="144.34"/>
    <n v="191.52"/>
    <n v="0.43"/>
    <n v="50.05"/>
    <n v="13.27"/>
    <n v="2.2999999999999998"/>
    <n v="1"/>
    <n v="19.21"/>
    <n v="66.599999999999994"/>
    <n v="9.1300000000000008"/>
    <n v="35"/>
    <n v="129"/>
    <n v="195"/>
    <n v="0.4"/>
    <n v="49"/>
    <n v="10.9"/>
    <x v="1"/>
    <x v="3"/>
  </r>
  <r>
    <x v="32"/>
    <n v="33"/>
    <x v="0"/>
    <n v="43.74"/>
    <n v="158.29"/>
    <n v="190.39"/>
    <n v="0.46"/>
    <n v="55.77"/>
    <n v="15.49"/>
    <n v="2.2999999999999998"/>
    <n v="1"/>
    <n v="19.21"/>
    <n v="66.599999999999994"/>
    <n v="9.1300000000000008"/>
    <n v="35"/>
    <n v="129"/>
    <n v="195"/>
    <n v="0.4"/>
    <n v="49"/>
    <n v="10.9"/>
    <x v="1"/>
    <x v="3"/>
  </r>
  <r>
    <x v="32"/>
    <n v="33"/>
    <x v="0"/>
    <n v="48.05"/>
    <n v="173.18"/>
    <n v="188.02"/>
    <n v="0.49"/>
    <n v="55.54"/>
    <n v="17.63"/>
    <n v="2.2999999999999998"/>
    <n v="1"/>
    <n v="19.21"/>
    <n v="66.599999999999994"/>
    <n v="9.1300000000000008"/>
    <n v="35"/>
    <n v="129"/>
    <n v="195"/>
    <n v="0.4"/>
    <n v="49"/>
    <n v="10.9"/>
    <x v="1"/>
    <x v="3"/>
  </r>
  <r>
    <x v="32"/>
    <n v="33"/>
    <x v="0"/>
    <n v="54.07"/>
    <n v="188.53"/>
    <n v="187.04"/>
    <n v="0.51"/>
    <n v="59.98"/>
    <n v="19.68"/>
    <n v="2.2999999999999998"/>
    <n v="1"/>
    <n v="19.21"/>
    <n v="66.599999999999994"/>
    <n v="9.1300000000000008"/>
    <n v="35"/>
    <n v="129"/>
    <n v="195"/>
    <n v="0.4"/>
    <n v="49"/>
    <n v="10.9"/>
    <x v="1"/>
    <x v="3"/>
  </r>
  <r>
    <x v="32"/>
    <n v="33"/>
    <x v="1"/>
    <n v="38.880000000000003"/>
    <n v="139.38"/>
    <n v="188.38"/>
    <n v="0.39"/>
    <n v="51.04"/>
    <n v="11.9"/>
    <n v="2.2999999999999998"/>
    <n v="1"/>
    <n v="19.21"/>
    <n v="66.599999999999994"/>
    <n v="9.1300000000000008"/>
    <n v="36"/>
    <n v="123"/>
    <n v="189"/>
    <n v="0.38"/>
    <n v="50"/>
    <n v="11.1"/>
    <x v="1"/>
    <x v="3"/>
  </r>
  <r>
    <x v="32"/>
    <n v="33"/>
    <x v="1"/>
    <n v="42.53"/>
    <n v="159.46"/>
    <n v="186.05"/>
    <n v="0.41"/>
    <n v="54.76"/>
    <n v="13.08"/>
    <n v="2.2999999999999998"/>
    <n v="1"/>
    <n v="19.21"/>
    <n v="66.599999999999994"/>
    <n v="9.1300000000000008"/>
    <n v="36"/>
    <n v="123"/>
    <n v="189"/>
    <n v="0.38"/>
    <n v="50"/>
    <n v="11.1"/>
    <x v="1"/>
    <x v="3"/>
  </r>
  <r>
    <x v="32"/>
    <n v="33"/>
    <x v="1"/>
    <n v="43.71"/>
    <n v="177.54"/>
    <n v="184.61"/>
    <n v="0.44"/>
    <n v="53.12"/>
    <n v="15.41"/>
    <n v="2.2999999999999998"/>
    <n v="1"/>
    <n v="19.21"/>
    <n v="66.599999999999994"/>
    <n v="9.1300000000000008"/>
    <n v="36"/>
    <n v="123"/>
    <n v="189"/>
    <n v="0.38"/>
    <n v="50"/>
    <n v="11.1"/>
    <x v="1"/>
    <x v="3"/>
  </r>
  <r>
    <x v="32"/>
    <n v="33"/>
    <x v="1"/>
    <n v="46.7"/>
    <n v="194.54"/>
    <n v="182.73"/>
    <n v="0.47"/>
    <n v="53.91"/>
    <n v="18.07"/>
    <n v="2.2999999999999998"/>
    <n v="1"/>
    <n v="19.21"/>
    <n v="66.599999999999994"/>
    <n v="9.1300000000000008"/>
    <n v="36"/>
    <n v="123"/>
    <n v="189"/>
    <n v="0.38"/>
    <n v="50"/>
    <n v="11.1"/>
    <x v="1"/>
    <x v="3"/>
  </r>
  <r>
    <x v="32"/>
    <n v="33"/>
    <x v="2"/>
    <n v="42.06"/>
    <n v="127.44"/>
    <n v="188.72"/>
    <n v="0.28999999999999998"/>
    <n v="57.37"/>
    <n v="12.36"/>
    <n v="2.2999999999999998"/>
    <n v="1"/>
    <n v="19.21"/>
    <n v="66.599999999999994"/>
    <n v="9.1300000000000008"/>
    <n v="38"/>
    <n v="112"/>
    <n v="194"/>
    <n v="0.25"/>
    <n v="56"/>
    <n v="10.199999999999999"/>
    <x v="1"/>
    <x v="3"/>
  </r>
  <r>
    <x v="32"/>
    <n v="33"/>
    <x v="2"/>
    <n v="45.78"/>
    <n v="140.65"/>
    <n v="184.88"/>
    <n v="0.31"/>
    <n v="61.1"/>
    <n v="13.89"/>
    <n v="2.2999999999999998"/>
    <n v="1"/>
    <n v="19.21"/>
    <n v="66.599999999999994"/>
    <n v="9.1300000000000008"/>
    <n v="38"/>
    <n v="112"/>
    <n v="194"/>
    <n v="0.25"/>
    <n v="56"/>
    <n v="10.199999999999999"/>
    <x v="1"/>
    <x v="3"/>
  </r>
  <r>
    <x v="32"/>
    <n v="33"/>
    <x v="2"/>
    <n v="48.87"/>
    <n v="154.9"/>
    <n v="179.33"/>
    <n v="0.33"/>
    <n v="61.25"/>
    <n v="16.829999999999998"/>
    <n v="2.2999999999999998"/>
    <n v="1"/>
    <n v="19.21"/>
    <n v="66.599999999999994"/>
    <n v="9.1300000000000008"/>
    <n v="38"/>
    <n v="112"/>
    <n v="194"/>
    <n v="0.25"/>
    <n v="56"/>
    <n v="10.199999999999999"/>
    <x v="1"/>
    <x v="3"/>
  </r>
  <r>
    <x v="32"/>
    <n v="33"/>
    <x v="2"/>
    <n v="50.18"/>
    <n v="175.34"/>
    <n v="176.57"/>
    <n v="0.36"/>
    <n v="67.5"/>
    <n v="19.059999999999999"/>
    <n v="2.2999999999999998"/>
    <n v="1"/>
    <n v="19.21"/>
    <n v="66.599999999999994"/>
    <n v="9.1300000000000008"/>
    <n v="38"/>
    <n v="112"/>
    <n v="194"/>
    <n v="0.25"/>
    <n v="56"/>
    <n v="10.199999999999999"/>
    <x v="1"/>
    <x v="3"/>
  </r>
  <r>
    <x v="32"/>
    <n v="33"/>
    <x v="2"/>
    <n v="51.62"/>
    <n v="191.3"/>
    <n v="174.29"/>
    <n v="0.39"/>
    <n v="72.09"/>
    <n v="21.45"/>
    <n v="2.2999999999999998"/>
    <n v="1"/>
    <n v="19.21"/>
    <n v="66.599999999999994"/>
    <n v="9.1300000000000008"/>
    <n v="38"/>
    <n v="112"/>
    <n v="194"/>
    <n v="0.25"/>
    <n v="56"/>
    <n v="10.199999999999999"/>
    <x v="1"/>
    <x v="3"/>
  </r>
  <r>
    <x v="33"/>
    <n v="34"/>
    <x v="0"/>
    <n v="32.299999999999997"/>
    <n v="146.47999999999999"/>
    <n v="197.52"/>
    <n v="0.41"/>
    <n v="51.76"/>
    <n v="12.64"/>
    <n v="1.51"/>
    <n v="3"/>
    <n v="18.649999999999999"/>
    <n v="63.64"/>
    <n v="4.07"/>
    <n v="35"/>
    <n v="129"/>
    <n v="195"/>
    <n v="0.4"/>
    <n v="49"/>
    <n v="10.9"/>
    <x v="1"/>
    <x v="3"/>
  </r>
  <r>
    <x v="33"/>
    <n v="34"/>
    <x v="0"/>
    <n v="34.74"/>
    <n v="166.69"/>
    <n v="197.37"/>
    <n v="0.43"/>
    <n v="48.68"/>
    <n v="15.06"/>
    <n v="1.51"/>
    <n v="3"/>
    <n v="18.649999999999999"/>
    <n v="63.64"/>
    <n v="4.07"/>
    <n v="35"/>
    <n v="129"/>
    <n v="195"/>
    <n v="0.4"/>
    <n v="49"/>
    <n v="10.9"/>
    <x v="1"/>
    <x v="3"/>
  </r>
  <r>
    <x v="33"/>
    <n v="34"/>
    <x v="0"/>
    <n v="35.450000000000003"/>
    <n v="179.8"/>
    <n v="200.89"/>
    <n v="0.44"/>
    <n v="47.54"/>
    <n v="16.440000000000001"/>
    <n v="1.51"/>
    <n v="3"/>
    <n v="18.649999999999999"/>
    <n v="63.64"/>
    <n v="4.07"/>
    <n v="35"/>
    <n v="129"/>
    <n v="195"/>
    <n v="0.4"/>
    <n v="49"/>
    <n v="10.9"/>
    <x v="1"/>
    <x v="3"/>
  </r>
  <r>
    <x v="33"/>
    <n v="34"/>
    <x v="0"/>
    <n v="37.64"/>
    <n v="194.78"/>
    <n v="199.45"/>
    <n v="0.47"/>
    <n v="50.21"/>
    <n v="16.86"/>
    <n v="1.51"/>
    <n v="3"/>
    <n v="18.649999999999999"/>
    <n v="63.64"/>
    <n v="4.07"/>
    <n v="35"/>
    <n v="129"/>
    <n v="195"/>
    <n v="0.4"/>
    <n v="49"/>
    <n v="10.9"/>
    <x v="1"/>
    <x v="3"/>
  </r>
  <r>
    <x v="33"/>
    <n v="34"/>
    <x v="0"/>
    <n v="37.92"/>
    <n v="213.01"/>
    <n v="197.53"/>
    <n v="0.47"/>
    <n v="52.49"/>
    <n v="18.41"/>
    <n v="1.51"/>
    <n v="3"/>
    <n v="18.649999999999999"/>
    <n v="63.64"/>
    <n v="4.07"/>
    <n v="35"/>
    <n v="129"/>
    <n v="195"/>
    <n v="0.4"/>
    <n v="49"/>
    <n v="10.9"/>
    <x v="1"/>
    <x v="3"/>
  </r>
  <r>
    <x v="33"/>
    <n v="34"/>
    <x v="1"/>
    <n v="35.799999999999997"/>
    <n v="140.61000000000001"/>
    <n v="185.19"/>
    <n v="0.39"/>
    <n v="51.59"/>
    <n v="12.05"/>
    <n v="1.51"/>
    <n v="3"/>
    <n v="18.649999999999999"/>
    <n v="63.64"/>
    <n v="4.07"/>
    <n v="36"/>
    <n v="123"/>
    <n v="189"/>
    <n v="0.38"/>
    <n v="50"/>
    <n v="11.1"/>
    <x v="1"/>
    <x v="3"/>
  </r>
  <r>
    <x v="33"/>
    <n v="34"/>
    <x v="1"/>
    <n v="35.49"/>
    <n v="156.72999999999999"/>
    <n v="184.49"/>
    <n v="0.39"/>
    <n v="51.24"/>
    <n v="13.57"/>
    <n v="1.51"/>
    <n v="3"/>
    <n v="18.649999999999999"/>
    <n v="63.64"/>
    <n v="4.07"/>
    <n v="36"/>
    <n v="123"/>
    <n v="189"/>
    <n v="0.38"/>
    <n v="50"/>
    <n v="11.1"/>
    <x v="1"/>
    <x v="3"/>
  </r>
  <r>
    <x v="33"/>
    <n v="34"/>
    <x v="1"/>
    <n v="33.74"/>
    <n v="173.27"/>
    <n v="180.74"/>
    <n v="0.41"/>
    <n v="51.08"/>
    <n v="14.69"/>
    <n v="1.51"/>
    <n v="3"/>
    <n v="18.649999999999999"/>
    <n v="63.64"/>
    <n v="4.07"/>
    <n v="36"/>
    <n v="123"/>
    <n v="189"/>
    <n v="0.38"/>
    <n v="50"/>
    <n v="11.1"/>
    <x v="1"/>
    <x v="3"/>
  </r>
  <r>
    <x v="33"/>
    <n v="34"/>
    <x v="1"/>
    <n v="33.630000000000003"/>
    <n v="187.78"/>
    <n v="180.01"/>
    <n v="0.42"/>
    <n v="51.6"/>
    <n v="15.16"/>
    <n v="1.51"/>
    <n v="3"/>
    <n v="18.649999999999999"/>
    <n v="63.64"/>
    <n v="4.07"/>
    <n v="36"/>
    <n v="123"/>
    <n v="189"/>
    <n v="0.38"/>
    <n v="50"/>
    <n v="11.1"/>
    <x v="1"/>
    <x v="3"/>
  </r>
  <r>
    <x v="33"/>
    <n v="34"/>
    <x v="2"/>
    <n v="37.94"/>
    <n v="126.67"/>
    <n v="191.06"/>
    <n v="0.27"/>
    <n v="57.34"/>
    <n v="10.71"/>
    <n v="1.51"/>
    <n v="3"/>
    <n v="18.649999999999999"/>
    <n v="63.64"/>
    <n v="4.07"/>
    <n v="38"/>
    <n v="112"/>
    <n v="194"/>
    <n v="0.25"/>
    <n v="56"/>
    <n v="10.199999999999999"/>
    <x v="1"/>
    <x v="3"/>
  </r>
  <r>
    <x v="33"/>
    <n v="34"/>
    <x v="2"/>
    <n v="37.75"/>
    <n v="143.63999999999999"/>
    <n v="183.97"/>
    <n v="0.28999999999999998"/>
    <n v="57.33"/>
    <n v="12.17"/>
    <n v="1.51"/>
    <n v="3"/>
    <n v="18.649999999999999"/>
    <n v="63.64"/>
    <n v="4.07"/>
    <n v="38"/>
    <n v="112"/>
    <n v="194"/>
    <n v="0.25"/>
    <n v="56"/>
    <n v="10.199999999999999"/>
    <x v="1"/>
    <x v="3"/>
  </r>
  <r>
    <x v="33"/>
    <n v="34"/>
    <x v="2"/>
    <n v="39.28"/>
    <n v="162.47"/>
    <n v="179.31"/>
    <n v="0.3"/>
    <n v="60.26"/>
    <n v="12.96"/>
    <n v="1.51"/>
    <n v="3"/>
    <n v="18.649999999999999"/>
    <n v="63.64"/>
    <n v="4.07"/>
    <n v="38"/>
    <n v="112"/>
    <n v="194"/>
    <n v="0.25"/>
    <n v="56"/>
    <n v="10.199999999999999"/>
    <x v="1"/>
    <x v="3"/>
  </r>
  <r>
    <x v="34"/>
    <n v="35"/>
    <x v="0"/>
    <n v="37.119999999999997"/>
    <n v="145.26"/>
    <n v="191.81"/>
    <n v="0.43"/>
    <n v="46.47"/>
    <n v="12.21"/>
    <n v="1.3"/>
    <n v="2"/>
    <n v="16.190000000000001"/>
    <n v="64.61"/>
    <n v="7.39"/>
    <n v="35"/>
    <n v="129"/>
    <n v="195"/>
    <n v="0.4"/>
    <n v="49"/>
    <n v="10.9"/>
    <x v="1"/>
    <x v="3"/>
  </r>
  <r>
    <x v="34"/>
    <n v="35"/>
    <x v="0"/>
    <n v="37.69"/>
    <n v="161.96"/>
    <n v="188.96"/>
    <n v="0.47"/>
    <n v="48.11"/>
    <n v="14.09"/>
    <n v="1.3"/>
    <n v="2"/>
    <n v="16.190000000000001"/>
    <n v="64.61"/>
    <n v="7.39"/>
    <n v="35"/>
    <n v="129"/>
    <n v="195"/>
    <n v="0.4"/>
    <n v="49"/>
    <n v="10.9"/>
    <x v="1"/>
    <x v="3"/>
  </r>
  <r>
    <x v="34"/>
    <n v="35"/>
    <x v="0"/>
    <n v="38.090000000000003"/>
    <n v="180.22"/>
    <n v="189.22"/>
    <n v="0.5"/>
    <n v="49.98"/>
    <n v="14.48"/>
    <n v="1.3"/>
    <n v="2"/>
    <n v="16.190000000000001"/>
    <n v="64.61"/>
    <n v="7.39"/>
    <n v="35"/>
    <n v="129"/>
    <n v="195"/>
    <n v="0.4"/>
    <n v="49"/>
    <n v="10.9"/>
    <x v="1"/>
    <x v="3"/>
  </r>
  <r>
    <x v="34"/>
    <n v="35"/>
    <x v="0"/>
    <n v="35.299999999999997"/>
    <n v="195.51"/>
    <n v="185.4"/>
    <n v="0.54"/>
    <n v="51.72"/>
    <n v="15.27"/>
    <n v="1.3"/>
    <n v="2"/>
    <n v="16.190000000000001"/>
    <n v="64.61"/>
    <n v="7.39"/>
    <n v="35"/>
    <n v="129"/>
    <n v="195"/>
    <n v="0.4"/>
    <n v="49"/>
    <n v="10.9"/>
    <x v="1"/>
    <x v="3"/>
  </r>
  <r>
    <x v="34"/>
    <n v="35"/>
    <x v="0"/>
    <n v="35.74"/>
    <n v="212.87"/>
    <n v="183.1"/>
    <n v="0.56999999999999995"/>
    <n v="52.24"/>
    <n v="16.829999999999998"/>
    <n v="1.3"/>
    <n v="2"/>
    <n v="16.190000000000001"/>
    <n v="64.61"/>
    <n v="7.39"/>
    <n v="35"/>
    <n v="129"/>
    <n v="195"/>
    <n v="0.4"/>
    <n v="49"/>
    <n v="10.9"/>
    <x v="1"/>
    <x v="3"/>
  </r>
  <r>
    <x v="34"/>
    <n v="35"/>
    <x v="1"/>
    <n v="36"/>
    <n v="139.16"/>
    <n v="183.33"/>
    <n v="0.42"/>
    <n v="49.22"/>
    <n v="12.53"/>
    <n v="1.3"/>
    <n v="2"/>
    <n v="16.190000000000001"/>
    <n v="64.61"/>
    <n v="7.39"/>
    <n v="36"/>
    <n v="123"/>
    <n v="189"/>
    <n v="0.38"/>
    <n v="50"/>
    <n v="11.1"/>
    <x v="1"/>
    <x v="3"/>
  </r>
  <r>
    <x v="34"/>
    <n v="35"/>
    <x v="1"/>
    <n v="36.32"/>
    <n v="159.49"/>
    <n v="182.1"/>
    <n v="0.47"/>
    <n v="50.61"/>
    <n v="13.98"/>
    <n v="1.3"/>
    <n v="2"/>
    <n v="16.190000000000001"/>
    <n v="64.61"/>
    <n v="7.39"/>
    <n v="36"/>
    <n v="123"/>
    <n v="189"/>
    <n v="0.38"/>
    <n v="50"/>
    <n v="11.1"/>
    <x v="1"/>
    <x v="3"/>
  </r>
  <r>
    <x v="34"/>
    <n v="35"/>
    <x v="1"/>
    <n v="38.1"/>
    <n v="176.52"/>
    <n v="176.98"/>
    <n v="0.5"/>
    <n v="52.55"/>
    <n v="14.02"/>
    <n v="1.3"/>
    <n v="2"/>
    <n v="16.190000000000001"/>
    <n v="64.61"/>
    <n v="7.39"/>
    <n v="36"/>
    <n v="123"/>
    <n v="189"/>
    <n v="0.38"/>
    <n v="50"/>
    <n v="11.1"/>
    <x v="1"/>
    <x v="3"/>
  </r>
  <r>
    <x v="34"/>
    <n v="35"/>
    <x v="2"/>
    <n v="39.15"/>
    <n v="129.62"/>
    <n v="188.77"/>
    <n v="0.28000000000000003"/>
    <n v="58.52"/>
    <n v="10.64"/>
    <n v="1.3"/>
    <n v="2"/>
    <n v="16.190000000000001"/>
    <n v="64.61"/>
    <n v="7.39"/>
    <n v="38"/>
    <n v="112"/>
    <n v="194"/>
    <n v="0.25"/>
    <n v="56"/>
    <n v="10.199999999999999"/>
    <x v="1"/>
    <x v="3"/>
  </r>
  <r>
    <x v="34"/>
    <n v="35"/>
    <x v="2"/>
    <n v="39.909999999999997"/>
    <n v="148.46"/>
    <n v="185.8"/>
    <n v="0.31"/>
    <n v="62.28"/>
    <n v="11.78"/>
    <n v="1.3"/>
    <n v="2"/>
    <n v="16.190000000000001"/>
    <n v="64.61"/>
    <n v="7.39"/>
    <n v="38"/>
    <n v="112"/>
    <n v="194"/>
    <n v="0.25"/>
    <n v="56"/>
    <n v="10.199999999999999"/>
    <x v="1"/>
    <x v="3"/>
  </r>
  <r>
    <x v="34"/>
    <n v="35"/>
    <x v="2"/>
    <n v="38.32"/>
    <n v="166.07"/>
    <n v="182.36"/>
    <n v="0.35"/>
    <n v="65.36"/>
    <n v="11.88"/>
    <n v="1.3"/>
    <n v="2"/>
    <n v="16.190000000000001"/>
    <n v="64.61"/>
    <n v="7.39"/>
    <n v="38"/>
    <n v="112"/>
    <n v="194"/>
    <n v="0.25"/>
    <n v="56"/>
    <n v="10.199999999999999"/>
    <x v="1"/>
    <x v="3"/>
  </r>
  <r>
    <x v="34"/>
    <n v="35"/>
    <x v="2"/>
    <n v="38.79"/>
    <n v="185.86"/>
    <n v="178"/>
    <n v="0.37"/>
    <n v="67.77"/>
    <n v="13.12"/>
    <n v="1.3"/>
    <n v="2"/>
    <n v="16.190000000000001"/>
    <n v="64.61"/>
    <n v="7.39"/>
    <n v="38"/>
    <n v="112"/>
    <n v="194"/>
    <n v="0.25"/>
    <n v="56"/>
    <n v="10.199999999999999"/>
    <x v="1"/>
    <x v="3"/>
  </r>
  <r>
    <x v="34"/>
    <n v="35"/>
    <x v="2"/>
    <n v="38.51"/>
    <n v="205.52"/>
    <n v="175.24"/>
    <n v="0.42"/>
    <n v="67.989999999999995"/>
    <n v="14.08"/>
    <n v="1.3"/>
    <n v="2"/>
    <n v="16.190000000000001"/>
    <n v="64.61"/>
    <n v="7.39"/>
    <n v="38"/>
    <n v="112"/>
    <n v="194"/>
    <n v="0.25"/>
    <n v="56"/>
    <n v="10.199999999999999"/>
    <x v="1"/>
    <x v="3"/>
  </r>
  <r>
    <x v="35"/>
    <n v="36"/>
    <x v="0"/>
    <n v="42.99"/>
    <n v="148.21"/>
    <n v="196.02"/>
    <n v="0.45"/>
    <n v="51.7"/>
    <n v="13.41"/>
    <n v="3.55"/>
    <n v="3"/>
    <n v="15.31"/>
    <n v="74.84"/>
    <n v="4.4800000000000004"/>
    <n v="35"/>
    <n v="129"/>
    <n v="195"/>
    <n v="0.4"/>
    <n v="49"/>
    <n v="10.9"/>
    <x v="0"/>
    <x v="3"/>
  </r>
  <r>
    <x v="35"/>
    <n v="36"/>
    <x v="0"/>
    <n v="50.99"/>
    <n v="165.11"/>
    <n v="190.64"/>
    <n v="0.48"/>
    <n v="48.14"/>
    <n v="15.21"/>
    <n v="3.55"/>
    <n v="3"/>
    <n v="15.31"/>
    <n v="74.84"/>
    <n v="4.4800000000000004"/>
    <n v="35"/>
    <n v="129"/>
    <n v="195"/>
    <n v="0.4"/>
    <n v="49"/>
    <n v="10.9"/>
    <x v="0"/>
    <x v="3"/>
  </r>
  <r>
    <x v="35"/>
    <n v="36"/>
    <x v="0"/>
    <n v="53.97"/>
    <n v="179.29"/>
    <n v="189.19"/>
    <n v="0.52"/>
    <n v="53.51"/>
    <n v="17.28"/>
    <n v="3.55"/>
    <n v="3"/>
    <n v="15.31"/>
    <n v="74.84"/>
    <n v="4.4800000000000004"/>
    <n v="35"/>
    <n v="129"/>
    <n v="195"/>
    <n v="0.4"/>
    <n v="49"/>
    <n v="10.9"/>
    <x v="0"/>
    <x v="3"/>
  </r>
  <r>
    <x v="35"/>
    <n v="36"/>
    <x v="0"/>
    <n v="57.89"/>
    <n v="191.81"/>
    <n v="184.34"/>
    <n v="0.55000000000000004"/>
    <n v="55.86"/>
    <n v="18.489999999999998"/>
    <n v="3.55"/>
    <n v="3"/>
    <n v="15.31"/>
    <n v="74.84"/>
    <n v="4.4800000000000004"/>
    <n v="35"/>
    <n v="129"/>
    <n v="195"/>
    <n v="0.4"/>
    <n v="49"/>
    <n v="10.9"/>
    <x v="0"/>
    <x v="3"/>
  </r>
  <r>
    <x v="35"/>
    <n v="36"/>
    <x v="0"/>
    <n v="61.59"/>
    <n v="205.75"/>
    <n v="184.03"/>
    <n v="0.59"/>
    <n v="54.02"/>
    <n v="20.48"/>
    <n v="3.55"/>
    <n v="3"/>
    <n v="15.31"/>
    <n v="74.84"/>
    <n v="4.4800000000000004"/>
    <n v="35"/>
    <n v="129"/>
    <n v="195"/>
    <n v="0.4"/>
    <n v="49"/>
    <n v="10.9"/>
    <x v="0"/>
    <x v="3"/>
  </r>
  <r>
    <x v="35"/>
    <n v="36"/>
    <x v="1"/>
    <n v="38.72"/>
    <n v="138.44"/>
    <n v="183.56"/>
    <n v="0.42"/>
    <n v="52.4"/>
    <n v="15.08"/>
    <n v="3.55"/>
    <n v="3"/>
    <n v="15.31"/>
    <n v="74.84"/>
    <n v="4.4800000000000004"/>
    <n v="36"/>
    <n v="123"/>
    <n v="189"/>
    <n v="0.38"/>
    <n v="50"/>
    <n v="11.1"/>
    <x v="0"/>
    <x v="3"/>
  </r>
  <r>
    <x v="35"/>
    <n v="36"/>
    <x v="1"/>
    <n v="42.51"/>
    <n v="151.99"/>
    <n v="184.26"/>
    <n v="0.45"/>
    <n v="54.52"/>
    <n v="15.95"/>
    <n v="3.55"/>
    <n v="3"/>
    <n v="15.31"/>
    <n v="74.84"/>
    <n v="4.4800000000000004"/>
    <n v="36"/>
    <n v="123"/>
    <n v="189"/>
    <n v="0.38"/>
    <n v="50"/>
    <n v="11.1"/>
    <x v="0"/>
    <x v="3"/>
  </r>
  <r>
    <x v="35"/>
    <n v="36"/>
    <x v="1"/>
    <n v="46.04"/>
    <n v="162.66999999999999"/>
    <n v="178.99"/>
    <n v="0.49"/>
    <n v="58.22"/>
    <n v="17.22"/>
    <n v="3.55"/>
    <n v="3"/>
    <n v="15.31"/>
    <n v="74.84"/>
    <n v="4.4800000000000004"/>
    <n v="36"/>
    <n v="123"/>
    <n v="189"/>
    <n v="0.38"/>
    <n v="50"/>
    <n v="11.1"/>
    <x v="0"/>
    <x v="3"/>
  </r>
  <r>
    <x v="35"/>
    <n v="36"/>
    <x v="2"/>
    <n v="41.95"/>
    <n v="127.99"/>
    <n v="190"/>
    <n v="0.28000000000000003"/>
    <n v="56.76"/>
    <n v="11.32"/>
    <n v="3.55"/>
    <n v="3"/>
    <n v="15.31"/>
    <n v="74.84"/>
    <n v="4.4800000000000004"/>
    <n v="38"/>
    <n v="112"/>
    <n v="194"/>
    <n v="0.25"/>
    <n v="56"/>
    <n v="10.199999999999999"/>
    <x v="0"/>
    <x v="3"/>
  </r>
  <r>
    <x v="35"/>
    <n v="36"/>
    <x v="2"/>
    <n v="47.21"/>
    <n v="144.04"/>
    <n v="187.23"/>
    <n v="0.31"/>
    <n v="57.18"/>
    <n v="13.62"/>
    <n v="3.55"/>
    <n v="3"/>
    <n v="15.31"/>
    <n v="74.84"/>
    <n v="4.4800000000000004"/>
    <n v="38"/>
    <n v="112"/>
    <n v="194"/>
    <n v="0.25"/>
    <n v="56"/>
    <n v="10.199999999999999"/>
    <x v="0"/>
    <x v="3"/>
  </r>
  <r>
    <x v="35"/>
    <n v="36"/>
    <x v="2"/>
    <n v="51.74"/>
    <n v="159.29"/>
    <n v="174.55"/>
    <n v="0.34"/>
    <n v="61.45"/>
    <n v="16.87"/>
    <n v="3.55"/>
    <n v="3"/>
    <n v="15.31"/>
    <n v="74.84"/>
    <n v="4.4800000000000004"/>
    <n v="38"/>
    <n v="112"/>
    <n v="194"/>
    <n v="0.25"/>
    <n v="56"/>
    <n v="10.199999999999999"/>
    <x v="0"/>
    <x v="3"/>
  </r>
  <r>
    <x v="35"/>
    <n v="36"/>
    <x v="2"/>
    <n v="55.98"/>
    <n v="174.55"/>
    <n v="171.77"/>
    <n v="0.36"/>
    <n v="62.73"/>
    <n v="18.71"/>
    <n v="3.55"/>
    <n v="3"/>
    <n v="15.31"/>
    <n v="74.84"/>
    <n v="4.4800000000000004"/>
    <n v="38"/>
    <n v="112"/>
    <n v="194"/>
    <n v="0.25"/>
    <n v="56"/>
    <n v="10.199999999999999"/>
    <x v="0"/>
    <x v="3"/>
  </r>
  <r>
    <x v="35"/>
    <n v="36"/>
    <x v="2"/>
    <n v="58.32"/>
    <n v="189.36"/>
    <n v="163.43"/>
    <n v="0.4"/>
    <n v="66.55"/>
    <n v="19.98"/>
    <n v="3.55"/>
    <n v="3"/>
    <n v="15.31"/>
    <n v="74.84"/>
    <n v="4.4800000000000004"/>
    <n v="38"/>
    <n v="112"/>
    <n v="194"/>
    <n v="0.25"/>
    <n v="56"/>
    <n v="10.199999999999999"/>
    <x v="0"/>
    <x v="3"/>
  </r>
  <r>
    <x v="36"/>
    <n v="37"/>
    <x v="0"/>
    <n v="39.64"/>
    <n v="142.18"/>
    <n v="192.57"/>
    <n v="0.48"/>
    <n v="53.53"/>
    <n v="11.99"/>
    <n v="3.6"/>
    <n v="4"/>
    <n v="15.07"/>
    <n v="73.650000000000006"/>
    <n v="11.16"/>
    <n v="35"/>
    <n v="129"/>
    <n v="195"/>
    <n v="0.4"/>
    <n v="49"/>
    <n v="10.9"/>
    <x v="0"/>
    <x v="3"/>
  </r>
  <r>
    <x v="36"/>
    <n v="37"/>
    <x v="0"/>
    <n v="46.15"/>
    <n v="155.01"/>
    <n v="186.82"/>
    <n v="0.54"/>
    <n v="53.93"/>
    <n v="14.38"/>
    <n v="3.6"/>
    <n v="4"/>
    <n v="15.07"/>
    <n v="73.650000000000006"/>
    <n v="11.16"/>
    <n v="35"/>
    <n v="129"/>
    <n v="195"/>
    <n v="0.4"/>
    <n v="49"/>
    <n v="10.9"/>
    <x v="0"/>
    <x v="3"/>
  </r>
  <r>
    <x v="36"/>
    <n v="37"/>
    <x v="0"/>
    <n v="47.68"/>
    <n v="172.82"/>
    <n v="183.86"/>
    <n v="0.63"/>
    <n v="54.55"/>
    <n v="16.7"/>
    <n v="3.6"/>
    <n v="4"/>
    <n v="15.07"/>
    <n v="73.650000000000006"/>
    <n v="11.16"/>
    <n v="35"/>
    <n v="129"/>
    <n v="195"/>
    <n v="0.4"/>
    <n v="49"/>
    <n v="10.9"/>
    <x v="0"/>
    <x v="3"/>
  </r>
  <r>
    <x v="36"/>
    <n v="37"/>
    <x v="0"/>
    <n v="52.2"/>
    <n v="192.13"/>
    <n v="179.24"/>
    <n v="0.72"/>
    <n v="54.05"/>
    <n v="18.62"/>
    <n v="3.6"/>
    <n v="4"/>
    <n v="15.07"/>
    <n v="73.650000000000006"/>
    <n v="11.16"/>
    <n v="35"/>
    <n v="129"/>
    <n v="195"/>
    <n v="0.4"/>
    <n v="49"/>
    <n v="10.9"/>
    <x v="0"/>
    <x v="3"/>
  </r>
  <r>
    <x v="36"/>
    <n v="37"/>
    <x v="1"/>
    <n v="39.5"/>
    <n v="139.37"/>
    <n v="185.52"/>
    <n v="0.48"/>
    <n v="50.86"/>
    <n v="14.36"/>
    <n v="3.6"/>
    <n v="4"/>
    <n v="15.07"/>
    <n v="73.650000000000006"/>
    <n v="11.16"/>
    <n v="36"/>
    <n v="123"/>
    <n v="189"/>
    <n v="0.38"/>
    <n v="50"/>
    <n v="11.1"/>
    <x v="0"/>
    <x v="3"/>
  </r>
  <r>
    <x v="36"/>
    <n v="37"/>
    <x v="1"/>
    <n v="41.21"/>
    <n v="155.63"/>
    <n v="185.96"/>
    <n v="0.54"/>
    <n v="52.78"/>
    <n v="17.170000000000002"/>
    <n v="3.6"/>
    <n v="4"/>
    <n v="15.07"/>
    <n v="73.650000000000006"/>
    <n v="11.16"/>
    <n v="36"/>
    <n v="123"/>
    <n v="189"/>
    <n v="0.38"/>
    <n v="50"/>
    <n v="11.1"/>
    <x v="0"/>
    <x v="3"/>
  </r>
  <r>
    <x v="36"/>
    <n v="37"/>
    <x v="1"/>
    <n v="44.69"/>
    <n v="169.22"/>
    <n v="184.41"/>
    <n v="0.63"/>
    <n v="54.91"/>
    <n v="18.149999999999999"/>
    <n v="3.6"/>
    <n v="4"/>
    <n v="15.07"/>
    <n v="73.650000000000006"/>
    <n v="11.16"/>
    <n v="36"/>
    <n v="123"/>
    <n v="189"/>
    <n v="0.38"/>
    <n v="50"/>
    <n v="11.1"/>
    <x v="0"/>
    <x v="3"/>
  </r>
  <r>
    <x v="36"/>
    <n v="37"/>
    <x v="1"/>
    <n v="49.2"/>
    <n v="189.24"/>
    <n v="182.49"/>
    <n v="0.72"/>
    <n v="52.41"/>
    <n v="19.850000000000001"/>
    <n v="3.6"/>
    <n v="4"/>
    <n v="15.07"/>
    <n v="73.650000000000006"/>
    <n v="11.16"/>
    <n v="36"/>
    <n v="123"/>
    <n v="189"/>
    <n v="0.38"/>
    <n v="50"/>
    <n v="11.1"/>
    <x v="0"/>
    <x v="3"/>
  </r>
  <r>
    <x v="36"/>
    <n v="37"/>
    <x v="2"/>
    <n v="42"/>
    <n v="127.93"/>
    <n v="185.86"/>
    <n v="0.31"/>
    <n v="54.76"/>
    <n v="12.12"/>
    <n v="3.6"/>
    <n v="4"/>
    <n v="15.07"/>
    <n v="73.650000000000006"/>
    <n v="11.16"/>
    <n v="38"/>
    <n v="112"/>
    <n v="194"/>
    <n v="0.25"/>
    <n v="56"/>
    <n v="10.199999999999999"/>
    <x v="0"/>
    <x v="3"/>
  </r>
  <r>
    <x v="36"/>
    <n v="37"/>
    <x v="2"/>
    <n v="47.41"/>
    <n v="142.79"/>
    <n v="180.04"/>
    <n v="0.39"/>
    <n v="53.35"/>
    <n v="15.1"/>
    <n v="3.6"/>
    <n v="4"/>
    <n v="15.07"/>
    <n v="73.650000000000006"/>
    <n v="11.16"/>
    <n v="38"/>
    <n v="112"/>
    <n v="194"/>
    <n v="0.25"/>
    <n v="56"/>
    <n v="10.199999999999999"/>
    <x v="0"/>
    <x v="3"/>
  </r>
  <r>
    <x v="36"/>
    <n v="37"/>
    <x v="2"/>
    <n v="51.05"/>
    <n v="158.91999999999999"/>
    <n v="173.18"/>
    <n v="0.47"/>
    <n v="57.88"/>
    <n v="16.88"/>
    <n v="3.6"/>
    <n v="4"/>
    <n v="15.07"/>
    <n v="73.650000000000006"/>
    <n v="11.16"/>
    <n v="38"/>
    <n v="112"/>
    <n v="194"/>
    <n v="0.25"/>
    <n v="56"/>
    <n v="10.199999999999999"/>
    <x v="0"/>
    <x v="3"/>
  </r>
  <r>
    <x v="36"/>
    <n v="37"/>
    <x v="2"/>
    <n v="53.89"/>
    <n v="170.98"/>
    <n v="166.89"/>
    <n v="0.55000000000000004"/>
    <n v="63.41"/>
    <n v="19.64"/>
    <n v="3.6"/>
    <n v="4"/>
    <n v="15.07"/>
    <n v="73.650000000000006"/>
    <n v="11.16"/>
    <n v="38"/>
    <n v="112"/>
    <n v="194"/>
    <n v="0.25"/>
    <n v="56"/>
    <n v="10.199999999999999"/>
    <x v="0"/>
    <x v="3"/>
  </r>
  <r>
    <x v="37"/>
    <n v="38"/>
    <x v="0"/>
    <n v="41.23"/>
    <n v="146.37"/>
    <n v="188.84"/>
    <n v="0.46"/>
    <n v="49.98"/>
    <n v="12.78"/>
    <n v="4.26"/>
    <n v="2"/>
    <n v="13.73"/>
    <n v="71.97"/>
    <n v="6.66"/>
    <n v="35"/>
    <n v="129"/>
    <n v="195"/>
    <n v="0.4"/>
    <n v="49"/>
    <n v="10.9"/>
    <x v="0"/>
    <x v="2"/>
  </r>
  <r>
    <x v="37"/>
    <n v="38"/>
    <x v="0"/>
    <n v="47.74"/>
    <n v="163"/>
    <n v="189.01"/>
    <n v="0.52"/>
    <n v="49.75"/>
    <n v="14.13"/>
    <n v="4.26"/>
    <n v="2"/>
    <n v="13.73"/>
    <n v="71.97"/>
    <n v="6.66"/>
    <n v="35"/>
    <n v="129"/>
    <n v="195"/>
    <n v="0.4"/>
    <n v="49"/>
    <n v="10.9"/>
    <x v="0"/>
    <x v="2"/>
  </r>
  <r>
    <x v="37"/>
    <n v="38"/>
    <x v="0"/>
    <n v="53.76"/>
    <n v="174.05"/>
    <n v="183.08"/>
    <n v="0.56999999999999995"/>
    <n v="51.74"/>
    <n v="15.51"/>
    <n v="4.26"/>
    <n v="2"/>
    <n v="13.73"/>
    <n v="71.97"/>
    <n v="6.66"/>
    <n v="35"/>
    <n v="129"/>
    <n v="195"/>
    <n v="0.4"/>
    <n v="49"/>
    <n v="10.9"/>
    <x v="0"/>
    <x v="2"/>
  </r>
  <r>
    <x v="37"/>
    <n v="38"/>
    <x v="0"/>
    <n v="57.53"/>
    <n v="186.74"/>
    <n v="177.56"/>
    <n v="0.64"/>
    <n v="51.05"/>
    <n v="17.87"/>
    <n v="4.26"/>
    <n v="2"/>
    <n v="13.73"/>
    <n v="71.97"/>
    <n v="6.66"/>
    <n v="35"/>
    <n v="129"/>
    <n v="195"/>
    <n v="0.4"/>
    <n v="49"/>
    <n v="10.9"/>
    <x v="0"/>
    <x v="2"/>
  </r>
  <r>
    <x v="37"/>
    <n v="38"/>
    <x v="0"/>
    <n v="60.43"/>
    <n v="201.36"/>
    <n v="176.12"/>
    <n v="0.7"/>
    <n v="56.2"/>
    <n v="19.2"/>
    <n v="4.26"/>
    <n v="2"/>
    <n v="13.73"/>
    <n v="71.97"/>
    <n v="6.66"/>
    <n v="35"/>
    <n v="129"/>
    <n v="195"/>
    <n v="0.4"/>
    <n v="49"/>
    <n v="10.9"/>
    <x v="0"/>
    <x v="2"/>
  </r>
  <r>
    <x v="37"/>
    <n v="38"/>
    <x v="1"/>
    <n v="38.65"/>
    <n v="141.71"/>
    <n v="182.12"/>
    <n v="0.44"/>
    <n v="50.99"/>
    <n v="13.98"/>
    <n v="4.26"/>
    <n v="2"/>
    <n v="13.73"/>
    <n v="71.97"/>
    <n v="6.66"/>
    <n v="36"/>
    <n v="123"/>
    <n v="189"/>
    <n v="0.38"/>
    <n v="50"/>
    <n v="11.1"/>
    <x v="0"/>
    <x v="2"/>
  </r>
  <r>
    <x v="37"/>
    <n v="38"/>
    <x v="1"/>
    <n v="41.39"/>
    <n v="156.08000000000001"/>
    <n v="179.75"/>
    <n v="0.5"/>
    <n v="51.91"/>
    <n v="16.239999999999998"/>
    <n v="4.26"/>
    <n v="2"/>
    <n v="13.73"/>
    <n v="71.97"/>
    <n v="6.66"/>
    <n v="36"/>
    <n v="123"/>
    <n v="189"/>
    <n v="0.38"/>
    <n v="50"/>
    <n v="11.1"/>
    <x v="0"/>
    <x v="2"/>
  </r>
  <r>
    <x v="37"/>
    <n v="38"/>
    <x v="1"/>
    <n v="44.45"/>
    <n v="172.52"/>
    <n v="173.85"/>
    <n v="0.55000000000000004"/>
    <n v="58.92"/>
    <n v="18.64"/>
    <n v="4.26"/>
    <n v="2"/>
    <n v="13.73"/>
    <n v="71.97"/>
    <n v="6.66"/>
    <n v="36"/>
    <n v="123"/>
    <n v="189"/>
    <n v="0.38"/>
    <n v="50"/>
    <n v="11.1"/>
    <x v="0"/>
    <x v="2"/>
  </r>
  <r>
    <x v="37"/>
    <n v="38"/>
    <x v="2"/>
    <n v="40.42"/>
    <n v="126.66"/>
    <n v="188.97"/>
    <n v="0.31"/>
    <n v="58.11"/>
    <n v="11.9"/>
    <n v="4.26"/>
    <n v="2"/>
    <n v="13.73"/>
    <n v="71.97"/>
    <n v="6.66"/>
    <n v="38"/>
    <n v="112"/>
    <n v="194"/>
    <n v="0.25"/>
    <n v="56"/>
    <n v="10.199999999999999"/>
    <x v="0"/>
    <x v="2"/>
  </r>
  <r>
    <x v="37"/>
    <n v="38"/>
    <x v="2"/>
    <n v="44.79"/>
    <n v="142.41"/>
    <n v="184.6"/>
    <n v="0.36"/>
    <n v="59.32"/>
    <n v="14.1"/>
    <n v="4.26"/>
    <n v="2"/>
    <n v="13.73"/>
    <n v="71.97"/>
    <n v="6.66"/>
    <n v="38"/>
    <n v="112"/>
    <n v="194"/>
    <n v="0.25"/>
    <n v="56"/>
    <n v="10.199999999999999"/>
    <x v="0"/>
    <x v="2"/>
  </r>
  <r>
    <x v="37"/>
    <n v="38"/>
    <x v="2"/>
    <n v="46.56"/>
    <n v="156.53"/>
    <n v="180.13"/>
    <n v="0.43"/>
    <n v="63.11"/>
    <n v="16.45"/>
    <n v="4.26"/>
    <n v="2"/>
    <n v="13.73"/>
    <n v="71.97"/>
    <n v="6.66"/>
    <n v="38"/>
    <n v="112"/>
    <n v="194"/>
    <n v="0.25"/>
    <n v="56"/>
    <n v="10.199999999999999"/>
    <x v="0"/>
    <x v="2"/>
  </r>
  <r>
    <x v="37"/>
    <n v="38"/>
    <x v="2"/>
    <n v="49.92"/>
    <n v="169.63"/>
    <n v="177.2"/>
    <n v="0.52"/>
    <n v="64.959999999999994"/>
    <n v="19.38"/>
    <n v="4.26"/>
    <n v="2"/>
    <n v="13.73"/>
    <n v="71.97"/>
    <n v="6.66"/>
    <n v="38"/>
    <n v="112"/>
    <n v="194"/>
    <n v="0.25"/>
    <n v="56"/>
    <n v="10.199999999999999"/>
    <x v="0"/>
    <x v="2"/>
  </r>
  <r>
    <x v="38"/>
    <n v="39"/>
    <x v="0"/>
    <n v="43"/>
    <n v="145.21"/>
    <n v="193.42"/>
    <n v="0.47"/>
    <n v="47.66"/>
    <n v="13.22"/>
    <n v="4.91"/>
    <n v="2"/>
    <n v="12.22"/>
    <n v="71.41"/>
    <n v="8.02"/>
    <n v="35"/>
    <n v="129"/>
    <n v="195"/>
    <n v="0.4"/>
    <n v="49"/>
    <n v="10.9"/>
    <x v="2"/>
    <x v="2"/>
  </r>
  <r>
    <x v="38"/>
    <n v="39"/>
    <x v="0"/>
    <n v="42.8"/>
    <n v="161.31"/>
    <n v="189.57"/>
    <n v="0.52"/>
    <n v="48"/>
    <n v="14.23"/>
    <n v="4.91"/>
    <n v="2"/>
    <n v="12.22"/>
    <n v="71.41"/>
    <n v="8.02"/>
    <n v="35"/>
    <n v="129"/>
    <n v="195"/>
    <n v="0.4"/>
    <n v="49"/>
    <n v="10.9"/>
    <x v="2"/>
    <x v="2"/>
  </r>
  <r>
    <x v="38"/>
    <n v="39"/>
    <x v="0"/>
    <n v="46.14"/>
    <n v="177.01"/>
    <n v="186.12"/>
    <n v="0.56999999999999995"/>
    <n v="47.98"/>
    <n v="15.65"/>
    <n v="4.91"/>
    <n v="2"/>
    <n v="12.22"/>
    <n v="71.41"/>
    <n v="8.02"/>
    <n v="35"/>
    <n v="129"/>
    <n v="195"/>
    <n v="0.4"/>
    <n v="49"/>
    <n v="10.9"/>
    <x v="2"/>
    <x v="2"/>
  </r>
  <r>
    <x v="38"/>
    <n v="39"/>
    <x v="0"/>
    <n v="51.41"/>
    <n v="191.29"/>
    <n v="179.57"/>
    <n v="0.62"/>
    <n v="53.76"/>
    <n v="18.93"/>
    <n v="4.91"/>
    <n v="2"/>
    <n v="12.22"/>
    <n v="71.41"/>
    <n v="8.02"/>
    <n v="35"/>
    <n v="129"/>
    <n v="195"/>
    <n v="0.4"/>
    <n v="49"/>
    <n v="10.9"/>
    <x v="2"/>
    <x v="2"/>
  </r>
  <r>
    <x v="38"/>
    <n v="39"/>
    <x v="0"/>
    <n v="60.74"/>
    <n v="206.44"/>
    <n v="177.5"/>
    <n v="0.67"/>
    <n v="61.32"/>
    <n v="21.74"/>
    <n v="4.91"/>
    <n v="2"/>
    <n v="12.22"/>
    <n v="71.41"/>
    <n v="8.02"/>
    <n v="35"/>
    <n v="129"/>
    <n v="195"/>
    <n v="0.4"/>
    <n v="49"/>
    <n v="10.9"/>
    <x v="2"/>
    <x v="2"/>
  </r>
  <r>
    <x v="38"/>
    <n v="39"/>
    <x v="1"/>
    <n v="40.24"/>
    <n v="133.16"/>
    <n v="186.73"/>
    <n v="0.43"/>
    <n v="52.45"/>
    <n v="10.93"/>
    <n v="4.91"/>
    <n v="2"/>
    <n v="12.22"/>
    <n v="71.41"/>
    <n v="8.02"/>
    <n v="36"/>
    <n v="123"/>
    <n v="189"/>
    <n v="0.38"/>
    <n v="50"/>
    <n v="11.1"/>
    <x v="2"/>
    <x v="2"/>
  </r>
  <r>
    <x v="38"/>
    <n v="39"/>
    <x v="1"/>
    <n v="43.98"/>
    <n v="148.63"/>
    <n v="181.85"/>
    <n v="0.49"/>
    <n v="54.9"/>
    <n v="12.77"/>
    <n v="4.91"/>
    <n v="2"/>
    <n v="12.22"/>
    <n v="71.41"/>
    <n v="8.02"/>
    <n v="36"/>
    <n v="123"/>
    <n v="189"/>
    <n v="0.38"/>
    <n v="50"/>
    <n v="11.1"/>
    <x v="2"/>
    <x v="2"/>
  </r>
  <r>
    <x v="38"/>
    <n v="39"/>
    <x v="1"/>
    <n v="46.65"/>
    <n v="165.26"/>
    <n v="184.36"/>
    <n v="0.54"/>
    <n v="55.42"/>
    <n v="14.64"/>
    <n v="4.91"/>
    <n v="2"/>
    <n v="12.22"/>
    <n v="71.41"/>
    <n v="8.02"/>
    <n v="36"/>
    <n v="123"/>
    <n v="189"/>
    <n v="0.38"/>
    <n v="50"/>
    <n v="11.1"/>
    <x v="2"/>
    <x v="2"/>
  </r>
  <r>
    <x v="38"/>
    <n v="39"/>
    <x v="1"/>
    <n v="51.2"/>
    <n v="176.5"/>
    <n v="184.88"/>
    <n v="0.6"/>
    <n v="56.85"/>
    <n v="16.989999999999998"/>
    <n v="4.91"/>
    <n v="2"/>
    <n v="12.22"/>
    <n v="71.41"/>
    <n v="8.02"/>
    <n v="36"/>
    <n v="123"/>
    <n v="189"/>
    <n v="0.38"/>
    <n v="50"/>
    <n v="11.1"/>
    <x v="2"/>
    <x v="2"/>
  </r>
  <r>
    <x v="38"/>
    <n v="39"/>
    <x v="2"/>
    <n v="41.15"/>
    <n v="124.14"/>
    <n v="186.02"/>
    <n v="0.3"/>
    <n v="60.04"/>
    <n v="11.73"/>
    <n v="4.91"/>
    <n v="2"/>
    <n v="12.22"/>
    <n v="71.41"/>
    <n v="8.02"/>
    <n v="38"/>
    <n v="112"/>
    <n v="194"/>
    <n v="0.25"/>
    <n v="56"/>
    <n v="10.199999999999999"/>
    <x v="2"/>
    <x v="2"/>
  </r>
  <r>
    <x v="38"/>
    <n v="39"/>
    <x v="2"/>
    <n v="44.42"/>
    <n v="135.88"/>
    <n v="185.24"/>
    <n v="0.35"/>
    <n v="59.04"/>
    <n v="12.58"/>
    <n v="4.91"/>
    <n v="2"/>
    <n v="12.22"/>
    <n v="71.41"/>
    <n v="8.02"/>
    <n v="38"/>
    <n v="112"/>
    <n v="194"/>
    <n v="0.25"/>
    <n v="56"/>
    <n v="10.199999999999999"/>
    <x v="2"/>
    <x v="2"/>
  </r>
  <r>
    <x v="38"/>
    <n v="39"/>
    <x v="2"/>
    <n v="46.63"/>
    <n v="154.84"/>
    <n v="184.09"/>
    <n v="0.41"/>
    <n v="61.8"/>
    <n v="13.68"/>
    <n v="4.91"/>
    <n v="2"/>
    <n v="12.22"/>
    <n v="71.41"/>
    <n v="8.02"/>
    <n v="38"/>
    <n v="112"/>
    <n v="194"/>
    <n v="0.25"/>
    <n v="56"/>
    <n v="10.199999999999999"/>
    <x v="2"/>
    <x v="2"/>
  </r>
  <r>
    <x v="38"/>
    <n v="39"/>
    <x v="2"/>
    <n v="51.24"/>
    <n v="167.6"/>
    <n v="180.25"/>
    <n v="0.45"/>
    <n v="65.36"/>
    <n v="16.579999999999998"/>
    <n v="4.91"/>
    <n v="2"/>
    <n v="12.22"/>
    <n v="71.41"/>
    <n v="8.02"/>
    <n v="38"/>
    <n v="112"/>
    <n v="194"/>
    <n v="0.25"/>
    <n v="56"/>
    <n v="10.199999999999999"/>
    <x v="2"/>
    <x v="2"/>
  </r>
  <r>
    <x v="39"/>
    <n v="40"/>
    <x v="0"/>
    <n v="39.75"/>
    <n v="143.4"/>
    <n v="187.73"/>
    <n v="0.47"/>
    <n v="50.29"/>
    <n v="12"/>
    <n v="3.66"/>
    <n v="5"/>
    <n v="13.57"/>
    <n v="79.52"/>
    <n v="5.77"/>
    <n v="35"/>
    <n v="129"/>
    <n v="195"/>
    <n v="0.4"/>
    <n v="49"/>
    <n v="10.9"/>
    <x v="0"/>
    <x v="2"/>
  </r>
  <r>
    <x v="39"/>
    <n v="40"/>
    <x v="0"/>
    <n v="45.85"/>
    <n v="159.54"/>
    <n v="183.7"/>
    <n v="0.55000000000000004"/>
    <n v="53.71"/>
    <n v="13.54"/>
    <n v="3.66"/>
    <n v="5"/>
    <n v="13.57"/>
    <n v="79.52"/>
    <n v="5.77"/>
    <n v="35"/>
    <n v="129"/>
    <n v="195"/>
    <n v="0.4"/>
    <n v="49"/>
    <n v="10.9"/>
    <x v="0"/>
    <x v="2"/>
  </r>
  <r>
    <x v="39"/>
    <n v="40"/>
    <x v="0"/>
    <n v="48.42"/>
    <n v="172.02"/>
    <n v="179.71"/>
    <n v="0.6"/>
    <n v="55.53"/>
    <n v="15.71"/>
    <n v="3.66"/>
    <n v="5"/>
    <n v="13.57"/>
    <n v="79.52"/>
    <n v="5.77"/>
    <n v="35"/>
    <n v="129"/>
    <n v="195"/>
    <n v="0.4"/>
    <n v="49"/>
    <n v="10.9"/>
    <x v="0"/>
    <x v="2"/>
  </r>
  <r>
    <x v="39"/>
    <n v="40"/>
    <x v="0"/>
    <n v="55.09"/>
    <n v="185.72"/>
    <n v="174.9"/>
    <n v="0.65"/>
    <n v="56.06"/>
    <n v="17.329999999999998"/>
    <n v="3.66"/>
    <n v="5"/>
    <n v="13.57"/>
    <n v="79.52"/>
    <n v="5.77"/>
    <n v="35"/>
    <n v="129"/>
    <n v="195"/>
    <n v="0.4"/>
    <n v="49"/>
    <n v="10.9"/>
    <x v="0"/>
    <x v="2"/>
  </r>
  <r>
    <x v="39"/>
    <n v="40"/>
    <x v="0"/>
    <n v="62.53"/>
    <n v="201.52"/>
    <n v="169.43"/>
    <n v="0.71"/>
    <n v="56.69"/>
    <n v="18.77"/>
    <n v="3.66"/>
    <n v="5"/>
    <n v="13.57"/>
    <n v="79.52"/>
    <n v="5.77"/>
    <n v="35"/>
    <n v="129"/>
    <n v="195"/>
    <n v="0.4"/>
    <n v="49"/>
    <n v="10.9"/>
    <x v="0"/>
    <x v="2"/>
  </r>
  <r>
    <x v="39"/>
    <n v="40"/>
    <x v="1"/>
    <n v="38.03"/>
    <n v="137.03"/>
    <n v="182.89"/>
    <n v="0.44"/>
    <n v="50.54"/>
    <n v="13.54"/>
    <n v="3.66"/>
    <n v="5"/>
    <n v="13.57"/>
    <n v="79.52"/>
    <n v="5.77"/>
    <n v="36"/>
    <n v="123"/>
    <n v="189"/>
    <n v="0.38"/>
    <n v="50"/>
    <n v="11.1"/>
    <x v="0"/>
    <x v="2"/>
  </r>
  <r>
    <x v="39"/>
    <n v="40"/>
    <x v="1"/>
    <n v="41.54"/>
    <n v="149.76"/>
    <n v="179.34"/>
    <n v="0.49"/>
    <n v="53.68"/>
    <n v="16.02"/>
    <n v="3.66"/>
    <n v="5"/>
    <n v="13.57"/>
    <n v="79.52"/>
    <n v="5.77"/>
    <n v="36"/>
    <n v="123"/>
    <n v="189"/>
    <n v="0.38"/>
    <n v="50"/>
    <n v="11.1"/>
    <x v="0"/>
    <x v="2"/>
  </r>
  <r>
    <x v="39"/>
    <n v="40"/>
    <x v="1"/>
    <n v="44.19"/>
    <n v="161.71"/>
    <n v="175.97"/>
    <n v="0.54"/>
    <n v="57.58"/>
    <n v="18.010000000000002"/>
    <n v="3.66"/>
    <n v="5"/>
    <n v="13.57"/>
    <n v="79.52"/>
    <n v="5.77"/>
    <n v="36"/>
    <n v="123"/>
    <n v="189"/>
    <n v="0.38"/>
    <n v="50"/>
    <n v="11.1"/>
    <x v="0"/>
    <x v="2"/>
  </r>
  <r>
    <x v="39"/>
    <n v="40"/>
    <x v="2"/>
    <n v="40.950000000000003"/>
    <n v="133.77000000000001"/>
    <n v="188.99"/>
    <n v="0.3"/>
    <n v="57.6"/>
    <n v="12.27"/>
    <n v="3.66"/>
    <n v="5"/>
    <n v="13.57"/>
    <n v="79.52"/>
    <n v="5.77"/>
    <n v="38"/>
    <n v="112"/>
    <n v="194"/>
    <n v="0.25"/>
    <n v="56"/>
    <n v="10.199999999999999"/>
    <x v="0"/>
    <x v="2"/>
  </r>
  <r>
    <x v="39"/>
    <n v="40"/>
    <x v="2"/>
    <n v="43.71"/>
    <n v="151.88999999999999"/>
    <n v="181.03"/>
    <n v="0.35"/>
    <n v="56.97"/>
    <n v="15.08"/>
    <n v="3.66"/>
    <n v="5"/>
    <n v="13.57"/>
    <n v="79.52"/>
    <n v="5.77"/>
    <n v="38"/>
    <n v="112"/>
    <n v="194"/>
    <n v="0.25"/>
    <n v="56"/>
    <n v="10.199999999999999"/>
    <x v="0"/>
    <x v="2"/>
  </r>
  <r>
    <x v="39"/>
    <n v="40"/>
    <x v="2"/>
    <n v="47.27"/>
    <n v="162.35"/>
    <n v="176.5"/>
    <n v="0.41"/>
    <n v="61.09"/>
    <n v="15.76"/>
    <n v="3.66"/>
    <n v="5"/>
    <n v="13.57"/>
    <n v="79.52"/>
    <n v="5.77"/>
    <n v="38"/>
    <n v="112"/>
    <n v="194"/>
    <n v="0.25"/>
    <n v="56"/>
    <n v="10.199999999999999"/>
    <x v="0"/>
    <x v="2"/>
  </r>
  <r>
    <x v="39"/>
    <n v="40"/>
    <x v="2"/>
    <n v="49.67"/>
    <n v="175.43"/>
    <n v="173.17"/>
    <n v="0.47"/>
    <n v="67.34"/>
    <n v="17.559999999999999"/>
    <n v="3.66"/>
    <n v="5"/>
    <n v="13.57"/>
    <n v="79.52"/>
    <n v="5.77"/>
    <n v="38"/>
    <n v="112"/>
    <n v="194"/>
    <n v="0.25"/>
    <n v="56"/>
    <n v="10.199999999999999"/>
    <x v="0"/>
    <x v="2"/>
  </r>
  <r>
    <x v="39"/>
    <n v="40"/>
    <x v="2"/>
    <n v="52.71"/>
    <n v="190.7"/>
    <n v="164.75"/>
    <n v="0.53"/>
    <n v="72.16"/>
    <n v="20.91"/>
    <n v="3.66"/>
    <n v="5"/>
    <n v="13.57"/>
    <n v="79.52"/>
    <n v="5.77"/>
    <n v="38"/>
    <n v="112"/>
    <n v="194"/>
    <n v="0.25"/>
    <n v="56"/>
    <n v="10.199999999999999"/>
    <x v="0"/>
    <x v="2"/>
  </r>
  <r>
    <x v="40"/>
    <n v="41"/>
    <x v="0"/>
    <n v="40.01"/>
    <n v="145.19"/>
    <n v="194.57"/>
    <n v="0.48"/>
    <n v="49.71"/>
    <n v="12.58"/>
    <n v="4.66"/>
    <n v="6"/>
    <n v="12.27"/>
    <n v="74.08"/>
    <n v="11.81"/>
    <n v="35"/>
    <n v="129"/>
    <n v="195"/>
    <n v="0.4"/>
    <n v="49"/>
    <n v="10.9"/>
    <x v="2"/>
    <x v="2"/>
  </r>
  <r>
    <x v="40"/>
    <n v="41"/>
    <x v="0"/>
    <n v="47.84"/>
    <n v="160.11000000000001"/>
    <n v="187.94"/>
    <n v="0.55000000000000004"/>
    <n v="50.17"/>
    <n v="13.9"/>
    <n v="4.66"/>
    <n v="6"/>
    <n v="12.27"/>
    <n v="74.08"/>
    <n v="11.81"/>
    <n v="35"/>
    <n v="129"/>
    <n v="195"/>
    <n v="0.4"/>
    <n v="49"/>
    <n v="10.9"/>
    <x v="2"/>
    <x v="2"/>
  </r>
  <r>
    <x v="40"/>
    <n v="41"/>
    <x v="0"/>
    <n v="53.14"/>
    <n v="174.75"/>
    <n v="186.29"/>
    <n v="0.63"/>
    <n v="52.94"/>
    <n v="15.27"/>
    <n v="4.66"/>
    <n v="6"/>
    <n v="12.27"/>
    <n v="74.08"/>
    <n v="11.81"/>
    <n v="35"/>
    <n v="129"/>
    <n v="195"/>
    <n v="0.4"/>
    <n v="49"/>
    <n v="10.9"/>
    <x v="2"/>
    <x v="2"/>
  </r>
  <r>
    <x v="40"/>
    <n v="41"/>
    <x v="0"/>
    <n v="54.25"/>
    <n v="190.4"/>
    <n v="180.65"/>
    <n v="0.72"/>
    <n v="52.53"/>
    <n v="16.350000000000001"/>
    <n v="4.66"/>
    <n v="6"/>
    <n v="12.27"/>
    <n v="74.08"/>
    <n v="11.81"/>
    <n v="35"/>
    <n v="129"/>
    <n v="195"/>
    <n v="0.4"/>
    <n v="49"/>
    <n v="10.9"/>
    <x v="2"/>
    <x v="2"/>
  </r>
  <r>
    <x v="40"/>
    <n v="41"/>
    <x v="1"/>
    <n v="40.79"/>
    <n v="132.04"/>
    <n v="179.56"/>
    <n v="0.44"/>
    <n v="52.81"/>
    <n v="12.39"/>
    <n v="4.66"/>
    <n v="6"/>
    <n v="12.27"/>
    <n v="74.08"/>
    <n v="11.81"/>
    <n v="36"/>
    <n v="123"/>
    <n v="189"/>
    <n v="0.38"/>
    <n v="50"/>
    <n v="11.1"/>
    <x v="2"/>
    <x v="2"/>
  </r>
  <r>
    <x v="40"/>
    <n v="41"/>
    <x v="1"/>
    <n v="43.6"/>
    <n v="146.29"/>
    <n v="178.3"/>
    <n v="0.53"/>
    <n v="54.84"/>
    <n v="14.54"/>
    <n v="4.66"/>
    <n v="6"/>
    <n v="12.27"/>
    <n v="74.08"/>
    <n v="11.81"/>
    <n v="36"/>
    <n v="123"/>
    <n v="189"/>
    <n v="0.38"/>
    <n v="50"/>
    <n v="11.1"/>
    <x v="2"/>
    <x v="2"/>
  </r>
  <r>
    <x v="40"/>
    <n v="41"/>
    <x v="1"/>
    <n v="46.31"/>
    <n v="158.19999999999999"/>
    <n v="177.24"/>
    <n v="0.59"/>
    <n v="60.86"/>
    <n v="16.93"/>
    <n v="4.66"/>
    <n v="6"/>
    <n v="12.27"/>
    <n v="74.08"/>
    <n v="11.81"/>
    <n v="36"/>
    <n v="123"/>
    <n v="189"/>
    <n v="0.38"/>
    <n v="50"/>
    <n v="11.1"/>
    <x v="2"/>
    <x v="2"/>
  </r>
  <r>
    <x v="40"/>
    <n v="41"/>
    <x v="1"/>
    <n v="51.11"/>
    <n v="172.77"/>
    <n v="172.5"/>
    <n v="0.66"/>
    <n v="64.19"/>
    <n v="19.05"/>
    <n v="4.66"/>
    <n v="6"/>
    <n v="12.27"/>
    <n v="74.08"/>
    <n v="11.81"/>
    <n v="36"/>
    <n v="123"/>
    <n v="189"/>
    <n v="0.38"/>
    <n v="50"/>
    <n v="11.1"/>
    <x v="2"/>
    <x v="2"/>
  </r>
  <r>
    <x v="40"/>
    <n v="41"/>
    <x v="1"/>
    <n v="52.75"/>
    <n v="185.45"/>
    <n v="169.76"/>
    <n v="0.73"/>
    <n v="64.94"/>
    <n v="20.39"/>
    <n v="4.66"/>
    <n v="6"/>
    <n v="12.27"/>
    <n v="74.08"/>
    <n v="11.81"/>
    <n v="36"/>
    <n v="123"/>
    <n v="189"/>
    <n v="0.38"/>
    <n v="50"/>
    <n v="11.1"/>
    <x v="2"/>
    <x v="2"/>
  </r>
  <r>
    <x v="40"/>
    <n v="41"/>
    <x v="2"/>
    <n v="41.46"/>
    <n v="125.03"/>
    <n v="191.68"/>
    <n v="0.33"/>
    <n v="51.98"/>
    <n v="12.79"/>
    <n v="4.66"/>
    <n v="6"/>
    <n v="12.27"/>
    <n v="74.08"/>
    <n v="11.81"/>
    <n v="38"/>
    <n v="112"/>
    <n v="194"/>
    <n v="0.25"/>
    <n v="56"/>
    <n v="10.199999999999999"/>
    <x v="2"/>
    <x v="2"/>
  </r>
  <r>
    <x v="40"/>
    <n v="41"/>
    <x v="2"/>
    <n v="46.81"/>
    <n v="137.47"/>
    <n v="184.45"/>
    <n v="0.42"/>
    <n v="52.22"/>
    <n v="14.85"/>
    <n v="4.66"/>
    <n v="6"/>
    <n v="12.27"/>
    <n v="74.08"/>
    <n v="11.81"/>
    <n v="38"/>
    <n v="112"/>
    <n v="194"/>
    <n v="0.25"/>
    <n v="56"/>
    <n v="10.199999999999999"/>
    <x v="2"/>
    <x v="2"/>
  </r>
  <r>
    <x v="40"/>
    <n v="41"/>
    <x v="2"/>
    <n v="49.63"/>
    <n v="148.4"/>
    <n v="182.05"/>
    <n v="0.5"/>
    <n v="52.03"/>
    <n v="16.28"/>
    <n v="4.66"/>
    <n v="6"/>
    <n v="12.27"/>
    <n v="74.08"/>
    <n v="11.81"/>
    <n v="38"/>
    <n v="112"/>
    <n v="194"/>
    <n v="0.25"/>
    <n v="56"/>
    <n v="10.199999999999999"/>
    <x v="2"/>
    <x v="2"/>
  </r>
  <r>
    <x v="41"/>
    <n v="42"/>
    <x v="0"/>
    <n v="52.77"/>
    <n v="142.46"/>
    <n v="189.3"/>
    <n v="0.47"/>
    <n v="47.8"/>
    <n v="15.27"/>
    <n v="6.09"/>
    <n v="3"/>
    <n v="11.8"/>
    <n v="77.41"/>
    <n v="8.92"/>
    <n v="35"/>
    <n v="129"/>
    <n v="195"/>
    <n v="0.4"/>
    <n v="49"/>
    <n v="10.9"/>
    <x v="2"/>
    <x v="2"/>
  </r>
  <r>
    <x v="41"/>
    <n v="42"/>
    <x v="0"/>
    <n v="66.81"/>
    <n v="154.12"/>
    <n v="186.54"/>
    <n v="0.52"/>
    <n v="50.3"/>
    <n v="17.89"/>
    <n v="6.09"/>
    <n v="3"/>
    <n v="11.8"/>
    <n v="77.41"/>
    <n v="8.92"/>
    <n v="35"/>
    <n v="129"/>
    <n v="195"/>
    <n v="0.4"/>
    <n v="49"/>
    <n v="10.9"/>
    <x v="2"/>
    <x v="2"/>
  </r>
  <r>
    <x v="41"/>
    <n v="42"/>
    <x v="0"/>
    <n v="86.04"/>
    <n v="162.29"/>
    <n v="181.13"/>
    <n v="0.56000000000000005"/>
    <n v="52.19"/>
    <n v="20.07"/>
    <n v="6.09"/>
    <n v="3"/>
    <n v="11.8"/>
    <n v="77.41"/>
    <n v="8.92"/>
    <n v="35"/>
    <n v="129"/>
    <n v="195"/>
    <n v="0.4"/>
    <n v="49"/>
    <n v="10.9"/>
    <x v="2"/>
    <x v="2"/>
  </r>
  <r>
    <x v="41"/>
    <n v="42"/>
    <x v="0"/>
    <n v="102.43"/>
    <n v="173.37"/>
    <n v="177.69"/>
    <n v="0.63"/>
    <n v="55.88"/>
    <n v="22.85"/>
    <n v="6.09"/>
    <n v="3"/>
    <n v="11.8"/>
    <n v="77.41"/>
    <n v="8.92"/>
    <n v="35"/>
    <n v="129"/>
    <n v="195"/>
    <n v="0.4"/>
    <n v="49"/>
    <n v="10.9"/>
    <x v="2"/>
    <x v="2"/>
  </r>
  <r>
    <x v="41"/>
    <n v="42"/>
    <x v="1"/>
    <n v="43.3"/>
    <n v="136.11000000000001"/>
    <n v="184.68"/>
    <n v="0.43"/>
    <n v="50.29"/>
    <n v="13.91"/>
    <n v="6.09"/>
    <n v="3"/>
    <n v="11.8"/>
    <n v="77.41"/>
    <n v="8.92"/>
    <n v="36"/>
    <n v="123"/>
    <n v="189"/>
    <n v="0.38"/>
    <n v="50"/>
    <n v="11.1"/>
    <x v="2"/>
    <x v="2"/>
  </r>
  <r>
    <x v="41"/>
    <n v="42"/>
    <x v="1"/>
    <n v="50.56"/>
    <n v="147.41999999999999"/>
    <n v="180.21"/>
    <n v="0.47"/>
    <n v="52.78"/>
    <n v="17.41"/>
    <n v="6.09"/>
    <n v="3"/>
    <n v="11.8"/>
    <n v="77.41"/>
    <n v="8.92"/>
    <n v="36"/>
    <n v="123"/>
    <n v="189"/>
    <n v="0.38"/>
    <n v="50"/>
    <n v="11.1"/>
    <x v="2"/>
    <x v="2"/>
  </r>
  <r>
    <x v="41"/>
    <n v="42"/>
    <x v="1"/>
    <n v="58.59"/>
    <n v="158.76"/>
    <n v="173.63"/>
    <n v="0.52"/>
    <n v="54.48"/>
    <n v="20.98"/>
    <n v="6.09"/>
    <n v="3"/>
    <n v="11.8"/>
    <n v="77.41"/>
    <n v="8.92"/>
    <n v="36"/>
    <n v="123"/>
    <n v="189"/>
    <n v="0.38"/>
    <n v="50"/>
    <n v="11.1"/>
    <x v="2"/>
    <x v="2"/>
  </r>
  <r>
    <x v="41"/>
    <n v="42"/>
    <x v="1"/>
    <n v="66.34"/>
    <n v="173.73"/>
    <n v="168.44"/>
    <n v="0.59"/>
    <n v="56.2"/>
    <n v="24.63"/>
    <n v="6.09"/>
    <n v="3"/>
    <n v="11.8"/>
    <n v="77.41"/>
    <n v="8.92"/>
    <n v="36"/>
    <n v="123"/>
    <n v="189"/>
    <n v="0.38"/>
    <n v="50"/>
    <n v="11.1"/>
    <x v="2"/>
    <x v="2"/>
  </r>
  <r>
    <x v="41"/>
    <n v="42"/>
    <x v="1"/>
    <n v="74.12"/>
    <n v="186.63"/>
    <n v="164.08"/>
    <n v="0.64"/>
    <n v="56.41"/>
    <n v="26.51"/>
    <n v="6.09"/>
    <n v="3"/>
    <n v="11.8"/>
    <n v="77.41"/>
    <n v="8.92"/>
    <n v="36"/>
    <n v="123"/>
    <n v="189"/>
    <n v="0.38"/>
    <n v="50"/>
    <n v="11.1"/>
    <x v="2"/>
    <x v="2"/>
  </r>
  <r>
    <x v="41"/>
    <n v="42"/>
    <x v="2"/>
    <n v="46.11"/>
    <n v="124.33"/>
    <n v="190.01"/>
    <n v="0.3"/>
    <n v="50.4"/>
    <n v="14.4"/>
    <n v="6.09"/>
    <n v="3"/>
    <n v="11.8"/>
    <n v="77.41"/>
    <n v="8.92"/>
    <n v="38"/>
    <n v="112"/>
    <n v="194"/>
    <n v="0.25"/>
    <n v="56"/>
    <n v="10.199999999999999"/>
    <x v="2"/>
    <x v="2"/>
  </r>
  <r>
    <x v="41"/>
    <n v="42"/>
    <x v="2"/>
    <n v="54.52"/>
    <n v="139.16"/>
    <n v="183.57"/>
    <n v="0.35"/>
    <n v="49.82"/>
    <n v="17.100000000000001"/>
    <n v="6.09"/>
    <n v="3"/>
    <n v="11.8"/>
    <n v="77.41"/>
    <n v="8.92"/>
    <n v="38"/>
    <n v="112"/>
    <n v="194"/>
    <n v="0.25"/>
    <n v="56"/>
    <n v="10.199999999999999"/>
    <x v="2"/>
    <x v="2"/>
  </r>
  <r>
    <x v="41"/>
    <n v="42"/>
    <x v="2"/>
    <n v="62.39"/>
    <n v="149.57"/>
    <n v="171.56"/>
    <n v="0.38"/>
    <n v="56.47"/>
    <n v="19.48"/>
    <n v="6.09"/>
    <n v="3"/>
    <n v="11.8"/>
    <n v="77.41"/>
    <n v="8.92"/>
    <n v="38"/>
    <n v="112"/>
    <n v="194"/>
    <n v="0.25"/>
    <n v="56"/>
    <n v="10.199999999999999"/>
    <x v="2"/>
    <x v="2"/>
  </r>
  <r>
    <x v="41"/>
    <n v="42"/>
    <x v="2"/>
    <n v="72.69"/>
    <n v="160.97999999999999"/>
    <n v="165.58"/>
    <n v="0.44"/>
    <n v="62.81"/>
    <n v="22.27"/>
    <n v="6.09"/>
    <n v="3"/>
    <n v="11.8"/>
    <n v="77.41"/>
    <n v="8.92"/>
    <n v="38"/>
    <n v="112"/>
    <n v="194"/>
    <n v="0.25"/>
    <n v="56"/>
    <n v="10.199999999999999"/>
    <x v="2"/>
    <x v="2"/>
  </r>
  <r>
    <x v="42"/>
    <n v="43"/>
    <x v="0"/>
    <n v="39.75"/>
    <n v="144.44"/>
    <n v="193.05"/>
    <n v="0.44"/>
    <n v="49.85"/>
    <n v="11.59"/>
    <n v="3.76"/>
    <n v="6"/>
    <n v="12.63"/>
    <n v="80.12"/>
    <n v="3.64"/>
    <n v="35"/>
    <n v="129"/>
    <n v="195"/>
    <n v="0.4"/>
    <n v="49"/>
    <n v="10.9"/>
    <x v="0"/>
    <x v="2"/>
  </r>
  <r>
    <x v="42"/>
    <n v="43"/>
    <x v="0"/>
    <n v="43.52"/>
    <n v="157.01"/>
    <n v="190.64"/>
    <n v="0.46"/>
    <n v="49.27"/>
    <n v="15.2"/>
    <n v="3.76"/>
    <n v="6"/>
    <n v="12.63"/>
    <n v="80.12"/>
    <n v="3.64"/>
    <n v="35"/>
    <n v="129"/>
    <n v="195"/>
    <n v="0.4"/>
    <n v="49"/>
    <n v="10.9"/>
    <x v="0"/>
    <x v="2"/>
  </r>
  <r>
    <x v="42"/>
    <n v="43"/>
    <x v="0"/>
    <n v="50.12"/>
    <n v="169.98"/>
    <n v="185.89"/>
    <n v="0.48"/>
    <n v="51.74"/>
    <n v="16.3"/>
    <n v="3.76"/>
    <n v="6"/>
    <n v="12.63"/>
    <n v="80.12"/>
    <n v="3.64"/>
    <n v="35"/>
    <n v="129"/>
    <n v="195"/>
    <n v="0.4"/>
    <n v="49"/>
    <n v="10.9"/>
    <x v="0"/>
    <x v="2"/>
  </r>
  <r>
    <x v="42"/>
    <n v="43"/>
    <x v="0"/>
    <n v="57.59"/>
    <n v="183.63"/>
    <n v="182.44"/>
    <n v="0.52"/>
    <n v="51.97"/>
    <n v="17.39"/>
    <n v="3.76"/>
    <n v="6"/>
    <n v="12.63"/>
    <n v="80.12"/>
    <n v="3.64"/>
    <n v="35"/>
    <n v="129"/>
    <n v="195"/>
    <n v="0.4"/>
    <n v="49"/>
    <n v="10.9"/>
    <x v="0"/>
    <x v="2"/>
  </r>
  <r>
    <x v="42"/>
    <n v="43"/>
    <x v="1"/>
    <n v="39.049999999999997"/>
    <n v="140.05000000000001"/>
    <n v="188.16"/>
    <n v="0.41"/>
    <n v="50.53"/>
    <n v="13.12"/>
    <n v="3.76"/>
    <n v="6"/>
    <n v="12.63"/>
    <n v="80.12"/>
    <n v="3.64"/>
    <n v="36"/>
    <n v="123"/>
    <n v="189"/>
    <n v="0.38"/>
    <n v="50"/>
    <n v="11.1"/>
    <x v="0"/>
    <x v="2"/>
  </r>
  <r>
    <x v="42"/>
    <n v="43"/>
    <x v="1"/>
    <n v="42.59"/>
    <n v="156.59"/>
    <n v="182.16"/>
    <n v="0.44"/>
    <n v="49.1"/>
    <n v="14.65"/>
    <n v="3.76"/>
    <n v="6"/>
    <n v="12.63"/>
    <n v="80.12"/>
    <n v="3.64"/>
    <n v="36"/>
    <n v="123"/>
    <n v="189"/>
    <n v="0.38"/>
    <n v="50"/>
    <n v="11.1"/>
    <x v="0"/>
    <x v="2"/>
  </r>
  <r>
    <x v="42"/>
    <n v="43"/>
    <x v="1"/>
    <n v="44.95"/>
    <n v="168.77"/>
    <n v="180.56"/>
    <n v="0.48"/>
    <n v="50.54"/>
    <n v="15.45"/>
    <n v="3.76"/>
    <n v="6"/>
    <n v="12.63"/>
    <n v="80.12"/>
    <n v="3.64"/>
    <n v="36"/>
    <n v="123"/>
    <n v="189"/>
    <n v="0.38"/>
    <n v="50"/>
    <n v="11.1"/>
    <x v="0"/>
    <x v="2"/>
  </r>
  <r>
    <x v="42"/>
    <n v="43"/>
    <x v="1"/>
    <n v="47.85"/>
    <n v="187.92"/>
    <n v="179.22"/>
    <n v="0.51"/>
    <n v="56.54"/>
    <n v="18.03"/>
    <n v="3.76"/>
    <n v="6"/>
    <n v="12.63"/>
    <n v="80.12"/>
    <n v="3.64"/>
    <n v="36"/>
    <n v="123"/>
    <n v="189"/>
    <n v="0.38"/>
    <n v="50"/>
    <n v="11.1"/>
    <x v="0"/>
    <x v="2"/>
  </r>
  <r>
    <x v="42"/>
    <n v="43"/>
    <x v="1"/>
    <n v="50.75"/>
    <n v="207.29"/>
    <n v="180.77"/>
    <n v="0.54"/>
    <n v="55.12"/>
    <n v="20.51"/>
    <n v="3.76"/>
    <n v="6"/>
    <n v="12.63"/>
    <n v="80.12"/>
    <n v="3.64"/>
    <n v="36"/>
    <n v="123"/>
    <n v="189"/>
    <n v="0.38"/>
    <n v="50"/>
    <n v="11.1"/>
    <x v="0"/>
    <x v="2"/>
  </r>
  <r>
    <x v="42"/>
    <n v="43"/>
    <x v="2"/>
    <n v="40.89"/>
    <n v="130.9"/>
    <n v="188.72"/>
    <n v="0.28999999999999998"/>
    <n v="56.01"/>
    <n v="11.96"/>
    <n v="3.76"/>
    <n v="6"/>
    <n v="12.63"/>
    <n v="80.12"/>
    <n v="3.64"/>
    <n v="38"/>
    <n v="112"/>
    <n v="194"/>
    <n v="0.25"/>
    <n v="56"/>
    <n v="10.199999999999999"/>
    <x v="0"/>
    <x v="2"/>
  </r>
  <r>
    <x v="42"/>
    <n v="43"/>
    <x v="2"/>
    <n v="45.7"/>
    <n v="144.59"/>
    <n v="181.22"/>
    <n v="0.36"/>
    <n v="53.59"/>
    <n v="13.99"/>
    <n v="3.76"/>
    <n v="6"/>
    <n v="12.63"/>
    <n v="80.12"/>
    <n v="3.64"/>
    <n v="38"/>
    <n v="112"/>
    <n v="194"/>
    <n v="0.25"/>
    <n v="56"/>
    <n v="10.199999999999999"/>
    <x v="0"/>
    <x v="2"/>
  </r>
  <r>
    <x v="42"/>
    <n v="43"/>
    <x v="2"/>
    <n v="48.26"/>
    <n v="157.79"/>
    <n v="180.06"/>
    <n v="0.39"/>
    <n v="52.69"/>
    <n v="16.260000000000002"/>
    <n v="3.76"/>
    <n v="6"/>
    <n v="12.63"/>
    <n v="80.12"/>
    <n v="3.64"/>
    <n v="38"/>
    <n v="112"/>
    <n v="194"/>
    <n v="0.25"/>
    <n v="56"/>
    <n v="10.199999999999999"/>
    <x v="0"/>
    <x v="2"/>
  </r>
  <r>
    <x v="42"/>
    <n v="43"/>
    <x v="2"/>
    <n v="51.48"/>
    <n v="175.85"/>
    <n v="172"/>
    <n v="0.42"/>
    <n v="54.27"/>
    <n v="18.07"/>
    <n v="3.76"/>
    <n v="6"/>
    <n v="12.63"/>
    <n v="80.12"/>
    <n v="3.64"/>
    <n v="38"/>
    <n v="112"/>
    <n v="194"/>
    <n v="0.25"/>
    <n v="56"/>
    <n v="10.199999999999999"/>
    <x v="0"/>
    <x v="2"/>
  </r>
  <r>
    <x v="42"/>
    <n v="43"/>
    <x v="2"/>
    <n v="54.05"/>
    <n v="190.17"/>
    <n v="163"/>
    <n v="0.46"/>
    <n v="58.28"/>
    <n v="20.16"/>
    <n v="3.76"/>
    <n v="6"/>
    <n v="12.63"/>
    <n v="80.12"/>
    <n v="3.64"/>
    <n v="38"/>
    <n v="112"/>
    <n v="194"/>
    <n v="0.25"/>
    <n v="56"/>
    <n v="10.199999999999999"/>
    <x v="0"/>
    <x v="2"/>
  </r>
  <r>
    <x v="43"/>
    <n v="44"/>
    <x v="0"/>
    <n v="53.86"/>
    <n v="143.47"/>
    <n v="192.14"/>
    <n v="0.46"/>
    <n v="51.14"/>
    <n v="13.63"/>
    <n v="6.13"/>
    <n v="4"/>
    <n v="12.47"/>
    <n v="79.83"/>
    <n v="8.7899999999999991"/>
    <n v="35"/>
    <n v="129"/>
    <n v="195"/>
    <n v="0.4"/>
    <n v="49"/>
    <n v="10.9"/>
    <x v="2"/>
    <x v="2"/>
  </r>
  <r>
    <x v="43"/>
    <n v="44"/>
    <x v="0"/>
    <n v="68.680000000000007"/>
    <n v="154.71"/>
    <n v="186.16"/>
    <n v="0.53"/>
    <n v="55.28"/>
    <n v="17.37"/>
    <n v="6.13"/>
    <n v="4"/>
    <n v="12.47"/>
    <n v="79.83"/>
    <n v="8.7899999999999991"/>
    <n v="35"/>
    <n v="129"/>
    <n v="195"/>
    <n v="0.4"/>
    <n v="49"/>
    <n v="10.9"/>
    <x v="2"/>
    <x v="2"/>
  </r>
  <r>
    <x v="43"/>
    <n v="44"/>
    <x v="0"/>
    <n v="85.51"/>
    <n v="169"/>
    <n v="183.34"/>
    <n v="0.57999999999999996"/>
    <n v="56.1"/>
    <n v="20.2"/>
    <n v="6.13"/>
    <n v="4"/>
    <n v="12.47"/>
    <n v="79.83"/>
    <n v="8.7899999999999991"/>
    <n v="35"/>
    <n v="129"/>
    <n v="195"/>
    <n v="0.4"/>
    <n v="49"/>
    <n v="10.9"/>
    <x v="2"/>
    <x v="2"/>
  </r>
  <r>
    <x v="43"/>
    <n v="44"/>
    <x v="0"/>
    <n v="102.6"/>
    <n v="178.98"/>
    <n v="177.75"/>
    <n v="0.64"/>
    <n v="59.45"/>
    <n v="23.1"/>
    <n v="6.13"/>
    <n v="4"/>
    <n v="12.47"/>
    <n v="79.83"/>
    <n v="8.7899999999999991"/>
    <n v="35"/>
    <n v="129"/>
    <n v="195"/>
    <n v="0.4"/>
    <n v="49"/>
    <n v="10.9"/>
    <x v="2"/>
    <x v="2"/>
  </r>
  <r>
    <x v="43"/>
    <n v="44"/>
    <x v="1"/>
    <n v="42.77"/>
    <n v="134.83000000000001"/>
    <n v="187.74"/>
    <n v="0.44"/>
    <n v="52.51"/>
    <n v="14.5"/>
    <n v="6.13"/>
    <n v="4"/>
    <n v="12.47"/>
    <n v="79.83"/>
    <n v="8.7899999999999991"/>
    <n v="36"/>
    <n v="123"/>
    <n v="189"/>
    <n v="0.38"/>
    <n v="50"/>
    <n v="11.1"/>
    <x v="2"/>
    <x v="2"/>
  </r>
  <r>
    <x v="43"/>
    <n v="44"/>
    <x v="1"/>
    <n v="48.77"/>
    <n v="145.94999999999999"/>
    <n v="185.35"/>
    <n v="0.5"/>
    <n v="54.41"/>
    <n v="16.82"/>
    <n v="6.13"/>
    <n v="4"/>
    <n v="12.47"/>
    <n v="79.83"/>
    <n v="8.7899999999999991"/>
    <n v="36"/>
    <n v="123"/>
    <n v="189"/>
    <n v="0.38"/>
    <n v="50"/>
    <n v="11.1"/>
    <x v="2"/>
    <x v="2"/>
  </r>
  <r>
    <x v="43"/>
    <n v="44"/>
    <x v="1"/>
    <n v="56.58"/>
    <n v="158.6"/>
    <n v="181.28"/>
    <n v="0.54"/>
    <n v="54.96"/>
    <n v="19.37"/>
    <n v="6.13"/>
    <n v="4"/>
    <n v="12.47"/>
    <n v="79.83"/>
    <n v="8.7899999999999991"/>
    <n v="36"/>
    <n v="123"/>
    <n v="189"/>
    <n v="0.38"/>
    <n v="50"/>
    <n v="11.1"/>
    <x v="2"/>
    <x v="2"/>
  </r>
  <r>
    <x v="43"/>
    <n v="44"/>
    <x v="2"/>
    <n v="45.08"/>
    <n v="125.1"/>
    <n v="189.77"/>
    <n v="0.3"/>
    <n v="58.1"/>
    <n v="13.22"/>
    <n v="6.13"/>
    <n v="4"/>
    <n v="12.47"/>
    <n v="79.83"/>
    <n v="8.7899999999999991"/>
    <n v="38"/>
    <n v="112"/>
    <n v="194"/>
    <n v="0.25"/>
    <n v="56"/>
    <n v="10.199999999999999"/>
    <x v="2"/>
    <x v="2"/>
  </r>
  <r>
    <x v="43"/>
    <n v="44"/>
    <x v="2"/>
    <n v="53.69"/>
    <n v="134.69"/>
    <n v="184.96"/>
    <n v="0.35"/>
    <n v="59.33"/>
    <n v="16.59"/>
    <n v="6.13"/>
    <n v="4"/>
    <n v="12.47"/>
    <n v="79.83"/>
    <n v="8.7899999999999991"/>
    <n v="38"/>
    <n v="112"/>
    <n v="194"/>
    <n v="0.25"/>
    <n v="56"/>
    <n v="10.199999999999999"/>
    <x v="2"/>
    <x v="2"/>
  </r>
  <r>
    <x v="43"/>
    <n v="44"/>
    <x v="2"/>
    <n v="60.88"/>
    <n v="145.59"/>
    <n v="184.32"/>
    <n v="0.42"/>
    <n v="59.11"/>
    <n v="19.440000000000001"/>
    <n v="6.13"/>
    <n v="4"/>
    <n v="12.47"/>
    <n v="79.83"/>
    <n v="8.7899999999999991"/>
    <n v="38"/>
    <n v="112"/>
    <n v="194"/>
    <n v="0.25"/>
    <n v="56"/>
    <n v="10.199999999999999"/>
    <x v="2"/>
    <x v="2"/>
  </r>
  <r>
    <x v="43"/>
    <n v="44"/>
    <x v="2"/>
    <n v="68.5"/>
    <n v="156.44"/>
    <n v="177.78"/>
    <n v="0.47"/>
    <n v="60.83"/>
    <n v="23.32"/>
    <n v="6.13"/>
    <n v="4"/>
    <n v="12.47"/>
    <n v="79.83"/>
    <n v="8.7899999999999991"/>
    <n v="38"/>
    <n v="112"/>
    <n v="194"/>
    <n v="0.25"/>
    <n v="56"/>
    <n v="10.199999999999999"/>
    <x v="2"/>
    <x v="2"/>
  </r>
  <r>
    <x v="44"/>
    <n v="45"/>
    <x v="0"/>
    <n v="49.4"/>
    <n v="133.85"/>
    <n v="194.1"/>
    <n v="0.46"/>
    <n v="48.25"/>
    <n v="14.81"/>
    <n v="5.26"/>
    <n v="5"/>
    <n v="8.33"/>
    <n v="79.180000000000007"/>
    <n v="8.35"/>
    <n v="35"/>
    <n v="129"/>
    <n v="195"/>
    <n v="0.4"/>
    <n v="49"/>
    <n v="10.9"/>
    <x v="2"/>
    <x v="1"/>
  </r>
  <r>
    <x v="44"/>
    <n v="45"/>
    <x v="0"/>
    <n v="62.04"/>
    <n v="139.47999999999999"/>
    <n v="192.27"/>
    <n v="0.52"/>
    <n v="52.46"/>
    <n v="20.149999999999999"/>
    <n v="5.26"/>
    <n v="5"/>
    <n v="8.33"/>
    <n v="79.180000000000007"/>
    <n v="8.35"/>
    <n v="35"/>
    <n v="129"/>
    <n v="195"/>
    <n v="0.4"/>
    <n v="49"/>
    <n v="10.9"/>
    <x v="2"/>
    <x v="1"/>
  </r>
  <r>
    <x v="44"/>
    <n v="45"/>
    <x v="0"/>
    <n v="77"/>
    <n v="145.57"/>
    <n v="191.05"/>
    <n v="0.56999999999999995"/>
    <n v="52.95"/>
    <n v="23.04"/>
    <n v="5.26"/>
    <n v="5"/>
    <n v="8.33"/>
    <n v="79.180000000000007"/>
    <n v="8.35"/>
    <n v="35"/>
    <n v="129"/>
    <n v="195"/>
    <n v="0.4"/>
    <n v="49"/>
    <n v="10.9"/>
    <x v="2"/>
    <x v="1"/>
  </r>
  <r>
    <x v="44"/>
    <n v="45"/>
    <x v="1"/>
    <n v="43.96"/>
    <n v="126.71"/>
    <n v="184.62"/>
    <n v="0.45"/>
    <n v="50.16"/>
    <n v="14.91"/>
    <n v="5.26"/>
    <n v="5"/>
    <n v="8.33"/>
    <n v="79.180000000000007"/>
    <n v="8.35"/>
    <n v="36"/>
    <n v="123"/>
    <n v="189"/>
    <n v="0.38"/>
    <n v="50"/>
    <n v="11.1"/>
    <x v="2"/>
    <x v="1"/>
  </r>
  <r>
    <x v="44"/>
    <n v="45"/>
    <x v="1"/>
    <n v="52.78"/>
    <n v="132.22"/>
    <n v="178.9"/>
    <n v="0.49"/>
    <n v="54.99"/>
    <n v="20.65"/>
    <n v="5.26"/>
    <n v="5"/>
    <n v="8.33"/>
    <n v="79.180000000000007"/>
    <n v="8.35"/>
    <n v="36"/>
    <n v="123"/>
    <n v="189"/>
    <n v="0.38"/>
    <n v="50"/>
    <n v="11.1"/>
    <x v="2"/>
    <x v="1"/>
  </r>
  <r>
    <x v="44"/>
    <n v="45"/>
    <x v="1"/>
    <n v="61.87"/>
    <n v="135.72"/>
    <n v="176.9"/>
    <n v="0.53"/>
    <n v="55.66"/>
    <n v="23.82"/>
    <n v="5.26"/>
    <n v="5"/>
    <n v="8.33"/>
    <n v="79.180000000000007"/>
    <n v="8.35"/>
    <n v="36"/>
    <n v="123"/>
    <n v="189"/>
    <n v="0.38"/>
    <n v="50"/>
    <n v="11.1"/>
    <x v="2"/>
    <x v="1"/>
  </r>
  <r>
    <x v="44"/>
    <n v="45"/>
    <x v="1"/>
    <n v="70.349999999999994"/>
    <n v="140.34"/>
    <n v="173.05"/>
    <n v="0.57999999999999996"/>
    <n v="56.51"/>
    <n v="28.66"/>
    <n v="5.26"/>
    <n v="5"/>
    <n v="8.33"/>
    <n v="79.180000000000007"/>
    <n v="8.35"/>
    <n v="36"/>
    <n v="123"/>
    <n v="189"/>
    <n v="0.38"/>
    <n v="50"/>
    <n v="11.1"/>
    <x v="2"/>
    <x v="1"/>
  </r>
  <r>
    <x v="44"/>
    <n v="45"/>
    <x v="1"/>
    <n v="78.25"/>
    <n v="141.94999999999999"/>
    <n v="169.49"/>
    <n v="0.65"/>
    <n v="59.37"/>
    <n v="31.72"/>
    <n v="5.26"/>
    <n v="5"/>
    <n v="8.33"/>
    <n v="79.180000000000007"/>
    <n v="8.35"/>
    <n v="36"/>
    <n v="123"/>
    <n v="189"/>
    <n v="0.38"/>
    <n v="50"/>
    <n v="11.1"/>
    <x v="2"/>
    <x v="1"/>
  </r>
  <r>
    <x v="44"/>
    <n v="45"/>
    <x v="2"/>
    <n v="46.88"/>
    <n v="121.76"/>
    <n v="190.29"/>
    <n v="0.31"/>
    <n v="60.08"/>
    <n v="14.01"/>
    <n v="5.26"/>
    <n v="5"/>
    <n v="8.33"/>
    <n v="79.180000000000007"/>
    <n v="8.35"/>
    <n v="38"/>
    <n v="112"/>
    <n v="194"/>
    <n v="0.25"/>
    <n v="56"/>
    <n v="10.199999999999999"/>
    <x v="2"/>
    <x v="1"/>
  </r>
  <r>
    <x v="44"/>
    <n v="45"/>
    <x v="2"/>
    <n v="55.16"/>
    <n v="127.01"/>
    <n v="183.85"/>
    <n v="0.37"/>
    <n v="56.05"/>
    <n v="17.55"/>
    <n v="5.26"/>
    <n v="5"/>
    <n v="8.33"/>
    <n v="79.180000000000007"/>
    <n v="8.35"/>
    <n v="38"/>
    <n v="112"/>
    <n v="194"/>
    <n v="0.25"/>
    <n v="56"/>
    <n v="10.199999999999999"/>
    <x v="2"/>
    <x v="1"/>
  </r>
  <r>
    <x v="44"/>
    <n v="45"/>
    <x v="2"/>
    <n v="61.88"/>
    <n v="132.87"/>
    <n v="184.12"/>
    <n v="0.42"/>
    <n v="55.91"/>
    <n v="21.77"/>
    <n v="5.26"/>
    <n v="5"/>
    <n v="8.33"/>
    <n v="79.180000000000007"/>
    <n v="8.35"/>
    <n v="38"/>
    <n v="112"/>
    <n v="194"/>
    <n v="0.25"/>
    <n v="56"/>
    <n v="10.199999999999999"/>
    <x v="2"/>
    <x v="1"/>
  </r>
  <r>
    <x v="45"/>
    <n v="46"/>
    <x v="0"/>
    <n v="42.05"/>
    <n v="139.91999999999999"/>
    <n v="196.7"/>
    <n v="0.43"/>
    <n v="50.58"/>
    <n v="13.52"/>
    <n v="4.37"/>
    <n v="4"/>
    <n v="9.3699999999999992"/>
    <n v="84.02"/>
    <n v="4.63"/>
    <n v="35"/>
    <n v="129"/>
    <n v="195"/>
    <n v="0.4"/>
    <n v="49"/>
    <n v="10.9"/>
    <x v="0"/>
    <x v="1"/>
  </r>
  <r>
    <x v="45"/>
    <n v="46"/>
    <x v="0"/>
    <n v="49"/>
    <n v="152.26"/>
    <n v="194.76"/>
    <n v="0.44"/>
    <n v="51.98"/>
    <n v="16.86"/>
    <n v="4.37"/>
    <n v="4"/>
    <n v="9.3699999999999992"/>
    <n v="84.02"/>
    <n v="4.63"/>
    <n v="35"/>
    <n v="129"/>
    <n v="195"/>
    <n v="0.4"/>
    <n v="49"/>
    <n v="10.9"/>
    <x v="0"/>
    <x v="1"/>
  </r>
  <r>
    <x v="45"/>
    <n v="46"/>
    <x v="0"/>
    <n v="54.42"/>
    <n v="161.41"/>
    <n v="191.18"/>
    <n v="0.5"/>
    <n v="50.39"/>
    <n v="19.43"/>
    <n v="4.37"/>
    <n v="4"/>
    <n v="9.3699999999999992"/>
    <n v="84.02"/>
    <n v="4.63"/>
    <n v="35"/>
    <n v="129"/>
    <n v="195"/>
    <n v="0.4"/>
    <n v="49"/>
    <n v="10.9"/>
    <x v="0"/>
    <x v="1"/>
  </r>
  <r>
    <x v="45"/>
    <n v="46"/>
    <x v="0"/>
    <n v="61.72"/>
    <n v="169.18"/>
    <n v="186.87"/>
    <n v="0.56000000000000005"/>
    <n v="51.47"/>
    <n v="22.06"/>
    <n v="4.37"/>
    <n v="4"/>
    <n v="9.3699999999999992"/>
    <n v="84.02"/>
    <n v="4.63"/>
    <n v="35"/>
    <n v="129"/>
    <n v="195"/>
    <n v="0.4"/>
    <n v="49"/>
    <n v="10.9"/>
    <x v="0"/>
    <x v="1"/>
  </r>
  <r>
    <x v="45"/>
    <n v="46"/>
    <x v="0"/>
    <n v="64.44"/>
    <n v="177.73"/>
    <n v="184.46"/>
    <n v="0.61"/>
    <n v="53.99"/>
    <n v="25.1"/>
    <n v="4.37"/>
    <n v="4"/>
    <n v="9.3699999999999992"/>
    <n v="84.02"/>
    <n v="4.63"/>
    <n v="35"/>
    <n v="129"/>
    <n v="195"/>
    <n v="0.4"/>
    <n v="49"/>
    <n v="10.9"/>
    <x v="0"/>
    <x v="1"/>
  </r>
  <r>
    <x v="45"/>
    <n v="46"/>
    <x v="1"/>
    <n v="37.81"/>
    <n v="129.36000000000001"/>
    <n v="188.17"/>
    <n v="0.42"/>
    <n v="53.02"/>
    <n v="14.85"/>
    <n v="4.37"/>
    <n v="4"/>
    <n v="9.3699999999999992"/>
    <n v="84.02"/>
    <n v="4.63"/>
    <n v="36"/>
    <n v="123"/>
    <n v="189"/>
    <n v="0.38"/>
    <n v="50"/>
    <n v="11.1"/>
    <x v="0"/>
    <x v="1"/>
  </r>
  <r>
    <x v="45"/>
    <n v="46"/>
    <x v="1"/>
    <n v="41.5"/>
    <n v="139.27000000000001"/>
    <n v="187.77"/>
    <n v="0.44"/>
    <n v="56.64"/>
    <n v="17.760000000000002"/>
    <n v="4.37"/>
    <n v="4"/>
    <n v="9.3699999999999992"/>
    <n v="84.02"/>
    <n v="4.63"/>
    <n v="36"/>
    <n v="123"/>
    <n v="189"/>
    <n v="0.38"/>
    <n v="50"/>
    <n v="11.1"/>
    <x v="0"/>
    <x v="1"/>
  </r>
  <r>
    <x v="45"/>
    <n v="46"/>
    <x v="1"/>
    <n v="46.48"/>
    <n v="145.1"/>
    <n v="185.11"/>
    <n v="0.47"/>
    <n v="56.01"/>
    <n v="19.87"/>
    <n v="4.37"/>
    <n v="4"/>
    <n v="9.3699999999999992"/>
    <n v="84.02"/>
    <n v="4.63"/>
    <n v="36"/>
    <n v="123"/>
    <n v="189"/>
    <n v="0.38"/>
    <n v="50"/>
    <n v="11.1"/>
    <x v="0"/>
    <x v="1"/>
  </r>
  <r>
    <x v="45"/>
    <n v="46"/>
    <x v="2"/>
    <n v="40.130000000000003"/>
    <n v="119.32"/>
    <n v="188.42"/>
    <n v="0.28000000000000003"/>
    <n v="57.15"/>
    <n v="12.57"/>
    <n v="4.37"/>
    <n v="4"/>
    <n v="9.3699999999999992"/>
    <n v="84.02"/>
    <n v="4.63"/>
    <n v="38"/>
    <n v="112"/>
    <n v="194"/>
    <n v="0.25"/>
    <n v="56"/>
    <n v="10.199999999999999"/>
    <x v="0"/>
    <x v="1"/>
  </r>
  <r>
    <x v="45"/>
    <n v="46"/>
    <x v="2"/>
    <n v="42.16"/>
    <n v="124.64"/>
    <n v="181.31"/>
    <n v="0.31"/>
    <n v="61.42"/>
    <n v="14.65"/>
    <n v="4.37"/>
    <n v="4"/>
    <n v="9.3699999999999992"/>
    <n v="84.02"/>
    <n v="4.63"/>
    <n v="38"/>
    <n v="112"/>
    <n v="194"/>
    <n v="0.25"/>
    <n v="56"/>
    <n v="10.199999999999999"/>
    <x v="0"/>
    <x v="1"/>
  </r>
  <r>
    <x v="45"/>
    <n v="46"/>
    <x v="2"/>
    <n v="44.13"/>
    <n v="132.44"/>
    <n v="176.38"/>
    <n v="0.34"/>
    <n v="62.29"/>
    <n v="18.190000000000001"/>
    <n v="4.37"/>
    <n v="4"/>
    <n v="9.3699999999999992"/>
    <n v="84.02"/>
    <n v="4.63"/>
    <n v="38"/>
    <n v="112"/>
    <n v="194"/>
    <n v="0.25"/>
    <n v="56"/>
    <n v="10.199999999999999"/>
    <x v="0"/>
    <x v="1"/>
  </r>
  <r>
    <x v="46"/>
    <n v="47"/>
    <x v="0"/>
    <n v="40.130000000000003"/>
    <n v="142.27000000000001"/>
    <n v="191.51"/>
    <n v="0.45"/>
    <n v="49.04"/>
    <n v="13.69"/>
    <n v="4.84"/>
    <n v="7"/>
    <n v="10.58"/>
    <n v="79.400000000000006"/>
    <n v="8.5500000000000007"/>
    <n v="35"/>
    <n v="129"/>
    <n v="195"/>
    <n v="0.4"/>
    <n v="49"/>
    <n v="10.9"/>
    <x v="2"/>
    <x v="1"/>
  </r>
  <r>
    <x v="46"/>
    <n v="47"/>
    <x v="0"/>
    <n v="44.39"/>
    <n v="154.86000000000001"/>
    <n v="186.51"/>
    <n v="0.49"/>
    <n v="50.05"/>
    <n v="15.65"/>
    <n v="4.84"/>
    <n v="7"/>
    <n v="10.58"/>
    <n v="79.400000000000006"/>
    <n v="8.5500000000000007"/>
    <n v="35"/>
    <n v="129"/>
    <n v="195"/>
    <n v="0.4"/>
    <n v="49"/>
    <n v="10.9"/>
    <x v="2"/>
    <x v="1"/>
  </r>
  <r>
    <x v="46"/>
    <n v="47"/>
    <x v="0"/>
    <n v="49.55"/>
    <n v="169.89"/>
    <n v="180.34"/>
    <n v="0.54"/>
    <n v="50.46"/>
    <n v="17.21"/>
    <n v="4.84"/>
    <n v="7"/>
    <n v="10.58"/>
    <n v="79.400000000000006"/>
    <n v="8.5500000000000007"/>
    <n v="35"/>
    <n v="129"/>
    <n v="195"/>
    <n v="0.4"/>
    <n v="49"/>
    <n v="10.9"/>
    <x v="2"/>
    <x v="1"/>
  </r>
  <r>
    <x v="46"/>
    <n v="47"/>
    <x v="0"/>
    <n v="56.6"/>
    <n v="186.85"/>
    <n v="174.68"/>
    <n v="0.59"/>
    <n v="53.4"/>
    <n v="18.78"/>
    <n v="4.84"/>
    <n v="7"/>
    <n v="10.58"/>
    <n v="79.400000000000006"/>
    <n v="8.5500000000000007"/>
    <n v="35"/>
    <n v="129"/>
    <n v="195"/>
    <n v="0.4"/>
    <n v="49"/>
    <n v="10.9"/>
    <x v="2"/>
    <x v="1"/>
  </r>
  <r>
    <x v="46"/>
    <n v="47"/>
    <x v="1"/>
    <n v="40.49"/>
    <n v="140.6"/>
    <n v="180.42"/>
    <n v="0.42"/>
    <n v="47.54"/>
    <n v="11.44"/>
    <n v="4.84"/>
    <n v="7"/>
    <n v="10.58"/>
    <n v="79.400000000000006"/>
    <n v="8.5500000000000007"/>
    <n v="36"/>
    <n v="123"/>
    <n v="189"/>
    <n v="0.38"/>
    <n v="50"/>
    <n v="11.1"/>
    <x v="2"/>
    <x v="1"/>
  </r>
  <r>
    <x v="46"/>
    <n v="47"/>
    <x v="1"/>
    <n v="43.44"/>
    <n v="153.09"/>
    <n v="177.44"/>
    <n v="0.47"/>
    <n v="49.32"/>
    <n v="13.38"/>
    <n v="4.84"/>
    <n v="7"/>
    <n v="10.58"/>
    <n v="79.400000000000006"/>
    <n v="8.5500000000000007"/>
    <n v="36"/>
    <n v="123"/>
    <n v="189"/>
    <n v="0.38"/>
    <n v="50"/>
    <n v="11.1"/>
    <x v="2"/>
    <x v="1"/>
  </r>
  <r>
    <x v="46"/>
    <n v="47"/>
    <x v="1"/>
    <n v="47.3"/>
    <n v="167.33"/>
    <n v="174.12"/>
    <n v="0.52"/>
    <n v="51.75"/>
    <n v="15.66"/>
    <n v="4.84"/>
    <n v="7"/>
    <n v="10.58"/>
    <n v="79.400000000000006"/>
    <n v="8.5500000000000007"/>
    <n v="36"/>
    <n v="123"/>
    <n v="189"/>
    <n v="0.38"/>
    <n v="50"/>
    <n v="11.1"/>
    <x v="2"/>
    <x v="1"/>
  </r>
  <r>
    <x v="46"/>
    <n v="47"/>
    <x v="1"/>
    <n v="50.09"/>
    <n v="181.85"/>
    <n v="173.93"/>
    <n v="0.59"/>
    <n v="56.99"/>
    <n v="17.510000000000002"/>
    <n v="4.84"/>
    <n v="7"/>
    <n v="10.58"/>
    <n v="79.400000000000006"/>
    <n v="8.5500000000000007"/>
    <n v="36"/>
    <n v="123"/>
    <n v="189"/>
    <n v="0.38"/>
    <n v="50"/>
    <n v="11.1"/>
    <x v="2"/>
    <x v="1"/>
  </r>
  <r>
    <x v="46"/>
    <n v="47"/>
    <x v="1"/>
    <n v="53.62"/>
    <n v="193.32"/>
    <n v="170.08"/>
    <n v="0.64"/>
    <n v="58.01"/>
    <n v="19.05"/>
    <n v="4.84"/>
    <n v="7"/>
    <n v="10.58"/>
    <n v="79.400000000000006"/>
    <n v="8.5500000000000007"/>
    <n v="36"/>
    <n v="123"/>
    <n v="189"/>
    <n v="0.38"/>
    <n v="50"/>
    <n v="11.1"/>
    <x v="2"/>
    <x v="1"/>
  </r>
  <r>
    <x v="46"/>
    <n v="47"/>
    <x v="2"/>
    <n v="42.34"/>
    <n v="125.58"/>
    <n v="186.61"/>
    <n v="0.28999999999999998"/>
    <n v="55.47"/>
    <n v="12.01"/>
    <n v="4.84"/>
    <n v="7"/>
    <n v="10.58"/>
    <n v="79.400000000000006"/>
    <n v="8.5500000000000007"/>
    <n v="38"/>
    <n v="112"/>
    <n v="194"/>
    <n v="0.25"/>
    <n v="56"/>
    <n v="10.199999999999999"/>
    <x v="2"/>
    <x v="1"/>
  </r>
  <r>
    <x v="46"/>
    <n v="47"/>
    <x v="2"/>
    <n v="45.76"/>
    <n v="138.79"/>
    <n v="183.02"/>
    <n v="0.34"/>
    <n v="56.03"/>
    <n v="13.93"/>
    <n v="4.84"/>
    <n v="7"/>
    <n v="10.58"/>
    <n v="79.400000000000006"/>
    <n v="8.5500000000000007"/>
    <n v="38"/>
    <n v="112"/>
    <n v="194"/>
    <n v="0.25"/>
    <n v="56"/>
    <n v="10.199999999999999"/>
    <x v="2"/>
    <x v="1"/>
  </r>
  <r>
    <x v="46"/>
    <n v="47"/>
    <x v="2"/>
    <n v="47.27"/>
    <n v="146.9"/>
    <n v="179.51"/>
    <n v="0.41"/>
    <n v="60.84"/>
    <n v="16.190000000000001"/>
    <n v="4.84"/>
    <n v="7"/>
    <n v="10.58"/>
    <n v="79.400000000000006"/>
    <n v="8.5500000000000007"/>
    <n v="38"/>
    <n v="112"/>
    <n v="194"/>
    <n v="0.25"/>
    <n v="56"/>
    <n v="10.199999999999999"/>
    <x v="2"/>
    <x v="1"/>
  </r>
  <r>
    <x v="46"/>
    <n v="47"/>
    <x v="2"/>
    <n v="51.6"/>
    <n v="160.74"/>
    <n v="175.74"/>
    <n v="0.47"/>
    <n v="65.8"/>
    <n v="18.190000000000001"/>
    <n v="4.84"/>
    <n v="7"/>
    <n v="10.58"/>
    <n v="79.400000000000006"/>
    <n v="8.5500000000000007"/>
    <n v="38"/>
    <n v="112"/>
    <n v="194"/>
    <n v="0.25"/>
    <n v="56"/>
    <n v="10.199999999999999"/>
    <x v="2"/>
    <x v="1"/>
  </r>
  <r>
    <x v="46"/>
    <n v="47"/>
    <x v="2"/>
    <n v="55.03"/>
    <n v="176.56"/>
    <n v="171.06"/>
    <n v="0.54"/>
    <n v="68.55"/>
    <n v="20.84"/>
    <n v="4.84"/>
    <n v="7"/>
    <n v="10.58"/>
    <n v="79.400000000000006"/>
    <n v="8.5500000000000007"/>
    <n v="38"/>
    <n v="112"/>
    <n v="194"/>
    <n v="0.25"/>
    <n v="56"/>
    <n v="10.199999999999999"/>
    <x v="2"/>
    <x v="1"/>
  </r>
  <r>
    <x v="47"/>
    <n v="48"/>
    <x v="0"/>
    <n v="53.85"/>
    <n v="135.32"/>
    <n v="193.03"/>
    <n v="0.47"/>
    <n v="50.23"/>
    <n v="14.2"/>
    <n v="6.05"/>
    <n v="7"/>
    <n v="9.19"/>
    <n v="79.02"/>
    <n v="10.86"/>
    <n v="35"/>
    <n v="129"/>
    <n v="195"/>
    <n v="0.4"/>
    <n v="49"/>
    <n v="10.9"/>
    <x v="2"/>
    <x v="1"/>
  </r>
  <r>
    <x v="47"/>
    <n v="48"/>
    <x v="0"/>
    <n v="70.599999999999994"/>
    <n v="141.94"/>
    <n v="190.8"/>
    <n v="0.56000000000000005"/>
    <n v="47.27"/>
    <n v="17.760000000000002"/>
    <n v="6.05"/>
    <n v="7"/>
    <n v="9.19"/>
    <n v="79.02"/>
    <n v="10.86"/>
    <n v="35"/>
    <n v="129"/>
    <n v="195"/>
    <n v="0.4"/>
    <n v="49"/>
    <n v="10.9"/>
    <x v="2"/>
    <x v="1"/>
  </r>
  <r>
    <x v="47"/>
    <n v="48"/>
    <x v="0"/>
    <n v="86.83"/>
    <n v="147.78"/>
    <n v="181.78"/>
    <n v="0.63"/>
    <n v="53.28"/>
    <n v="21.03"/>
    <n v="6.05"/>
    <n v="7"/>
    <n v="9.19"/>
    <n v="79.02"/>
    <n v="10.86"/>
    <n v="35"/>
    <n v="129"/>
    <n v="195"/>
    <n v="0.4"/>
    <n v="49"/>
    <n v="10.9"/>
    <x v="2"/>
    <x v="1"/>
  </r>
  <r>
    <x v="47"/>
    <n v="48"/>
    <x v="0"/>
    <n v="104.51"/>
    <n v="152.61000000000001"/>
    <n v="183.75"/>
    <n v="0.73"/>
    <n v="56.02"/>
    <n v="25.8"/>
    <n v="6.05"/>
    <n v="7"/>
    <n v="9.19"/>
    <n v="79.02"/>
    <n v="10.86"/>
    <n v="35"/>
    <n v="129"/>
    <n v="195"/>
    <n v="0.4"/>
    <n v="49"/>
    <n v="10.9"/>
    <x v="2"/>
    <x v="1"/>
  </r>
  <r>
    <x v="47"/>
    <n v="48"/>
    <x v="0"/>
    <n v="119.24"/>
    <n v="162.37"/>
    <n v="180.06"/>
    <n v="0.81"/>
    <n v="57.43"/>
    <n v="30.47"/>
    <n v="6.05"/>
    <n v="7"/>
    <n v="9.19"/>
    <n v="79.02"/>
    <n v="10.86"/>
    <n v="35"/>
    <n v="129"/>
    <n v="195"/>
    <n v="0.4"/>
    <n v="49"/>
    <n v="10.9"/>
    <x v="2"/>
    <x v="1"/>
  </r>
  <r>
    <x v="47"/>
    <n v="48"/>
    <x v="1"/>
    <n v="44.45"/>
    <n v="125.51"/>
    <n v="187.35"/>
    <n v="0.46"/>
    <n v="50.93"/>
    <n v="13.89"/>
    <n v="6.05"/>
    <n v="7"/>
    <n v="9.19"/>
    <n v="79.02"/>
    <n v="10.86"/>
    <n v="36"/>
    <n v="123"/>
    <n v="189"/>
    <n v="0.38"/>
    <n v="50"/>
    <n v="11.1"/>
    <x v="2"/>
    <x v="1"/>
  </r>
  <r>
    <x v="47"/>
    <n v="48"/>
    <x v="1"/>
    <n v="53.6"/>
    <n v="127.7"/>
    <n v="180.8"/>
    <n v="0.56000000000000005"/>
    <n v="49.45"/>
    <n v="17.11"/>
    <n v="6.05"/>
    <n v="7"/>
    <n v="9.19"/>
    <n v="79.02"/>
    <n v="10.86"/>
    <n v="36"/>
    <n v="123"/>
    <n v="189"/>
    <n v="0.38"/>
    <n v="50"/>
    <n v="11.1"/>
    <x v="2"/>
    <x v="1"/>
  </r>
  <r>
    <x v="47"/>
    <n v="48"/>
    <x v="1"/>
    <n v="63.77"/>
    <n v="132.12"/>
    <n v="180.6"/>
    <n v="0.64"/>
    <n v="53.05"/>
    <n v="22.42"/>
    <n v="6.05"/>
    <n v="7"/>
    <n v="9.19"/>
    <n v="79.02"/>
    <n v="10.86"/>
    <n v="36"/>
    <n v="123"/>
    <n v="189"/>
    <n v="0.38"/>
    <n v="50"/>
    <n v="11.1"/>
    <x v="2"/>
    <x v="1"/>
  </r>
  <r>
    <x v="47"/>
    <n v="48"/>
    <x v="1"/>
    <n v="72.5"/>
    <n v="136.80000000000001"/>
    <n v="175.41"/>
    <n v="0.71"/>
    <n v="56.73"/>
    <n v="26.35"/>
    <n v="6.05"/>
    <n v="7"/>
    <n v="9.19"/>
    <n v="79.02"/>
    <n v="10.86"/>
    <n v="36"/>
    <n v="123"/>
    <n v="189"/>
    <n v="0.38"/>
    <n v="50"/>
    <n v="11.1"/>
    <x v="2"/>
    <x v="1"/>
  </r>
  <r>
    <x v="47"/>
    <n v="48"/>
    <x v="2"/>
    <n v="46.66"/>
    <n v="119.71"/>
    <n v="189.03"/>
    <n v="0.33"/>
    <n v="59.52"/>
    <n v="14.03"/>
    <n v="6.05"/>
    <n v="7"/>
    <n v="9.19"/>
    <n v="79.02"/>
    <n v="10.86"/>
    <n v="38"/>
    <n v="112"/>
    <n v="194"/>
    <n v="0.25"/>
    <n v="56"/>
    <n v="10.199999999999999"/>
    <x v="2"/>
    <x v="1"/>
  </r>
  <r>
    <x v="47"/>
    <n v="48"/>
    <x v="2"/>
    <n v="54.21"/>
    <n v="125.1"/>
    <n v="183.91"/>
    <n v="0.41"/>
    <n v="59.04"/>
    <n v="18.27"/>
    <n v="6.05"/>
    <n v="7"/>
    <n v="9.19"/>
    <n v="79.02"/>
    <n v="10.86"/>
    <n v="38"/>
    <n v="112"/>
    <n v="194"/>
    <n v="0.25"/>
    <n v="56"/>
    <n v="10.199999999999999"/>
    <x v="2"/>
    <x v="1"/>
  </r>
  <r>
    <x v="47"/>
    <n v="48"/>
    <x v="2"/>
    <n v="62.17"/>
    <n v="127.98"/>
    <n v="174.91"/>
    <n v="0.45"/>
    <n v="59.22"/>
    <n v="22.49"/>
    <n v="6.05"/>
    <n v="7"/>
    <n v="9.19"/>
    <n v="79.02"/>
    <n v="10.86"/>
    <n v="38"/>
    <n v="112"/>
    <n v="194"/>
    <n v="0.25"/>
    <n v="56"/>
    <n v="10.199999999999999"/>
    <x v="2"/>
    <x v="1"/>
  </r>
  <r>
    <x v="48"/>
    <n v="49"/>
    <x v="0"/>
    <n v="37.659999999999997"/>
    <n v="138.69"/>
    <n v="194.5"/>
    <n v="0.47"/>
    <n v="49.32"/>
    <n v="14.6"/>
    <n v="4.91"/>
    <n v="4"/>
    <n v="4.7300000000000004"/>
    <n v="79.37"/>
    <n v="9.2799999999999994"/>
    <n v="35"/>
    <n v="129"/>
    <n v="195"/>
    <n v="0.4"/>
    <n v="49"/>
    <n v="10.9"/>
    <x v="2"/>
    <x v="0"/>
  </r>
  <r>
    <x v="48"/>
    <n v="49"/>
    <x v="0"/>
    <n v="44.46"/>
    <n v="150.22"/>
    <n v="195.04"/>
    <n v="0.54"/>
    <n v="49.04"/>
    <n v="17.77"/>
    <n v="4.91"/>
    <n v="4"/>
    <n v="4.7300000000000004"/>
    <n v="79.37"/>
    <n v="9.2799999999999994"/>
    <n v="35"/>
    <n v="129"/>
    <n v="195"/>
    <n v="0.4"/>
    <n v="49"/>
    <n v="10.9"/>
    <x v="2"/>
    <x v="0"/>
  </r>
  <r>
    <x v="48"/>
    <n v="49"/>
    <x v="0"/>
    <n v="53.62"/>
    <n v="160.41999999999999"/>
    <n v="195.64"/>
    <n v="0.6"/>
    <n v="49.15"/>
    <n v="21.86"/>
    <n v="4.91"/>
    <n v="4"/>
    <n v="4.7300000000000004"/>
    <n v="79.37"/>
    <n v="9.2799999999999994"/>
    <n v="35"/>
    <n v="129"/>
    <n v="195"/>
    <n v="0.4"/>
    <n v="49"/>
    <n v="10.9"/>
    <x v="2"/>
    <x v="0"/>
  </r>
  <r>
    <x v="48"/>
    <n v="49"/>
    <x v="0"/>
    <n v="61.69"/>
    <n v="168.69"/>
    <n v="192.67"/>
    <n v="0.66"/>
    <n v="48.99"/>
    <n v="25.55"/>
    <n v="4.91"/>
    <n v="4"/>
    <n v="4.7300000000000004"/>
    <n v="79.37"/>
    <n v="9.2799999999999994"/>
    <n v="35"/>
    <n v="129"/>
    <n v="195"/>
    <n v="0.4"/>
    <n v="49"/>
    <n v="10.9"/>
    <x v="2"/>
    <x v="0"/>
  </r>
  <r>
    <x v="48"/>
    <n v="49"/>
    <x v="1"/>
    <n v="38.36"/>
    <n v="130.66"/>
    <n v="187.34"/>
    <n v="0.44"/>
    <n v="51.71"/>
    <n v="14.73"/>
    <n v="4.91"/>
    <n v="4"/>
    <n v="4.7300000000000004"/>
    <n v="79.37"/>
    <n v="9.2799999999999994"/>
    <n v="36"/>
    <n v="123"/>
    <n v="189"/>
    <n v="0.38"/>
    <n v="50"/>
    <n v="11.1"/>
    <x v="2"/>
    <x v="0"/>
  </r>
  <r>
    <x v="48"/>
    <n v="49"/>
    <x v="1"/>
    <n v="40.58"/>
    <n v="142.78"/>
    <n v="189.87"/>
    <n v="0.51"/>
    <n v="55.02"/>
    <n v="18.98"/>
    <n v="4.91"/>
    <n v="4"/>
    <n v="4.7300000000000004"/>
    <n v="79.37"/>
    <n v="9.2799999999999994"/>
    <n v="36"/>
    <n v="123"/>
    <n v="189"/>
    <n v="0.38"/>
    <n v="50"/>
    <n v="11.1"/>
    <x v="2"/>
    <x v="0"/>
  </r>
  <r>
    <x v="48"/>
    <n v="49"/>
    <x v="1"/>
    <n v="41.74"/>
    <n v="155.12"/>
    <n v="188.14"/>
    <n v="0.55000000000000004"/>
    <n v="54.76"/>
    <n v="23.66"/>
    <n v="4.91"/>
    <n v="4"/>
    <n v="4.7300000000000004"/>
    <n v="79.37"/>
    <n v="9.2799999999999994"/>
    <n v="36"/>
    <n v="123"/>
    <n v="189"/>
    <n v="0.38"/>
    <n v="50"/>
    <n v="11.1"/>
    <x v="2"/>
    <x v="0"/>
  </r>
  <r>
    <x v="48"/>
    <n v="49"/>
    <x v="1"/>
    <n v="43.34"/>
    <n v="165.86"/>
    <n v="186.91"/>
    <n v="0.59"/>
    <n v="57.97"/>
    <n v="28.16"/>
    <n v="4.91"/>
    <n v="4"/>
    <n v="4.7300000000000004"/>
    <n v="79.37"/>
    <n v="9.2799999999999994"/>
    <n v="36"/>
    <n v="123"/>
    <n v="189"/>
    <n v="0.38"/>
    <n v="50"/>
    <n v="11.1"/>
    <x v="2"/>
    <x v="0"/>
  </r>
  <r>
    <x v="48"/>
    <n v="49"/>
    <x v="1"/>
    <n v="45.26"/>
    <n v="175.03"/>
    <n v="183.33"/>
    <n v="0.66"/>
    <n v="58.37"/>
    <n v="33.01"/>
    <n v="4.91"/>
    <n v="4"/>
    <n v="4.7300000000000004"/>
    <n v="79.37"/>
    <n v="9.2799999999999994"/>
    <n v="36"/>
    <n v="123"/>
    <n v="189"/>
    <n v="0.38"/>
    <n v="50"/>
    <n v="11.1"/>
    <x v="2"/>
    <x v="0"/>
  </r>
  <r>
    <x v="48"/>
    <n v="49"/>
    <x v="2"/>
    <n v="41.07"/>
    <n v="123.53"/>
    <n v="191.45"/>
    <n v="0.31"/>
    <n v="60.65"/>
    <n v="14.52"/>
    <n v="4.91"/>
    <n v="4"/>
    <n v="4.7300000000000004"/>
    <n v="79.37"/>
    <n v="9.2799999999999994"/>
    <n v="38"/>
    <n v="112"/>
    <n v="194"/>
    <n v="0.25"/>
    <n v="56"/>
    <n v="10.199999999999999"/>
    <x v="2"/>
    <x v="0"/>
  </r>
  <r>
    <x v="48"/>
    <n v="49"/>
    <x v="2"/>
    <n v="44.94"/>
    <n v="133.56"/>
    <n v="188.2"/>
    <n v="0.37"/>
    <n v="63.5"/>
    <n v="19.18"/>
    <n v="4.91"/>
    <n v="4"/>
    <n v="4.7300000000000004"/>
    <n v="79.37"/>
    <n v="9.2799999999999994"/>
    <n v="38"/>
    <n v="112"/>
    <n v="194"/>
    <n v="0.25"/>
    <n v="56"/>
    <n v="10.199999999999999"/>
    <x v="2"/>
    <x v="0"/>
  </r>
  <r>
    <x v="48"/>
    <n v="49"/>
    <x v="2"/>
    <n v="47.92"/>
    <n v="145.69999999999999"/>
    <n v="184.21"/>
    <n v="0.44"/>
    <n v="62.58"/>
    <n v="22.75"/>
    <n v="4.91"/>
    <n v="4"/>
    <n v="4.7300000000000004"/>
    <n v="79.37"/>
    <n v="9.2799999999999994"/>
    <n v="38"/>
    <n v="112"/>
    <n v="194"/>
    <n v="0.25"/>
    <n v="56"/>
    <n v="10.199999999999999"/>
    <x v="2"/>
    <x v="0"/>
  </r>
  <r>
    <x v="49"/>
    <n v="50"/>
    <x v="0"/>
    <n v="41.99"/>
    <n v="135.21"/>
    <n v="191.93"/>
    <n v="0.43"/>
    <n v="50.23"/>
    <n v="14.63"/>
    <n v="4.41"/>
    <n v="3"/>
    <n v="4.71"/>
    <n v="79.53"/>
    <n v="3.7"/>
    <n v="35"/>
    <n v="129"/>
    <n v="195"/>
    <n v="0.4"/>
    <n v="49"/>
    <n v="10.9"/>
    <x v="0"/>
    <x v="0"/>
  </r>
  <r>
    <x v="49"/>
    <n v="50"/>
    <x v="0"/>
    <n v="42.33"/>
    <n v="143.91"/>
    <n v="192.68"/>
    <n v="0.47"/>
    <n v="50.07"/>
    <n v="18.53"/>
    <n v="4.41"/>
    <n v="3"/>
    <n v="4.71"/>
    <n v="79.53"/>
    <n v="3.7"/>
    <n v="35"/>
    <n v="129"/>
    <n v="195"/>
    <n v="0.4"/>
    <n v="49"/>
    <n v="10.9"/>
    <x v="0"/>
    <x v="0"/>
  </r>
  <r>
    <x v="49"/>
    <n v="50"/>
    <x v="0"/>
    <n v="47.85"/>
    <n v="152.77000000000001"/>
    <n v="190.66"/>
    <n v="0.51"/>
    <n v="52.43"/>
    <n v="22.26"/>
    <n v="4.41"/>
    <n v="3"/>
    <n v="4.71"/>
    <n v="79.53"/>
    <n v="3.7"/>
    <n v="35"/>
    <n v="129"/>
    <n v="195"/>
    <n v="0.4"/>
    <n v="49"/>
    <n v="10.9"/>
    <x v="0"/>
    <x v="0"/>
  </r>
  <r>
    <x v="49"/>
    <n v="50"/>
    <x v="0"/>
    <n v="53.02"/>
    <n v="159.07"/>
    <n v="190.87"/>
    <n v="0.55000000000000004"/>
    <n v="50.56"/>
    <n v="25.49"/>
    <n v="4.41"/>
    <n v="3"/>
    <n v="4.71"/>
    <n v="79.53"/>
    <n v="3.7"/>
    <n v="35"/>
    <n v="129"/>
    <n v="195"/>
    <n v="0.4"/>
    <n v="49"/>
    <n v="10.9"/>
    <x v="0"/>
    <x v="0"/>
  </r>
  <r>
    <x v="49"/>
    <n v="50"/>
    <x v="0"/>
    <n v="58.22"/>
    <n v="171.67"/>
    <n v="188.77"/>
    <n v="0.57999999999999996"/>
    <n v="53.05"/>
    <n v="29.77"/>
    <n v="4.41"/>
    <n v="3"/>
    <n v="4.71"/>
    <n v="79.53"/>
    <n v="3.7"/>
    <n v="35"/>
    <n v="129"/>
    <n v="195"/>
    <n v="0.4"/>
    <n v="49"/>
    <n v="10.9"/>
    <x v="0"/>
    <x v="0"/>
  </r>
  <r>
    <x v="49"/>
    <n v="50"/>
    <x v="1"/>
    <n v="39.700000000000003"/>
    <n v="133.38999999999999"/>
    <n v="186.86"/>
    <n v="0.43"/>
    <n v="50.29"/>
    <n v="15.67"/>
    <n v="4.41"/>
    <n v="3"/>
    <n v="4.71"/>
    <n v="79.53"/>
    <n v="3.7"/>
    <n v="36"/>
    <n v="123"/>
    <n v="189"/>
    <n v="0.38"/>
    <n v="50"/>
    <n v="11.1"/>
    <x v="0"/>
    <x v="0"/>
  </r>
  <r>
    <x v="49"/>
    <n v="50"/>
    <x v="1"/>
    <n v="43.68"/>
    <n v="140.57"/>
    <n v="185.79"/>
    <n v="0.48"/>
    <n v="51.01"/>
    <n v="19.75"/>
    <n v="4.41"/>
    <n v="3"/>
    <n v="4.71"/>
    <n v="79.53"/>
    <n v="3.7"/>
    <n v="36"/>
    <n v="123"/>
    <n v="189"/>
    <n v="0.38"/>
    <n v="50"/>
    <n v="11.1"/>
    <x v="0"/>
    <x v="0"/>
  </r>
  <r>
    <x v="49"/>
    <n v="50"/>
    <x v="1"/>
    <n v="45.82"/>
    <n v="146.93"/>
    <n v="182.54"/>
    <n v="0.51"/>
    <n v="53.1"/>
    <n v="23.49"/>
    <n v="4.41"/>
    <n v="3"/>
    <n v="4.71"/>
    <n v="79.53"/>
    <n v="3.7"/>
    <n v="36"/>
    <n v="123"/>
    <n v="189"/>
    <n v="0.38"/>
    <n v="50"/>
    <n v="11.1"/>
    <x v="0"/>
    <x v="0"/>
  </r>
  <r>
    <x v="49"/>
    <n v="50"/>
    <x v="1"/>
    <n v="49.46"/>
    <n v="157.28"/>
    <n v="180.08"/>
    <n v="0.53"/>
    <n v="52.4"/>
    <n v="26.18"/>
    <n v="4.41"/>
    <n v="3"/>
    <n v="4.71"/>
    <n v="79.53"/>
    <n v="3.7"/>
    <n v="36"/>
    <n v="123"/>
    <n v="189"/>
    <n v="0.38"/>
    <n v="50"/>
    <n v="11.1"/>
    <x v="0"/>
    <x v="0"/>
  </r>
  <r>
    <x v="49"/>
    <n v="50"/>
    <x v="2"/>
    <n v="40.53"/>
    <n v="122.09"/>
    <n v="190.59"/>
    <n v="0.28999999999999998"/>
    <n v="54.21"/>
    <n v="14.65"/>
    <n v="4.41"/>
    <n v="3"/>
    <n v="4.71"/>
    <n v="79.53"/>
    <n v="3.7"/>
    <n v="38"/>
    <n v="112"/>
    <n v="194"/>
    <n v="0.25"/>
    <n v="56"/>
    <n v="10.199999999999999"/>
    <x v="0"/>
    <x v="0"/>
  </r>
  <r>
    <x v="49"/>
    <n v="50"/>
    <x v="2"/>
    <n v="42.72"/>
    <n v="134.69999999999999"/>
    <n v="190.08"/>
    <n v="0.33"/>
    <n v="51.5"/>
    <n v="18.48"/>
    <n v="4.41"/>
    <n v="3"/>
    <n v="4.71"/>
    <n v="79.53"/>
    <n v="3.7"/>
    <n v="38"/>
    <n v="112"/>
    <n v="194"/>
    <n v="0.25"/>
    <n v="56"/>
    <n v="10.199999999999999"/>
    <x v="0"/>
    <x v="0"/>
  </r>
  <r>
    <x v="49"/>
    <n v="50"/>
    <x v="2"/>
    <n v="47.5"/>
    <n v="146.29"/>
    <n v="186.47"/>
    <n v="0.34"/>
    <n v="51.19"/>
    <n v="22.77"/>
    <n v="4.41"/>
    <n v="3"/>
    <n v="4.71"/>
    <n v="79.53"/>
    <n v="3.7"/>
    <n v="38"/>
    <n v="112"/>
    <n v="194"/>
    <n v="0.25"/>
    <n v="56"/>
    <n v="10.199999999999999"/>
    <x v="0"/>
    <x v="0"/>
  </r>
  <r>
    <x v="49"/>
    <n v="50"/>
    <x v="2"/>
    <n v="51.58"/>
    <n v="158.21"/>
    <n v="182.78"/>
    <n v="0.37"/>
    <n v="51.56"/>
    <n v="25.94"/>
    <n v="4.41"/>
    <n v="3"/>
    <n v="4.71"/>
    <n v="79.53"/>
    <n v="3.7"/>
    <n v="38"/>
    <n v="112"/>
    <n v="194"/>
    <n v="0.25"/>
    <n v="56"/>
    <n v="10.199999999999999"/>
    <x v="0"/>
    <x v="0"/>
  </r>
  <r>
    <x v="49"/>
    <n v="50"/>
    <x v="2"/>
    <n v="54.02"/>
    <n v="168.56"/>
    <n v="179.3"/>
    <n v="0.4"/>
    <n v="53.57"/>
    <n v="29.32"/>
    <n v="4.41"/>
    <n v="3"/>
    <n v="4.71"/>
    <n v="79.53"/>
    <n v="3.7"/>
    <n v="38"/>
    <n v="112"/>
    <n v="194"/>
    <n v="0.25"/>
    <n v="56"/>
    <n v="10.199999999999999"/>
    <x v="0"/>
    <x v="0"/>
  </r>
  <r>
    <x v="50"/>
    <n v="51"/>
    <x v="0"/>
    <n v="41.71"/>
    <n v="137.37"/>
    <n v="195.71"/>
    <n v="0.48"/>
    <n v="49.6"/>
    <n v="14.73"/>
    <n v="4.54"/>
    <n v="4"/>
    <n v="4.88"/>
    <n v="81.09"/>
    <n v="10.08"/>
    <n v="35"/>
    <n v="129"/>
    <n v="195"/>
    <n v="0.4"/>
    <n v="49"/>
    <n v="10.9"/>
    <x v="2"/>
    <x v="0"/>
  </r>
  <r>
    <x v="50"/>
    <n v="51"/>
    <x v="0"/>
    <n v="46.32"/>
    <n v="147.72999999999999"/>
    <n v="195.27"/>
    <n v="0.56999999999999995"/>
    <n v="48.96"/>
    <n v="19.170000000000002"/>
    <n v="4.54"/>
    <n v="4"/>
    <n v="4.88"/>
    <n v="81.09"/>
    <n v="10.08"/>
    <n v="35"/>
    <n v="129"/>
    <n v="195"/>
    <n v="0.4"/>
    <n v="49"/>
    <n v="10.9"/>
    <x v="2"/>
    <x v="0"/>
  </r>
  <r>
    <x v="50"/>
    <n v="51"/>
    <x v="0"/>
    <n v="52.13"/>
    <n v="155.47999999999999"/>
    <n v="193.8"/>
    <n v="0.63"/>
    <n v="47.5"/>
    <n v="23.64"/>
    <n v="4.54"/>
    <n v="4"/>
    <n v="4.88"/>
    <n v="81.09"/>
    <n v="10.08"/>
    <n v="35"/>
    <n v="129"/>
    <n v="195"/>
    <n v="0.4"/>
    <n v="49"/>
    <n v="10.9"/>
    <x v="2"/>
    <x v="0"/>
  </r>
  <r>
    <x v="50"/>
    <n v="51"/>
    <x v="0"/>
    <n v="59.16"/>
    <n v="161.54"/>
    <n v="190.65"/>
    <n v="0.68"/>
    <n v="45.86"/>
    <n v="26.65"/>
    <n v="4.54"/>
    <n v="4"/>
    <n v="4.88"/>
    <n v="81.09"/>
    <n v="10.08"/>
    <n v="35"/>
    <n v="129"/>
    <n v="195"/>
    <n v="0.4"/>
    <n v="49"/>
    <n v="10.9"/>
    <x v="2"/>
    <x v="0"/>
  </r>
  <r>
    <x v="50"/>
    <n v="51"/>
    <x v="1"/>
    <n v="39.46"/>
    <n v="130.83000000000001"/>
    <n v="187.83"/>
    <n v="0.45"/>
    <n v="51.76"/>
    <n v="14.39"/>
    <n v="4.54"/>
    <n v="4"/>
    <n v="4.88"/>
    <n v="81.09"/>
    <n v="10.08"/>
    <n v="36"/>
    <n v="123"/>
    <n v="189"/>
    <n v="0.38"/>
    <n v="50"/>
    <n v="11.1"/>
    <x v="2"/>
    <x v="0"/>
  </r>
  <r>
    <x v="50"/>
    <n v="51"/>
    <x v="1"/>
    <n v="40.229999999999997"/>
    <n v="141.13"/>
    <n v="185.96"/>
    <n v="0.51"/>
    <n v="55"/>
    <n v="18.93"/>
    <n v="4.54"/>
    <n v="4"/>
    <n v="4.88"/>
    <n v="81.09"/>
    <n v="10.08"/>
    <n v="36"/>
    <n v="123"/>
    <n v="189"/>
    <n v="0.38"/>
    <n v="50"/>
    <n v="11.1"/>
    <x v="2"/>
    <x v="0"/>
  </r>
  <r>
    <x v="50"/>
    <n v="51"/>
    <x v="1"/>
    <n v="42.95"/>
    <n v="149.47"/>
    <n v="183.43"/>
    <n v="0.61"/>
    <n v="57.17"/>
    <n v="22.38"/>
    <n v="4.54"/>
    <n v="4"/>
    <n v="4.88"/>
    <n v="81.09"/>
    <n v="10.08"/>
    <n v="36"/>
    <n v="123"/>
    <n v="189"/>
    <n v="0.38"/>
    <n v="50"/>
    <n v="11.1"/>
    <x v="2"/>
    <x v="0"/>
  </r>
  <r>
    <x v="50"/>
    <n v="51"/>
    <x v="2"/>
    <n v="42.05"/>
    <n v="118.27"/>
    <n v="190.99"/>
    <n v="0.33"/>
    <n v="58.25"/>
    <n v="13.59"/>
    <n v="4.54"/>
    <n v="4"/>
    <n v="4.88"/>
    <n v="81.09"/>
    <n v="10.08"/>
    <n v="38"/>
    <n v="112"/>
    <n v="194"/>
    <n v="0.25"/>
    <n v="56"/>
    <n v="10.199999999999999"/>
    <x v="2"/>
    <x v="0"/>
  </r>
  <r>
    <x v="50"/>
    <n v="51"/>
    <x v="2"/>
    <n v="45.01"/>
    <n v="123.23"/>
    <n v="186.61"/>
    <n v="0.4"/>
    <n v="63.03"/>
    <n v="18.09"/>
    <n v="4.54"/>
    <n v="4"/>
    <n v="4.88"/>
    <n v="81.09"/>
    <n v="10.08"/>
    <n v="38"/>
    <n v="112"/>
    <n v="194"/>
    <n v="0.25"/>
    <n v="56"/>
    <n v="10.199999999999999"/>
    <x v="2"/>
    <x v="0"/>
  </r>
  <r>
    <x v="50"/>
    <n v="51"/>
    <x v="2"/>
    <n v="47.99"/>
    <n v="131.15"/>
    <n v="183.21"/>
    <n v="0.47"/>
    <n v="66.42"/>
    <n v="22.13"/>
    <n v="4.54"/>
    <n v="4"/>
    <n v="4.88"/>
    <n v="81.09"/>
    <n v="10.08"/>
    <n v="38"/>
    <n v="112"/>
    <n v="194"/>
    <n v="0.25"/>
    <n v="56"/>
    <n v="10.199999999999999"/>
    <x v="2"/>
    <x v="0"/>
  </r>
  <r>
    <x v="51"/>
    <n v="52"/>
    <x v="0"/>
    <n v="40.24"/>
    <n v="135.04"/>
    <n v="193.97"/>
    <n v="0.46"/>
    <n v="48.01"/>
    <n v="14.95"/>
    <n v="2.37"/>
    <n v="4"/>
    <n v="2.21"/>
    <n v="82.5"/>
    <n v="3.83"/>
    <n v="35"/>
    <n v="129"/>
    <n v="195"/>
    <n v="0.4"/>
    <n v="49"/>
    <n v="10.9"/>
    <x v="1"/>
    <x v="0"/>
  </r>
  <r>
    <x v="51"/>
    <n v="52"/>
    <x v="0"/>
    <n v="45.78"/>
    <n v="141.83000000000001"/>
    <n v="193.57"/>
    <n v="0.48"/>
    <n v="51"/>
    <n v="19.63"/>
    <n v="2.37"/>
    <n v="4"/>
    <n v="2.21"/>
    <n v="82.5"/>
    <n v="3.83"/>
    <n v="35"/>
    <n v="129"/>
    <n v="195"/>
    <n v="0.4"/>
    <n v="49"/>
    <n v="10.9"/>
    <x v="1"/>
    <x v="0"/>
  </r>
  <r>
    <x v="51"/>
    <n v="52"/>
    <x v="0"/>
    <n v="49.74"/>
    <n v="149.49"/>
    <n v="193.06"/>
    <n v="0.53"/>
    <n v="49.24"/>
    <n v="25.76"/>
    <n v="2.37"/>
    <n v="4"/>
    <n v="2.21"/>
    <n v="82.5"/>
    <n v="3.83"/>
    <n v="35"/>
    <n v="129"/>
    <n v="195"/>
    <n v="0.4"/>
    <n v="49"/>
    <n v="10.9"/>
    <x v="1"/>
    <x v="0"/>
  </r>
  <r>
    <x v="51"/>
    <n v="52"/>
    <x v="0"/>
    <n v="53.22"/>
    <n v="163.03"/>
    <n v="192.44"/>
    <n v="0.56000000000000005"/>
    <n v="51.41"/>
    <n v="29.75"/>
    <n v="2.37"/>
    <n v="4"/>
    <n v="2.21"/>
    <n v="82.5"/>
    <n v="3.83"/>
    <n v="35"/>
    <n v="129"/>
    <n v="195"/>
    <n v="0.4"/>
    <n v="49"/>
    <n v="10.9"/>
    <x v="1"/>
    <x v="0"/>
  </r>
  <r>
    <x v="51"/>
    <n v="52"/>
    <x v="1"/>
    <n v="39.07"/>
    <n v="133.71"/>
    <n v="189.15"/>
    <n v="0.44"/>
    <n v="49.13"/>
    <n v="15.15"/>
    <n v="2.37"/>
    <n v="4"/>
    <n v="2.21"/>
    <n v="82.5"/>
    <n v="3.83"/>
    <n v="36"/>
    <n v="123"/>
    <n v="189"/>
    <n v="0.38"/>
    <n v="50"/>
    <n v="11.1"/>
    <x v="1"/>
    <x v="0"/>
  </r>
  <r>
    <x v="51"/>
    <n v="52"/>
    <x v="1"/>
    <n v="42.78"/>
    <n v="141.30000000000001"/>
    <n v="187.34"/>
    <n v="0.47"/>
    <n v="51.02"/>
    <n v="19.16"/>
    <n v="2.37"/>
    <n v="4"/>
    <n v="2.21"/>
    <n v="82.5"/>
    <n v="3.83"/>
    <n v="36"/>
    <n v="123"/>
    <n v="189"/>
    <n v="0.38"/>
    <n v="50"/>
    <n v="11.1"/>
    <x v="1"/>
    <x v="0"/>
  </r>
  <r>
    <x v="51"/>
    <n v="52"/>
    <x v="1"/>
    <n v="44.79"/>
    <n v="149.07"/>
    <n v="186.31"/>
    <n v="0.51"/>
    <n v="51.25"/>
    <n v="22.39"/>
    <n v="2.37"/>
    <n v="4"/>
    <n v="2.21"/>
    <n v="82.5"/>
    <n v="3.83"/>
    <n v="36"/>
    <n v="123"/>
    <n v="189"/>
    <n v="0.38"/>
    <n v="50"/>
    <n v="11.1"/>
    <x v="1"/>
    <x v="0"/>
  </r>
  <r>
    <x v="51"/>
    <n v="52"/>
    <x v="1"/>
    <n v="48.13"/>
    <n v="158.44999999999999"/>
    <n v="185.85"/>
    <n v="0.56000000000000005"/>
    <n v="53.12"/>
    <n v="27.89"/>
    <n v="2.37"/>
    <n v="4"/>
    <n v="2.21"/>
    <n v="82.5"/>
    <n v="3.83"/>
    <n v="36"/>
    <n v="123"/>
    <n v="189"/>
    <n v="0.38"/>
    <n v="50"/>
    <n v="11.1"/>
    <x v="1"/>
    <x v="0"/>
  </r>
  <r>
    <x v="51"/>
    <n v="52"/>
    <x v="2"/>
    <n v="42.39"/>
    <n v="120.85"/>
    <n v="191.8"/>
    <n v="0.27"/>
    <n v="52.18"/>
    <n v="13.81"/>
    <n v="2.37"/>
    <n v="4"/>
    <n v="2.21"/>
    <n v="82.5"/>
    <n v="3.83"/>
    <n v="38"/>
    <n v="112"/>
    <n v="194"/>
    <n v="0.25"/>
    <n v="56"/>
    <n v="10.199999999999999"/>
    <x v="1"/>
    <x v="0"/>
  </r>
  <r>
    <x v="51"/>
    <n v="52"/>
    <x v="2"/>
    <n v="44.71"/>
    <n v="132.87"/>
    <n v="188.24"/>
    <n v="0.28999999999999998"/>
    <n v="53.85"/>
    <n v="17.18"/>
    <n v="2.37"/>
    <n v="4"/>
    <n v="2.21"/>
    <n v="82.5"/>
    <n v="3.83"/>
    <n v="38"/>
    <n v="112"/>
    <n v="194"/>
    <n v="0.25"/>
    <n v="56"/>
    <n v="10.199999999999999"/>
    <x v="1"/>
    <x v="0"/>
  </r>
  <r>
    <x v="51"/>
    <n v="52"/>
    <x v="2"/>
    <n v="46.51"/>
    <n v="142.75"/>
    <n v="184.22"/>
    <n v="0.33"/>
    <n v="53.23"/>
    <n v="21.02"/>
    <n v="2.37"/>
    <n v="4"/>
    <n v="2.21"/>
    <n v="82.5"/>
    <n v="3.83"/>
    <n v="38"/>
    <n v="112"/>
    <n v="194"/>
    <n v="0.25"/>
    <n v="56"/>
    <n v="10.199999999999999"/>
    <x v="1"/>
    <x v="0"/>
  </r>
  <r>
    <x v="51"/>
    <n v="52"/>
    <x v="2"/>
    <n v="50.59"/>
    <n v="154.31"/>
    <n v="182.06"/>
    <n v="0.37"/>
    <n v="54.21"/>
    <n v="24.34"/>
    <n v="2.37"/>
    <n v="4"/>
    <n v="2.21"/>
    <n v="82.5"/>
    <n v="3.83"/>
    <n v="38"/>
    <n v="112"/>
    <n v="194"/>
    <n v="0.25"/>
    <n v="56"/>
    <n v="10.199999999999999"/>
    <x v="1"/>
    <x v="0"/>
  </r>
  <r>
    <x v="52"/>
    <m/>
    <x v="3"/>
    <m/>
    <m/>
    <m/>
    <m/>
    <m/>
    <m/>
    <m/>
    <m/>
    <m/>
    <m/>
    <m/>
    <m/>
    <m/>
    <m/>
    <m/>
    <m/>
    <m/>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8C59E7-54E6-4B14-8B36-14B07F94E13D}" name="PivotTable1" cacheId="1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G7" firstHeaderRow="0" firstDataRow="1" firstDataCol="1"/>
  <pivotFields count="22">
    <pivotField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 axis="axisRow" showAll="0">
      <items count="5">
        <item x="2"/>
        <item x="1"/>
        <item x="0"/>
        <item h="1" x="3"/>
        <item t="default"/>
      </items>
    </pivotField>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0"/>
        <item x="3"/>
        <item t="default"/>
      </items>
    </pivotField>
    <pivotField showAll="0">
      <items count="6">
        <item x="0"/>
        <item x="3"/>
        <item x="1"/>
        <item x="2"/>
        <item x="4"/>
        <item t="default"/>
      </items>
    </pivotField>
  </pivotFields>
  <rowFields count="1">
    <field x="2"/>
  </rowFields>
  <rowItems count="4">
    <i>
      <x/>
    </i>
    <i>
      <x v="1"/>
    </i>
    <i>
      <x v="2"/>
    </i>
    <i t="grand">
      <x/>
    </i>
  </rowItems>
  <colFields count="1">
    <field x="-2"/>
  </colFields>
  <colItems count="6">
    <i>
      <x/>
    </i>
    <i i="1">
      <x v="1"/>
    </i>
    <i i="2">
      <x v="2"/>
    </i>
    <i i="3">
      <x v="3"/>
    </i>
    <i i="4">
      <x v="4"/>
    </i>
    <i i="5">
      <x v="5"/>
    </i>
  </colItems>
  <dataFields count="6">
    <dataField name="Average of brake_distance" fld="3" subtotal="average" baseField="2" baseItem="0"/>
    <dataField name="Average of top_speed" fld="4" subtotal="average" baseField="2" baseItem="0"/>
    <dataField name="Average of power" fld="5" subtotal="average" baseField="2" baseItem="0"/>
    <dataField name="Average of drag_coefficient" fld="6" subtotal="average" baseField="2" baseItem="0"/>
    <dataField name="Average of fuel_efficiency" fld="7" subtotal="average" baseField="2" baseItem="0"/>
    <dataField name="Average of turning_radius" fld="8" subtotal="average" baseField="2" baseItem="0"/>
  </dataFields>
  <pivotTableStyleInfo name="PivotStyleLight16" showRowHeaders="1" showColHeaders="1" showRowStripes="0" showColStripes="0" showLastColumn="1"/>
  <filters count="1">
    <filter fld="0" type="dateBetween" evalOrder="-1" id="4" name="test_date">
      <autoFilter ref="A1">
        <filterColumn colId="0">
          <customFilters and="1">
            <customFilter operator="greaterThanOrEqual" val="44562"/>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_status" xr10:uid="{D53F49EB-88F2-4961-A2B6-C5085375CCB8}" sourceName="Temp_status">
  <pivotTables>
    <pivotTable tabId="5" name="PivotTable1"/>
  </pivotTables>
  <data>
    <tabular pivotCacheId="3111908">
      <items count="5">
        <i x="0" s="1"/>
        <i x="3" s="1"/>
        <i x="1"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in_status" xr10:uid="{0C376F84-F796-4F6C-8365-F0A59AD4C9FC}" sourceName="Rain_status">
  <pivotTables>
    <pivotTable tabId="5" name="PivotTable1"/>
  </pivotTables>
  <data>
    <tabular pivotCacheId="3111908">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p_status" xr10:uid="{9D220D05-5243-4E87-A664-A71F6E94D887}" cache="Slicer_Temp_status" caption="Temp_status" rowHeight="241300"/>
  <slicer name="Rain_status" xr10:uid="{E8F26563-CFCA-48B3-951A-1D8832F48D05}" cache="Slicer_Rain_status" caption="Rain_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est_date" xr10:uid="{1EE32751-5E10-44E1-9C9F-0726466BCC9C}" sourceName="test_date">
  <pivotTables>
    <pivotTable tabId="5" name="PivotTable1"/>
  </pivotTables>
  <state minimalRefreshVersion="6" lastRefreshVersion="6" pivotCacheId="3111908" filterType="dateBetween">
    <selection startDate="2022-01-01T00:00:00" endDate="2022-07-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est_date" xr10:uid="{D4773585-360B-41DD-88CF-A482FFEF647C}" cache="NativeTimeline_test_date" caption="test_date" level="2" selectionLevel="2" scrollPosition="2022-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9451-CE04-4185-925B-8ACFD2F10CEC}">
  <dimension ref="A1:W37"/>
  <sheetViews>
    <sheetView tabSelected="1" topLeftCell="G1" workbookViewId="0">
      <selection activeCell="L8" sqref="L8"/>
    </sheetView>
  </sheetViews>
  <sheetFormatPr defaultRowHeight="14.5"/>
  <cols>
    <col min="1" max="9" width="8.7265625" style="6"/>
    <col min="10" max="10" width="21.36328125" customWidth="1"/>
    <col min="11" max="11" width="23.08984375" customWidth="1"/>
    <col min="12" max="12" width="15.90625" customWidth="1"/>
    <col min="13" max="13" width="12.6328125" customWidth="1"/>
    <col min="14" max="14" width="21.453125" customWidth="1"/>
    <col min="15" max="15" width="18.90625" customWidth="1"/>
    <col min="16" max="16" width="19.453125" customWidth="1"/>
    <col min="17" max="23" width="8.7265625" style="5"/>
  </cols>
  <sheetData>
    <row r="1" spans="1:16">
      <c r="A1" s="21" t="s">
        <v>77</v>
      </c>
      <c r="B1" s="22"/>
      <c r="C1" s="22"/>
      <c r="D1" s="22"/>
      <c r="E1" s="22"/>
      <c r="F1" s="22"/>
      <c r="G1" s="23"/>
      <c r="H1" s="30"/>
      <c r="I1" s="30"/>
      <c r="J1" s="6"/>
      <c r="K1" s="6"/>
      <c r="L1" s="6"/>
      <c r="M1" s="6"/>
      <c r="N1" s="6"/>
      <c r="O1" s="6"/>
      <c r="P1" s="6"/>
    </row>
    <row r="2" spans="1:16">
      <c r="A2" s="24"/>
      <c r="B2" s="25"/>
      <c r="C2" s="25"/>
      <c r="D2" s="25"/>
      <c r="E2" s="25"/>
      <c r="F2" s="25"/>
      <c r="G2" s="26"/>
      <c r="H2" s="30"/>
      <c r="I2" s="30"/>
      <c r="J2" s="6"/>
      <c r="K2" s="6"/>
      <c r="L2" s="6"/>
      <c r="M2" s="6"/>
      <c r="N2" s="6"/>
      <c r="O2" s="6"/>
      <c r="P2" s="6"/>
    </row>
    <row r="3" spans="1:16">
      <c r="A3" s="24"/>
      <c r="B3" s="25"/>
      <c r="C3" s="25"/>
      <c r="D3" s="25"/>
      <c r="E3" s="25"/>
      <c r="F3" s="25"/>
      <c r="G3" s="26"/>
      <c r="H3" s="30"/>
      <c r="I3" s="30"/>
      <c r="J3" s="6"/>
      <c r="K3" s="6"/>
      <c r="L3" s="6"/>
      <c r="M3" s="6"/>
      <c r="N3" s="6"/>
      <c r="O3" s="6"/>
      <c r="P3" s="6"/>
    </row>
    <row r="4" spans="1:16">
      <c r="A4" s="24"/>
      <c r="B4" s="25"/>
      <c r="C4" s="25"/>
      <c r="D4" s="25"/>
      <c r="E4" s="25"/>
      <c r="F4" s="25"/>
      <c r="G4" s="26"/>
      <c r="H4" s="30"/>
      <c r="I4" s="30"/>
      <c r="J4" s="6"/>
      <c r="K4" s="6" t="str">
        <f>IF(L7="Yes",1,"")</f>
        <v/>
      </c>
      <c r="L4" s="6"/>
      <c r="M4" s="6"/>
      <c r="N4" s="6"/>
      <c r="O4" s="6"/>
      <c r="P4" s="6"/>
    </row>
    <row r="5" spans="1:16" ht="14.5" customHeight="1">
      <c r="A5" s="24"/>
      <c r="B5" s="25"/>
      <c r="C5" s="25"/>
      <c r="D5" s="25"/>
      <c r="E5" s="25"/>
      <c r="F5" s="25"/>
      <c r="G5" s="26"/>
      <c r="H5" s="30"/>
      <c r="I5" s="30"/>
      <c r="J5" s="6"/>
      <c r="K5" s="31">
        <f>IFERROR(ROUND((K7-K6)/K6,2),"")</f>
        <v>0.32</v>
      </c>
      <c r="L5" s="31">
        <f t="shared" ref="L5:P5" si="0">IFERROR(ROUND((L7-L6)/L6,2),"")</f>
        <v>0.23</v>
      </c>
      <c r="M5" s="31">
        <f t="shared" si="0"/>
        <v>-0.03</v>
      </c>
      <c r="N5" s="31">
        <f t="shared" si="0"/>
        <v>0.33</v>
      </c>
      <c r="O5" s="31">
        <f t="shared" si="0"/>
        <v>0.01</v>
      </c>
      <c r="P5" s="31">
        <f t="shared" si="0"/>
        <v>0.54</v>
      </c>
    </row>
    <row r="6" spans="1:16" ht="14.5" customHeight="1">
      <c r="A6" s="24"/>
      <c r="B6" s="25"/>
      <c r="C6" s="25"/>
      <c r="D6" s="25"/>
      <c r="E6" s="25"/>
      <c r="F6" s="25"/>
      <c r="G6" s="26"/>
      <c r="H6" s="30"/>
      <c r="I6" s="30"/>
      <c r="J6" s="6"/>
      <c r="K6" s="32">
        <f>IF($L$8&lt;&gt;"no",_xlfn.XLOOKUP($L$8,claimed!$A2:$A4,claimed!B$2:B$4),"")</f>
        <v>35</v>
      </c>
      <c r="L6" s="32">
        <f>IF($L$8&lt;&gt;"no",_xlfn.XLOOKUP($L$8,claimed!$A2:$A4,claimed!C$2:C$4),"")</f>
        <v>129</v>
      </c>
      <c r="M6" s="32">
        <f>IF($L$8&lt;&gt;"no",_xlfn.XLOOKUP($L$8,claimed!$A2:$A4,claimed!D$2:D$4),"")</f>
        <v>195</v>
      </c>
      <c r="N6" s="32">
        <f>IF($L$8&lt;&gt;"no",_xlfn.XLOOKUP($L$8,claimed!$A2:$A4,claimed!E$2:E$4),"")</f>
        <v>0.4</v>
      </c>
      <c r="O6" s="32">
        <f>IF($L$8&lt;&gt;"no",_xlfn.XLOOKUP($L$8,claimed!$A2:$A4,claimed!F$2:F$4),"")</f>
        <v>49</v>
      </c>
      <c r="P6" s="32">
        <f>IF($L$8&lt;&gt;"no",_xlfn.XLOOKUP($L$8,claimed!$A2:$A4,claimed!G$2:G$4),"")</f>
        <v>10.9</v>
      </c>
    </row>
    <row r="7" spans="1:16" ht="14.5" customHeight="1" thickBot="1">
      <c r="A7" s="24"/>
      <c r="B7" s="25"/>
      <c r="C7" s="25"/>
      <c r="D7" s="25"/>
      <c r="E7" s="25"/>
      <c r="F7" s="25"/>
      <c r="G7" s="26"/>
      <c r="H7" s="30"/>
      <c r="I7" s="30"/>
      <c r="J7" s="6"/>
      <c r="K7" s="33">
        <f>IF($L$8&lt;&gt;"no",ROUND(_xlfn.XLOOKUP($L$8,Calculation!$A$4:$A$6,Calculation!B$4:B$6),2),"")</f>
        <v>46.35</v>
      </c>
      <c r="L7" s="33">
        <f>IF($L$8&lt;&gt;"no",ROUND(_xlfn.XLOOKUP($L$8,Calculation!$A$4:$A$6,Calculation!C$4:C$6),2),"")</f>
        <v>158.15</v>
      </c>
      <c r="M7" s="33">
        <f>IF($L$8&lt;&gt;"no",ROUND(_xlfn.XLOOKUP($L$8,Calculation!$A$4:$A$6,Calculation!D$4:D$6),2),"")</f>
        <v>189.83</v>
      </c>
      <c r="N7" s="33">
        <f>IF($L$8&lt;&gt;"no",ROUND(_xlfn.XLOOKUP($L$8,Calculation!$A$4:$A$6,Calculation!E$4:E$6),2),"")</f>
        <v>0.53</v>
      </c>
      <c r="O7" s="33">
        <f>IF($L$8&lt;&gt;"no",ROUND(_xlfn.XLOOKUP($L$8,Calculation!$A$4:$A$6,Calculation!F$4:F$6),2),"")</f>
        <v>49.65</v>
      </c>
      <c r="P7" s="33">
        <f>IF($L$8&lt;&gt;"no",ROUND(_xlfn.XLOOKUP($L$8,Calculation!$A$4:$A$6,Calculation!G$4:G$6),2),"")</f>
        <v>16.79</v>
      </c>
    </row>
    <row r="8" spans="1:16" ht="42.5" thickBot="1">
      <c r="A8" s="24"/>
      <c r="B8" s="25"/>
      <c r="C8" s="25"/>
      <c r="D8" s="25"/>
      <c r="E8" s="25"/>
      <c r="F8" s="25"/>
      <c r="G8" s="26"/>
      <c r="H8" s="30"/>
      <c r="I8" s="30"/>
      <c r="J8" s="6"/>
      <c r="K8" s="8" t="s">
        <v>66</v>
      </c>
      <c r="L8" s="7" t="s">
        <v>9</v>
      </c>
      <c r="M8" s="6"/>
      <c r="N8" s="6"/>
      <c r="O8" s="6"/>
      <c r="P8" s="6"/>
    </row>
    <row r="9" spans="1:16" ht="22.5" customHeight="1" thickBot="1">
      <c r="A9" s="27"/>
      <c r="B9" s="28"/>
      <c r="C9" s="28"/>
      <c r="D9" s="28"/>
      <c r="E9" s="28"/>
      <c r="F9" s="28"/>
      <c r="G9" s="29"/>
      <c r="H9" s="30"/>
      <c r="I9" s="30"/>
      <c r="J9" s="6"/>
      <c r="K9" s="6"/>
      <c r="L9" s="6"/>
      <c r="M9" s="6"/>
      <c r="N9" s="6"/>
      <c r="O9" s="6"/>
      <c r="P9" s="6"/>
    </row>
    <row r="10" spans="1:16" ht="15" thickBot="1">
      <c r="A10" s="21" t="s">
        <v>78</v>
      </c>
      <c r="B10" s="22"/>
      <c r="C10" s="22"/>
      <c r="D10" s="22"/>
      <c r="E10" s="22"/>
      <c r="F10" s="22"/>
      <c r="G10" s="23"/>
      <c r="H10" s="30"/>
      <c r="I10" s="30"/>
      <c r="J10" s="6"/>
      <c r="K10" s="6"/>
      <c r="L10" s="6"/>
      <c r="M10" s="6"/>
      <c r="N10" s="6"/>
      <c r="O10" s="6"/>
      <c r="P10" s="6"/>
    </row>
    <row r="11" spans="1:16" ht="20.5" thickBot="1">
      <c r="A11" s="24"/>
      <c r="B11" s="25"/>
      <c r="C11" s="25"/>
      <c r="D11" s="25"/>
      <c r="E11" s="25"/>
      <c r="F11" s="25"/>
      <c r="G11" s="26"/>
      <c r="H11" s="30"/>
      <c r="I11" s="30"/>
      <c r="J11" s="18" t="s">
        <v>62</v>
      </c>
      <c r="K11" s="10" t="s">
        <v>3</v>
      </c>
      <c r="L11" s="9" t="s">
        <v>4</v>
      </c>
      <c r="M11" s="9" t="s">
        <v>5</v>
      </c>
      <c r="N11" s="9" t="s">
        <v>6</v>
      </c>
      <c r="O11" s="9" t="s">
        <v>7</v>
      </c>
      <c r="P11" s="9" t="s">
        <v>8</v>
      </c>
    </row>
    <row r="12" spans="1:16" ht="20">
      <c r="A12" s="24"/>
      <c r="B12" s="25"/>
      <c r="C12" s="25"/>
      <c r="D12" s="25"/>
      <c r="E12" s="25"/>
      <c r="F12" s="25"/>
      <c r="G12" s="26"/>
      <c r="H12" s="30"/>
      <c r="I12" s="30"/>
      <c r="J12" s="12" t="s">
        <v>11</v>
      </c>
      <c r="K12" s="14">
        <f>ROUND(_xlfn.XLOOKUP($J$12,Calculation!$A$4:$A$6,Calculation!B$4:B$6),2)</f>
        <v>43.72</v>
      </c>
      <c r="L12" s="15">
        <f>ROUND(_xlfn.XLOOKUP($J$12,Calculation!$A$4:$A$6,Calculation!C$4:C$6),2)</f>
        <v>143.05000000000001</v>
      </c>
      <c r="M12" s="15">
        <f>ROUND(_xlfn.XLOOKUP($J$12,Calculation!$A$4:$A$6,Calculation!D$4:D$6),2)</f>
        <v>183.85</v>
      </c>
      <c r="N12" s="15">
        <f>ROUND(_xlfn.XLOOKUP($J$12,Calculation!$A$4:$A$6,Calculation!E$4:E$6),2)</f>
        <v>0.37</v>
      </c>
      <c r="O12" s="15">
        <f>ROUND(_xlfn.XLOOKUP($J$12,Calculation!$A$4:$A$6,Calculation!F$4:F$6),2)</f>
        <v>57.71</v>
      </c>
      <c r="P12" s="12">
        <f>ROUND(_xlfn.XLOOKUP($J$12,Calculation!$A$4:$A$6,Calculation!G$4:G$6),2)</f>
        <v>16.420000000000002</v>
      </c>
    </row>
    <row r="13" spans="1:16" ht="20">
      <c r="A13" s="24"/>
      <c r="B13" s="25"/>
      <c r="C13" s="25"/>
      <c r="D13" s="25"/>
      <c r="E13" s="25"/>
      <c r="F13" s="25"/>
      <c r="G13" s="26"/>
      <c r="H13" s="30"/>
      <c r="I13" s="30"/>
      <c r="J13" s="19" t="s">
        <v>63</v>
      </c>
      <c r="K13" s="13">
        <f>_xlfn.XLOOKUP($J$12,claimed!$A$2:$A$4,claimed!B$2:B$4)</f>
        <v>38</v>
      </c>
      <c r="L13" s="11">
        <f>_xlfn.XLOOKUP($J$12,claimed!$A$2:$A$4,claimed!C$2:C$4)</f>
        <v>112</v>
      </c>
      <c r="M13" s="11">
        <f>_xlfn.XLOOKUP($J$12,claimed!$A$2:$A$4,claimed!D$2:D$4)</f>
        <v>194</v>
      </c>
      <c r="N13" s="11">
        <f>_xlfn.XLOOKUP($J$12,claimed!$A$2:$A$4,claimed!E$2:E$4)</f>
        <v>0.25</v>
      </c>
      <c r="O13" s="11">
        <f>_xlfn.XLOOKUP($J$12,claimed!$A$2:$A$4,claimed!F$2:F$4)</f>
        <v>56</v>
      </c>
      <c r="P13" s="11">
        <f>_xlfn.XLOOKUP($J$12,claimed!$A$2:$A$4,claimed!G$2:G$4)</f>
        <v>10.199999999999999</v>
      </c>
    </row>
    <row r="14" spans="1:16" ht="35" customHeight="1" thickBot="1">
      <c r="A14" s="27"/>
      <c r="B14" s="28"/>
      <c r="C14" s="28"/>
      <c r="D14" s="28"/>
      <c r="E14" s="28"/>
      <c r="F14" s="28"/>
      <c r="G14" s="29"/>
      <c r="H14" s="30"/>
      <c r="I14" s="30"/>
      <c r="J14" s="20" t="s">
        <v>64</v>
      </c>
      <c r="K14" s="16">
        <f>ROUND((K12-K13)/K13,4)</f>
        <v>0.15049999999999999</v>
      </c>
      <c r="L14" s="17">
        <f t="shared" ref="L14:P14" si="1">ROUND((L12-L13)/L13,4)</f>
        <v>0.2772</v>
      </c>
      <c r="M14" s="17">
        <f t="shared" si="1"/>
        <v>-5.2299999999999999E-2</v>
      </c>
      <c r="N14" s="17">
        <f t="shared" si="1"/>
        <v>0.48</v>
      </c>
      <c r="O14" s="17">
        <f t="shared" si="1"/>
        <v>3.0499999999999999E-2</v>
      </c>
      <c r="P14" s="17">
        <f t="shared" si="1"/>
        <v>0.60980000000000001</v>
      </c>
    </row>
    <row r="15" spans="1:16">
      <c r="J15" s="5"/>
    </row>
    <row r="16" spans="1:16">
      <c r="J16" s="5"/>
    </row>
    <row r="17" spans="10:16">
      <c r="J17" s="5"/>
      <c r="L17" t="s">
        <v>65</v>
      </c>
      <c r="M17" t="str">
        <f>_xlfn.CONCAT("Comparision of Test Results vs Claimed"," [",J12," vs ",L8,"]")</f>
        <v>Comparision of Test Results vs Claimed [Dash vs Tether]</v>
      </c>
    </row>
    <row r="18" spans="10:16">
      <c r="J18" s="5"/>
    </row>
    <row r="19" spans="10:16">
      <c r="J19" s="5"/>
    </row>
    <row r="20" spans="10:16">
      <c r="J20" s="5"/>
    </row>
    <row r="21" spans="10:16">
      <c r="J21" s="5"/>
    </row>
    <row r="22" spans="10:16">
      <c r="J22" s="5"/>
    </row>
    <row r="23" spans="10:16">
      <c r="J23" s="5"/>
    </row>
    <row r="24" spans="10:16">
      <c r="J24" s="5"/>
    </row>
    <row r="25" spans="10:16">
      <c r="J25" s="5"/>
    </row>
    <row r="26" spans="10:16">
      <c r="J26" s="5"/>
    </row>
    <row r="27" spans="10:16">
      <c r="J27" s="5"/>
    </row>
    <row r="28" spans="10:16">
      <c r="J28" s="5"/>
    </row>
    <row r="29" spans="10:16">
      <c r="J29" s="5"/>
    </row>
    <row r="30" spans="10:16">
      <c r="J30" s="5"/>
      <c r="K30" s="5"/>
      <c r="L30" s="5"/>
      <c r="M30" s="5"/>
      <c r="N30" s="5"/>
      <c r="O30" s="5"/>
      <c r="P30" s="5"/>
    </row>
    <row r="31" spans="10:16">
      <c r="J31" s="5"/>
      <c r="K31" s="5"/>
      <c r="L31" s="5"/>
      <c r="M31" s="5"/>
      <c r="N31" s="5"/>
      <c r="O31" s="5"/>
      <c r="P31" s="5"/>
    </row>
    <row r="32" spans="10:16">
      <c r="J32" s="5"/>
      <c r="K32" s="5"/>
      <c r="L32" s="5"/>
      <c r="M32" s="5"/>
      <c r="N32" s="5"/>
      <c r="O32" s="5"/>
      <c r="P32" s="5"/>
    </row>
    <row r="33" spans="10:16">
      <c r="J33" s="5"/>
      <c r="K33" s="5"/>
      <c r="L33" s="5"/>
      <c r="M33" s="5"/>
      <c r="N33" s="5"/>
      <c r="O33" s="5"/>
      <c r="P33" s="5"/>
    </row>
    <row r="34" spans="10:16">
      <c r="J34" s="5"/>
      <c r="K34" s="5"/>
      <c r="L34" s="5"/>
      <c r="M34" s="5"/>
      <c r="N34" s="5"/>
      <c r="O34" s="5"/>
      <c r="P34" s="5"/>
    </row>
    <row r="35" spans="10:16">
      <c r="J35" s="5"/>
      <c r="K35" s="5"/>
      <c r="L35" s="5"/>
      <c r="M35" s="5"/>
      <c r="N35" s="5"/>
      <c r="O35" s="5"/>
      <c r="P35" s="5"/>
    </row>
    <row r="36" spans="10:16">
      <c r="J36" s="5"/>
      <c r="K36" s="5"/>
      <c r="L36" s="5"/>
      <c r="M36" s="5"/>
      <c r="N36" s="5"/>
      <c r="O36" s="5"/>
      <c r="P36" s="5"/>
    </row>
    <row r="37" spans="10:16">
      <c r="J37" s="5"/>
      <c r="K37" s="5"/>
      <c r="L37" s="5"/>
      <c r="M37" s="5"/>
      <c r="N37" s="5"/>
      <c r="O37" s="5"/>
      <c r="P37" s="5"/>
    </row>
  </sheetData>
  <mergeCells count="5">
    <mergeCell ref="Q1:W1048576"/>
    <mergeCell ref="J15:J37"/>
    <mergeCell ref="K30:P37"/>
    <mergeCell ref="A1:G9"/>
    <mergeCell ref="A10:G14"/>
  </mergeCells>
  <conditionalFormatting sqref="K14:P14">
    <cfRule type="cellIs" dxfId="1" priority="1" operator="lessThan">
      <formula>0</formula>
    </cfRule>
    <cfRule type="cellIs" dxfId="0" priority="2" operator="greaterThan">
      <formula>0</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3FA06A7-1218-4282-82E3-45300AABFB69}">
          <x14:formula1>
            <xm:f>Calculation!$A$4:$A$6</xm:f>
          </x14:formula1>
          <xm:sqref>J12</xm:sqref>
        </x14:dataValidation>
        <x14:dataValidation type="list" allowBlank="1" showInputMessage="1" showErrorMessage="1" xr:uid="{52D24725-9A2E-407C-80E5-677970C65095}">
          <x14:formula1>
            <xm:f>Calculation!$A$10:$A$13</xm:f>
          </x14:formula1>
          <xm:sqref>L8</xm:sqref>
        </x14:dataValidation>
      </x14:dataValidations>
    </ex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379E-766F-487E-B255-621F60680818}">
  <dimension ref="A3:G13"/>
  <sheetViews>
    <sheetView workbookViewId="0">
      <selection activeCell="A32" sqref="A32"/>
    </sheetView>
  </sheetViews>
  <sheetFormatPr defaultRowHeight="14.5"/>
  <cols>
    <col min="1" max="1" width="12.6328125" bestFit="1" customWidth="1"/>
    <col min="2" max="2" width="23.7265625" bestFit="1" customWidth="1"/>
    <col min="3" max="3" width="19.7265625" bestFit="1" customWidth="1"/>
    <col min="4" max="4" width="16.08984375" bestFit="1" customWidth="1"/>
    <col min="5" max="5" width="24.81640625" bestFit="1" customWidth="1"/>
    <col min="6" max="6" width="23.54296875" bestFit="1" customWidth="1"/>
    <col min="7" max="7" width="23.1796875" bestFit="1" customWidth="1"/>
  </cols>
  <sheetData>
    <row r="3" spans="1:7">
      <c r="A3" s="2" t="s">
        <v>54</v>
      </c>
      <c r="B3" t="s">
        <v>56</v>
      </c>
      <c r="C3" t="s">
        <v>57</v>
      </c>
      <c r="D3" t="s">
        <v>58</v>
      </c>
      <c r="E3" t="s">
        <v>59</v>
      </c>
      <c r="F3" t="s">
        <v>60</v>
      </c>
      <c r="G3" t="s">
        <v>61</v>
      </c>
    </row>
    <row r="4" spans="1:7">
      <c r="A4" s="3" t="s">
        <v>11</v>
      </c>
      <c r="B4" s="4">
        <v>43.721705426356593</v>
      </c>
      <c r="C4" s="4">
        <v>143.04627906976739</v>
      </c>
      <c r="D4" s="4">
        <v>183.84945736434111</v>
      </c>
      <c r="E4" s="4">
        <v>0.37325581395348834</v>
      </c>
      <c r="F4" s="4">
        <v>57.70736434108526</v>
      </c>
      <c r="G4" s="4">
        <v>16.421705426356592</v>
      </c>
    </row>
    <row r="5" spans="1:7">
      <c r="A5" s="3" t="s">
        <v>10</v>
      </c>
      <c r="B5" s="4">
        <v>37.216201550387588</v>
      </c>
      <c r="C5" s="4">
        <v>155.69093023255817</v>
      </c>
      <c r="D5" s="4">
        <v>184.47379844961233</v>
      </c>
      <c r="E5" s="4">
        <v>0.50193798449612403</v>
      </c>
      <c r="F5" s="4">
        <v>49.761085271317839</v>
      </c>
      <c r="G5" s="4">
        <v>16.70589147286822</v>
      </c>
    </row>
    <row r="6" spans="1:7">
      <c r="A6" s="3" t="s">
        <v>9</v>
      </c>
      <c r="B6" s="4">
        <v>46.351382113821145</v>
      </c>
      <c r="C6" s="4">
        <v>158.14699186991874</v>
      </c>
      <c r="D6" s="4">
        <v>189.82691056910556</v>
      </c>
      <c r="E6" s="4">
        <v>0.52626016260162578</v>
      </c>
      <c r="F6" s="4">
        <v>49.654065040650394</v>
      </c>
      <c r="G6" s="4">
        <v>16.791219512195124</v>
      </c>
    </row>
    <row r="7" spans="1:7">
      <c r="A7" s="3" t="s">
        <v>55</v>
      </c>
      <c r="B7" s="4">
        <v>42.368005249343831</v>
      </c>
      <c r="C7" s="4">
        <v>152.20257217847768</v>
      </c>
      <c r="D7" s="4">
        <v>185.99057742782162</v>
      </c>
      <c r="E7" s="4">
        <v>0.46622047244094517</v>
      </c>
      <c r="F7" s="4">
        <v>52.417007874015702</v>
      </c>
      <c r="G7" s="4">
        <v>16.63721784776903</v>
      </c>
    </row>
    <row r="10" spans="1:7">
      <c r="A10" s="3" t="s">
        <v>11</v>
      </c>
    </row>
    <row r="11" spans="1:7">
      <c r="A11" s="3" t="s">
        <v>10</v>
      </c>
    </row>
    <row r="12" spans="1:7">
      <c r="A12" s="3" t="s">
        <v>9</v>
      </c>
    </row>
    <row r="13" spans="1:7">
      <c r="A13" s="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0"/>
  <sheetViews>
    <sheetView workbookViewId="0">
      <selection activeCell="W6" sqref="W6"/>
    </sheetView>
  </sheetViews>
  <sheetFormatPr defaultRowHeight="14.5"/>
  <sheetData>
    <row r="1" spans="1:24">
      <c r="A1" t="s">
        <v>0</v>
      </c>
      <c r="B1" t="s">
        <v>1</v>
      </c>
      <c r="C1" t="s">
        <v>2</v>
      </c>
      <c r="D1" t="s">
        <v>3</v>
      </c>
      <c r="E1" t="s">
        <v>4</v>
      </c>
      <c r="F1" t="s">
        <v>5</v>
      </c>
      <c r="G1" t="s">
        <v>6</v>
      </c>
      <c r="H1" t="s">
        <v>7</v>
      </c>
      <c r="I1" t="s">
        <v>8</v>
      </c>
      <c r="J1" t="s">
        <v>19</v>
      </c>
      <c r="K1" t="s">
        <v>20</v>
      </c>
      <c r="L1" t="s">
        <v>21</v>
      </c>
      <c r="M1" t="s">
        <v>22</v>
      </c>
      <c r="N1" t="s">
        <v>23</v>
      </c>
      <c r="O1" t="s">
        <v>12</v>
      </c>
      <c r="P1" t="s">
        <v>13</v>
      </c>
      <c r="Q1" t="s">
        <v>14</v>
      </c>
      <c r="R1" t="s">
        <v>15</v>
      </c>
      <c r="S1" t="s">
        <v>16</v>
      </c>
      <c r="T1" t="s">
        <v>17</v>
      </c>
      <c r="U1" t="s">
        <v>73</v>
      </c>
      <c r="V1" t="s">
        <v>74</v>
      </c>
    </row>
    <row r="2" spans="1:24">
      <c r="A2" s="1">
        <v>44562</v>
      </c>
      <c r="B2">
        <v>1</v>
      </c>
      <c r="C2" t="s">
        <v>9</v>
      </c>
      <c r="D2">
        <v>43.76</v>
      </c>
      <c r="E2">
        <v>135.91999999999999</v>
      </c>
      <c r="F2">
        <v>192.06</v>
      </c>
      <c r="G2">
        <v>0.44</v>
      </c>
      <c r="H2">
        <v>45.63</v>
      </c>
      <c r="I2">
        <v>13.8</v>
      </c>
      <c r="J2" cm="1">
        <f t="array" ref="J2:N2">_xlfn.XLOOKUP(B2,weather!B:B,weather!C:G)</f>
        <v>3.03</v>
      </c>
      <c r="K2">
        <v>1</v>
      </c>
      <c r="L2">
        <v>6.11</v>
      </c>
      <c r="M2">
        <v>77.02</v>
      </c>
      <c r="N2">
        <v>9.31</v>
      </c>
      <c r="O2" cm="1">
        <f t="array" ref="O2:T2">_xlfn.XLOOKUP(C2,claimed!A:A,claimed!B:G)</f>
        <v>35</v>
      </c>
      <c r="P2">
        <v>129</v>
      </c>
      <c r="Q2">
        <v>195</v>
      </c>
      <c r="R2">
        <v>0.4</v>
      </c>
      <c r="S2">
        <v>49</v>
      </c>
      <c r="T2">
        <v>10.9</v>
      </c>
      <c r="U2" t="str">
        <f>_xlfn.XLOOKUP(J2,W$6:W$8,X$6:X$8,,-1)</f>
        <v>Wet</v>
      </c>
      <c r="V2" t="str">
        <f>_xlfn.XLOOKUP(L2,W$10:W$13,X$10:X$13,,-1)</f>
        <v>Cold</v>
      </c>
    </row>
    <row r="3" spans="1:24">
      <c r="A3" s="1">
        <v>44562</v>
      </c>
      <c r="B3">
        <v>1</v>
      </c>
      <c r="C3" t="s">
        <v>9</v>
      </c>
      <c r="D3">
        <v>47.8</v>
      </c>
      <c r="E3">
        <v>141.75</v>
      </c>
      <c r="F3">
        <v>189.67</v>
      </c>
      <c r="G3">
        <v>0.51</v>
      </c>
      <c r="H3">
        <v>45.99</v>
      </c>
      <c r="I3">
        <v>16.75</v>
      </c>
      <c r="J3" cm="1">
        <f t="array" ref="J3:N3">_xlfn.XLOOKUP(B3,weather!B:B,weather!C:G)</f>
        <v>3.03</v>
      </c>
      <c r="K3">
        <v>1</v>
      </c>
      <c r="L3">
        <v>6.11</v>
      </c>
      <c r="M3">
        <v>77.02</v>
      </c>
      <c r="N3">
        <v>9.31</v>
      </c>
      <c r="O3" cm="1">
        <f t="array" ref="O3:T3">_xlfn.XLOOKUP(C3,claimed!A:A,claimed!B:G)</f>
        <v>35</v>
      </c>
      <c r="P3">
        <v>129</v>
      </c>
      <c r="Q3">
        <v>195</v>
      </c>
      <c r="R3">
        <v>0.4</v>
      </c>
      <c r="S3">
        <v>49</v>
      </c>
      <c r="T3">
        <v>10.9</v>
      </c>
      <c r="U3" t="str">
        <f t="shared" ref="U3:U66" si="0">_xlfn.XLOOKUP(J3,W$6:W$8,X$6:X$8,,-1)</f>
        <v>Wet</v>
      </c>
      <c r="V3" t="str">
        <f t="shared" ref="V3:V66" si="1">_xlfn.XLOOKUP(L3,W$10:W$13,X$10:X$13,,-1)</f>
        <v>Cold</v>
      </c>
    </row>
    <row r="4" spans="1:24">
      <c r="A4" s="1">
        <v>44562</v>
      </c>
      <c r="B4">
        <v>1</v>
      </c>
      <c r="C4" t="s">
        <v>9</v>
      </c>
      <c r="D4">
        <v>52.08</v>
      </c>
      <c r="E4">
        <v>146.91999999999999</v>
      </c>
      <c r="F4">
        <v>186.03</v>
      </c>
      <c r="G4">
        <v>0.56000000000000005</v>
      </c>
      <c r="H4">
        <v>45.31</v>
      </c>
      <c r="I4">
        <v>19.57</v>
      </c>
      <c r="J4" cm="1">
        <f t="array" ref="J4:N4">_xlfn.XLOOKUP(B4,weather!B:B,weather!C:G)</f>
        <v>3.03</v>
      </c>
      <c r="K4">
        <v>1</v>
      </c>
      <c r="L4">
        <v>6.11</v>
      </c>
      <c r="M4">
        <v>77.02</v>
      </c>
      <c r="N4">
        <v>9.31</v>
      </c>
      <c r="O4" cm="1">
        <f t="array" ref="O4:T4">_xlfn.XLOOKUP(C4,claimed!A:A,claimed!B:G)</f>
        <v>35</v>
      </c>
      <c r="P4">
        <v>129</v>
      </c>
      <c r="Q4">
        <v>195</v>
      </c>
      <c r="R4">
        <v>0.4</v>
      </c>
      <c r="S4">
        <v>49</v>
      </c>
      <c r="T4">
        <v>10.9</v>
      </c>
      <c r="U4" t="str">
        <f t="shared" si="0"/>
        <v>Wet</v>
      </c>
      <c r="V4" t="str">
        <f t="shared" si="1"/>
        <v>Cold</v>
      </c>
    </row>
    <row r="5" spans="1:24">
      <c r="A5" s="1">
        <v>44562</v>
      </c>
      <c r="B5">
        <v>1</v>
      </c>
      <c r="C5" t="s">
        <v>10</v>
      </c>
      <c r="D5">
        <v>37.22</v>
      </c>
      <c r="E5">
        <v>129.29</v>
      </c>
      <c r="F5">
        <v>186.76</v>
      </c>
      <c r="G5">
        <v>0.43</v>
      </c>
      <c r="H5">
        <v>48.29</v>
      </c>
      <c r="I5">
        <v>13.78</v>
      </c>
      <c r="J5" cm="1">
        <f t="array" ref="J5:N5">_xlfn.XLOOKUP(B5,weather!B:B,weather!C:G)</f>
        <v>3.03</v>
      </c>
      <c r="K5">
        <v>1</v>
      </c>
      <c r="L5">
        <v>6.11</v>
      </c>
      <c r="M5">
        <v>77.02</v>
      </c>
      <c r="N5">
        <v>9.31</v>
      </c>
      <c r="O5" cm="1">
        <f t="array" ref="O5:T5">_xlfn.XLOOKUP(C5,claimed!A:A,claimed!B:G)</f>
        <v>36</v>
      </c>
      <c r="P5">
        <v>123</v>
      </c>
      <c r="Q5">
        <v>189</v>
      </c>
      <c r="R5">
        <v>0.38</v>
      </c>
      <c r="S5">
        <v>50</v>
      </c>
      <c r="T5">
        <v>11.1</v>
      </c>
      <c r="U5" t="str">
        <f t="shared" si="0"/>
        <v>Wet</v>
      </c>
      <c r="V5" t="str">
        <f t="shared" si="1"/>
        <v>Cold</v>
      </c>
    </row>
    <row r="6" spans="1:24">
      <c r="A6" s="1">
        <v>44562</v>
      </c>
      <c r="B6">
        <v>1</v>
      </c>
      <c r="C6" t="s">
        <v>10</v>
      </c>
      <c r="D6">
        <v>37.56</v>
      </c>
      <c r="E6">
        <v>139.58000000000001</v>
      </c>
      <c r="F6">
        <v>184.37</v>
      </c>
      <c r="G6">
        <v>0.5</v>
      </c>
      <c r="H6">
        <v>46.21</v>
      </c>
      <c r="I6">
        <v>15.41</v>
      </c>
      <c r="J6" cm="1">
        <f t="array" ref="J6:N6">_xlfn.XLOOKUP(B6,weather!B:B,weather!C:G)</f>
        <v>3.03</v>
      </c>
      <c r="K6">
        <v>1</v>
      </c>
      <c r="L6">
        <v>6.11</v>
      </c>
      <c r="M6">
        <v>77.02</v>
      </c>
      <c r="N6">
        <v>9.31</v>
      </c>
      <c r="O6" cm="1">
        <f t="array" ref="O6:T6">_xlfn.XLOOKUP(C6,claimed!A:A,claimed!B:G)</f>
        <v>36</v>
      </c>
      <c r="P6">
        <v>123</v>
      </c>
      <c r="Q6">
        <v>189</v>
      </c>
      <c r="R6">
        <v>0.38</v>
      </c>
      <c r="S6">
        <v>50</v>
      </c>
      <c r="T6">
        <v>11.1</v>
      </c>
      <c r="U6" t="str">
        <f t="shared" si="0"/>
        <v>Wet</v>
      </c>
      <c r="V6" t="str">
        <f t="shared" si="1"/>
        <v>Cold</v>
      </c>
      <c r="W6">
        <v>0</v>
      </c>
      <c r="X6" t="s">
        <v>67</v>
      </c>
    </row>
    <row r="7" spans="1:24">
      <c r="A7" s="1">
        <v>44562</v>
      </c>
      <c r="B7">
        <v>1</v>
      </c>
      <c r="C7" t="s">
        <v>10</v>
      </c>
      <c r="D7">
        <v>38.54</v>
      </c>
      <c r="E7">
        <v>147.97999999999999</v>
      </c>
      <c r="F7">
        <v>181.77</v>
      </c>
      <c r="G7">
        <v>0.55000000000000004</v>
      </c>
      <c r="H7">
        <v>45.15</v>
      </c>
      <c r="I7">
        <v>17.7</v>
      </c>
      <c r="J7" cm="1">
        <f t="array" ref="J7:N7">_xlfn.XLOOKUP(B7,weather!B:B,weather!C:G)</f>
        <v>3.03</v>
      </c>
      <c r="K7">
        <v>1</v>
      </c>
      <c r="L7">
        <v>6.11</v>
      </c>
      <c r="M7">
        <v>77.02</v>
      </c>
      <c r="N7">
        <v>9.31</v>
      </c>
      <c r="O7" cm="1">
        <f t="array" ref="O7:T7">_xlfn.XLOOKUP(C7,claimed!A:A,claimed!B:G)</f>
        <v>36</v>
      </c>
      <c r="P7">
        <v>123</v>
      </c>
      <c r="Q7">
        <v>189</v>
      </c>
      <c r="R7">
        <v>0.38</v>
      </c>
      <c r="S7">
        <v>50</v>
      </c>
      <c r="T7">
        <v>11.1</v>
      </c>
      <c r="U7" t="str">
        <f t="shared" si="0"/>
        <v>Wet</v>
      </c>
      <c r="V7" t="str">
        <f t="shared" si="1"/>
        <v>Cold</v>
      </c>
      <c r="W7">
        <f>MEDIAN(J:J)</f>
        <v>2.91</v>
      </c>
      <c r="X7" t="s">
        <v>68</v>
      </c>
    </row>
    <row r="8" spans="1:24">
      <c r="A8" s="1">
        <v>44562</v>
      </c>
      <c r="B8">
        <v>1</v>
      </c>
      <c r="C8" t="s">
        <v>10</v>
      </c>
      <c r="D8">
        <v>39.53</v>
      </c>
      <c r="E8">
        <v>155.11000000000001</v>
      </c>
      <c r="F8">
        <v>179.42</v>
      </c>
      <c r="G8">
        <v>0.61</v>
      </c>
      <c r="H8">
        <v>49.41</v>
      </c>
      <c r="I8">
        <v>20.05</v>
      </c>
      <c r="J8" cm="1">
        <f t="array" ref="J8:N8">_xlfn.XLOOKUP(B8,weather!B:B,weather!C:G)</f>
        <v>3.03</v>
      </c>
      <c r="K8">
        <v>1</v>
      </c>
      <c r="L8">
        <v>6.11</v>
      </c>
      <c r="M8">
        <v>77.02</v>
      </c>
      <c r="N8">
        <v>9.31</v>
      </c>
      <c r="O8" cm="1">
        <f t="array" ref="O8:T8">_xlfn.XLOOKUP(C8,claimed!A:A,claimed!B:G)</f>
        <v>36</v>
      </c>
      <c r="P8">
        <v>123</v>
      </c>
      <c r="Q8">
        <v>189</v>
      </c>
      <c r="R8">
        <v>0.38</v>
      </c>
      <c r="S8">
        <v>50</v>
      </c>
      <c r="T8">
        <v>11.1</v>
      </c>
      <c r="U8" t="str">
        <f t="shared" si="0"/>
        <v>Wet</v>
      </c>
      <c r="V8" t="str">
        <f t="shared" si="1"/>
        <v>Cold</v>
      </c>
      <c r="W8">
        <f>QUARTILE(J:J,3)</f>
        <v>4.54</v>
      </c>
      <c r="X8" t="s">
        <v>69</v>
      </c>
    </row>
    <row r="9" spans="1:24">
      <c r="A9" s="1">
        <v>44562</v>
      </c>
      <c r="B9">
        <v>1</v>
      </c>
      <c r="C9" t="s">
        <v>11</v>
      </c>
      <c r="D9">
        <v>40.21</v>
      </c>
      <c r="E9">
        <v>119.78</v>
      </c>
      <c r="F9">
        <v>191.05</v>
      </c>
      <c r="G9">
        <v>0.3</v>
      </c>
      <c r="H9">
        <v>55.57</v>
      </c>
      <c r="I9">
        <v>12.73</v>
      </c>
      <c r="J9" cm="1">
        <f t="array" ref="J9:N9">_xlfn.XLOOKUP(B9,weather!B:B,weather!C:G)</f>
        <v>3.03</v>
      </c>
      <c r="K9">
        <v>1</v>
      </c>
      <c r="L9">
        <v>6.11</v>
      </c>
      <c r="M9">
        <v>77.02</v>
      </c>
      <c r="N9">
        <v>9.31</v>
      </c>
      <c r="O9" cm="1">
        <f t="array" ref="O9:T9">_xlfn.XLOOKUP(C9,claimed!A:A,claimed!B:G)</f>
        <v>38</v>
      </c>
      <c r="P9">
        <v>112</v>
      </c>
      <c r="Q9">
        <v>194</v>
      </c>
      <c r="R9">
        <v>0.25</v>
      </c>
      <c r="S9">
        <v>56</v>
      </c>
      <c r="T9">
        <v>10.199999999999999</v>
      </c>
      <c r="U9" t="str">
        <f t="shared" si="0"/>
        <v>Wet</v>
      </c>
      <c r="V9" t="str">
        <f t="shared" si="1"/>
        <v>Cold</v>
      </c>
    </row>
    <row r="10" spans="1:24">
      <c r="A10" s="1">
        <v>44562</v>
      </c>
      <c r="B10">
        <v>1</v>
      </c>
      <c r="C10" t="s">
        <v>11</v>
      </c>
      <c r="D10">
        <v>41.4</v>
      </c>
      <c r="E10">
        <v>130.88999999999999</v>
      </c>
      <c r="F10">
        <v>187.06</v>
      </c>
      <c r="G10">
        <v>0.35</v>
      </c>
      <c r="H10">
        <v>53.44</v>
      </c>
      <c r="I10">
        <v>16.28</v>
      </c>
      <c r="J10" cm="1">
        <f t="array" ref="J10:N10">_xlfn.XLOOKUP(B10,weather!B:B,weather!C:G)</f>
        <v>3.03</v>
      </c>
      <c r="K10">
        <v>1</v>
      </c>
      <c r="L10">
        <v>6.11</v>
      </c>
      <c r="M10">
        <v>77.02</v>
      </c>
      <c r="N10">
        <v>9.31</v>
      </c>
      <c r="O10" cm="1">
        <f t="array" ref="O10:T10">_xlfn.XLOOKUP(C10,claimed!A:A,claimed!B:G)</f>
        <v>38</v>
      </c>
      <c r="P10">
        <v>112</v>
      </c>
      <c r="Q10">
        <v>194</v>
      </c>
      <c r="R10">
        <v>0.25</v>
      </c>
      <c r="S10">
        <v>56</v>
      </c>
      <c r="T10">
        <v>10.199999999999999</v>
      </c>
      <c r="U10" t="str">
        <f t="shared" si="0"/>
        <v>Wet</v>
      </c>
      <c r="V10" t="str">
        <f t="shared" si="1"/>
        <v>Cold</v>
      </c>
      <c r="W10">
        <f>MIN(L:L)</f>
        <v>2.21</v>
      </c>
      <c r="X10" t="s">
        <v>71</v>
      </c>
    </row>
    <row r="11" spans="1:24">
      <c r="A11" s="1">
        <v>44562</v>
      </c>
      <c r="B11">
        <v>1</v>
      </c>
      <c r="C11" t="s">
        <v>11</v>
      </c>
      <c r="D11">
        <v>45.44</v>
      </c>
      <c r="E11">
        <v>139.59</v>
      </c>
      <c r="F11">
        <v>183.42</v>
      </c>
      <c r="G11">
        <v>0.42</v>
      </c>
      <c r="H11">
        <v>56.11</v>
      </c>
      <c r="I11">
        <v>18.82</v>
      </c>
      <c r="J11" cm="1">
        <f t="array" ref="J11:N11">_xlfn.XLOOKUP(B11,weather!B:B,weather!C:G)</f>
        <v>3.03</v>
      </c>
      <c r="K11">
        <v>1</v>
      </c>
      <c r="L11">
        <v>6.11</v>
      </c>
      <c r="M11">
        <v>77.02</v>
      </c>
      <c r="N11">
        <v>9.31</v>
      </c>
      <c r="O11" cm="1">
        <f t="array" ref="O11:T11">_xlfn.XLOOKUP(C11,claimed!A:A,claimed!B:G)</f>
        <v>38</v>
      </c>
      <c r="P11">
        <v>112</v>
      </c>
      <c r="Q11">
        <v>194</v>
      </c>
      <c r="R11">
        <v>0.25</v>
      </c>
      <c r="S11">
        <v>56</v>
      </c>
      <c r="T11">
        <v>10.199999999999999</v>
      </c>
      <c r="U11" t="str">
        <f t="shared" si="0"/>
        <v>Wet</v>
      </c>
      <c r="V11" t="str">
        <f t="shared" si="1"/>
        <v>Cold</v>
      </c>
      <c r="W11">
        <f>QUARTILE(L:L, 1)</f>
        <v>7.08</v>
      </c>
      <c r="X11" t="s">
        <v>70</v>
      </c>
    </row>
    <row r="12" spans="1:24">
      <c r="A12" s="1">
        <v>44562</v>
      </c>
      <c r="B12">
        <v>1</v>
      </c>
      <c r="C12" t="s">
        <v>11</v>
      </c>
      <c r="D12">
        <v>48.39</v>
      </c>
      <c r="E12">
        <v>148.63</v>
      </c>
      <c r="F12">
        <v>181.24</v>
      </c>
      <c r="G12">
        <v>0.49</v>
      </c>
      <c r="H12">
        <v>57.53</v>
      </c>
      <c r="I12">
        <v>22.55</v>
      </c>
      <c r="J12" cm="1">
        <f t="array" ref="J12:N12">_xlfn.XLOOKUP(B12,weather!B:B,weather!C:G)</f>
        <v>3.03</v>
      </c>
      <c r="K12">
        <v>1</v>
      </c>
      <c r="L12">
        <v>6.11</v>
      </c>
      <c r="M12">
        <v>77.02</v>
      </c>
      <c r="N12">
        <v>9.31</v>
      </c>
      <c r="O12" cm="1">
        <f t="array" ref="O12:T12">_xlfn.XLOOKUP(C12,claimed!A:A,claimed!B:G)</f>
        <v>38</v>
      </c>
      <c r="P12">
        <v>112</v>
      </c>
      <c r="Q12">
        <v>194</v>
      </c>
      <c r="R12">
        <v>0.25</v>
      </c>
      <c r="S12">
        <v>56</v>
      </c>
      <c r="T12">
        <v>10.199999999999999</v>
      </c>
      <c r="U12" t="str">
        <f t="shared" si="0"/>
        <v>Wet</v>
      </c>
      <c r="V12" t="str">
        <f t="shared" si="1"/>
        <v>Cold</v>
      </c>
      <c r="W12">
        <f>MEDIAN(L:L)</f>
        <v>11.47</v>
      </c>
      <c r="X12" t="s">
        <v>75</v>
      </c>
    </row>
    <row r="13" spans="1:24">
      <c r="A13" s="1">
        <v>44569</v>
      </c>
      <c r="B13">
        <v>2</v>
      </c>
      <c r="C13" t="s">
        <v>9</v>
      </c>
      <c r="D13">
        <v>37.630000000000003</v>
      </c>
      <c r="E13">
        <v>138.5</v>
      </c>
      <c r="F13">
        <v>196.06</v>
      </c>
      <c r="G13">
        <v>0.45</v>
      </c>
      <c r="H13">
        <v>52.98</v>
      </c>
      <c r="I13">
        <v>12.81</v>
      </c>
      <c r="J13" cm="1">
        <f t="array" ref="J13:N13">_xlfn.XLOOKUP(B13,weather!B:B,weather!C:G)</f>
        <v>1.45</v>
      </c>
      <c r="K13">
        <v>2</v>
      </c>
      <c r="L13">
        <v>5.31</v>
      </c>
      <c r="M13">
        <v>75.489999999999995</v>
      </c>
      <c r="N13">
        <v>8.25</v>
      </c>
      <c r="O13" cm="1">
        <f t="array" ref="O13:T13">_xlfn.XLOOKUP(C13,claimed!A:A,claimed!B:G)</f>
        <v>35</v>
      </c>
      <c r="P13">
        <v>129</v>
      </c>
      <c r="Q13">
        <v>195</v>
      </c>
      <c r="R13">
        <v>0.4</v>
      </c>
      <c r="S13">
        <v>49</v>
      </c>
      <c r="T13">
        <v>10.9</v>
      </c>
      <c r="U13" t="str">
        <f t="shared" si="0"/>
        <v>Dry</v>
      </c>
      <c r="V13" t="str">
        <f t="shared" si="1"/>
        <v>Cold</v>
      </c>
      <c r="W13">
        <f>QUARTILE(L:L,3)</f>
        <v>14.52</v>
      </c>
      <c r="X13" t="s">
        <v>72</v>
      </c>
    </row>
    <row r="14" spans="1:24">
      <c r="A14" s="1">
        <v>44569</v>
      </c>
      <c r="B14">
        <v>2</v>
      </c>
      <c r="C14" t="s">
        <v>9</v>
      </c>
      <c r="D14">
        <v>39.17</v>
      </c>
      <c r="E14">
        <v>150.49</v>
      </c>
      <c r="F14">
        <v>195.02</v>
      </c>
      <c r="G14">
        <v>0.5</v>
      </c>
      <c r="H14">
        <v>50.41</v>
      </c>
      <c r="I14">
        <v>14.93</v>
      </c>
      <c r="J14" cm="1">
        <f t="array" ref="J14:N14">_xlfn.XLOOKUP(B14,weather!B:B,weather!C:G)</f>
        <v>1.45</v>
      </c>
      <c r="K14">
        <v>2</v>
      </c>
      <c r="L14">
        <v>5.31</v>
      </c>
      <c r="M14">
        <v>75.489999999999995</v>
      </c>
      <c r="N14">
        <v>8.25</v>
      </c>
      <c r="O14" cm="1">
        <f t="array" ref="O14:T14">_xlfn.XLOOKUP(C14,claimed!A:A,claimed!B:G)</f>
        <v>35</v>
      </c>
      <c r="P14">
        <v>129</v>
      </c>
      <c r="Q14">
        <v>195</v>
      </c>
      <c r="R14">
        <v>0.4</v>
      </c>
      <c r="S14">
        <v>49</v>
      </c>
      <c r="T14">
        <v>10.9</v>
      </c>
      <c r="U14" t="str">
        <f t="shared" si="0"/>
        <v>Dry</v>
      </c>
      <c r="V14" t="str">
        <f t="shared" si="1"/>
        <v>Cold</v>
      </c>
    </row>
    <row r="15" spans="1:24">
      <c r="A15" s="1">
        <v>44569</v>
      </c>
      <c r="B15">
        <v>2</v>
      </c>
      <c r="C15" t="s">
        <v>9</v>
      </c>
      <c r="D15">
        <v>40.06</v>
      </c>
      <c r="E15">
        <v>158.69999999999999</v>
      </c>
      <c r="F15">
        <v>192.1</v>
      </c>
      <c r="G15">
        <v>0.53</v>
      </c>
      <c r="H15">
        <v>53.72</v>
      </c>
      <c r="I15">
        <v>17.77</v>
      </c>
      <c r="J15" cm="1">
        <f t="array" ref="J15:N15">_xlfn.XLOOKUP(B15,weather!B:B,weather!C:G)</f>
        <v>1.45</v>
      </c>
      <c r="K15">
        <v>2</v>
      </c>
      <c r="L15">
        <v>5.31</v>
      </c>
      <c r="M15">
        <v>75.489999999999995</v>
      </c>
      <c r="N15">
        <v>8.25</v>
      </c>
      <c r="O15" cm="1">
        <f t="array" ref="O15:T15">_xlfn.XLOOKUP(C15,claimed!A:A,claimed!B:G)</f>
        <v>35</v>
      </c>
      <c r="P15">
        <v>129</v>
      </c>
      <c r="Q15">
        <v>195</v>
      </c>
      <c r="R15">
        <v>0.4</v>
      </c>
      <c r="S15">
        <v>49</v>
      </c>
      <c r="T15">
        <v>10.9</v>
      </c>
      <c r="U15" t="str">
        <f t="shared" si="0"/>
        <v>Dry</v>
      </c>
      <c r="V15" t="str">
        <f t="shared" si="1"/>
        <v>Cold</v>
      </c>
    </row>
    <row r="16" spans="1:24">
      <c r="A16" s="1">
        <v>44569</v>
      </c>
      <c r="B16">
        <v>2</v>
      </c>
      <c r="C16" t="s">
        <v>9</v>
      </c>
      <c r="D16">
        <v>42.66</v>
      </c>
      <c r="E16">
        <v>167.32</v>
      </c>
      <c r="F16">
        <v>184.53</v>
      </c>
      <c r="G16">
        <v>0.59</v>
      </c>
      <c r="H16">
        <v>54.39</v>
      </c>
      <c r="I16">
        <v>19.350000000000001</v>
      </c>
      <c r="J16" cm="1">
        <f t="array" ref="J16:N16">_xlfn.XLOOKUP(B16,weather!B:B,weather!C:G)</f>
        <v>1.45</v>
      </c>
      <c r="K16">
        <v>2</v>
      </c>
      <c r="L16">
        <v>5.31</v>
      </c>
      <c r="M16">
        <v>75.489999999999995</v>
      </c>
      <c r="N16">
        <v>8.25</v>
      </c>
      <c r="O16" cm="1">
        <f t="array" ref="O16:T16">_xlfn.XLOOKUP(C16,claimed!A:A,claimed!B:G)</f>
        <v>35</v>
      </c>
      <c r="P16">
        <v>129</v>
      </c>
      <c r="Q16">
        <v>195</v>
      </c>
      <c r="R16">
        <v>0.4</v>
      </c>
      <c r="S16">
        <v>49</v>
      </c>
      <c r="T16">
        <v>10.9</v>
      </c>
      <c r="U16" t="str">
        <f t="shared" si="0"/>
        <v>Dry</v>
      </c>
      <c r="V16" t="str">
        <f t="shared" si="1"/>
        <v>Cold</v>
      </c>
    </row>
    <row r="17" spans="1:22">
      <c r="A17" s="1">
        <v>44569</v>
      </c>
      <c r="B17">
        <v>2</v>
      </c>
      <c r="C17" t="s">
        <v>9</v>
      </c>
      <c r="D17">
        <v>42.29</v>
      </c>
      <c r="E17">
        <v>179.28</v>
      </c>
      <c r="F17">
        <v>182.33</v>
      </c>
      <c r="G17">
        <v>0.66</v>
      </c>
      <c r="H17">
        <v>59.26</v>
      </c>
      <c r="I17">
        <v>21.74</v>
      </c>
      <c r="J17" cm="1">
        <f t="array" ref="J17:N17">_xlfn.XLOOKUP(B17,weather!B:B,weather!C:G)</f>
        <v>1.45</v>
      </c>
      <c r="K17">
        <v>2</v>
      </c>
      <c r="L17">
        <v>5.31</v>
      </c>
      <c r="M17">
        <v>75.489999999999995</v>
      </c>
      <c r="N17">
        <v>8.25</v>
      </c>
      <c r="O17" cm="1">
        <f t="array" ref="O17:T17">_xlfn.XLOOKUP(C17,claimed!A:A,claimed!B:G)</f>
        <v>35</v>
      </c>
      <c r="P17">
        <v>129</v>
      </c>
      <c r="Q17">
        <v>195</v>
      </c>
      <c r="R17">
        <v>0.4</v>
      </c>
      <c r="S17">
        <v>49</v>
      </c>
      <c r="T17">
        <v>10.9</v>
      </c>
      <c r="U17" t="str">
        <f t="shared" si="0"/>
        <v>Dry</v>
      </c>
      <c r="V17" t="str">
        <f t="shared" si="1"/>
        <v>Cold</v>
      </c>
    </row>
    <row r="18" spans="1:22">
      <c r="A18" s="1">
        <v>44569</v>
      </c>
      <c r="B18">
        <v>2</v>
      </c>
      <c r="C18" t="s">
        <v>10</v>
      </c>
      <c r="D18">
        <v>33.21</v>
      </c>
      <c r="E18">
        <v>132.76</v>
      </c>
      <c r="F18">
        <v>189.76</v>
      </c>
      <c r="G18">
        <v>0.43</v>
      </c>
      <c r="H18">
        <v>50.74</v>
      </c>
      <c r="I18">
        <v>12</v>
      </c>
      <c r="J18" cm="1">
        <f t="array" ref="J18:N18">_xlfn.XLOOKUP(B18,weather!B:B,weather!C:G)</f>
        <v>1.45</v>
      </c>
      <c r="K18">
        <v>2</v>
      </c>
      <c r="L18">
        <v>5.31</v>
      </c>
      <c r="M18">
        <v>75.489999999999995</v>
      </c>
      <c r="N18">
        <v>8.25</v>
      </c>
      <c r="O18" cm="1">
        <f t="array" ref="O18:T18">_xlfn.XLOOKUP(C18,claimed!A:A,claimed!B:G)</f>
        <v>36</v>
      </c>
      <c r="P18">
        <v>123</v>
      </c>
      <c r="Q18">
        <v>189</v>
      </c>
      <c r="R18">
        <v>0.38</v>
      </c>
      <c r="S18">
        <v>50</v>
      </c>
      <c r="T18">
        <v>11.1</v>
      </c>
      <c r="U18" t="str">
        <f t="shared" si="0"/>
        <v>Dry</v>
      </c>
      <c r="V18" t="str">
        <f t="shared" si="1"/>
        <v>Cold</v>
      </c>
    </row>
    <row r="19" spans="1:22">
      <c r="A19" s="1">
        <v>44569</v>
      </c>
      <c r="B19">
        <v>2</v>
      </c>
      <c r="C19" t="s">
        <v>10</v>
      </c>
      <c r="D19">
        <v>31.42</v>
      </c>
      <c r="E19">
        <v>142.38999999999999</v>
      </c>
      <c r="F19">
        <v>186.85</v>
      </c>
      <c r="G19">
        <v>0.49</v>
      </c>
      <c r="H19">
        <v>50.46</v>
      </c>
      <c r="I19">
        <v>13.86</v>
      </c>
      <c r="J19" cm="1">
        <f t="array" ref="J19:N19">_xlfn.XLOOKUP(B19,weather!B:B,weather!C:G)</f>
        <v>1.45</v>
      </c>
      <c r="K19">
        <v>2</v>
      </c>
      <c r="L19">
        <v>5.31</v>
      </c>
      <c r="M19">
        <v>75.489999999999995</v>
      </c>
      <c r="N19">
        <v>8.25</v>
      </c>
      <c r="O19" cm="1">
        <f t="array" ref="O19:T19">_xlfn.XLOOKUP(C19,claimed!A:A,claimed!B:G)</f>
        <v>36</v>
      </c>
      <c r="P19">
        <v>123</v>
      </c>
      <c r="Q19">
        <v>189</v>
      </c>
      <c r="R19">
        <v>0.38</v>
      </c>
      <c r="S19">
        <v>50</v>
      </c>
      <c r="T19">
        <v>11.1</v>
      </c>
      <c r="U19" t="str">
        <f t="shared" si="0"/>
        <v>Dry</v>
      </c>
      <c r="V19" t="str">
        <f t="shared" si="1"/>
        <v>Cold</v>
      </c>
    </row>
    <row r="20" spans="1:22">
      <c r="A20" s="1">
        <v>44569</v>
      </c>
      <c r="B20">
        <v>2</v>
      </c>
      <c r="C20" t="s">
        <v>10</v>
      </c>
      <c r="D20">
        <v>29.65</v>
      </c>
      <c r="E20">
        <v>151.13</v>
      </c>
      <c r="F20">
        <v>186.27</v>
      </c>
      <c r="G20">
        <v>0.55000000000000004</v>
      </c>
      <c r="H20">
        <v>50.59</v>
      </c>
      <c r="I20">
        <v>17.34</v>
      </c>
      <c r="J20" cm="1">
        <f t="array" ref="J20:N20">_xlfn.XLOOKUP(B20,weather!B:B,weather!C:G)</f>
        <v>1.45</v>
      </c>
      <c r="K20">
        <v>2</v>
      </c>
      <c r="L20">
        <v>5.31</v>
      </c>
      <c r="M20">
        <v>75.489999999999995</v>
      </c>
      <c r="N20">
        <v>8.25</v>
      </c>
      <c r="O20" cm="1">
        <f t="array" ref="O20:T20">_xlfn.XLOOKUP(C20,claimed!A:A,claimed!B:G)</f>
        <v>36</v>
      </c>
      <c r="P20">
        <v>123</v>
      </c>
      <c r="Q20">
        <v>189</v>
      </c>
      <c r="R20">
        <v>0.38</v>
      </c>
      <c r="S20">
        <v>50</v>
      </c>
      <c r="T20">
        <v>11.1</v>
      </c>
      <c r="U20" t="str">
        <f t="shared" si="0"/>
        <v>Dry</v>
      </c>
      <c r="V20" t="str">
        <f t="shared" si="1"/>
        <v>Cold</v>
      </c>
    </row>
    <row r="21" spans="1:22">
      <c r="A21" s="1">
        <v>44569</v>
      </c>
      <c r="B21">
        <v>2</v>
      </c>
      <c r="C21" t="s">
        <v>10</v>
      </c>
      <c r="D21">
        <v>28.83</v>
      </c>
      <c r="E21">
        <v>160.94999999999999</v>
      </c>
      <c r="F21">
        <v>185.29</v>
      </c>
      <c r="G21">
        <v>0.61</v>
      </c>
      <c r="H21">
        <v>47.85</v>
      </c>
      <c r="I21">
        <v>19.579999999999998</v>
      </c>
      <c r="J21" cm="1">
        <f t="array" ref="J21:N21">_xlfn.XLOOKUP(B21,weather!B:B,weather!C:G)</f>
        <v>1.45</v>
      </c>
      <c r="K21">
        <v>2</v>
      </c>
      <c r="L21">
        <v>5.31</v>
      </c>
      <c r="M21">
        <v>75.489999999999995</v>
      </c>
      <c r="N21">
        <v>8.25</v>
      </c>
      <c r="O21" cm="1">
        <f t="array" ref="O21:T21">_xlfn.XLOOKUP(C21,claimed!A:A,claimed!B:G)</f>
        <v>36</v>
      </c>
      <c r="P21">
        <v>123</v>
      </c>
      <c r="Q21">
        <v>189</v>
      </c>
      <c r="R21">
        <v>0.38</v>
      </c>
      <c r="S21">
        <v>50</v>
      </c>
      <c r="T21">
        <v>11.1</v>
      </c>
      <c r="U21" t="str">
        <f t="shared" si="0"/>
        <v>Dry</v>
      </c>
      <c r="V21" t="str">
        <f t="shared" si="1"/>
        <v>Cold</v>
      </c>
    </row>
    <row r="22" spans="1:22">
      <c r="A22" s="1">
        <v>44569</v>
      </c>
      <c r="B22">
        <v>2</v>
      </c>
      <c r="C22" t="s">
        <v>10</v>
      </c>
      <c r="D22">
        <v>25.1</v>
      </c>
      <c r="E22">
        <v>171.14</v>
      </c>
      <c r="F22">
        <v>183.15</v>
      </c>
      <c r="G22">
        <v>0.67</v>
      </c>
      <c r="H22">
        <v>49.98</v>
      </c>
      <c r="I22">
        <v>21.52</v>
      </c>
      <c r="J22" cm="1">
        <f t="array" ref="J22:N22">_xlfn.XLOOKUP(B22,weather!B:B,weather!C:G)</f>
        <v>1.45</v>
      </c>
      <c r="K22">
        <v>2</v>
      </c>
      <c r="L22">
        <v>5.31</v>
      </c>
      <c r="M22">
        <v>75.489999999999995</v>
      </c>
      <c r="N22">
        <v>8.25</v>
      </c>
      <c r="O22" cm="1">
        <f t="array" ref="O22:T22">_xlfn.XLOOKUP(C22,claimed!A:A,claimed!B:G)</f>
        <v>36</v>
      </c>
      <c r="P22">
        <v>123</v>
      </c>
      <c r="Q22">
        <v>189</v>
      </c>
      <c r="R22">
        <v>0.38</v>
      </c>
      <c r="S22">
        <v>50</v>
      </c>
      <c r="T22">
        <v>11.1</v>
      </c>
      <c r="U22" t="str">
        <f t="shared" si="0"/>
        <v>Dry</v>
      </c>
      <c r="V22" t="str">
        <f t="shared" si="1"/>
        <v>Cold</v>
      </c>
    </row>
    <row r="23" spans="1:22">
      <c r="A23" s="1">
        <v>44569</v>
      </c>
      <c r="B23">
        <v>2</v>
      </c>
      <c r="C23" t="s">
        <v>11</v>
      </c>
      <c r="D23">
        <v>39.590000000000003</v>
      </c>
      <c r="E23">
        <v>120.29</v>
      </c>
      <c r="F23">
        <v>188.88</v>
      </c>
      <c r="G23">
        <v>0.31</v>
      </c>
      <c r="H23">
        <v>58.64</v>
      </c>
      <c r="I23">
        <v>13.62</v>
      </c>
      <c r="J23" cm="1">
        <f t="array" ref="J23:N23">_xlfn.XLOOKUP(B23,weather!B:B,weather!C:G)</f>
        <v>1.45</v>
      </c>
      <c r="K23">
        <v>2</v>
      </c>
      <c r="L23">
        <v>5.31</v>
      </c>
      <c r="M23">
        <v>75.489999999999995</v>
      </c>
      <c r="N23">
        <v>8.25</v>
      </c>
      <c r="O23" cm="1">
        <f t="array" ref="O23:T23">_xlfn.XLOOKUP(C23,claimed!A:A,claimed!B:G)</f>
        <v>38</v>
      </c>
      <c r="P23">
        <v>112</v>
      </c>
      <c r="Q23">
        <v>194</v>
      </c>
      <c r="R23">
        <v>0.25</v>
      </c>
      <c r="S23">
        <v>56</v>
      </c>
      <c r="T23">
        <v>10.199999999999999</v>
      </c>
      <c r="U23" t="str">
        <f t="shared" si="0"/>
        <v>Dry</v>
      </c>
      <c r="V23" t="str">
        <f t="shared" si="1"/>
        <v>Cold</v>
      </c>
    </row>
    <row r="24" spans="1:22">
      <c r="A24" s="1">
        <v>44569</v>
      </c>
      <c r="B24">
        <v>2</v>
      </c>
      <c r="C24" t="s">
        <v>11</v>
      </c>
      <c r="D24">
        <v>39.01</v>
      </c>
      <c r="E24">
        <v>126.88</v>
      </c>
      <c r="F24">
        <v>187.42</v>
      </c>
      <c r="G24">
        <v>0.38</v>
      </c>
      <c r="H24">
        <v>58.46</v>
      </c>
      <c r="I24">
        <v>15.67</v>
      </c>
      <c r="J24" cm="1">
        <f t="array" ref="J24:N24">_xlfn.XLOOKUP(B24,weather!B:B,weather!C:G)</f>
        <v>1.45</v>
      </c>
      <c r="K24">
        <v>2</v>
      </c>
      <c r="L24">
        <v>5.31</v>
      </c>
      <c r="M24">
        <v>75.489999999999995</v>
      </c>
      <c r="N24">
        <v>8.25</v>
      </c>
      <c r="O24" cm="1">
        <f t="array" ref="O24:T24">_xlfn.XLOOKUP(C24,claimed!A:A,claimed!B:G)</f>
        <v>38</v>
      </c>
      <c r="P24">
        <v>112</v>
      </c>
      <c r="Q24">
        <v>194</v>
      </c>
      <c r="R24">
        <v>0.25</v>
      </c>
      <c r="S24">
        <v>56</v>
      </c>
      <c r="T24">
        <v>10.199999999999999</v>
      </c>
      <c r="U24" t="str">
        <f t="shared" si="0"/>
        <v>Dry</v>
      </c>
      <c r="V24" t="str">
        <f t="shared" si="1"/>
        <v>Cold</v>
      </c>
    </row>
    <row r="25" spans="1:22">
      <c r="A25" s="1">
        <v>44569</v>
      </c>
      <c r="B25">
        <v>2</v>
      </c>
      <c r="C25" t="s">
        <v>11</v>
      </c>
      <c r="D25">
        <v>39.51</v>
      </c>
      <c r="E25">
        <v>135.75</v>
      </c>
      <c r="F25">
        <v>182.66</v>
      </c>
      <c r="G25">
        <v>0.42</v>
      </c>
      <c r="H25">
        <v>56.75</v>
      </c>
      <c r="I25">
        <v>17.13</v>
      </c>
      <c r="J25" cm="1">
        <f t="array" ref="J25:N25">_xlfn.XLOOKUP(B25,weather!B:B,weather!C:G)</f>
        <v>1.45</v>
      </c>
      <c r="K25">
        <v>2</v>
      </c>
      <c r="L25">
        <v>5.31</v>
      </c>
      <c r="M25">
        <v>75.489999999999995</v>
      </c>
      <c r="N25">
        <v>8.25</v>
      </c>
      <c r="O25" cm="1">
        <f t="array" ref="O25:T25">_xlfn.XLOOKUP(C25,claimed!A:A,claimed!B:G)</f>
        <v>38</v>
      </c>
      <c r="P25">
        <v>112</v>
      </c>
      <c r="Q25">
        <v>194</v>
      </c>
      <c r="R25">
        <v>0.25</v>
      </c>
      <c r="S25">
        <v>56</v>
      </c>
      <c r="T25">
        <v>10.199999999999999</v>
      </c>
      <c r="U25" t="str">
        <f t="shared" si="0"/>
        <v>Dry</v>
      </c>
      <c r="V25" t="str">
        <f t="shared" si="1"/>
        <v>Cold</v>
      </c>
    </row>
    <row r="26" spans="1:22">
      <c r="A26" s="1">
        <v>44576</v>
      </c>
      <c r="B26">
        <v>3</v>
      </c>
      <c r="C26" t="s">
        <v>9</v>
      </c>
      <c r="D26">
        <v>40.35</v>
      </c>
      <c r="E26">
        <v>135.79</v>
      </c>
      <c r="F26">
        <v>195.08</v>
      </c>
      <c r="G26">
        <v>0.5</v>
      </c>
      <c r="H26">
        <v>50.98</v>
      </c>
      <c r="I26">
        <v>13.68</v>
      </c>
      <c r="J26" cm="1">
        <f t="array" ref="J26:N26">_xlfn.XLOOKUP(B26,weather!B:B,weather!C:G)</f>
        <v>3.29</v>
      </c>
      <c r="K26">
        <v>1</v>
      </c>
      <c r="L26">
        <v>4.42</v>
      </c>
      <c r="M26">
        <v>75.88</v>
      </c>
      <c r="N26">
        <v>10.93</v>
      </c>
      <c r="O26" cm="1">
        <f t="array" ref="O26:T26">_xlfn.XLOOKUP(C26,claimed!A:A,claimed!B:G)</f>
        <v>35</v>
      </c>
      <c r="P26">
        <v>129</v>
      </c>
      <c r="Q26">
        <v>195</v>
      </c>
      <c r="R26">
        <v>0.4</v>
      </c>
      <c r="S26">
        <v>49</v>
      </c>
      <c r="T26">
        <v>10.9</v>
      </c>
      <c r="U26" t="str">
        <f t="shared" si="0"/>
        <v>Wet</v>
      </c>
      <c r="V26" t="str">
        <f t="shared" si="1"/>
        <v>Cold</v>
      </c>
    </row>
    <row r="27" spans="1:22">
      <c r="A27" s="1">
        <v>44576</v>
      </c>
      <c r="B27">
        <v>3</v>
      </c>
      <c r="C27" t="s">
        <v>9</v>
      </c>
      <c r="D27">
        <v>43.97</v>
      </c>
      <c r="E27">
        <v>146.94999999999999</v>
      </c>
      <c r="F27">
        <v>191.37</v>
      </c>
      <c r="G27">
        <v>0.57999999999999996</v>
      </c>
      <c r="H27">
        <v>50.85</v>
      </c>
      <c r="I27">
        <v>17.87</v>
      </c>
      <c r="J27" cm="1">
        <f t="array" ref="J27:N27">_xlfn.XLOOKUP(B27,weather!B:B,weather!C:G)</f>
        <v>3.29</v>
      </c>
      <c r="K27">
        <v>1</v>
      </c>
      <c r="L27">
        <v>4.42</v>
      </c>
      <c r="M27">
        <v>75.88</v>
      </c>
      <c r="N27">
        <v>10.93</v>
      </c>
      <c r="O27" cm="1">
        <f t="array" ref="O27:T27">_xlfn.XLOOKUP(C27,claimed!A:A,claimed!B:G)</f>
        <v>35</v>
      </c>
      <c r="P27">
        <v>129</v>
      </c>
      <c r="Q27">
        <v>195</v>
      </c>
      <c r="R27">
        <v>0.4</v>
      </c>
      <c r="S27">
        <v>49</v>
      </c>
      <c r="T27">
        <v>10.9</v>
      </c>
      <c r="U27" t="str">
        <f t="shared" si="0"/>
        <v>Wet</v>
      </c>
      <c r="V27" t="str">
        <f t="shared" si="1"/>
        <v>Cold</v>
      </c>
    </row>
    <row r="28" spans="1:22">
      <c r="A28" s="1">
        <v>44576</v>
      </c>
      <c r="B28">
        <v>3</v>
      </c>
      <c r="C28" t="s">
        <v>9</v>
      </c>
      <c r="D28">
        <v>47.82</v>
      </c>
      <c r="E28">
        <v>156.61000000000001</v>
      </c>
      <c r="F28">
        <v>190.02</v>
      </c>
      <c r="G28">
        <v>0.69</v>
      </c>
      <c r="H28">
        <v>52.85</v>
      </c>
      <c r="I28">
        <v>21.85</v>
      </c>
      <c r="J28" cm="1">
        <f t="array" ref="J28:N28">_xlfn.XLOOKUP(B28,weather!B:B,weather!C:G)</f>
        <v>3.29</v>
      </c>
      <c r="K28">
        <v>1</v>
      </c>
      <c r="L28">
        <v>4.42</v>
      </c>
      <c r="M28">
        <v>75.88</v>
      </c>
      <c r="N28">
        <v>10.93</v>
      </c>
      <c r="O28" cm="1">
        <f t="array" ref="O28:T28">_xlfn.XLOOKUP(C28,claimed!A:A,claimed!B:G)</f>
        <v>35</v>
      </c>
      <c r="P28">
        <v>129</v>
      </c>
      <c r="Q28">
        <v>195</v>
      </c>
      <c r="R28">
        <v>0.4</v>
      </c>
      <c r="S28">
        <v>49</v>
      </c>
      <c r="T28">
        <v>10.9</v>
      </c>
      <c r="U28" t="str">
        <f t="shared" si="0"/>
        <v>Wet</v>
      </c>
      <c r="V28" t="str">
        <f t="shared" si="1"/>
        <v>Cold</v>
      </c>
    </row>
    <row r="29" spans="1:22">
      <c r="A29" s="1">
        <v>44576</v>
      </c>
      <c r="B29">
        <v>3</v>
      </c>
      <c r="C29" t="s">
        <v>10</v>
      </c>
      <c r="D29">
        <v>37.950000000000003</v>
      </c>
      <c r="E29">
        <v>134.18</v>
      </c>
      <c r="F29">
        <v>187.18</v>
      </c>
      <c r="G29">
        <v>0.44</v>
      </c>
      <c r="H29">
        <v>49.39</v>
      </c>
      <c r="I29">
        <v>14.28</v>
      </c>
      <c r="J29" cm="1">
        <f t="array" ref="J29:N29">_xlfn.XLOOKUP(B29,weather!B:B,weather!C:G)</f>
        <v>3.29</v>
      </c>
      <c r="K29">
        <v>1</v>
      </c>
      <c r="L29">
        <v>4.42</v>
      </c>
      <c r="M29">
        <v>75.88</v>
      </c>
      <c r="N29">
        <v>10.93</v>
      </c>
      <c r="O29" cm="1">
        <f t="array" ref="O29:T29">_xlfn.XLOOKUP(C29,claimed!A:A,claimed!B:G)</f>
        <v>36</v>
      </c>
      <c r="P29">
        <v>123</v>
      </c>
      <c r="Q29">
        <v>189</v>
      </c>
      <c r="R29">
        <v>0.38</v>
      </c>
      <c r="S29">
        <v>50</v>
      </c>
      <c r="T29">
        <v>11.1</v>
      </c>
      <c r="U29" t="str">
        <f t="shared" si="0"/>
        <v>Wet</v>
      </c>
      <c r="V29" t="str">
        <f t="shared" si="1"/>
        <v>Cold</v>
      </c>
    </row>
    <row r="30" spans="1:22">
      <c r="A30" s="1">
        <v>44576</v>
      </c>
      <c r="B30">
        <v>3</v>
      </c>
      <c r="C30" t="s">
        <v>10</v>
      </c>
      <c r="D30">
        <v>38.340000000000003</v>
      </c>
      <c r="E30">
        <v>139.86000000000001</v>
      </c>
      <c r="F30">
        <v>183.88</v>
      </c>
      <c r="G30">
        <v>0.48</v>
      </c>
      <c r="H30">
        <v>46.26</v>
      </c>
      <c r="I30">
        <v>18.43</v>
      </c>
      <c r="J30" cm="1">
        <f t="array" ref="J30:N30">_xlfn.XLOOKUP(B30,weather!B:B,weather!C:G)</f>
        <v>3.29</v>
      </c>
      <c r="K30">
        <v>1</v>
      </c>
      <c r="L30">
        <v>4.42</v>
      </c>
      <c r="M30">
        <v>75.88</v>
      </c>
      <c r="N30">
        <v>10.93</v>
      </c>
      <c r="O30" cm="1">
        <f t="array" ref="O30:T30">_xlfn.XLOOKUP(C30,claimed!A:A,claimed!B:G)</f>
        <v>36</v>
      </c>
      <c r="P30">
        <v>123</v>
      </c>
      <c r="Q30">
        <v>189</v>
      </c>
      <c r="R30">
        <v>0.38</v>
      </c>
      <c r="S30">
        <v>50</v>
      </c>
      <c r="T30">
        <v>11.1</v>
      </c>
      <c r="U30" t="str">
        <f t="shared" si="0"/>
        <v>Wet</v>
      </c>
      <c r="V30" t="str">
        <f t="shared" si="1"/>
        <v>Cold</v>
      </c>
    </row>
    <row r="31" spans="1:22">
      <c r="A31" s="1">
        <v>44576</v>
      </c>
      <c r="B31">
        <v>3</v>
      </c>
      <c r="C31" t="s">
        <v>10</v>
      </c>
      <c r="D31">
        <v>38.08</v>
      </c>
      <c r="E31">
        <v>149.6</v>
      </c>
      <c r="F31">
        <v>183.86</v>
      </c>
      <c r="G31">
        <v>0.55000000000000004</v>
      </c>
      <c r="H31">
        <v>46.84</v>
      </c>
      <c r="I31">
        <v>21.67</v>
      </c>
      <c r="J31" cm="1">
        <f t="array" ref="J31:N31">_xlfn.XLOOKUP(B31,weather!B:B,weather!C:G)</f>
        <v>3.29</v>
      </c>
      <c r="K31">
        <v>1</v>
      </c>
      <c r="L31">
        <v>4.42</v>
      </c>
      <c r="M31">
        <v>75.88</v>
      </c>
      <c r="N31">
        <v>10.93</v>
      </c>
      <c r="O31" cm="1">
        <f t="array" ref="O31:T31">_xlfn.XLOOKUP(C31,claimed!A:A,claimed!B:G)</f>
        <v>36</v>
      </c>
      <c r="P31">
        <v>123</v>
      </c>
      <c r="Q31">
        <v>189</v>
      </c>
      <c r="R31">
        <v>0.38</v>
      </c>
      <c r="S31">
        <v>50</v>
      </c>
      <c r="T31">
        <v>11.1</v>
      </c>
      <c r="U31" t="str">
        <f t="shared" si="0"/>
        <v>Wet</v>
      </c>
      <c r="V31" t="str">
        <f t="shared" si="1"/>
        <v>Cold</v>
      </c>
    </row>
    <row r="32" spans="1:22">
      <c r="A32" s="1">
        <v>44576</v>
      </c>
      <c r="B32">
        <v>3</v>
      </c>
      <c r="C32" t="s">
        <v>10</v>
      </c>
      <c r="D32">
        <v>40.409999999999997</v>
      </c>
      <c r="E32">
        <v>158.66</v>
      </c>
      <c r="F32">
        <v>182.71</v>
      </c>
      <c r="G32">
        <v>0.63</v>
      </c>
      <c r="H32">
        <v>48.01</v>
      </c>
      <c r="I32">
        <v>25.43</v>
      </c>
      <c r="J32" cm="1">
        <f t="array" ref="J32:N32">_xlfn.XLOOKUP(B32,weather!B:B,weather!C:G)</f>
        <v>3.29</v>
      </c>
      <c r="K32">
        <v>1</v>
      </c>
      <c r="L32">
        <v>4.42</v>
      </c>
      <c r="M32">
        <v>75.88</v>
      </c>
      <c r="N32">
        <v>10.93</v>
      </c>
      <c r="O32" cm="1">
        <f t="array" ref="O32:T32">_xlfn.XLOOKUP(C32,claimed!A:A,claimed!B:G)</f>
        <v>36</v>
      </c>
      <c r="P32">
        <v>123</v>
      </c>
      <c r="Q32">
        <v>189</v>
      </c>
      <c r="R32">
        <v>0.38</v>
      </c>
      <c r="S32">
        <v>50</v>
      </c>
      <c r="T32">
        <v>11.1</v>
      </c>
      <c r="U32" t="str">
        <f t="shared" si="0"/>
        <v>Wet</v>
      </c>
      <c r="V32" t="str">
        <f t="shared" si="1"/>
        <v>Cold</v>
      </c>
    </row>
    <row r="33" spans="1:22">
      <c r="A33" s="1">
        <v>44576</v>
      </c>
      <c r="B33">
        <v>3</v>
      </c>
      <c r="C33" t="s">
        <v>11</v>
      </c>
      <c r="D33">
        <v>40.770000000000003</v>
      </c>
      <c r="E33">
        <v>123.91</v>
      </c>
      <c r="F33">
        <v>192.12</v>
      </c>
      <c r="G33">
        <v>0.32</v>
      </c>
      <c r="H33">
        <v>53.93</v>
      </c>
      <c r="I33">
        <v>14.65</v>
      </c>
      <c r="J33" cm="1">
        <f t="array" ref="J33:N33">_xlfn.XLOOKUP(B33,weather!B:B,weather!C:G)</f>
        <v>3.29</v>
      </c>
      <c r="K33">
        <v>1</v>
      </c>
      <c r="L33">
        <v>4.42</v>
      </c>
      <c r="M33">
        <v>75.88</v>
      </c>
      <c r="N33">
        <v>10.93</v>
      </c>
      <c r="O33" cm="1">
        <f t="array" ref="O33:T33">_xlfn.XLOOKUP(C33,claimed!A:A,claimed!B:G)</f>
        <v>38</v>
      </c>
      <c r="P33">
        <v>112</v>
      </c>
      <c r="Q33">
        <v>194</v>
      </c>
      <c r="R33">
        <v>0.25</v>
      </c>
      <c r="S33">
        <v>56</v>
      </c>
      <c r="T33">
        <v>10.199999999999999</v>
      </c>
      <c r="U33" t="str">
        <f t="shared" si="0"/>
        <v>Wet</v>
      </c>
      <c r="V33" t="str">
        <f t="shared" si="1"/>
        <v>Cold</v>
      </c>
    </row>
    <row r="34" spans="1:22">
      <c r="A34" s="1">
        <v>44576</v>
      </c>
      <c r="B34">
        <v>3</v>
      </c>
      <c r="C34" t="s">
        <v>11</v>
      </c>
      <c r="D34">
        <v>44.2</v>
      </c>
      <c r="E34">
        <v>134.66999999999999</v>
      </c>
      <c r="F34">
        <v>187.91</v>
      </c>
      <c r="G34">
        <v>0.41</v>
      </c>
      <c r="H34">
        <v>52.98</v>
      </c>
      <c r="I34">
        <v>18.920000000000002</v>
      </c>
      <c r="J34" cm="1">
        <f t="array" ref="J34:N34">_xlfn.XLOOKUP(B34,weather!B:B,weather!C:G)</f>
        <v>3.29</v>
      </c>
      <c r="K34">
        <v>1</v>
      </c>
      <c r="L34">
        <v>4.42</v>
      </c>
      <c r="M34">
        <v>75.88</v>
      </c>
      <c r="N34">
        <v>10.93</v>
      </c>
      <c r="O34" cm="1">
        <f t="array" ref="O34:T34">_xlfn.XLOOKUP(C34,claimed!A:A,claimed!B:G)</f>
        <v>38</v>
      </c>
      <c r="P34">
        <v>112</v>
      </c>
      <c r="Q34">
        <v>194</v>
      </c>
      <c r="R34">
        <v>0.25</v>
      </c>
      <c r="S34">
        <v>56</v>
      </c>
      <c r="T34">
        <v>10.199999999999999</v>
      </c>
      <c r="U34" t="str">
        <f t="shared" si="0"/>
        <v>Wet</v>
      </c>
      <c r="V34" t="str">
        <f t="shared" si="1"/>
        <v>Cold</v>
      </c>
    </row>
    <row r="35" spans="1:22">
      <c r="A35" s="1">
        <v>44576</v>
      </c>
      <c r="B35">
        <v>3</v>
      </c>
      <c r="C35" t="s">
        <v>11</v>
      </c>
      <c r="D35">
        <v>47.77</v>
      </c>
      <c r="E35">
        <v>146.32</v>
      </c>
      <c r="F35">
        <v>185.66</v>
      </c>
      <c r="G35">
        <v>0.5</v>
      </c>
      <c r="H35">
        <v>53.31</v>
      </c>
      <c r="I35">
        <v>23.63</v>
      </c>
      <c r="J35" cm="1">
        <f t="array" ref="J35:N35">_xlfn.XLOOKUP(B35,weather!B:B,weather!C:G)</f>
        <v>3.29</v>
      </c>
      <c r="K35">
        <v>1</v>
      </c>
      <c r="L35">
        <v>4.42</v>
      </c>
      <c r="M35">
        <v>75.88</v>
      </c>
      <c r="N35">
        <v>10.93</v>
      </c>
      <c r="O35" cm="1">
        <f t="array" ref="O35:T35">_xlfn.XLOOKUP(C35,claimed!A:A,claimed!B:G)</f>
        <v>38</v>
      </c>
      <c r="P35">
        <v>112</v>
      </c>
      <c r="Q35">
        <v>194</v>
      </c>
      <c r="R35">
        <v>0.25</v>
      </c>
      <c r="S35">
        <v>56</v>
      </c>
      <c r="T35">
        <v>10.199999999999999</v>
      </c>
      <c r="U35" t="str">
        <f t="shared" si="0"/>
        <v>Wet</v>
      </c>
      <c r="V35" t="str">
        <f t="shared" si="1"/>
        <v>Cold</v>
      </c>
    </row>
    <row r="36" spans="1:22">
      <c r="A36" s="1">
        <v>44576</v>
      </c>
      <c r="B36">
        <v>3</v>
      </c>
      <c r="C36" t="s">
        <v>11</v>
      </c>
      <c r="D36">
        <v>50.49</v>
      </c>
      <c r="E36">
        <v>160.13</v>
      </c>
      <c r="F36">
        <v>182.18</v>
      </c>
      <c r="G36">
        <v>0.57999999999999996</v>
      </c>
      <c r="H36">
        <v>55.76</v>
      </c>
      <c r="I36">
        <v>28.51</v>
      </c>
      <c r="J36" cm="1">
        <f t="array" ref="J36:N36">_xlfn.XLOOKUP(B36,weather!B:B,weather!C:G)</f>
        <v>3.29</v>
      </c>
      <c r="K36">
        <v>1</v>
      </c>
      <c r="L36">
        <v>4.42</v>
      </c>
      <c r="M36">
        <v>75.88</v>
      </c>
      <c r="N36">
        <v>10.93</v>
      </c>
      <c r="O36" cm="1">
        <f t="array" ref="O36:T36">_xlfn.XLOOKUP(C36,claimed!A:A,claimed!B:G)</f>
        <v>38</v>
      </c>
      <c r="P36">
        <v>112</v>
      </c>
      <c r="Q36">
        <v>194</v>
      </c>
      <c r="R36">
        <v>0.25</v>
      </c>
      <c r="S36">
        <v>56</v>
      </c>
      <c r="T36">
        <v>10.199999999999999</v>
      </c>
      <c r="U36" t="str">
        <f t="shared" si="0"/>
        <v>Wet</v>
      </c>
      <c r="V36" t="str">
        <f t="shared" si="1"/>
        <v>Cold</v>
      </c>
    </row>
    <row r="37" spans="1:22">
      <c r="A37" s="1">
        <v>44583</v>
      </c>
      <c r="B37">
        <v>4</v>
      </c>
      <c r="C37" t="s">
        <v>9</v>
      </c>
      <c r="D37">
        <v>52.06</v>
      </c>
      <c r="E37">
        <v>136.76</v>
      </c>
      <c r="F37">
        <v>194.28</v>
      </c>
      <c r="G37">
        <v>0.48</v>
      </c>
      <c r="H37">
        <v>47.02</v>
      </c>
      <c r="I37">
        <v>15.56</v>
      </c>
      <c r="J37" cm="1">
        <f t="array" ref="J37:N37">_xlfn.XLOOKUP(B37,weather!B:B,weather!C:G)</f>
        <v>5.25</v>
      </c>
      <c r="K37">
        <v>2</v>
      </c>
      <c r="L37">
        <v>5.39</v>
      </c>
      <c r="M37">
        <v>76.41</v>
      </c>
      <c r="N37">
        <v>11.19</v>
      </c>
      <c r="O37" cm="1">
        <f t="array" ref="O37:T37">_xlfn.XLOOKUP(C37,claimed!A:A,claimed!B:G)</f>
        <v>35</v>
      </c>
      <c r="P37">
        <v>129</v>
      </c>
      <c r="Q37">
        <v>195</v>
      </c>
      <c r="R37">
        <v>0.4</v>
      </c>
      <c r="S37">
        <v>49</v>
      </c>
      <c r="T37">
        <v>10.9</v>
      </c>
      <c r="U37" t="str">
        <f t="shared" si="0"/>
        <v>Very Wet</v>
      </c>
      <c r="V37" t="str">
        <f t="shared" si="1"/>
        <v>Cold</v>
      </c>
    </row>
    <row r="38" spans="1:22">
      <c r="A38" s="1">
        <v>44583</v>
      </c>
      <c r="B38">
        <v>4</v>
      </c>
      <c r="C38" t="s">
        <v>9</v>
      </c>
      <c r="D38">
        <v>67.900000000000006</v>
      </c>
      <c r="E38">
        <v>139.97999999999999</v>
      </c>
      <c r="F38">
        <v>196.24</v>
      </c>
      <c r="G38">
        <v>0.55000000000000004</v>
      </c>
      <c r="H38">
        <v>47.46</v>
      </c>
      <c r="I38">
        <v>20.54</v>
      </c>
      <c r="J38" cm="1">
        <f t="array" ref="J38:N38">_xlfn.XLOOKUP(B38,weather!B:B,weather!C:G)</f>
        <v>5.25</v>
      </c>
      <c r="K38">
        <v>2</v>
      </c>
      <c r="L38">
        <v>5.39</v>
      </c>
      <c r="M38">
        <v>76.41</v>
      </c>
      <c r="N38">
        <v>11.19</v>
      </c>
      <c r="O38" cm="1">
        <f t="array" ref="O38:T38">_xlfn.XLOOKUP(C38,claimed!A:A,claimed!B:G)</f>
        <v>35</v>
      </c>
      <c r="P38">
        <v>129</v>
      </c>
      <c r="Q38">
        <v>195</v>
      </c>
      <c r="R38">
        <v>0.4</v>
      </c>
      <c r="S38">
        <v>49</v>
      </c>
      <c r="T38">
        <v>10.9</v>
      </c>
      <c r="U38" t="str">
        <f t="shared" si="0"/>
        <v>Very Wet</v>
      </c>
      <c r="V38" t="str">
        <f t="shared" si="1"/>
        <v>Cold</v>
      </c>
    </row>
    <row r="39" spans="1:22">
      <c r="A39" s="1">
        <v>44583</v>
      </c>
      <c r="B39">
        <v>4</v>
      </c>
      <c r="C39" t="s">
        <v>9</v>
      </c>
      <c r="D39">
        <v>81.58</v>
      </c>
      <c r="E39">
        <v>140.96</v>
      </c>
      <c r="F39">
        <v>194.18</v>
      </c>
      <c r="G39">
        <v>0.63</v>
      </c>
      <c r="H39">
        <v>52.64</v>
      </c>
      <c r="I39">
        <v>25.26</v>
      </c>
      <c r="J39" cm="1">
        <f t="array" ref="J39:N39">_xlfn.XLOOKUP(B39,weather!B:B,weather!C:G)</f>
        <v>5.25</v>
      </c>
      <c r="K39">
        <v>2</v>
      </c>
      <c r="L39">
        <v>5.39</v>
      </c>
      <c r="M39">
        <v>76.41</v>
      </c>
      <c r="N39">
        <v>11.19</v>
      </c>
      <c r="O39" cm="1">
        <f t="array" ref="O39:T39">_xlfn.XLOOKUP(C39,claimed!A:A,claimed!B:G)</f>
        <v>35</v>
      </c>
      <c r="P39">
        <v>129</v>
      </c>
      <c r="Q39">
        <v>195</v>
      </c>
      <c r="R39">
        <v>0.4</v>
      </c>
      <c r="S39">
        <v>49</v>
      </c>
      <c r="T39">
        <v>10.9</v>
      </c>
      <c r="U39" t="str">
        <f t="shared" si="0"/>
        <v>Very Wet</v>
      </c>
      <c r="V39" t="str">
        <f t="shared" si="1"/>
        <v>Cold</v>
      </c>
    </row>
    <row r="40" spans="1:22">
      <c r="A40" s="1">
        <v>44583</v>
      </c>
      <c r="B40">
        <v>4</v>
      </c>
      <c r="C40" t="s">
        <v>9</v>
      </c>
      <c r="D40">
        <v>99.1</v>
      </c>
      <c r="E40">
        <v>149.63</v>
      </c>
      <c r="F40">
        <v>191.94</v>
      </c>
      <c r="G40">
        <v>0.71</v>
      </c>
      <c r="H40">
        <v>54.66</v>
      </c>
      <c r="I40">
        <v>28.49</v>
      </c>
      <c r="J40" cm="1">
        <f t="array" ref="J40:N40">_xlfn.XLOOKUP(B40,weather!B:B,weather!C:G)</f>
        <v>5.25</v>
      </c>
      <c r="K40">
        <v>2</v>
      </c>
      <c r="L40">
        <v>5.39</v>
      </c>
      <c r="M40">
        <v>76.41</v>
      </c>
      <c r="N40">
        <v>11.19</v>
      </c>
      <c r="O40" cm="1">
        <f t="array" ref="O40:T40">_xlfn.XLOOKUP(C40,claimed!A:A,claimed!B:G)</f>
        <v>35</v>
      </c>
      <c r="P40">
        <v>129</v>
      </c>
      <c r="Q40">
        <v>195</v>
      </c>
      <c r="R40">
        <v>0.4</v>
      </c>
      <c r="S40">
        <v>49</v>
      </c>
      <c r="T40">
        <v>10.9</v>
      </c>
      <c r="U40" t="str">
        <f t="shared" si="0"/>
        <v>Very Wet</v>
      </c>
      <c r="V40" t="str">
        <f t="shared" si="1"/>
        <v>Cold</v>
      </c>
    </row>
    <row r="41" spans="1:22">
      <c r="A41" s="1">
        <v>44583</v>
      </c>
      <c r="B41">
        <v>4</v>
      </c>
      <c r="C41" t="s">
        <v>9</v>
      </c>
      <c r="D41">
        <v>115.42</v>
      </c>
      <c r="E41">
        <v>154.72999999999999</v>
      </c>
      <c r="F41">
        <v>186.88</v>
      </c>
      <c r="G41">
        <v>0.79</v>
      </c>
      <c r="H41">
        <v>59.47</v>
      </c>
      <c r="I41">
        <v>32.479999999999997</v>
      </c>
      <c r="J41" cm="1">
        <f t="array" ref="J41:N41">_xlfn.XLOOKUP(B41,weather!B:B,weather!C:G)</f>
        <v>5.25</v>
      </c>
      <c r="K41">
        <v>2</v>
      </c>
      <c r="L41">
        <v>5.39</v>
      </c>
      <c r="M41">
        <v>76.41</v>
      </c>
      <c r="N41">
        <v>11.19</v>
      </c>
      <c r="O41" cm="1">
        <f t="array" ref="O41:T41">_xlfn.XLOOKUP(C41,claimed!A:A,claimed!B:G)</f>
        <v>35</v>
      </c>
      <c r="P41">
        <v>129</v>
      </c>
      <c r="Q41">
        <v>195</v>
      </c>
      <c r="R41">
        <v>0.4</v>
      </c>
      <c r="S41">
        <v>49</v>
      </c>
      <c r="T41">
        <v>10.9</v>
      </c>
      <c r="U41" t="str">
        <f t="shared" si="0"/>
        <v>Very Wet</v>
      </c>
      <c r="V41" t="str">
        <f t="shared" si="1"/>
        <v>Cold</v>
      </c>
    </row>
    <row r="42" spans="1:22">
      <c r="A42" s="1">
        <v>44583</v>
      </c>
      <c r="B42">
        <v>4</v>
      </c>
      <c r="C42" t="s">
        <v>10</v>
      </c>
      <c r="D42">
        <v>41.87</v>
      </c>
      <c r="E42">
        <v>128.4</v>
      </c>
      <c r="F42">
        <v>182.97</v>
      </c>
      <c r="G42">
        <v>0.45</v>
      </c>
      <c r="H42">
        <v>45.13</v>
      </c>
      <c r="I42">
        <v>16.23</v>
      </c>
      <c r="J42" cm="1">
        <f t="array" ref="J42:N42">_xlfn.XLOOKUP(B42,weather!B:B,weather!C:G)</f>
        <v>5.25</v>
      </c>
      <c r="K42">
        <v>2</v>
      </c>
      <c r="L42">
        <v>5.39</v>
      </c>
      <c r="M42">
        <v>76.41</v>
      </c>
      <c r="N42">
        <v>11.19</v>
      </c>
      <c r="O42" cm="1">
        <f t="array" ref="O42:T42">_xlfn.XLOOKUP(C42,claimed!A:A,claimed!B:G)</f>
        <v>36</v>
      </c>
      <c r="P42">
        <v>123</v>
      </c>
      <c r="Q42">
        <v>189</v>
      </c>
      <c r="R42">
        <v>0.38</v>
      </c>
      <c r="S42">
        <v>50</v>
      </c>
      <c r="T42">
        <v>11.1</v>
      </c>
      <c r="U42" t="str">
        <f t="shared" si="0"/>
        <v>Very Wet</v>
      </c>
      <c r="V42" t="str">
        <f t="shared" si="1"/>
        <v>Cold</v>
      </c>
    </row>
    <row r="43" spans="1:22">
      <c r="A43" s="1">
        <v>44583</v>
      </c>
      <c r="B43">
        <v>4</v>
      </c>
      <c r="C43" t="s">
        <v>10</v>
      </c>
      <c r="D43">
        <v>46.72</v>
      </c>
      <c r="E43">
        <v>130.57</v>
      </c>
      <c r="F43">
        <v>183.37</v>
      </c>
      <c r="G43">
        <v>0.5</v>
      </c>
      <c r="H43">
        <v>47.97</v>
      </c>
      <c r="I43">
        <v>20.27</v>
      </c>
      <c r="J43" cm="1">
        <f t="array" ref="J43:N43">_xlfn.XLOOKUP(B43,weather!B:B,weather!C:G)</f>
        <v>5.25</v>
      </c>
      <c r="K43">
        <v>2</v>
      </c>
      <c r="L43">
        <v>5.39</v>
      </c>
      <c r="M43">
        <v>76.41</v>
      </c>
      <c r="N43">
        <v>11.19</v>
      </c>
      <c r="O43" cm="1">
        <f t="array" ref="O43:T43">_xlfn.XLOOKUP(C43,claimed!A:A,claimed!B:G)</f>
        <v>36</v>
      </c>
      <c r="P43">
        <v>123</v>
      </c>
      <c r="Q43">
        <v>189</v>
      </c>
      <c r="R43">
        <v>0.38</v>
      </c>
      <c r="S43">
        <v>50</v>
      </c>
      <c r="T43">
        <v>11.1</v>
      </c>
      <c r="U43" t="str">
        <f t="shared" si="0"/>
        <v>Very Wet</v>
      </c>
      <c r="V43" t="str">
        <f t="shared" si="1"/>
        <v>Cold</v>
      </c>
    </row>
    <row r="44" spans="1:22">
      <c r="A44" s="1">
        <v>44583</v>
      </c>
      <c r="B44">
        <v>4</v>
      </c>
      <c r="C44" t="s">
        <v>10</v>
      </c>
      <c r="D44">
        <v>51.21</v>
      </c>
      <c r="E44">
        <v>133.28</v>
      </c>
      <c r="F44">
        <v>177.87</v>
      </c>
      <c r="G44">
        <v>0.59</v>
      </c>
      <c r="H44">
        <v>48.24</v>
      </c>
      <c r="I44">
        <v>23.61</v>
      </c>
      <c r="J44" cm="1">
        <f t="array" ref="J44:N44">_xlfn.XLOOKUP(B44,weather!B:B,weather!C:G)</f>
        <v>5.25</v>
      </c>
      <c r="K44">
        <v>2</v>
      </c>
      <c r="L44">
        <v>5.39</v>
      </c>
      <c r="M44">
        <v>76.41</v>
      </c>
      <c r="N44">
        <v>11.19</v>
      </c>
      <c r="O44" cm="1">
        <f t="array" ref="O44:T44">_xlfn.XLOOKUP(C44,claimed!A:A,claimed!B:G)</f>
        <v>36</v>
      </c>
      <c r="P44">
        <v>123</v>
      </c>
      <c r="Q44">
        <v>189</v>
      </c>
      <c r="R44">
        <v>0.38</v>
      </c>
      <c r="S44">
        <v>50</v>
      </c>
      <c r="T44">
        <v>11.1</v>
      </c>
      <c r="U44" t="str">
        <f t="shared" si="0"/>
        <v>Very Wet</v>
      </c>
      <c r="V44" t="str">
        <f t="shared" si="1"/>
        <v>Cold</v>
      </c>
    </row>
    <row r="45" spans="1:22">
      <c r="A45" s="1">
        <v>44583</v>
      </c>
      <c r="B45">
        <v>4</v>
      </c>
      <c r="C45" t="s">
        <v>11</v>
      </c>
      <c r="D45">
        <v>43.93</v>
      </c>
      <c r="E45">
        <v>116.34</v>
      </c>
      <c r="F45">
        <v>187.47</v>
      </c>
      <c r="G45">
        <v>0.31</v>
      </c>
      <c r="H45">
        <v>55.52</v>
      </c>
      <c r="I45">
        <v>14.61</v>
      </c>
      <c r="J45" cm="1">
        <f t="array" ref="J45:N45">_xlfn.XLOOKUP(B45,weather!B:B,weather!C:G)</f>
        <v>5.25</v>
      </c>
      <c r="K45">
        <v>2</v>
      </c>
      <c r="L45">
        <v>5.39</v>
      </c>
      <c r="M45">
        <v>76.41</v>
      </c>
      <c r="N45">
        <v>11.19</v>
      </c>
      <c r="O45" cm="1">
        <f t="array" ref="O45:T45">_xlfn.XLOOKUP(C45,claimed!A:A,claimed!B:G)</f>
        <v>38</v>
      </c>
      <c r="P45">
        <v>112</v>
      </c>
      <c r="Q45">
        <v>194</v>
      </c>
      <c r="R45">
        <v>0.25</v>
      </c>
      <c r="S45">
        <v>56</v>
      </c>
      <c r="T45">
        <v>10.199999999999999</v>
      </c>
      <c r="U45" t="str">
        <f t="shared" si="0"/>
        <v>Very Wet</v>
      </c>
      <c r="V45" t="str">
        <f t="shared" si="1"/>
        <v>Cold</v>
      </c>
    </row>
    <row r="46" spans="1:22">
      <c r="A46" s="1">
        <v>44583</v>
      </c>
      <c r="B46">
        <v>4</v>
      </c>
      <c r="C46" t="s">
        <v>11</v>
      </c>
      <c r="D46">
        <v>52.02</v>
      </c>
      <c r="E46">
        <v>119.67</v>
      </c>
      <c r="F46">
        <v>187.23</v>
      </c>
      <c r="G46">
        <v>0.37</v>
      </c>
      <c r="H46">
        <v>57.73</v>
      </c>
      <c r="I46">
        <v>20.38</v>
      </c>
      <c r="J46" cm="1">
        <f t="array" ref="J46:N46">_xlfn.XLOOKUP(B46,weather!B:B,weather!C:G)</f>
        <v>5.25</v>
      </c>
      <c r="K46">
        <v>2</v>
      </c>
      <c r="L46">
        <v>5.39</v>
      </c>
      <c r="M46">
        <v>76.41</v>
      </c>
      <c r="N46">
        <v>11.19</v>
      </c>
      <c r="O46" cm="1">
        <f t="array" ref="O46:T46">_xlfn.XLOOKUP(C46,claimed!A:A,claimed!B:G)</f>
        <v>38</v>
      </c>
      <c r="P46">
        <v>112</v>
      </c>
      <c r="Q46">
        <v>194</v>
      </c>
      <c r="R46">
        <v>0.25</v>
      </c>
      <c r="S46">
        <v>56</v>
      </c>
      <c r="T46">
        <v>10.199999999999999</v>
      </c>
      <c r="U46" t="str">
        <f t="shared" si="0"/>
        <v>Very Wet</v>
      </c>
      <c r="V46" t="str">
        <f t="shared" si="1"/>
        <v>Cold</v>
      </c>
    </row>
    <row r="47" spans="1:22">
      <c r="A47" s="1">
        <v>44583</v>
      </c>
      <c r="B47">
        <v>4</v>
      </c>
      <c r="C47" t="s">
        <v>11</v>
      </c>
      <c r="D47">
        <v>58.23</v>
      </c>
      <c r="E47">
        <v>122.84</v>
      </c>
      <c r="F47">
        <v>179.82</v>
      </c>
      <c r="G47">
        <v>0.45</v>
      </c>
      <c r="H47">
        <v>60.76</v>
      </c>
      <c r="I47">
        <v>24.54</v>
      </c>
      <c r="J47" cm="1">
        <f t="array" ref="J47:N47">_xlfn.XLOOKUP(B47,weather!B:B,weather!C:G)</f>
        <v>5.25</v>
      </c>
      <c r="K47">
        <v>2</v>
      </c>
      <c r="L47">
        <v>5.39</v>
      </c>
      <c r="M47">
        <v>76.41</v>
      </c>
      <c r="N47">
        <v>11.19</v>
      </c>
      <c r="O47" cm="1">
        <f t="array" ref="O47:T47">_xlfn.XLOOKUP(C47,claimed!A:A,claimed!B:G)</f>
        <v>38</v>
      </c>
      <c r="P47">
        <v>112</v>
      </c>
      <c r="Q47">
        <v>194</v>
      </c>
      <c r="R47">
        <v>0.25</v>
      </c>
      <c r="S47">
        <v>56</v>
      </c>
      <c r="T47">
        <v>10.199999999999999</v>
      </c>
      <c r="U47" t="str">
        <f t="shared" si="0"/>
        <v>Very Wet</v>
      </c>
      <c r="V47" t="str">
        <f t="shared" si="1"/>
        <v>Cold</v>
      </c>
    </row>
    <row r="48" spans="1:22">
      <c r="A48" s="1">
        <v>44590</v>
      </c>
      <c r="B48">
        <v>5</v>
      </c>
      <c r="C48" t="s">
        <v>9</v>
      </c>
      <c r="D48">
        <v>35.79</v>
      </c>
      <c r="E48">
        <v>144.03</v>
      </c>
      <c r="F48">
        <v>195.27</v>
      </c>
      <c r="G48">
        <v>0.45</v>
      </c>
      <c r="H48">
        <v>50.84</v>
      </c>
      <c r="I48">
        <v>14.82</v>
      </c>
      <c r="J48" cm="1">
        <f t="array" ref="J48:N48">_xlfn.XLOOKUP(B48,weather!B:B,weather!C:G)</f>
        <v>1.45</v>
      </c>
      <c r="K48">
        <v>4</v>
      </c>
      <c r="L48">
        <v>3.65</v>
      </c>
      <c r="M48">
        <v>84.4</v>
      </c>
      <c r="N48">
        <v>7.47</v>
      </c>
      <c r="O48" cm="1">
        <f t="array" ref="O48:T48">_xlfn.XLOOKUP(C48,claimed!A:A,claimed!B:G)</f>
        <v>35</v>
      </c>
      <c r="P48">
        <v>129</v>
      </c>
      <c r="Q48">
        <v>195</v>
      </c>
      <c r="R48">
        <v>0.4</v>
      </c>
      <c r="S48">
        <v>49</v>
      </c>
      <c r="T48">
        <v>10.9</v>
      </c>
      <c r="U48" t="str">
        <f t="shared" si="0"/>
        <v>Dry</v>
      </c>
      <c r="V48" t="str">
        <f t="shared" si="1"/>
        <v>Cold</v>
      </c>
    </row>
    <row r="49" spans="1:22">
      <c r="A49" s="1">
        <v>44590</v>
      </c>
      <c r="B49">
        <v>5</v>
      </c>
      <c r="C49" t="s">
        <v>9</v>
      </c>
      <c r="D49">
        <v>39.11</v>
      </c>
      <c r="E49">
        <v>154.36000000000001</v>
      </c>
      <c r="F49">
        <v>195.77</v>
      </c>
      <c r="G49">
        <v>0.5</v>
      </c>
      <c r="H49">
        <v>48</v>
      </c>
      <c r="I49">
        <v>18.3</v>
      </c>
      <c r="J49" cm="1">
        <f t="array" ref="J49:N49">_xlfn.XLOOKUP(B49,weather!B:B,weather!C:G)</f>
        <v>1.45</v>
      </c>
      <c r="K49">
        <v>4</v>
      </c>
      <c r="L49">
        <v>3.65</v>
      </c>
      <c r="M49">
        <v>84.4</v>
      </c>
      <c r="N49">
        <v>7.47</v>
      </c>
      <c r="O49" cm="1">
        <f t="array" ref="O49:T49">_xlfn.XLOOKUP(C49,claimed!A:A,claimed!B:G)</f>
        <v>35</v>
      </c>
      <c r="P49">
        <v>129</v>
      </c>
      <c r="Q49">
        <v>195</v>
      </c>
      <c r="R49">
        <v>0.4</v>
      </c>
      <c r="S49">
        <v>49</v>
      </c>
      <c r="T49">
        <v>10.9</v>
      </c>
      <c r="U49" t="str">
        <f t="shared" si="0"/>
        <v>Dry</v>
      </c>
      <c r="V49" t="str">
        <f t="shared" si="1"/>
        <v>Cold</v>
      </c>
    </row>
    <row r="50" spans="1:22">
      <c r="A50" s="1">
        <v>44590</v>
      </c>
      <c r="B50">
        <v>5</v>
      </c>
      <c r="C50" t="s">
        <v>9</v>
      </c>
      <c r="D50">
        <v>39.76</v>
      </c>
      <c r="E50">
        <v>165.09</v>
      </c>
      <c r="F50">
        <v>198.67</v>
      </c>
      <c r="G50">
        <v>0.56000000000000005</v>
      </c>
      <c r="H50">
        <v>50.63</v>
      </c>
      <c r="I50">
        <v>22.38</v>
      </c>
      <c r="J50" cm="1">
        <f t="array" ref="J50:N50">_xlfn.XLOOKUP(B50,weather!B:B,weather!C:G)</f>
        <v>1.45</v>
      </c>
      <c r="K50">
        <v>4</v>
      </c>
      <c r="L50">
        <v>3.65</v>
      </c>
      <c r="M50">
        <v>84.4</v>
      </c>
      <c r="N50">
        <v>7.47</v>
      </c>
      <c r="O50" cm="1">
        <f t="array" ref="O50:T50">_xlfn.XLOOKUP(C50,claimed!A:A,claimed!B:G)</f>
        <v>35</v>
      </c>
      <c r="P50">
        <v>129</v>
      </c>
      <c r="Q50">
        <v>195</v>
      </c>
      <c r="R50">
        <v>0.4</v>
      </c>
      <c r="S50">
        <v>49</v>
      </c>
      <c r="T50">
        <v>10.9</v>
      </c>
      <c r="U50" t="str">
        <f t="shared" si="0"/>
        <v>Dry</v>
      </c>
      <c r="V50" t="str">
        <f t="shared" si="1"/>
        <v>Cold</v>
      </c>
    </row>
    <row r="51" spans="1:22">
      <c r="A51" s="1">
        <v>44590</v>
      </c>
      <c r="B51">
        <v>5</v>
      </c>
      <c r="C51" t="s">
        <v>9</v>
      </c>
      <c r="D51">
        <v>39.25</v>
      </c>
      <c r="E51">
        <v>177.53</v>
      </c>
      <c r="F51">
        <v>200.52</v>
      </c>
      <c r="G51">
        <v>0.62</v>
      </c>
      <c r="H51">
        <v>49.82</v>
      </c>
      <c r="I51">
        <v>25.31</v>
      </c>
      <c r="J51" cm="1">
        <f t="array" ref="J51:N51">_xlfn.XLOOKUP(B51,weather!B:B,weather!C:G)</f>
        <v>1.45</v>
      </c>
      <c r="K51">
        <v>4</v>
      </c>
      <c r="L51">
        <v>3.65</v>
      </c>
      <c r="M51">
        <v>84.4</v>
      </c>
      <c r="N51">
        <v>7.47</v>
      </c>
      <c r="O51" cm="1">
        <f t="array" ref="O51:T51">_xlfn.XLOOKUP(C51,claimed!A:A,claimed!B:G)</f>
        <v>35</v>
      </c>
      <c r="P51">
        <v>129</v>
      </c>
      <c r="Q51">
        <v>195</v>
      </c>
      <c r="R51">
        <v>0.4</v>
      </c>
      <c r="S51">
        <v>49</v>
      </c>
      <c r="T51">
        <v>10.9</v>
      </c>
      <c r="U51" t="str">
        <f t="shared" si="0"/>
        <v>Dry</v>
      </c>
      <c r="V51" t="str">
        <f t="shared" si="1"/>
        <v>Cold</v>
      </c>
    </row>
    <row r="52" spans="1:22">
      <c r="A52" s="1">
        <v>44590</v>
      </c>
      <c r="B52">
        <v>5</v>
      </c>
      <c r="C52" t="s">
        <v>10</v>
      </c>
      <c r="D52">
        <v>34.5</v>
      </c>
      <c r="E52">
        <v>136.77000000000001</v>
      </c>
      <c r="F52">
        <v>188.24</v>
      </c>
      <c r="G52">
        <v>0.39</v>
      </c>
      <c r="H52">
        <v>54.02</v>
      </c>
      <c r="I52">
        <v>12.96</v>
      </c>
      <c r="J52" cm="1">
        <f t="array" ref="J52:N52">_xlfn.XLOOKUP(B52,weather!B:B,weather!C:G)</f>
        <v>1.45</v>
      </c>
      <c r="K52">
        <v>4</v>
      </c>
      <c r="L52">
        <v>3.65</v>
      </c>
      <c r="M52">
        <v>84.4</v>
      </c>
      <c r="N52">
        <v>7.47</v>
      </c>
      <c r="O52" cm="1">
        <f t="array" ref="O52:T52">_xlfn.XLOOKUP(C52,claimed!A:A,claimed!B:G)</f>
        <v>36</v>
      </c>
      <c r="P52">
        <v>123</v>
      </c>
      <c r="Q52">
        <v>189</v>
      </c>
      <c r="R52">
        <v>0.38</v>
      </c>
      <c r="S52">
        <v>50</v>
      </c>
      <c r="T52">
        <v>11.1</v>
      </c>
      <c r="U52" t="str">
        <f t="shared" si="0"/>
        <v>Dry</v>
      </c>
      <c r="V52" t="str">
        <f t="shared" si="1"/>
        <v>Cold</v>
      </c>
    </row>
    <row r="53" spans="1:22">
      <c r="A53" s="1">
        <v>44590</v>
      </c>
      <c r="B53">
        <v>5</v>
      </c>
      <c r="C53" t="s">
        <v>10</v>
      </c>
      <c r="D53">
        <v>32.369999999999997</v>
      </c>
      <c r="E53">
        <v>153.33000000000001</v>
      </c>
      <c r="F53">
        <v>186.61</v>
      </c>
      <c r="G53">
        <v>0.44</v>
      </c>
      <c r="H53">
        <v>54.49</v>
      </c>
      <c r="I53">
        <v>15.62</v>
      </c>
      <c r="J53" cm="1">
        <f t="array" ref="J53:N53">_xlfn.XLOOKUP(B53,weather!B:B,weather!C:G)</f>
        <v>1.45</v>
      </c>
      <c r="K53">
        <v>4</v>
      </c>
      <c r="L53">
        <v>3.65</v>
      </c>
      <c r="M53">
        <v>84.4</v>
      </c>
      <c r="N53">
        <v>7.47</v>
      </c>
      <c r="O53" cm="1">
        <f t="array" ref="O53:T53">_xlfn.XLOOKUP(C53,claimed!A:A,claimed!B:G)</f>
        <v>36</v>
      </c>
      <c r="P53">
        <v>123</v>
      </c>
      <c r="Q53">
        <v>189</v>
      </c>
      <c r="R53">
        <v>0.38</v>
      </c>
      <c r="S53">
        <v>50</v>
      </c>
      <c r="T53">
        <v>11.1</v>
      </c>
      <c r="U53" t="str">
        <f t="shared" si="0"/>
        <v>Dry</v>
      </c>
      <c r="V53" t="str">
        <f t="shared" si="1"/>
        <v>Cold</v>
      </c>
    </row>
    <row r="54" spans="1:22">
      <c r="A54" s="1">
        <v>44590</v>
      </c>
      <c r="B54">
        <v>5</v>
      </c>
      <c r="C54" t="s">
        <v>10</v>
      </c>
      <c r="D54">
        <v>29.82</v>
      </c>
      <c r="E54">
        <v>168.16</v>
      </c>
      <c r="F54">
        <v>185.55</v>
      </c>
      <c r="G54">
        <v>0.5</v>
      </c>
      <c r="H54">
        <v>53.65</v>
      </c>
      <c r="I54">
        <v>18.940000000000001</v>
      </c>
      <c r="J54" cm="1">
        <f t="array" ref="J54:N54">_xlfn.XLOOKUP(B54,weather!B:B,weather!C:G)</f>
        <v>1.45</v>
      </c>
      <c r="K54">
        <v>4</v>
      </c>
      <c r="L54">
        <v>3.65</v>
      </c>
      <c r="M54">
        <v>84.4</v>
      </c>
      <c r="N54">
        <v>7.47</v>
      </c>
      <c r="O54" cm="1">
        <f t="array" ref="O54:T54">_xlfn.XLOOKUP(C54,claimed!A:A,claimed!B:G)</f>
        <v>36</v>
      </c>
      <c r="P54">
        <v>123</v>
      </c>
      <c r="Q54">
        <v>189</v>
      </c>
      <c r="R54">
        <v>0.38</v>
      </c>
      <c r="S54">
        <v>50</v>
      </c>
      <c r="T54">
        <v>11.1</v>
      </c>
      <c r="U54" t="str">
        <f t="shared" si="0"/>
        <v>Dry</v>
      </c>
      <c r="V54" t="str">
        <f t="shared" si="1"/>
        <v>Cold</v>
      </c>
    </row>
    <row r="55" spans="1:22">
      <c r="A55" s="1">
        <v>44590</v>
      </c>
      <c r="B55">
        <v>5</v>
      </c>
      <c r="C55" t="s">
        <v>10</v>
      </c>
      <c r="D55">
        <v>27.3</v>
      </c>
      <c r="E55">
        <v>180.15</v>
      </c>
      <c r="F55">
        <v>185.69</v>
      </c>
      <c r="G55">
        <v>0.55000000000000004</v>
      </c>
      <c r="H55">
        <v>53.76</v>
      </c>
      <c r="I55">
        <v>21.37</v>
      </c>
      <c r="J55" cm="1">
        <f t="array" ref="J55:N55">_xlfn.XLOOKUP(B55,weather!B:B,weather!C:G)</f>
        <v>1.45</v>
      </c>
      <c r="K55">
        <v>4</v>
      </c>
      <c r="L55">
        <v>3.65</v>
      </c>
      <c r="M55">
        <v>84.4</v>
      </c>
      <c r="N55">
        <v>7.47</v>
      </c>
      <c r="O55" cm="1">
        <f t="array" ref="O55:T55">_xlfn.XLOOKUP(C55,claimed!A:A,claimed!B:G)</f>
        <v>36</v>
      </c>
      <c r="P55">
        <v>123</v>
      </c>
      <c r="Q55">
        <v>189</v>
      </c>
      <c r="R55">
        <v>0.38</v>
      </c>
      <c r="S55">
        <v>50</v>
      </c>
      <c r="T55">
        <v>11.1</v>
      </c>
      <c r="U55" t="str">
        <f t="shared" si="0"/>
        <v>Dry</v>
      </c>
      <c r="V55" t="str">
        <f t="shared" si="1"/>
        <v>Cold</v>
      </c>
    </row>
    <row r="56" spans="1:22">
      <c r="A56" s="1">
        <v>44590</v>
      </c>
      <c r="B56">
        <v>5</v>
      </c>
      <c r="C56" t="s">
        <v>10</v>
      </c>
      <c r="D56">
        <v>25.1</v>
      </c>
      <c r="E56">
        <v>193.22</v>
      </c>
      <c r="F56">
        <v>187.67</v>
      </c>
      <c r="G56">
        <v>0.59</v>
      </c>
      <c r="H56">
        <v>51.07</v>
      </c>
      <c r="I56">
        <v>24.35</v>
      </c>
      <c r="J56" cm="1">
        <f t="array" ref="J56:N56">_xlfn.XLOOKUP(B56,weather!B:B,weather!C:G)</f>
        <v>1.45</v>
      </c>
      <c r="K56">
        <v>4</v>
      </c>
      <c r="L56">
        <v>3.65</v>
      </c>
      <c r="M56">
        <v>84.4</v>
      </c>
      <c r="N56">
        <v>7.47</v>
      </c>
      <c r="O56" cm="1">
        <f t="array" ref="O56:T56">_xlfn.XLOOKUP(C56,claimed!A:A,claimed!B:G)</f>
        <v>36</v>
      </c>
      <c r="P56">
        <v>123</v>
      </c>
      <c r="Q56">
        <v>189</v>
      </c>
      <c r="R56">
        <v>0.38</v>
      </c>
      <c r="S56">
        <v>50</v>
      </c>
      <c r="T56">
        <v>11.1</v>
      </c>
      <c r="U56" t="str">
        <f t="shared" si="0"/>
        <v>Dry</v>
      </c>
      <c r="V56" t="str">
        <f t="shared" si="1"/>
        <v>Cold</v>
      </c>
    </row>
    <row r="57" spans="1:22">
      <c r="A57" s="1">
        <v>44590</v>
      </c>
      <c r="B57">
        <v>5</v>
      </c>
      <c r="C57" t="s">
        <v>11</v>
      </c>
      <c r="D57">
        <v>37.35</v>
      </c>
      <c r="E57">
        <v>124</v>
      </c>
      <c r="F57">
        <v>191.62</v>
      </c>
      <c r="G57">
        <v>0.3</v>
      </c>
      <c r="H57">
        <v>53.19</v>
      </c>
      <c r="I57">
        <v>12.01</v>
      </c>
      <c r="J57" cm="1">
        <f t="array" ref="J57:N57">_xlfn.XLOOKUP(B57,weather!B:B,weather!C:G)</f>
        <v>1.45</v>
      </c>
      <c r="K57">
        <v>4</v>
      </c>
      <c r="L57">
        <v>3.65</v>
      </c>
      <c r="M57">
        <v>84.4</v>
      </c>
      <c r="N57">
        <v>7.47</v>
      </c>
      <c r="O57" cm="1">
        <f t="array" ref="O57:T57">_xlfn.XLOOKUP(C57,claimed!A:A,claimed!B:G)</f>
        <v>38</v>
      </c>
      <c r="P57">
        <v>112</v>
      </c>
      <c r="Q57">
        <v>194</v>
      </c>
      <c r="R57">
        <v>0.25</v>
      </c>
      <c r="S57">
        <v>56</v>
      </c>
      <c r="T57">
        <v>10.199999999999999</v>
      </c>
      <c r="U57" t="str">
        <f t="shared" si="0"/>
        <v>Dry</v>
      </c>
      <c r="V57" t="str">
        <f t="shared" si="1"/>
        <v>Cold</v>
      </c>
    </row>
    <row r="58" spans="1:22">
      <c r="A58" s="1">
        <v>44590</v>
      </c>
      <c r="B58">
        <v>5</v>
      </c>
      <c r="C58" t="s">
        <v>11</v>
      </c>
      <c r="D58">
        <v>37.01</v>
      </c>
      <c r="E58">
        <v>128.08000000000001</v>
      </c>
      <c r="F58">
        <v>189.95</v>
      </c>
      <c r="G58">
        <v>0.37</v>
      </c>
      <c r="H58">
        <v>53.59</v>
      </c>
      <c r="I58">
        <v>14.47</v>
      </c>
      <c r="J58" cm="1">
        <f t="array" ref="J58:N58">_xlfn.XLOOKUP(B58,weather!B:B,weather!C:G)</f>
        <v>1.45</v>
      </c>
      <c r="K58">
        <v>4</v>
      </c>
      <c r="L58">
        <v>3.65</v>
      </c>
      <c r="M58">
        <v>84.4</v>
      </c>
      <c r="N58">
        <v>7.47</v>
      </c>
      <c r="O58" cm="1">
        <f t="array" ref="O58:T58">_xlfn.XLOOKUP(C58,claimed!A:A,claimed!B:G)</f>
        <v>38</v>
      </c>
      <c r="P58">
        <v>112</v>
      </c>
      <c r="Q58">
        <v>194</v>
      </c>
      <c r="R58">
        <v>0.25</v>
      </c>
      <c r="S58">
        <v>56</v>
      </c>
      <c r="T58">
        <v>10.199999999999999</v>
      </c>
      <c r="U58" t="str">
        <f t="shared" si="0"/>
        <v>Dry</v>
      </c>
      <c r="V58" t="str">
        <f t="shared" si="1"/>
        <v>Cold</v>
      </c>
    </row>
    <row r="59" spans="1:22">
      <c r="A59" s="1">
        <v>44590</v>
      </c>
      <c r="B59">
        <v>5</v>
      </c>
      <c r="C59" t="s">
        <v>11</v>
      </c>
      <c r="D59">
        <v>36.51</v>
      </c>
      <c r="E59">
        <v>139.61000000000001</v>
      </c>
      <c r="F59">
        <v>187.76</v>
      </c>
      <c r="G59">
        <v>0.41</v>
      </c>
      <c r="H59">
        <v>54.22</v>
      </c>
      <c r="I59">
        <v>17.170000000000002</v>
      </c>
      <c r="J59" cm="1">
        <f t="array" ref="J59:N59">_xlfn.XLOOKUP(B59,weather!B:B,weather!C:G)</f>
        <v>1.45</v>
      </c>
      <c r="K59">
        <v>4</v>
      </c>
      <c r="L59">
        <v>3.65</v>
      </c>
      <c r="M59">
        <v>84.4</v>
      </c>
      <c r="N59">
        <v>7.47</v>
      </c>
      <c r="O59" cm="1">
        <f t="array" ref="O59:T59">_xlfn.XLOOKUP(C59,claimed!A:A,claimed!B:G)</f>
        <v>38</v>
      </c>
      <c r="P59">
        <v>112</v>
      </c>
      <c r="Q59">
        <v>194</v>
      </c>
      <c r="R59">
        <v>0.25</v>
      </c>
      <c r="S59">
        <v>56</v>
      </c>
      <c r="T59">
        <v>10.199999999999999</v>
      </c>
      <c r="U59" t="str">
        <f t="shared" si="0"/>
        <v>Dry</v>
      </c>
      <c r="V59" t="str">
        <f t="shared" si="1"/>
        <v>Cold</v>
      </c>
    </row>
    <row r="60" spans="1:22">
      <c r="A60" s="1">
        <v>44597</v>
      </c>
      <c r="B60">
        <v>6</v>
      </c>
      <c r="C60" t="s">
        <v>9</v>
      </c>
      <c r="D60">
        <v>51.18</v>
      </c>
      <c r="E60">
        <v>132.97</v>
      </c>
      <c r="F60">
        <v>196.37</v>
      </c>
      <c r="G60">
        <v>0.46</v>
      </c>
      <c r="H60">
        <v>45.77</v>
      </c>
      <c r="I60">
        <v>14.05</v>
      </c>
      <c r="J60" cm="1">
        <f t="array" ref="J60:N60">_xlfn.XLOOKUP(B60,weather!B:B,weather!C:G)</f>
        <v>7.74</v>
      </c>
      <c r="K60">
        <v>6</v>
      </c>
      <c r="L60">
        <v>5.49</v>
      </c>
      <c r="M60">
        <v>74.209999999999994</v>
      </c>
      <c r="N60">
        <v>9.76</v>
      </c>
      <c r="O60" cm="1">
        <f t="array" ref="O60:T60">_xlfn.XLOOKUP(C60,claimed!A:A,claimed!B:G)</f>
        <v>35</v>
      </c>
      <c r="P60">
        <v>129</v>
      </c>
      <c r="Q60">
        <v>195</v>
      </c>
      <c r="R60">
        <v>0.4</v>
      </c>
      <c r="S60">
        <v>49</v>
      </c>
      <c r="T60">
        <v>10.9</v>
      </c>
      <c r="U60" t="str">
        <f t="shared" si="0"/>
        <v>Very Wet</v>
      </c>
      <c r="V60" t="str">
        <f t="shared" si="1"/>
        <v>Cold</v>
      </c>
    </row>
    <row r="61" spans="1:22">
      <c r="A61" s="1">
        <v>44597</v>
      </c>
      <c r="B61">
        <v>6</v>
      </c>
      <c r="C61" t="s">
        <v>9</v>
      </c>
      <c r="D61">
        <v>68.84</v>
      </c>
      <c r="E61">
        <v>135.21</v>
      </c>
      <c r="F61">
        <v>192.72</v>
      </c>
      <c r="G61">
        <v>0.5</v>
      </c>
      <c r="H61">
        <v>41.98</v>
      </c>
      <c r="I61">
        <v>17.739999999999998</v>
      </c>
      <c r="J61" cm="1">
        <f t="array" ref="J61:N61">_xlfn.XLOOKUP(B61,weather!B:B,weather!C:G)</f>
        <v>7.74</v>
      </c>
      <c r="K61">
        <v>6</v>
      </c>
      <c r="L61">
        <v>5.49</v>
      </c>
      <c r="M61">
        <v>74.209999999999994</v>
      </c>
      <c r="N61">
        <v>9.76</v>
      </c>
      <c r="O61" cm="1">
        <f t="array" ref="O61:T61">_xlfn.XLOOKUP(C61,claimed!A:A,claimed!B:G)</f>
        <v>35</v>
      </c>
      <c r="P61">
        <v>129</v>
      </c>
      <c r="Q61">
        <v>195</v>
      </c>
      <c r="R61">
        <v>0.4</v>
      </c>
      <c r="S61">
        <v>49</v>
      </c>
      <c r="T61">
        <v>10.9</v>
      </c>
      <c r="U61" t="str">
        <f t="shared" si="0"/>
        <v>Very Wet</v>
      </c>
      <c r="V61" t="str">
        <f t="shared" si="1"/>
        <v>Cold</v>
      </c>
    </row>
    <row r="62" spans="1:22">
      <c r="A62" s="1">
        <v>44597</v>
      </c>
      <c r="B62">
        <v>6</v>
      </c>
      <c r="C62" t="s">
        <v>9</v>
      </c>
      <c r="D62">
        <v>83.71</v>
      </c>
      <c r="E62">
        <v>139.61000000000001</v>
      </c>
      <c r="F62">
        <v>184.66</v>
      </c>
      <c r="G62">
        <v>0.55000000000000004</v>
      </c>
      <c r="H62">
        <v>42.1</v>
      </c>
      <c r="I62">
        <v>21.72</v>
      </c>
      <c r="J62" cm="1">
        <f t="array" ref="J62:N62">_xlfn.XLOOKUP(B62,weather!B:B,weather!C:G)</f>
        <v>7.74</v>
      </c>
      <c r="K62">
        <v>6</v>
      </c>
      <c r="L62">
        <v>5.49</v>
      </c>
      <c r="M62">
        <v>74.209999999999994</v>
      </c>
      <c r="N62">
        <v>9.76</v>
      </c>
      <c r="O62" cm="1">
        <f t="array" ref="O62:T62">_xlfn.XLOOKUP(C62,claimed!A:A,claimed!B:G)</f>
        <v>35</v>
      </c>
      <c r="P62">
        <v>129</v>
      </c>
      <c r="Q62">
        <v>195</v>
      </c>
      <c r="R62">
        <v>0.4</v>
      </c>
      <c r="S62">
        <v>49</v>
      </c>
      <c r="T62">
        <v>10.9</v>
      </c>
      <c r="U62" t="str">
        <f t="shared" si="0"/>
        <v>Very Wet</v>
      </c>
      <c r="V62" t="str">
        <f t="shared" si="1"/>
        <v>Cold</v>
      </c>
    </row>
    <row r="63" spans="1:22">
      <c r="A63" s="1">
        <v>44597</v>
      </c>
      <c r="B63">
        <v>6</v>
      </c>
      <c r="C63" t="s">
        <v>9</v>
      </c>
      <c r="D63">
        <v>100.03</v>
      </c>
      <c r="E63">
        <v>143.79</v>
      </c>
      <c r="F63">
        <v>177.3</v>
      </c>
      <c r="G63">
        <v>0.59</v>
      </c>
      <c r="H63">
        <v>43.77</v>
      </c>
      <c r="I63">
        <v>25.95</v>
      </c>
      <c r="J63" cm="1">
        <f t="array" ref="J63:N63">_xlfn.XLOOKUP(B63,weather!B:B,weather!C:G)</f>
        <v>7.74</v>
      </c>
      <c r="K63">
        <v>6</v>
      </c>
      <c r="L63">
        <v>5.49</v>
      </c>
      <c r="M63">
        <v>74.209999999999994</v>
      </c>
      <c r="N63">
        <v>9.76</v>
      </c>
      <c r="O63" cm="1">
        <f t="array" ref="O63:T63">_xlfn.XLOOKUP(C63,claimed!A:A,claimed!B:G)</f>
        <v>35</v>
      </c>
      <c r="P63">
        <v>129</v>
      </c>
      <c r="Q63">
        <v>195</v>
      </c>
      <c r="R63">
        <v>0.4</v>
      </c>
      <c r="S63">
        <v>49</v>
      </c>
      <c r="T63">
        <v>10.9</v>
      </c>
      <c r="U63" t="str">
        <f t="shared" si="0"/>
        <v>Very Wet</v>
      </c>
      <c r="V63" t="str">
        <f t="shared" si="1"/>
        <v>Cold</v>
      </c>
    </row>
    <row r="64" spans="1:22">
      <c r="A64" s="1">
        <v>44597</v>
      </c>
      <c r="B64">
        <v>6</v>
      </c>
      <c r="C64" t="s">
        <v>10</v>
      </c>
      <c r="D64">
        <v>42.62</v>
      </c>
      <c r="E64">
        <v>123.67</v>
      </c>
      <c r="F64">
        <v>188.11</v>
      </c>
      <c r="G64">
        <v>0.44</v>
      </c>
      <c r="H64">
        <v>48.29</v>
      </c>
      <c r="I64">
        <v>15.2</v>
      </c>
      <c r="J64" cm="1">
        <f t="array" ref="J64:N64">_xlfn.XLOOKUP(B64,weather!B:B,weather!C:G)</f>
        <v>7.74</v>
      </c>
      <c r="K64">
        <v>6</v>
      </c>
      <c r="L64">
        <v>5.49</v>
      </c>
      <c r="M64">
        <v>74.209999999999994</v>
      </c>
      <c r="N64">
        <v>9.76</v>
      </c>
      <c r="O64" cm="1">
        <f t="array" ref="O64:T64">_xlfn.XLOOKUP(C64,claimed!A:A,claimed!B:G)</f>
        <v>36</v>
      </c>
      <c r="P64">
        <v>123</v>
      </c>
      <c r="Q64">
        <v>189</v>
      </c>
      <c r="R64">
        <v>0.38</v>
      </c>
      <c r="S64">
        <v>50</v>
      </c>
      <c r="T64">
        <v>11.1</v>
      </c>
      <c r="U64" t="str">
        <f t="shared" si="0"/>
        <v>Very Wet</v>
      </c>
      <c r="V64" t="str">
        <f t="shared" si="1"/>
        <v>Cold</v>
      </c>
    </row>
    <row r="65" spans="1:22">
      <c r="A65" s="1">
        <v>44597</v>
      </c>
      <c r="B65">
        <v>6</v>
      </c>
      <c r="C65" t="s">
        <v>10</v>
      </c>
      <c r="D65">
        <v>49.07</v>
      </c>
      <c r="E65">
        <v>127.28</v>
      </c>
      <c r="F65">
        <v>179.94</v>
      </c>
      <c r="G65">
        <v>0.5</v>
      </c>
      <c r="H65">
        <v>47.91</v>
      </c>
      <c r="I65">
        <v>18.98</v>
      </c>
      <c r="J65" cm="1">
        <f t="array" ref="J65:N65">_xlfn.XLOOKUP(B65,weather!B:B,weather!C:G)</f>
        <v>7.74</v>
      </c>
      <c r="K65">
        <v>6</v>
      </c>
      <c r="L65">
        <v>5.49</v>
      </c>
      <c r="M65">
        <v>74.209999999999994</v>
      </c>
      <c r="N65">
        <v>9.76</v>
      </c>
      <c r="O65" cm="1">
        <f t="array" ref="O65:T65">_xlfn.XLOOKUP(C65,claimed!A:A,claimed!B:G)</f>
        <v>36</v>
      </c>
      <c r="P65">
        <v>123</v>
      </c>
      <c r="Q65">
        <v>189</v>
      </c>
      <c r="R65">
        <v>0.38</v>
      </c>
      <c r="S65">
        <v>50</v>
      </c>
      <c r="T65">
        <v>11.1</v>
      </c>
      <c r="U65" t="str">
        <f t="shared" si="0"/>
        <v>Very Wet</v>
      </c>
      <c r="V65" t="str">
        <f t="shared" si="1"/>
        <v>Cold</v>
      </c>
    </row>
    <row r="66" spans="1:22">
      <c r="A66" s="1">
        <v>44597</v>
      </c>
      <c r="B66">
        <v>6</v>
      </c>
      <c r="C66" t="s">
        <v>10</v>
      </c>
      <c r="D66">
        <v>55.08</v>
      </c>
      <c r="E66">
        <v>133.85</v>
      </c>
      <c r="F66">
        <v>174.13</v>
      </c>
      <c r="G66">
        <v>0.56999999999999995</v>
      </c>
      <c r="H66">
        <v>49.1</v>
      </c>
      <c r="I66">
        <v>23.58</v>
      </c>
      <c r="J66" cm="1">
        <f t="array" ref="J66:N66">_xlfn.XLOOKUP(B66,weather!B:B,weather!C:G)</f>
        <v>7.74</v>
      </c>
      <c r="K66">
        <v>6</v>
      </c>
      <c r="L66">
        <v>5.49</v>
      </c>
      <c r="M66">
        <v>74.209999999999994</v>
      </c>
      <c r="N66">
        <v>9.76</v>
      </c>
      <c r="O66" cm="1">
        <f t="array" ref="O66:T66">_xlfn.XLOOKUP(C66,claimed!A:A,claimed!B:G)</f>
        <v>36</v>
      </c>
      <c r="P66">
        <v>123</v>
      </c>
      <c r="Q66">
        <v>189</v>
      </c>
      <c r="R66">
        <v>0.38</v>
      </c>
      <c r="S66">
        <v>50</v>
      </c>
      <c r="T66">
        <v>11.1</v>
      </c>
      <c r="U66" t="str">
        <f t="shared" si="0"/>
        <v>Very Wet</v>
      </c>
      <c r="V66" t="str">
        <f t="shared" si="1"/>
        <v>Cold</v>
      </c>
    </row>
    <row r="67" spans="1:22">
      <c r="A67" s="1">
        <v>44597</v>
      </c>
      <c r="B67">
        <v>6</v>
      </c>
      <c r="C67" t="s">
        <v>11</v>
      </c>
      <c r="D67">
        <v>46.27</v>
      </c>
      <c r="E67">
        <v>117.78</v>
      </c>
      <c r="F67">
        <v>191.23</v>
      </c>
      <c r="G67">
        <v>0.32</v>
      </c>
      <c r="H67">
        <v>55.06</v>
      </c>
      <c r="I67">
        <v>13.2</v>
      </c>
      <c r="J67" cm="1">
        <f t="array" ref="J67:N67">_xlfn.XLOOKUP(B67,weather!B:B,weather!C:G)</f>
        <v>7.74</v>
      </c>
      <c r="K67">
        <v>6</v>
      </c>
      <c r="L67">
        <v>5.49</v>
      </c>
      <c r="M67">
        <v>74.209999999999994</v>
      </c>
      <c r="N67">
        <v>9.76</v>
      </c>
      <c r="O67" cm="1">
        <f t="array" ref="O67:T67">_xlfn.XLOOKUP(C67,claimed!A:A,claimed!B:G)</f>
        <v>38</v>
      </c>
      <c r="P67">
        <v>112</v>
      </c>
      <c r="Q67">
        <v>194</v>
      </c>
      <c r="R67">
        <v>0.25</v>
      </c>
      <c r="S67">
        <v>56</v>
      </c>
      <c r="T67">
        <v>10.199999999999999</v>
      </c>
      <c r="U67" t="str">
        <f t="shared" ref="U67:U130" si="2">_xlfn.XLOOKUP(J67,W$6:W$8,X$6:X$8,,-1)</f>
        <v>Very Wet</v>
      </c>
      <c r="V67" t="str">
        <f t="shared" ref="V67:V130" si="3">_xlfn.XLOOKUP(L67,W$10:W$13,X$10:X$13,,-1)</f>
        <v>Cold</v>
      </c>
    </row>
    <row r="68" spans="1:22">
      <c r="A68" s="1">
        <v>44597</v>
      </c>
      <c r="B68">
        <v>6</v>
      </c>
      <c r="C68" t="s">
        <v>11</v>
      </c>
      <c r="D68">
        <v>54.22</v>
      </c>
      <c r="E68">
        <v>123.83</v>
      </c>
      <c r="F68">
        <v>186.96</v>
      </c>
      <c r="G68">
        <v>0.38</v>
      </c>
      <c r="H68">
        <v>54.96</v>
      </c>
      <c r="I68">
        <v>16.75</v>
      </c>
      <c r="J68" cm="1">
        <f t="array" ref="J68:N68">_xlfn.XLOOKUP(B68,weather!B:B,weather!C:G)</f>
        <v>7.74</v>
      </c>
      <c r="K68">
        <v>6</v>
      </c>
      <c r="L68">
        <v>5.49</v>
      </c>
      <c r="M68">
        <v>74.209999999999994</v>
      </c>
      <c r="N68">
        <v>9.76</v>
      </c>
      <c r="O68" cm="1">
        <f t="array" ref="O68:T68">_xlfn.XLOOKUP(C68,claimed!A:A,claimed!B:G)</f>
        <v>38</v>
      </c>
      <c r="P68">
        <v>112</v>
      </c>
      <c r="Q68">
        <v>194</v>
      </c>
      <c r="R68">
        <v>0.25</v>
      </c>
      <c r="S68">
        <v>56</v>
      </c>
      <c r="T68">
        <v>10.199999999999999</v>
      </c>
      <c r="U68" t="str">
        <f t="shared" si="2"/>
        <v>Very Wet</v>
      </c>
      <c r="V68" t="str">
        <f t="shared" si="3"/>
        <v>Cold</v>
      </c>
    </row>
    <row r="69" spans="1:22">
      <c r="A69" s="1">
        <v>44597</v>
      </c>
      <c r="B69">
        <v>6</v>
      </c>
      <c r="C69" t="s">
        <v>11</v>
      </c>
      <c r="D69">
        <v>61.84</v>
      </c>
      <c r="E69">
        <v>130.24</v>
      </c>
      <c r="F69">
        <v>188.54</v>
      </c>
      <c r="G69">
        <v>0.45</v>
      </c>
      <c r="H69">
        <v>57.35</v>
      </c>
      <c r="I69">
        <v>20.25</v>
      </c>
      <c r="J69" cm="1">
        <f t="array" ref="J69:N69">_xlfn.XLOOKUP(B69,weather!B:B,weather!C:G)</f>
        <v>7.74</v>
      </c>
      <c r="K69">
        <v>6</v>
      </c>
      <c r="L69">
        <v>5.49</v>
      </c>
      <c r="M69">
        <v>74.209999999999994</v>
      </c>
      <c r="N69">
        <v>9.76</v>
      </c>
      <c r="O69" cm="1">
        <f t="array" ref="O69:T69">_xlfn.XLOOKUP(C69,claimed!A:A,claimed!B:G)</f>
        <v>38</v>
      </c>
      <c r="P69">
        <v>112</v>
      </c>
      <c r="Q69">
        <v>194</v>
      </c>
      <c r="R69">
        <v>0.25</v>
      </c>
      <c r="S69">
        <v>56</v>
      </c>
      <c r="T69">
        <v>10.199999999999999</v>
      </c>
      <c r="U69" t="str">
        <f t="shared" si="2"/>
        <v>Very Wet</v>
      </c>
      <c r="V69" t="str">
        <f t="shared" si="3"/>
        <v>Cold</v>
      </c>
    </row>
    <row r="70" spans="1:22">
      <c r="A70" s="1">
        <v>44604</v>
      </c>
      <c r="B70">
        <v>7</v>
      </c>
      <c r="C70" t="s">
        <v>9</v>
      </c>
      <c r="D70">
        <v>39.51</v>
      </c>
      <c r="E70">
        <v>134.03</v>
      </c>
      <c r="F70">
        <v>195.49</v>
      </c>
      <c r="G70">
        <v>0.46</v>
      </c>
      <c r="H70">
        <v>51</v>
      </c>
      <c r="I70">
        <v>13.5</v>
      </c>
      <c r="J70" cm="1">
        <f t="array" ref="J70:N70">_xlfn.XLOOKUP(B70,weather!B:B,weather!C:G)</f>
        <v>4.8099999999999996</v>
      </c>
      <c r="K70">
        <v>5</v>
      </c>
      <c r="L70">
        <v>5.6</v>
      </c>
      <c r="M70">
        <v>71.25</v>
      </c>
      <c r="N70">
        <v>13.72</v>
      </c>
      <c r="O70" cm="1">
        <f t="array" ref="O70:T70">_xlfn.XLOOKUP(C70,claimed!A:A,claimed!B:G)</f>
        <v>35</v>
      </c>
      <c r="P70">
        <v>129</v>
      </c>
      <c r="Q70">
        <v>195</v>
      </c>
      <c r="R70">
        <v>0.4</v>
      </c>
      <c r="S70">
        <v>49</v>
      </c>
      <c r="T70">
        <v>10.9</v>
      </c>
      <c r="U70" t="str">
        <f t="shared" si="2"/>
        <v>Very Wet</v>
      </c>
      <c r="V70" t="str">
        <f t="shared" si="3"/>
        <v>Cold</v>
      </c>
    </row>
    <row r="71" spans="1:22">
      <c r="A71" s="1">
        <v>44604</v>
      </c>
      <c r="B71">
        <v>7</v>
      </c>
      <c r="C71" t="s">
        <v>9</v>
      </c>
      <c r="D71">
        <v>44.8</v>
      </c>
      <c r="E71">
        <v>146.06</v>
      </c>
      <c r="F71">
        <v>194.46</v>
      </c>
      <c r="G71">
        <v>0.56000000000000005</v>
      </c>
      <c r="H71">
        <v>50.88</v>
      </c>
      <c r="I71">
        <v>15.66</v>
      </c>
      <c r="J71" cm="1">
        <f t="array" ref="J71:N71">_xlfn.XLOOKUP(B71,weather!B:B,weather!C:G)</f>
        <v>4.8099999999999996</v>
      </c>
      <c r="K71">
        <v>5</v>
      </c>
      <c r="L71">
        <v>5.6</v>
      </c>
      <c r="M71">
        <v>71.25</v>
      </c>
      <c r="N71">
        <v>13.72</v>
      </c>
      <c r="O71" cm="1">
        <f t="array" ref="O71:T71">_xlfn.XLOOKUP(C71,claimed!A:A,claimed!B:G)</f>
        <v>35</v>
      </c>
      <c r="P71">
        <v>129</v>
      </c>
      <c r="Q71">
        <v>195</v>
      </c>
      <c r="R71">
        <v>0.4</v>
      </c>
      <c r="S71">
        <v>49</v>
      </c>
      <c r="T71">
        <v>10.9</v>
      </c>
      <c r="U71" t="str">
        <f t="shared" si="2"/>
        <v>Very Wet</v>
      </c>
      <c r="V71" t="str">
        <f t="shared" si="3"/>
        <v>Cold</v>
      </c>
    </row>
    <row r="72" spans="1:22">
      <c r="A72" s="1">
        <v>44604</v>
      </c>
      <c r="B72">
        <v>7</v>
      </c>
      <c r="C72" t="s">
        <v>9</v>
      </c>
      <c r="D72">
        <v>49.31</v>
      </c>
      <c r="E72">
        <v>157.53</v>
      </c>
      <c r="F72">
        <v>191.03</v>
      </c>
      <c r="G72">
        <v>0.65</v>
      </c>
      <c r="H72">
        <v>50.96</v>
      </c>
      <c r="I72">
        <v>17.899999999999999</v>
      </c>
      <c r="J72" cm="1">
        <f t="array" ref="J72:N72">_xlfn.XLOOKUP(B72,weather!B:B,weather!C:G)</f>
        <v>4.8099999999999996</v>
      </c>
      <c r="K72">
        <v>5</v>
      </c>
      <c r="L72">
        <v>5.6</v>
      </c>
      <c r="M72">
        <v>71.25</v>
      </c>
      <c r="N72">
        <v>13.72</v>
      </c>
      <c r="O72" cm="1">
        <f t="array" ref="O72:T72">_xlfn.XLOOKUP(C72,claimed!A:A,claimed!B:G)</f>
        <v>35</v>
      </c>
      <c r="P72">
        <v>129</v>
      </c>
      <c r="Q72">
        <v>195</v>
      </c>
      <c r="R72">
        <v>0.4</v>
      </c>
      <c r="S72">
        <v>49</v>
      </c>
      <c r="T72">
        <v>10.9</v>
      </c>
      <c r="U72" t="str">
        <f t="shared" si="2"/>
        <v>Very Wet</v>
      </c>
      <c r="V72" t="str">
        <f t="shared" si="3"/>
        <v>Cold</v>
      </c>
    </row>
    <row r="73" spans="1:22">
      <c r="A73" s="1">
        <v>44604</v>
      </c>
      <c r="B73">
        <v>7</v>
      </c>
      <c r="C73" t="s">
        <v>10</v>
      </c>
      <c r="D73">
        <v>38.119999999999997</v>
      </c>
      <c r="E73">
        <v>130.62</v>
      </c>
      <c r="F73">
        <v>185.69</v>
      </c>
      <c r="G73">
        <v>0.45</v>
      </c>
      <c r="H73">
        <v>51.14</v>
      </c>
      <c r="I73">
        <v>15.11</v>
      </c>
      <c r="J73" cm="1">
        <f t="array" ref="J73:N73">_xlfn.XLOOKUP(B73,weather!B:B,weather!C:G)</f>
        <v>4.8099999999999996</v>
      </c>
      <c r="K73">
        <v>5</v>
      </c>
      <c r="L73">
        <v>5.6</v>
      </c>
      <c r="M73">
        <v>71.25</v>
      </c>
      <c r="N73">
        <v>13.72</v>
      </c>
      <c r="O73" cm="1">
        <f t="array" ref="O73:T73">_xlfn.XLOOKUP(C73,claimed!A:A,claimed!B:G)</f>
        <v>36</v>
      </c>
      <c r="P73">
        <v>123</v>
      </c>
      <c r="Q73">
        <v>189</v>
      </c>
      <c r="R73">
        <v>0.38</v>
      </c>
      <c r="S73">
        <v>50</v>
      </c>
      <c r="T73">
        <v>11.1</v>
      </c>
      <c r="U73" t="str">
        <f t="shared" si="2"/>
        <v>Very Wet</v>
      </c>
      <c r="V73" t="str">
        <f t="shared" si="3"/>
        <v>Cold</v>
      </c>
    </row>
    <row r="74" spans="1:22">
      <c r="A74" s="1">
        <v>44604</v>
      </c>
      <c r="B74">
        <v>7</v>
      </c>
      <c r="C74" t="s">
        <v>10</v>
      </c>
      <c r="D74">
        <v>39.11</v>
      </c>
      <c r="E74">
        <v>141</v>
      </c>
      <c r="F74">
        <v>185.08</v>
      </c>
      <c r="G74">
        <v>0.54</v>
      </c>
      <c r="H74">
        <v>55.1</v>
      </c>
      <c r="I74">
        <v>16.63</v>
      </c>
      <c r="J74" cm="1">
        <f t="array" ref="J74:N74">_xlfn.XLOOKUP(B74,weather!B:B,weather!C:G)</f>
        <v>4.8099999999999996</v>
      </c>
      <c r="K74">
        <v>5</v>
      </c>
      <c r="L74">
        <v>5.6</v>
      </c>
      <c r="M74">
        <v>71.25</v>
      </c>
      <c r="N74">
        <v>13.72</v>
      </c>
      <c r="O74" cm="1">
        <f t="array" ref="O74:T74">_xlfn.XLOOKUP(C74,claimed!A:A,claimed!B:G)</f>
        <v>36</v>
      </c>
      <c r="P74">
        <v>123</v>
      </c>
      <c r="Q74">
        <v>189</v>
      </c>
      <c r="R74">
        <v>0.38</v>
      </c>
      <c r="S74">
        <v>50</v>
      </c>
      <c r="T74">
        <v>11.1</v>
      </c>
      <c r="U74" t="str">
        <f t="shared" si="2"/>
        <v>Very Wet</v>
      </c>
      <c r="V74" t="str">
        <f t="shared" si="3"/>
        <v>Cold</v>
      </c>
    </row>
    <row r="75" spans="1:22">
      <c r="A75" s="1">
        <v>44604</v>
      </c>
      <c r="B75">
        <v>7</v>
      </c>
      <c r="C75" t="s">
        <v>10</v>
      </c>
      <c r="D75">
        <v>40.44</v>
      </c>
      <c r="E75">
        <v>148.52000000000001</v>
      </c>
      <c r="F75">
        <v>185.4</v>
      </c>
      <c r="G75">
        <v>0.63</v>
      </c>
      <c r="H75">
        <v>55.14</v>
      </c>
      <c r="I75">
        <v>20.84</v>
      </c>
      <c r="J75" cm="1">
        <f t="array" ref="J75:N75">_xlfn.XLOOKUP(B75,weather!B:B,weather!C:G)</f>
        <v>4.8099999999999996</v>
      </c>
      <c r="K75">
        <v>5</v>
      </c>
      <c r="L75">
        <v>5.6</v>
      </c>
      <c r="M75">
        <v>71.25</v>
      </c>
      <c r="N75">
        <v>13.72</v>
      </c>
      <c r="O75" cm="1">
        <f t="array" ref="O75:T75">_xlfn.XLOOKUP(C75,claimed!A:A,claimed!B:G)</f>
        <v>36</v>
      </c>
      <c r="P75">
        <v>123</v>
      </c>
      <c r="Q75">
        <v>189</v>
      </c>
      <c r="R75">
        <v>0.38</v>
      </c>
      <c r="S75">
        <v>50</v>
      </c>
      <c r="T75">
        <v>11.1</v>
      </c>
      <c r="U75" t="str">
        <f t="shared" si="2"/>
        <v>Very Wet</v>
      </c>
      <c r="V75" t="str">
        <f t="shared" si="3"/>
        <v>Cold</v>
      </c>
    </row>
    <row r="76" spans="1:22">
      <c r="A76" s="1">
        <v>44604</v>
      </c>
      <c r="B76">
        <v>7</v>
      </c>
      <c r="C76" t="s">
        <v>10</v>
      </c>
      <c r="D76">
        <v>42.29</v>
      </c>
      <c r="E76">
        <v>158.09</v>
      </c>
      <c r="F76">
        <v>183.8</v>
      </c>
      <c r="G76">
        <v>0.7</v>
      </c>
      <c r="H76">
        <v>55.01</v>
      </c>
      <c r="I76">
        <v>23.65</v>
      </c>
      <c r="J76" cm="1">
        <f t="array" ref="J76:N76">_xlfn.XLOOKUP(B76,weather!B:B,weather!C:G)</f>
        <v>4.8099999999999996</v>
      </c>
      <c r="K76">
        <v>5</v>
      </c>
      <c r="L76">
        <v>5.6</v>
      </c>
      <c r="M76">
        <v>71.25</v>
      </c>
      <c r="N76">
        <v>13.72</v>
      </c>
      <c r="O76" cm="1">
        <f t="array" ref="O76:T76">_xlfn.XLOOKUP(C76,claimed!A:A,claimed!B:G)</f>
        <v>36</v>
      </c>
      <c r="P76">
        <v>123</v>
      </c>
      <c r="Q76">
        <v>189</v>
      </c>
      <c r="R76">
        <v>0.38</v>
      </c>
      <c r="S76">
        <v>50</v>
      </c>
      <c r="T76">
        <v>11.1</v>
      </c>
      <c r="U76" t="str">
        <f t="shared" si="2"/>
        <v>Very Wet</v>
      </c>
      <c r="V76" t="str">
        <f t="shared" si="3"/>
        <v>Cold</v>
      </c>
    </row>
    <row r="77" spans="1:22">
      <c r="A77" s="1">
        <v>44604</v>
      </c>
      <c r="B77">
        <v>7</v>
      </c>
      <c r="C77" t="s">
        <v>11</v>
      </c>
      <c r="D77">
        <v>43.04</v>
      </c>
      <c r="E77">
        <v>120.34</v>
      </c>
      <c r="F77">
        <v>190.55</v>
      </c>
      <c r="G77">
        <v>0.3</v>
      </c>
      <c r="H77">
        <v>58.09</v>
      </c>
      <c r="I77">
        <v>12.86</v>
      </c>
      <c r="J77" cm="1">
        <f t="array" ref="J77:N77">_xlfn.XLOOKUP(B77,weather!B:B,weather!C:G)</f>
        <v>4.8099999999999996</v>
      </c>
      <c r="K77">
        <v>5</v>
      </c>
      <c r="L77">
        <v>5.6</v>
      </c>
      <c r="M77">
        <v>71.25</v>
      </c>
      <c r="N77">
        <v>13.72</v>
      </c>
      <c r="O77" cm="1">
        <f t="array" ref="O77:T77">_xlfn.XLOOKUP(C77,claimed!A:A,claimed!B:G)</f>
        <v>38</v>
      </c>
      <c r="P77">
        <v>112</v>
      </c>
      <c r="Q77">
        <v>194</v>
      </c>
      <c r="R77">
        <v>0.25</v>
      </c>
      <c r="S77">
        <v>56</v>
      </c>
      <c r="T77">
        <v>10.199999999999999</v>
      </c>
      <c r="U77" t="str">
        <f t="shared" si="2"/>
        <v>Very Wet</v>
      </c>
      <c r="V77" t="str">
        <f t="shared" si="3"/>
        <v>Cold</v>
      </c>
    </row>
    <row r="78" spans="1:22">
      <c r="A78" s="1">
        <v>44604</v>
      </c>
      <c r="B78">
        <v>7</v>
      </c>
      <c r="C78" t="s">
        <v>11</v>
      </c>
      <c r="D78">
        <v>46.67</v>
      </c>
      <c r="E78">
        <v>127.57</v>
      </c>
      <c r="F78">
        <v>184.02</v>
      </c>
      <c r="G78">
        <v>0.36</v>
      </c>
      <c r="H78">
        <v>55.85</v>
      </c>
      <c r="I78">
        <v>16.28</v>
      </c>
      <c r="J78" cm="1">
        <f t="array" ref="J78:N78">_xlfn.XLOOKUP(B78,weather!B:B,weather!C:G)</f>
        <v>4.8099999999999996</v>
      </c>
      <c r="K78">
        <v>5</v>
      </c>
      <c r="L78">
        <v>5.6</v>
      </c>
      <c r="M78">
        <v>71.25</v>
      </c>
      <c r="N78">
        <v>13.72</v>
      </c>
      <c r="O78" cm="1">
        <f t="array" ref="O78:T78">_xlfn.XLOOKUP(C78,claimed!A:A,claimed!B:G)</f>
        <v>38</v>
      </c>
      <c r="P78">
        <v>112</v>
      </c>
      <c r="Q78">
        <v>194</v>
      </c>
      <c r="R78">
        <v>0.25</v>
      </c>
      <c r="S78">
        <v>56</v>
      </c>
      <c r="T78">
        <v>10.199999999999999</v>
      </c>
      <c r="U78" t="str">
        <f t="shared" si="2"/>
        <v>Very Wet</v>
      </c>
      <c r="V78" t="str">
        <f t="shared" si="3"/>
        <v>Cold</v>
      </c>
    </row>
    <row r="79" spans="1:22">
      <c r="A79" s="1">
        <v>44604</v>
      </c>
      <c r="B79">
        <v>7</v>
      </c>
      <c r="C79" t="s">
        <v>11</v>
      </c>
      <c r="D79">
        <v>49.16</v>
      </c>
      <c r="E79">
        <v>133.94999999999999</v>
      </c>
      <c r="F79">
        <v>184.98</v>
      </c>
      <c r="G79">
        <v>0.43</v>
      </c>
      <c r="H79">
        <v>58.69</v>
      </c>
      <c r="I79">
        <v>20.16</v>
      </c>
      <c r="J79" cm="1">
        <f t="array" ref="J79:N79">_xlfn.XLOOKUP(B79,weather!B:B,weather!C:G)</f>
        <v>4.8099999999999996</v>
      </c>
      <c r="K79">
        <v>5</v>
      </c>
      <c r="L79">
        <v>5.6</v>
      </c>
      <c r="M79">
        <v>71.25</v>
      </c>
      <c r="N79">
        <v>13.72</v>
      </c>
      <c r="O79" cm="1">
        <f t="array" ref="O79:T79">_xlfn.XLOOKUP(C79,claimed!A:A,claimed!B:G)</f>
        <v>38</v>
      </c>
      <c r="P79">
        <v>112</v>
      </c>
      <c r="Q79">
        <v>194</v>
      </c>
      <c r="R79">
        <v>0.25</v>
      </c>
      <c r="S79">
        <v>56</v>
      </c>
      <c r="T79">
        <v>10.199999999999999</v>
      </c>
      <c r="U79" t="str">
        <f t="shared" si="2"/>
        <v>Very Wet</v>
      </c>
      <c r="V79" t="str">
        <f t="shared" si="3"/>
        <v>Cold</v>
      </c>
    </row>
    <row r="80" spans="1:22">
      <c r="A80" s="1">
        <v>44604</v>
      </c>
      <c r="B80">
        <v>7</v>
      </c>
      <c r="C80" t="s">
        <v>11</v>
      </c>
      <c r="D80">
        <v>53.2</v>
      </c>
      <c r="E80">
        <v>140.32</v>
      </c>
      <c r="F80">
        <v>178.64</v>
      </c>
      <c r="G80">
        <v>0.5</v>
      </c>
      <c r="H80">
        <v>62.22</v>
      </c>
      <c r="I80">
        <v>22.58</v>
      </c>
      <c r="J80" cm="1">
        <f t="array" ref="J80:N80">_xlfn.XLOOKUP(B80,weather!B:B,weather!C:G)</f>
        <v>4.8099999999999996</v>
      </c>
      <c r="K80">
        <v>5</v>
      </c>
      <c r="L80">
        <v>5.6</v>
      </c>
      <c r="M80">
        <v>71.25</v>
      </c>
      <c r="N80">
        <v>13.72</v>
      </c>
      <c r="O80" cm="1">
        <f t="array" ref="O80:T80">_xlfn.XLOOKUP(C80,claimed!A:A,claimed!B:G)</f>
        <v>38</v>
      </c>
      <c r="P80">
        <v>112</v>
      </c>
      <c r="Q80">
        <v>194</v>
      </c>
      <c r="R80">
        <v>0.25</v>
      </c>
      <c r="S80">
        <v>56</v>
      </c>
      <c r="T80">
        <v>10.199999999999999</v>
      </c>
      <c r="U80" t="str">
        <f t="shared" si="2"/>
        <v>Very Wet</v>
      </c>
      <c r="V80" t="str">
        <f t="shared" si="3"/>
        <v>Cold</v>
      </c>
    </row>
    <row r="81" spans="1:22">
      <c r="A81" s="1">
        <v>44604</v>
      </c>
      <c r="B81">
        <v>7</v>
      </c>
      <c r="C81" t="s">
        <v>11</v>
      </c>
      <c r="D81">
        <v>57.01</v>
      </c>
      <c r="E81">
        <v>151.99</v>
      </c>
      <c r="F81">
        <v>173.54</v>
      </c>
      <c r="G81">
        <v>0.59</v>
      </c>
      <c r="H81">
        <v>67.38</v>
      </c>
      <c r="I81">
        <v>26.09</v>
      </c>
      <c r="J81" cm="1">
        <f t="array" ref="J81:N81">_xlfn.XLOOKUP(B81,weather!B:B,weather!C:G)</f>
        <v>4.8099999999999996</v>
      </c>
      <c r="K81">
        <v>5</v>
      </c>
      <c r="L81">
        <v>5.6</v>
      </c>
      <c r="M81">
        <v>71.25</v>
      </c>
      <c r="N81">
        <v>13.72</v>
      </c>
      <c r="O81" cm="1">
        <f t="array" ref="O81:T81">_xlfn.XLOOKUP(C81,claimed!A:A,claimed!B:G)</f>
        <v>38</v>
      </c>
      <c r="P81">
        <v>112</v>
      </c>
      <c r="Q81">
        <v>194</v>
      </c>
      <c r="R81">
        <v>0.25</v>
      </c>
      <c r="S81">
        <v>56</v>
      </c>
      <c r="T81">
        <v>10.199999999999999</v>
      </c>
      <c r="U81" t="str">
        <f t="shared" si="2"/>
        <v>Very Wet</v>
      </c>
      <c r="V81" t="str">
        <f t="shared" si="3"/>
        <v>Cold</v>
      </c>
    </row>
    <row r="82" spans="1:22">
      <c r="A82" s="1">
        <v>44611</v>
      </c>
      <c r="B82">
        <v>8</v>
      </c>
      <c r="C82" t="s">
        <v>9</v>
      </c>
      <c r="D82">
        <v>38.99</v>
      </c>
      <c r="E82">
        <v>136.35</v>
      </c>
      <c r="F82">
        <v>194.36</v>
      </c>
      <c r="G82">
        <v>0.48</v>
      </c>
      <c r="H82">
        <v>52.28</v>
      </c>
      <c r="I82">
        <v>13.65</v>
      </c>
      <c r="J82" cm="1">
        <f t="array" ref="J82:N82">_xlfn.XLOOKUP(B82,weather!B:B,weather!C:G)</f>
        <v>4.99</v>
      </c>
      <c r="K82">
        <v>5</v>
      </c>
      <c r="L82">
        <v>7.58</v>
      </c>
      <c r="M82">
        <v>73.53</v>
      </c>
      <c r="N82">
        <v>11.8</v>
      </c>
      <c r="O82" cm="1">
        <f t="array" ref="O82:T82">_xlfn.XLOOKUP(C82,claimed!A:A,claimed!B:G)</f>
        <v>35</v>
      </c>
      <c r="P82">
        <v>129</v>
      </c>
      <c r="Q82">
        <v>195</v>
      </c>
      <c r="R82">
        <v>0.4</v>
      </c>
      <c r="S82">
        <v>49</v>
      </c>
      <c r="T82">
        <v>10.9</v>
      </c>
      <c r="U82" t="str">
        <f t="shared" si="2"/>
        <v>Very Wet</v>
      </c>
      <c r="V82" t="str">
        <f t="shared" si="3"/>
        <v>Mild</v>
      </c>
    </row>
    <row r="83" spans="1:22">
      <c r="A83" s="1">
        <v>44611</v>
      </c>
      <c r="B83">
        <v>8</v>
      </c>
      <c r="C83" t="s">
        <v>9</v>
      </c>
      <c r="D83">
        <v>41.7</v>
      </c>
      <c r="E83">
        <v>139.66999999999999</v>
      </c>
      <c r="F83">
        <v>190.89</v>
      </c>
      <c r="G83">
        <v>0.56000000000000005</v>
      </c>
      <c r="H83">
        <v>50.25</v>
      </c>
      <c r="I83">
        <v>17.510000000000002</v>
      </c>
      <c r="J83" cm="1">
        <f t="array" ref="J83:N83">_xlfn.XLOOKUP(B83,weather!B:B,weather!C:G)</f>
        <v>4.99</v>
      </c>
      <c r="K83">
        <v>5</v>
      </c>
      <c r="L83">
        <v>7.58</v>
      </c>
      <c r="M83">
        <v>73.53</v>
      </c>
      <c r="N83">
        <v>11.8</v>
      </c>
      <c r="O83" cm="1">
        <f t="array" ref="O83:T83">_xlfn.XLOOKUP(C83,claimed!A:A,claimed!B:G)</f>
        <v>35</v>
      </c>
      <c r="P83">
        <v>129</v>
      </c>
      <c r="Q83">
        <v>195</v>
      </c>
      <c r="R83">
        <v>0.4</v>
      </c>
      <c r="S83">
        <v>49</v>
      </c>
      <c r="T83">
        <v>10.9</v>
      </c>
      <c r="U83" t="str">
        <f t="shared" si="2"/>
        <v>Very Wet</v>
      </c>
      <c r="V83" t="str">
        <f t="shared" si="3"/>
        <v>Mild</v>
      </c>
    </row>
    <row r="84" spans="1:22">
      <c r="A84" s="1">
        <v>44611</v>
      </c>
      <c r="B84">
        <v>8</v>
      </c>
      <c r="C84" t="s">
        <v>9</v>
      </c>
      <c r="D84">
        <v>48.19</v>
      </c>
      <c r="E84">
        <v>145.91</v>
      </c>
      <c r="F84">
        <v>189.18</v>
      </c>
      <c r="G84">
        <v>0.66</v>
      </c>
      <c r="H84">
        <v>49.44</v>
      </c>
      <c r="I84">
        <v>20.47</v>
      </c>
      <c r="J84" cm="1">
        <f t="array" ref="J84:N84">_xlfn.XLOOKUP(B84,weather!B:B,weather!C:G)</f>
        <v>4.99</v>
      </c>
      <c r="K84">
        <v>5</v>
      </c>
      <c r="L84">
        <v>7.58</v>
      </c>
      <c r="M84">
        <v>73.53</v>
      </c>
      <c r="N84">
        <v>11.8</v>
      </c>
      <c r="O84" cm="1">
        <f t="array" ref="O84:T84">_xlfn.XLOOKUP(C84,claimed!A:A,claimed!B:G)</f>
        <v>35</v>
      </c>
      <c r="P84">
        <v>129</v>
      </c>
      <c r="Q84">
        <v>195</v>
      </c>
      <c r="R84">
        <v>0.4</v>
      </c>
      <c r="S84">
        <v>49</v>
      </c>
      <c r="T84">
        <v>10.9</v>
      </c>
      <c r="U84" t="str">
        <f t="shared" si="2"/>
        <v>Very Wet</v>
      </c>
      <c r="V84" t="str">
        <f t="shared" si="3"/>
        <v>Mild</v>
      </c>
    </row>
    <row r="85" spans="1:22">
      <c r="A85" s="1">
        <v>44611</v>
      </c>
      <c r="B85">
        <v>8</v>
      </c>
      <c r="C85" t="s">
        <v>9</v>
      </c>
      <c r="D85">
        <v>55.06</v>
      </c>
      <c r="E85">
        <v>154.27000000000001</v>
      </c>
      <c r="F85">
        <v>186.85</v>
      </c>
      <c r="G85">
        <v>0.72</v>
      </c>
      <c r="H85">
        <v>48.28</v>
      </c>
      <c r="I85">
        <v>24.04</v>
      </c>
      <c r="J85" cm="1">
        <f t="array" ref="J85:N85">_xlfn.XLOOKUP(B85,weather!B:B,weather!C:G)</f>
        <v>4.99</v>
      </c>
      <c r="K85">
        <v>5</v>
      </c>
      <c r="L85">
        <v>7.58</v>
      </c>
      <c r="M85">
        <v>73.53</v>
      </c>
      <c r="N85">
        <v>11.8</v>
      </c>
      <c r="O85" cm="1">
        <f t="array" ref="O85:T85">_xlfn.XLOOKUP(C85,claimed!A:A,claimed!B:G)</f>
        <v>35</v>
      </c>
      <c r="P85">
        <v>129</v>
      </c>
      <c r="Q85">
        <v>195</v>
      </c>
      <c r="R85">
        <v>0.4</v>
      </c>
      <c r="S85">
        <v>49</v>
      </c>
      <c r="T85">
        <v>10.9</v>
      </c>
      <c r="U85" t="str">
        <f t="shared" si="2"/>
        <v>Very Wet</v>
      </c>
      <c r="V85" t="str">
        <f t="shared" si="3"/>
        <v>Mild</v>
      </c>
    </row>
    <row r="86" spans="1:22">
      <c r="A86" s="1">
        <v>44611</v>
      </c>
      <c r="B86">
        <v>8</v>
      </c>
      <c r="C86" t="s">
        <v>9</v>
      </c>
      <c r="D86">
        <v>61.17</v>
      </c>
      <c r="E86">
        <v>158.63999999999999</v>
      </c>
      <c r="F86">
        <v>179.19</v>
      </c>
      <c r="G86">
        <v>0.8</v>
      </c>
      <c r="H86">
        <v>50.01</v>
      </c>
      <c r="I86">
        <v>26.54</v>
      </c>
      <c r="J86" cm="1">
        <f t="array" ref="J86:N86">_xlfn.XLOOKUP(B86,weather!B:B,weather!C:G)</f>
        <v>4.99</v>
      </c>
      <c r="K86">
        <v>5</v>
      </c>
      <c r="L86">
        <v>7.58</v>
      </c>
      <c r="M86">
        <v>73.53</v>
      </c>
      <c r="N86">
        <v>11.8</v>
      </c>
      <c r="O86" cm="1">
        <f t="array" ref="O86:T86">_xlfn.XLOOKUP(C86,claimed!A:A,claimed!B:G)</f>
        <v>35</v>
      </c>
      <c r="P86">
        <v>129</v>
      </c>
      <c r="Q86">
        <v>195</v>
      </c>
      <c r="R86">
        <v>0.4</v>
      </c>
      <c r="S86">
        <v>49</v>
      </c>
      <c r="T86">
        <v>10.9</v>
      </c>
      <c r="U86" t="str">
        <f t="shared" si="2"/>
        <v>Very Wet</v>
      </c>
      <c r="V86" t="str">
        <f t="shared" si="3"/>
        <v>Mild</v>
      </c>
    </row>
    <row r="87" spans="1:22">
      <c r="A87" s="1">
        <v>44611</v>
      </c>
      <c r="B87">
        <v>8</v>
      </c>
      <c r="C87" t="s">
        <v>10</v>
      </c>
      <c r="D87">
        <v>35.83</v>
      </c>
      <c r="E87">
        <v>131.44999999999999</v>
      </c>
      <c r="F87">
        <v>187.67</v>
      </c>
      <c r="G87">
        <v>0.49</v>
      </c>
      <c r="H87">
        <v>50.86</v>
      </c>
      <c r="I87">
        <v>15.66</v>
      </c>
      <c r="J87" cm="1">
        <f t="array" ref="J87:N87">_xlfn.XLOOKUP(B87,weather!B:B,weather!C:G)</f>
        <v>4.99</v>
      </c>
      <c r="K87">
        <v>5</v>
      </c>
      <c r="L87">
        <v>7.58</v>
      </c>
      <c r="M87">
        <v>73.53</v>
      </c>
      <c r="N87">
        <v>11.8</v>
      </c>
      <c r="O87" cm="1">
        <f t="array" ref="O87:T87">_xlfn.XLOOKUP(C87,claimed!A:A,claimed!B:G)</f>
        <v>36</v>
      </c>
      <c r="P87">
        <v>123</v>
      </c>
      <c r="Q87">
        <v>189</v>
      </c>
      <c r="R87">
        <v>0.38</v>
      </c>
      <c r="S87">
        <v>50</v>
      </c>
      <c r="T87">
        <v>11.1</v>
      </c>
      <c r="U87" t="str">
        <f t="shared" si="2"/>
        <v>Very Wet</v>
      </c>
      <c r="V87" t="str">
        <f t="shared" si="3"/>
        <v>Mild</v>
      </c>
    </row>
    <row r="88" spans="1:22">
      <c r="A88" s="1">
        <v>44611</v>
      </c>
      <c r="B88">
        <v>8</v>
      </c>
      <c r="C88" t="s">
        <v>10</v>
      </c>
      <c r="D88">
        <v>36.36</v>
      </c>
      <c r="E88">
        <v>140.16999999999999</v>
      </c>
      <c r="F88">
        <v>181.51</v>
      </c>
      <c r="G88">
        <v>0.56999999999999995</v>
      </c>
      <c r="H88">
        <v>50.01</v>
      </c>
      <c r="I88">
        <v>17.059999999999999</v>
      </c>
      <c r="J88" cm="1">
        <f t="array" ref="J88:N88">_xlfn.XLOOKUP(B88,weather!B:B,weather!C:G)</f>
        <v>4.99</v>
      </c>
      <c r="K88">
        <v>5</v>
      </c>
      <c r="L88">
        <v>7.58</v>
      </c>
      <c r="M88">
        <v>73.53</v>
      </c>
      <c r="N88">
        <v>11.8</v>
      </c>
      <c r="O88" cm="1">
        <f t="array" ref="O88:T88">_xlfn.XLOOKUP(C88,claimed!A:A,claimed!B:G)</f>
        <v>36</v>
      </c>
      <c r="P88">
        <v>123</v>
      </c>
      <c r="Q88">
        <v>189</v>
      </c>
      <c r="R88">
        <v>0.38</v>
      </c>
      <c r="S88">
        <v>50</v>
      </c>
      <c r="T88">
        <v>11.1</v>
      </c>
      <c r="U88" t="str">
        <f t="shared" si="2"/>
        <v>Very Wet</v>
      </c>
      <c r="V88" t="str">
        <f t="shared" si="3"/>
        <v>Mild</v>
      </c>
    </row>
    <row r="89" spans="1:22">
      <c r="A89" s="1">
        <v>44611</v>
      </c>
      <c r="B89">
        <v>8</v>
      </c>
      <c r="C89" t="s">
        <v>10</v>
      </c>
      <c r="D89">
        <v>37.44</v>
      </c>
      <c r="E89">
        <v>145.18</v>
      </c>
      <c r="F89">
        <v>180.73</v>
      </c>
      <c r="G89">
        <v>0.67</v>
      </c>
      <c r="H89">
        <v>48.51</v>
      </c>
      <c r="I89">
        <v>20.66</v>
      </c>
      <c r="J89" cm="1">
        <f t="array" ref="J89:N89">_xlfn.XLOOKUP(B89,weather!B:B,weather!C:G)</f>
        <v>4.99</v>
      </c>
      <c r="K89">
        <v>5</v>
      </c>
      <c r="L89">
        <v>7.58</v>
      </c>
      <c r="M89">
        <v>73.53</v>
      </c>
      <c r="N89">
        <v>11.8</v>
      </c>
      <c r="O89" cm="1">
        <f t="array" ref="O89:T89">_xlfn.XLOOKUP(C89,claimed!A:A,claimed!B:G)</f>
        <v>36</v>
      </c>
      <c r="P89">
        <v>123</v>
      </c>
      <c r="Q89">
        <v>189</v>
      </c>
      <c r="R89">
        <v>0.38</v>
      </c>
      <c r="S89">
        <v>50</v>
      </c>
      <c r="T89">
        <v>11.1</v>
      </c>
      <c r="U89" t="str">
        <f t="shared" si="2"/>
        <v>Very Wet</v>
      </c>
      <c r="V89" t="str">
        <f t="shared" si="3"/>
        <v>Mild</v>
      </c>
    </row>
    <row r="90" spans="1:22">
      <c r="A90" s="1">
        <v>44611</v>
      </c>
      <c r="B90">
        <v>8</v>
      </c>
      <c r="C90" t="s">
        <v>10</v>
      </c>
      <c r="D90">
        <v>39.76</v>
      </c>
      <c r="E90">
        <v>153.15</v>
      </c>
      <c r="F90">
        <v>179.54</v>
      </c>
      <c r="G90">
        <v>0.74</v>
      </c>
      <c r="H90">
        <v>49.43</v>
      </c>
      <c r="I90">
        <v>23</v>
      </c>
      <c r="J90" cm="1">
        <f t="array" ref="J90:N90">_xlfn.XLOOKUP(B90,weather!B:B,weather!C:G)</f>
        <v>4.99</v>
      </c>
      <c r="K90">
        <v>5</v>
      </c>
      <c r="L90">
        <v>7.58</v>
      </c>
      <c r="M90">
        <v>73.53</v>
      </c>
      <c r="N90">
        <v>11.8</v>
      </c>
      <c r="O90" cm="1">
        <f t="array" ref="O90:T90">_xlfn.XLOOKUP(C90,claimed!A:A,claimed!B:G)</f>
        <v>36</v>
      </c>
      <c r="P90">
        <v>123</v>
      </c>
      <c r="Q90">
        <v>189</v>
      </c>
      <c r="R90">
        <v>0.38</v>
      </c>
      <c r="S90">
        <v>50</v>
      </c>
      <c r="T90">
        <v>11.1</v>
      </c>
      <c r="U90" t="str">
        <f t="shared" si="2"/>
        <v>Very Wet</v>
      </c>
      <c r="V90" t="str">
        <f t="shared" si="3"/>
        <v>Mild</v>
      </c>
    </row>
    <row r="91" spans="1:22">
      <c r="A91" s="1">
        <v>44611</v>
      </c>
      <c r="B91">
        <v>8</v>
      </c>
      <c r="C91" t="s">
        <v>11</v>
      </c>
      <c r="D91">
        <v>42.06</v>
      </c>
      <c r="E91">
        <v>118.56</v>
      </c>
      <c r="F91">
        <v>190.4</v>
      </c>
      <c r="G91">
        <v>0.33</v>
      </c>
      <c r="H91">
        <v>52.87</v>
      </c>
      <c r="I91">
        <v>12.63</v>
      </c>
      <c r="J91" cm="1">
        <f t="array" ref="J91:N91">_xlfn.XLOOKUP(B91,weather!B:B,weather!C:G)</f>
        <v>4.99</v>
      </c>
      <c r="K91">
        <v>5</v>
      </c>
      <c r="L91">
        <v>7.58</v>
      </c>
      <c r="M91">
        <v>73.53</v>
      </c>
      <c r="N91">
        <v>11.8</v>
      </c>
      <c r="O91" cm="1">
        <f t="array" ref="O91:T91">_xlfn.XLOOKUP(C91,claimed!A:A,claimed!B:G)</f>
        <v>38</v>
      </c>
      <c r="P91">
        <v>112</v>
      </c>
      <c r="Q91">
        <v>194</v>
      </c>
      <c r="R91">
        <v>0.25</v>
      </c>
      <c r="S91">
        <v>56</v>
      </c>
      <c r="T91">
        <v>10.199999999999999</v>
      </c>
      <c r="U91" t="str">
        <f t="shared" si="2"/>
        <v>Very Wet</v>
      </c>
      <c r="V91" t="str">
        <f t="shared" si="3"/>
        <v>Mild</v>
      </c>
    </row>
    <row r="92" spans="1:22">
      <c r="A92" s="1">
        <v>44611</v>
      </c>
      <c r="B92">
        <v>8</v>
      </c>
      <c r="C92" t="s">
        <v>11</v>
      </c>
      <c r="D92">
        <v>46.61</v>
      </c>
      <c r="E92">
        <v>129.91999999999999</v>
      </c>
      <c r="F92">
        <v>192.03</v>
      </c>
      <c r="G92">
        <v>0.42</v>
      </c>
      <c r="H92">
        <v>48.67</v>
      </c>
      <c r="I92">
        <v>14.7</v>
      </c>
      <c r="J92" cm="1">
        <f t="array" ref="J92:N92">_xlfn.XLOOKUP(B92,weather!B:B,weather!C:G)</f>
        <v>4.99</v>
      </c>
      <c r="K92">
        <v>5</v>
      </c>
      <c r="L92">
        <v>7.58</v>
      </c>
      <c r="M92">
        <v>73.53</v>
      </c>
      <c r="N92">
        <v>11.8</v>
      </c>
      <c r="O92" cm="1">
        <f t="array" ref="O92:T92">_xlfn.XLOOKUP(C92,claimed!A:A,claimed!B:G)</f>
        <v>38</v>
      </c>
      <c r="P92">
        <v>112</v>
      </c>
      <c r="Q92">
        <v>194</v>
      </c>
      <c r="R92">
        <v>0.25</v>
      </c>
      <c r="S92">
        <v>56</v>
      </c>
      <c r="T92">
        <v>10.199999999999999</v>
      </c>
      <c r="U92" t="str">
        <f t="shared" si="2"/>
        <v>Very Wet</v>
      </c>
      <c r="V92" t="str">
        <f t="shared" si="3"/>
        <v>Mild</v>
      </c>
    </row>
    <row r="93" spans="1:22">
      <c r="A93" s="1">
        <v>44611</v>
      </c>
      <c r="B93">
        <v>8</v>
      </c>
      <c r="C93" t="s">
        <v>11</v>
      </c>
      <c r="D93">
        <v>49.95</v>
      </c>
      <c r="E93">
        <v>138.91999999999999</v>
      </c>
      <c r="F93">
        <v>184.19</v>
      </c>
      <c r="G93">
        <v>0.52</v>
      </c>
      <c r="H93">
        <v>50.67</v>
      </c>
      <c r="I93">
        <v>17.98</v>
      </c>
      <c r="J93" cm="1">
        <f t="array" ref="J93:N93">_xlfn.XLOOKUP(B93,weather!B:B,weather!C:G)</f>
        <v>4.99</v>
      </c>
      <c r="K93">
        <v>5</v>
      </c>
      <c r="L93">
        <v>7.58</v>
      </c>
      <c r="M93">
        <v>73.53</v>
      </c>
      <c r="N93">
        <v>11.8</v>
      </c>
      <c r="O93" cm="1">
        <f t="array" ref="O93:T93">_xlfn.XLOOKUP(C93,claimed!A:A,claimed!B:G)</f>
        <v>38</v>
      </c>
      <c r="P93">
        <v>112</v>
      </c>
      <c r="Q93">
        <v>194</v>
      </c>
      <c r="R93">
        <v>0.25</v>
      </c>
      <c r="S93">
        <v>56</v>
      </c>
      <c r="T93">
        <v>10.199999999999999</v>
      </c>
      <c r="U93" t="str">
        <f t="shared" si="2"/>
        <v>Very Wet</v>
      </c>
      <c r="V93" t="str">
        <f t="shared" si="3"/>
        <v>Mild</v>
      </c>
    </row>
    <row r="94" spans="1:22">
      <c r="A94" s="1">
        <v>44611</v>
      </c>
      <c r="B94">
        <v>8</v>
      </c>
      <c r="C94" t="s">
        <v>11</v>
      </c>
      <c r="D94">
        <v>52.28</v>
      </c>
      <c r="E94">
        <v>147.79</v>
      </c>
      <c r="F94">
        <v>183.45</v>
      </c>
      <c r="G94">
        <v>0.6</v>
      </c>
      <c r="H94">
        <v>53.03</v>
      </c>
      <c r="I94">
        <v>21.26</v>
      </c>
      <c r="J94" cm="1">
        <f t="array" ref="J94:N94">_xlfn.XLOOKUP(B94,weather!B:B,weather!C:G)</f>
        <v>4.99</v>
      </c>
      <c r="K94">
        <v>5</v>
      </c>
      <c r="L94">
        <v>7.58</v>
      </c>
      <c r="M94">
        <v>73.53</v>
      </c>
      <c r="N94">
        <v>11.8</v>
      </c>
      <c r="O94" cm="1">
        <f t="array" ref="O94:T94">_xlfn.XLOOKUP(C94,claimed!A:A,claimed!B:G)</f>
        <v>38</v>
      </c>
      <c r="P94">
        <v>112</v>
      </c>
      <c r="Q94">
        <v>194</v>
      </c>
      <c r="R94">
        <v>0.25</v>
      </c>
      <c r="S94">
        <v>56</v>
      </c>
      <c r="T94">
        <v>10.199999999999999</v>
      </c>
      <c r="U94" t="str">
        <f t="shared" si="2"/>
        <v>Very Wet</v>
      </c>
      <c r="V94" t="str">
        <f t="shared" si="3"/>
        <v>Mild</v>
      </c>
    </row>
    <row r="95" spans="1:22">
      <c r="A95" s="1">
        <v>44611</v>
      </c>
      <c r="B95">
        <v>8</v>
      </c>
      <c r="C95" t="s">
        <v>11</v>
      </c>
      <c r="D95">
        <v>54.9</v>
      </c>
      <c r="E95">
        <v>150.97</v>
      </c>
      <c r="F95">
        <v>178.96</v>
      </c>
      <c r="G95">
        <v>0.67</v>
      </c>
      <c r="H95">
        <v>54.65</v>
      </c>
      <c r="I95">
        <v>23.68</v>
      </c>
      <c r="J95" cm="1">
        <f t="array" ref="J95:N95">_xlfn.XLOOKUP(B95,weather!B:B,weather!C:G)</f>
        <v>4.99</v>
      </c>
      <c r="K95">
        <v>5</v>
      </c>
      <c r="L95">
        <v>7.58</v>
      </c>
      <c r="M95">
        <v>73.53</v>
      </c>
      <c r="N95">
        <v>11.8</v>
      </c>
      <c r="O95" cm="1">
        <f t="array" ref="O95:T95">_xlfn.XLOOKUP(C95,claimed!A:A,claimed!B:G)</f>
        <v>38</v>
      </c>
      <c r="P95">
        <v>112</v>
      </c>
      <c r="Q95">
        <v>194</v>
      </c>
      <c r="R95">
        <v>0.25</v>
      </c>
      <c r="S95">
        <v>56</v>
      </c>
      <c r="T95">
        <v>10.199999999999999</v>
      </c>
      <c r="U95" t="str">
        <f t="shared" si="2"/>
        <v>Very Wet</v>
      </c>
      <c r="V95" t="str">
        <f t="shared" si="3"/>
        <v>Mild</v>
      </c>
    </row>
    <row r="96" spans="1:22">
      <c r="A96" s="1">
        <v>44618</v>
      </c>
      <c r="B96">
        <v>9</v>
      </c>
      <c r="C96" t="s">
        <v>9</v>
      </c>
      <c r="D96">
        <v>52.51</v>
      </c>
      <c r="E96">
        <v>134.19999999999999</v>
      </c>
      <c r="F96">
        <v>196.23</v>
      </c>
      <c r="G96">
        <v>0.47</v>
      </c>
      <c r="H96">
        <v>49.32</v>
      </c>
      <c r="I96">
        <v>15.67</v>
      </c>
      <c r="J96" cm="1">
        <f t="array" ref="J96:N96">_xlfn.XLOOKUP(B96,weather!B:B,weather!C:G)</f>
        <v>6.45</v>
      </c>
      <c r="K96">
        <v>7</v>
      </c>
      <c r="L96">
        <v>5.76</v>
      </c>
      <c r="M96">
        <v>75.98</v>
      </c>
      <c r="N96">
        <v>8.2100000000000009</v>
      </c>
      <c r="O96" cm="1">
        <f t="array" ref="O96:T96">_xlfn.XLOOKUP(C96,claimed!A:A,claimed!B:G)</f>
        <v>35</v>
      </c>
      <c r="P96">
        <v>129</v>
      </c>
      <c r="Q96">
        <v>195</v>
      </c>
      <c r="R96">
        <v>0.4</v>
      </c>
      <c r="S96">
        <v>49</v>
      </c>
      <c r="T96">
        <v>10.9</v>
      </c>
      <c r="U96" t="str">
        <f t="shared" si="2"/>
        <v>Very Wet</v>
      </c>
      <c r="V96" t="str">
        <f t="shared" si="3"/>
        <v>Cold</v>
      </c>
    </row>
    <row r="97" spans="1:22">
      <c r="A97" s="1">
        <v>44618</v>
      </c>
      <c r="B97">
        <v>9</v>
      </c>
      <c r="C97" t="s">
        <v>9</v>
      </c>
      <c r="D97">
        <v>68.95</v>
      </c>
      <c r="E97">
        <v>136.75</v>
      </c>
      <c r="F97">
        <v>194.59</v>
      </c>
      <c r="G97">
        <v>0.54</v>
      </c>
      <c r="H97">
        <v>48.89</v>
      </c>
      <c r="I97">
        <v>19.8</v>
      </c>
      <c r="J97" cm="1">
        <f t="array" ref="J97:N97">_xlfn.XLOOKUP(B97,weather!B:B,weather!C:G)</f>
        <v>6.45</v>
      </c>
      <c r="K97">
        <v>7</v>
      </c>
      <c r="L97">
        <v>5.76</v>
      </c>
      <c r="M97">
        <v>75.98</v>
      </c>
      <c r="N97">
        <v>8.2100000000000009</v>
      </c>
      <c r="O97" cm="1">
        <f t="array" ref="O97:T97">_xlfn.XLOOKUP(C97,claimed!A:A,claimed!B:G)</f>
        <v>35</v>
      </c>
      <c r="P97">
        <v>129</v>
      </c>
      <c r="Q97">
        <v>195</v>
      </c>
      <c r="R97">
        <v>0.4</v>
      </c>
      <c r="S97">
        <v>49</v>
      </c>
      <c r="T97">
        <v>10.9</v>
      </c>
      <c r="U97" t="str">
        <f t="shared" si="2"/>
        <v>Very Wet</v>
      </c>
      <c r="V97" t="str">
        <f t="shared" si="3"/>
        <v>Cold</v>
      </c>
    </row>
    <row r="98" spans="1:22">
      <c r="A98" s="1">
        <v>44618</v>
      </c>
      <c r="B98">
        <v>9</v>
      </c>
      <c r="C98" t="s">
        <v>9</v>
      </c>
      <c r="D98">
        <v>86.97</v>
      </c>
      <c r="E98">
        <v>139.78</v>
      </c>
      <c r="F98">
        <v>191.13</v>
      </c>
      <c r="G98">
        <v>0.59</v>
      </c>
      <c r="H98">
        <v>47.35</v>
      </c>
      <c r="I98">
        <v>23.98</v>
      </c>
      <c r="J98" cm="1">
        <f t="array" ref="J98:N98">_xlfn.XLOOKUP(B98,weather!B:B,weather!C:G)</f>
        <v>6.45</v>
      </c>
      <c r="K98">
        <v>7</v>
      </c>
      <c r="L98">
        <v>5.76</v>
      </c>
      <c r="M98">
        <v>75.98</v>
      </c>
      <c r="N98">
        <v>8.2100000000000009</v>
      </c>
      <c r="O98" cm="1">
        <f t="array" ref="O98:T98">_xlfn.XLOOKUP(C98,claimed!A:A,claimed!B:G)</f>
        <v>35</v>
      </c>
      <c r="P98">
        <v>129</v>
      </c>
      <c r="Q98">
        <v>195</v>
      </c>
      <c r="R98">
        <v>0.4</v>
      </c>
      <c r="S98">
        <v>49</v>
      </c>
      <c r="T98">
        <v>10.9</v>
      </c>
      <c r="U98" t="str">
        <f t="shared" si="2"/>
        <v>Very Wet</v>
      </c>
      <c r="V98" t="str">
        <f t="shared" si="3"/>
        <v>Cold</v>
      </c>
    </row>
    <row r="99" spans="1:22">
      <c r="A99" s="1">
        <v>44618</v>
      </c>
      <c r="B99">
        <v>9</v>
      </c>
      <c r="C99" t="s">
        <v>10</v>
      </c>
      <c r="D99">
        <v>42.11</v>
      </c>
      <c r="E99">
        <v>129.19</v>
      </c>
      <c r="F99">
        <v>181.48</v>
      </c>
      <c r="G99">
        <v>0.43</v>
      </c>
      <c r="H99">
        <v>49.38</v>
      </c>
      <c r="I99">
        <v>15.01</v>
      </c>
      <c r="J99" cm="1">
        <f t="array" ref="J99:N99">_xlfn.XLOOKUP(B99,weather!B:B,weather!C:G)</f>
        <v>6.45</v>
      </c>
      <c r="K99">
        <v>7</v>
      </c>
      <c r="L99">
        <v>5.76</v>
      </c>
      <c r="M99">
        <v>75.98</v>
      </c>
      <c r="N99">
        <v>8.2100000000000009</v>
      </c>
      <c r="O99" cm="1">
        <f t="array" ref="O99:T99">_xlfn.XLOOKUP(C99,claimed!A:A,claimed!B:G)</f>
        <v>36</v>
      </c>
      <c r="P99">
        <v>123</v>
      </c>
      <c r="Q99">
        <v>189</v>
      </c>
      <c r="R99">
        <v>0.38</v>
      </c>
      <c r="S99">
        <v>50</v>
      </c>
      <c r="T99">
        <v>11.1</v>
      </c>
      <c r="U99" t="str">
        <f t="shared" si="2"/>
        <v>Very Wet</v>
      </c>
      <c r="V99" t="str">
        <f t="shared" si="3"/>
        <v>Cold</v>
      </c>
    </row>
    <row r="100" spans="1:22">
      <c r="A100" s="1">
        <v>44618</v>
      </c>
      <c r="B100">
        <v>9</v>
      </c>
      <c r="C100" t="s">
        <v>10</v>
      </c>
      <c r="D100">
        <v>48.46</v>
      </c>
      <c r="E100">
        <v>131.54</v>
      </c>
      <c r="F100">
        <v>176.25</v>
      </c>
      <c r="G100">
        <v>0.5</v>
      </c>
      <c r="H100">
        <v>49.97</v>
      </c>
      <c r="I100">
        <v>18.75</v>
      </c>
      <c r="J100" cm="1">
        <f t="array" ref="J100:N100">_xlfn.XLOOKUP(B100,weather!B:B,weather!C:G)</f>
        <v>6.45</v>
      </c>
      <c r="K100">
        <v>7</v>
      </c>
      <c r="L100">
        <v>5.76</v>
      </c>
      <c r="M100">
        <v>75.98</v>
      </c>
      <c r="N100">
        <v>8.2100000000000009</v>
      </c>
      <c r="O100" cm="1">
        <f t="array" ref="O100:T100">_xlfn.XLOOKUP(C100,claimed!A:A,claimed!B:G)</f>
        <v>36</v>
      </c>
      <c r="P100">
        <v>123</v>
      </c>
      <c r="Q100">
        <v>189</v>
      </c>
      <c r="R100">
        <v>0.38</v>
      </c>
      <c r="S100">
        <v>50</v>
      </c>
      <c r="T100">
        <v>11.1</v>
      </c>
      <c r="U100" t="str">
        <f t="shared" si="2"/>
        <v>Very Wet</v>
      </c>
      <c r="V100" t="str">
        <f t="shared" si="3"/>
        <v>Cold</v>
      </c>
    </row>
    <row r="101" spans="1:22">
      <c r="A101" s="1">
        <v>44618</v>
      </c>
      <c r="B101">
        <v>9</v>
      </c>
      <c r="C101" t="s">
        <v>10</v>
      </c>
      <c r="D101">
        <v>55.72</v>
      </c>
      <c r="E101">
        <v>133.38</v>
      </c>
      <c r="F101">
        <v>173.25</v>
      </c>
      <c r="G101">
        <v>0.56999999999999995</v>
      </c>
      <c r="H101">
        <v>48.19</v>
      </c>
      <c r="I101">
        <v>21.87</v>
      </c>
      <c r="J101" cm="1">
        <f t="array" ref="J101:N101">_xlfn.XLOOKUP(B101,weather!B:B,weather!C:G)</f>
        <v>6.45</v>
      </c>
      <c r="K101">
        <v>7</v>
      </c>
      <c r="L101">
        <v>5.76</v>
      </c>
      <c r="M101">
        <v>75.98</v>
      </c>
      <c r="N101">
        <v>8.2100000000000009</v>
      </c>
      <c r="O101" cm="1">
        <f t="array" ref="O101:T101">_xlfn.XLOOKUP(C101,claimed!A:A,claimed!B:G)</f>
        <v>36</v>
      </c>
      <c r="P101">
        <v>123</v>
      </c>
      <c r="Q101">
        <v>189</v>
      </c>
      <c r="R101">
        <v>0.38</v>
      </c>
      <c r="S101">
        <v>50</v>
      </c>
      <c r="T101">
        <v>11.1</v>
      </c>
      <c r="U101" t="str">
        <f t="shared" si="2"/>
        <v>Very Wet</v>
      </c>
      <c r="V101" t="str">
        <f t="shared" si="3"/>
        <v>Cold</v>
      </c>
    </row>
    <row r="102" spans="1:22">
      <c r="A102" s="1">
        <v>44618</v>
      </c>
      <c r="B102">
        <v>9</v>
      </c>
      <c r="C102" t="s">
        <v>11</v>
      </c>
      <c r="D102">
        <v>46.91</v>
      </c>
      <c r="E102">
        <v>117.4</v>
      </c>
      <c r="F102">
        <v>191.54</v>
      </c>
      <c r="G102">
        <v>0.28999999999999998</v>
      </c>
      <c r="H102">
        <v>58.72</v>
      </c>
      <c r="I102">
        <v>14.09</v>
      </c>
      <c r="J102" cm="1">
        <f t="array" ref="J102:N102">_xlfn.XLOOKUP(B102,weather!B:B,weather!C:G)</f>
        <v>6.45</v>
      </c>
      <c r="K102">
        <v>7</v>
      </c>
      <c r="L102">
        <v>5.76</v>
      </c>
      <c r="M102">
        <v>75.98</v>
      </c>
      <c r="N102">
        <v>8.2100000000000009</v>
      </c>
      <c r="O102" cm="1">
        <f t="array" ref="O102:T102">_xlfn.XLOOKUP(C102,claimed!A:A,claimed!B:G)</f>
        <v>38</v>
      </c>
      <c r="P102">
        <v>112</v>
      </c>
      <c r="Q102">
        <v>194</v>
      </c>
      <c r="R102">
        <v>0.25</v>
      </c>
      <c r="S102">
        <v>56</v>
      </c>
      <c r="T102">
        <v>10.199999999999999</v>
      </c>
      <c r="U102" t="str">
        <f t="shared" si="2"/>
        <v>Very Wet</v>
      </c>
      <c r="V102" t="str">
        <f t="shared" si="3"/>
        <v>Cold</v>
      </c>
    </row>
    <row r="103" spans="1:22">
      <c r="A103" s="1">
        <v>44618</v>
      </c>
      <c r="B103">
        <v>9</v>
      </c>
      <c r="C103" t="s">
        <v>11</v>
      </c>
      <c r="D103">
        <v>54.93</v>
      </c>
      <c r="E103">
        <v>123.76</v>
      </c>
      <c r="F103">
        <v>186.3</v>
      </c>
      <c r="G103">
        <v>0.36</v>
      </c>
      <c r="H103">
        <v>60.41</v>
      </c>
      <c r="I103">
        <v>17.489999999999998</v>
      </c>
      <c r="J103" cm="1">
        <f t="array" ref="J103:N103">_xlfn.XLOOKUP(B103,weather!B:B,weather!C:G)</f>
        <v>6.45</v>
      </c>
      <c r="K103">
        <v>7</v>
      </c>
      <c r="L103">
        <v>5.76</v>
      </c>
      <c r="M103">
        <v>75.98</v>
      </c>
      <c r="N103">
        <v>8.2100000000000009</v>
      </c>
      <c r="O103" cm="1">
        <f t="array" ref="O103:T103">_xlfn.XLOOKUP(C103,claimed!A:A,claimed!B:G)</f>
        <v>38</v>
      </c>
      <c r="P103">
        <v>112</v>
      </c>
      <c r="Q103">
        <v>194</v>
      </c>
      <c r="R103">
        <v>0.25</v>
      </c>
      <c r="S103">
        <v>56</v>
      </c>
      <c r="T103">
        <v>10.199999999999999</v>
      </c>
      <c r="U103" t="str">
        <f t="shared" si="2"/>
        <v>Very Wet</v>
      </c>
      <c r="V103" t="str">
        <f t="shared" si="3"/>
        <v>Cold</v>
      </c>
    </row>
    <row r="104" spans="1:22">
      <c r="A104" s="1">
        <v>44618</v>
      </c>
      <c r="B104">
        <v>9</v>
      </c>
      <c r="C104" t="s">
        <v>11</v>
      </c>
      <c r="D104">
        <v>63.81</v>
      </c>
      <c r="E104">
        <v>126.32</v>
      </c>
      <c r="F104">
        <v>183.19</v>
      </c>
      <c r="G104">
        <v>0.42</v>
      </c>
      <c r="H104">
        <v>58.79</v>
      </c>
      <c r="I104">
        <v>21.17</v>
      </c>
      <c r="J104" cm="1">
        <f t="array" ref="J104:N104">_xlfn.XLOOKUP(B104,weather!B:B,weather!C:G)</f>
        <v>6.45</v>
      </c>
      <c r="K104">
        <v>7</v>
      </c>
      <c r="L104">
        <v>5.76</v>
      </c>
      <c r="M104">
        <v>75.98</v>
      </c>
      <c r="N104">
        <v>8.2100000000000009</v>
      </c>
      <c r="O104" cm="1">
        <f t="array" ref="O104:T104">_xlfn.XLOOKUP(C104,claimed!A:A,claimed!B:G)</f>
        <v>38</v>
      </c>
      <c r="P104">
        <v>112</v>
      </c>
      <c r="Q104">
        <v>194</v>
      </c>
      <c r="R104">
        <v>0.25</v>
      </c>
      <c r="S104">
        <v>56</v>
      </c>
      <c r="T104">
        <v>10.199999999999999</v>
      </c>
      <c r="U104" t="str">
        <f t="shared" si="2"/>
        <v>Very Wet</v>
      </c>
      <c r="V104" t="str">
        <f t="shared" si="3"/>
        <v>Cold</v>
      </c>
    </row>
    <row r="105" spans="1:22">
      <c r="A105" s="1">
        <v>44618</v>
      </c>
      <c r="B105">
        <v>9</v>
      </c>
      <c r="C105" t="s">
        <v>11</v>
      </c>
      <c r="D105">
        <v>73.47</v>
      </c>
      <c r="E105">
        <v>128.75</v>
      </c>
      <c r="F105">
        <v>183.44</v>
      </c>
      <c r="G105">
        <v>0.47</v>
      </c>
      <c r="H105">
        <v>60.37</v>
      </c>
      <c r="I105">
        <v>25.98</v>
      </c>
      <c r="J105" cm="1">
        <f t="array" ref="J105:N105">_xlfn.XLOOKUP(B105,weather!B:B,weather!C:G)</f>
        <v>6.45</v>
      </c>
      <c r="K105">
        <v>7</v>
      </c>
      <c r="L105">
        <v>5.76</v>
      </c>
      <c r="M105">
        <v>75.98</v>
      </c>
      <c r="N105">
        <v>8.2100000000000009</v>
      </c>
      <c r="O105" cm="1">
        <f t="array" ref="O105:T105">_xlfn.XLOOKUP(C105,claimed!A:A,claimed!B:G)</f>
        <v>38</v>
      </c>
      <c r="P105">
        <v>112</v>
      </c>
      <c r="Q105">
        <v>194</v>
      </c>
      <c r="R105">
        <v>0.25</v>
      </c>
      <c r="S105">
        <v>56</v>
      </c>
      <c r="T105">
        <v>10.199999999999999</v>
      </c>
      <c r="U105" t="str">
        <f t="shared" si="2"/>
        <v>Very Wet</v>
      </c>
      <c r="V105" t="str">
        <f t="shared" si="3"/>
        <v>Cold</v>
      </c>
    </row>
    <row r="106" spans="1:22">
      <c r="A106" s="1">
        <v>44618</v>
      </c>
      <c r="B106">
        <v>9</v>
      </c>
      <c r="C106" t="s">
        <v>11</v>
      </c>
      <c r="D106">
        <v>79.930000000000007</v>
      </c>
      <c r="E106">
        <v>133.59</v>
      </c>
      <c r="F106">
        <v>181.42</v>
      </c>
      <c r="G106">
        <v>0.53</v>
      </c>
      <c r="H106">
        <v>64.2</v>
      </c>
      <c r="I106">
        <v>30.01</v>
      </c>
      <c r="J106" cm="1">
        <f t="array" ref="J106:N106">_xlfn.XLOOKUP(B106,weather!B:B,weather!C:G)</f>
        <v>6.45</v>
      </c>
      <c r="K106">
        <v>7</v>
      </c>
      <c r="L106">
        <v>5.76</v>
      </c>
      <c r="M106">
        <v>75.98</v>
      </c>
      <c r="N106">
        <v>8.2100000000000009</v>
      </c>
      <c r="O106" cm="1">
        <f t="array" ref="O106:T106">_xlfn.XLOOKUP(C106,claimed!A:A,claimed!B:G)</f>
        <v>38</v>
      </c>
      <c r="P106">
        <v>112</v>
      </c>
      <c r="Q106">
        <v>194</v>
      </c>
      <c r="R106">
        <v>0.25</v>
      </c>
      <c r="S106">
        <v>56</v>
      </c>
      <c r="T106">
        <v>10.199999999999999</v>
      </c>
      <c r="U106" t="str">
        <f t="shared" si="2"/>
        <v>Very Wet</v>
      </c>
      <c r="V106" t="str">
        <f t="shared" si="3"/>
        <v>Cold</v>
      </c>
    </row>
    <row r="107" spans="1:22">
      <c r="A107" s="1">
        <v>44625</v>
      </c>
      <c r="B107">
        <v>10</v>
      </c>
      <c r="C107" t="s">
        <v>9</v>
      </c>
      <c r="D107">
        <v>38.14</v>
      </c>
      <c r="E107">
        <v>135.81</v>
      </c>
      <c r="F107">
        <v>195.95</v>
      </c>
      <c r="G107">
        <v>0.47</v>
      </c>
      <c r="H107">
        <v>51.38</v>
      </c>
      <c r="I107">
        <v>13.11</v>
      </c>
      <c r="J107" cm="1">
        <f t="array" ref="J107:N107">_xlfn.XLOOKUP(B107,weather!B:B,weather!C:G)</f>
        <v>2.91</v>
      </c>
      <c r="K107">
        <v>2</v>
      </c>
      <c r="L107">
        <v>7.08</v>
      </c>
      <c r="M107">
        <v>65.7</v>
      </c>
      <c r="N107">
        <v>10.66</v>
      </c>
      <c r="O107" cm="1">
        <f t="array" ref="O107:T107">_xlfn.XLOOKUP(C107,claimed!A:A,claimed!B:G)</f>
        <v>35</v>
      </c>
      <c r="P107">
        <v>129</v>
      </c>
      <c r="Q107">
        <v>195</v>
      </c>
      <c r="R107">
        <v>0.4</v>
      </c>
      <c r="S107">
        <v>49</v>
      </c>
      <c r="T107">
        <v>10.9</v>
      </c>
      <c r="U107" t="str">
        <f t="shared" si="2"/>
        <v>Wet</v>
      </c>
      <c r="V107" t="str">
        <f t="shared" si="3"/>
        <v>Mild</v>
      </c>
    </row>
    <row r="108" spans="1:22">
      <c r="A108" s="1">
        <v>44625</v>
      </c>
      <c r="B108">
        <v>10</v>
      </c>
      <c r="C108" t="s">
        <v>9</v>
      </c>
      <c r="D108">
        <v>43.18</v>
      </c>
      <c r="E108">
        <v>141.93</v>
      </c>
      <c r="F108">
        <v>191.17</v>
      </c>
      <c r="G108">
        <v>0.55000000000000004</v>
      </c>
      <c r="H108">
        <v>49.09</v>
      </c>
      <c r="I108">
        <v>16.22</v>
      </c>
      <c r="J108" cm="1">
        <f t="array" ref="J108:N108">_xlfn.XLOOKUP(B108,weather!B:B,weather!C:G)</f>
        <v>2.91</v>
      </c>
      <c r="K108">
        <v>2</v>
      </c>
      <c r="L108">
        <v>7.08</v>
      </c>
      <c r="M108">
        <v>65.7</v>
      </c>
      <c r="N108">
        <v>10.66</v>
      </c>
      <c r="O108" cm="1">
        <f t="array" ref="O108:T108">_xlfn.XLOOKUP(C108,claimed!A:A,claimed!B:G)</f>
        <v>35</v>
      </c>
      <c r="P108">
        <v>129</v>
      </c>
      <c r="Q108">
        <v>195</v>
      </c>
      <c r="R108">
        <v>0.4</v>
      </c>
      <c r="S108">
        <v>49</v>
      </c>
      <c r="T108">
        <v>10.9</v>
      </c>
      <c r="U108" t="str">
        <f t="shared" si="2"/>
        <v>Wet</v>
      </c>
      <c r="V108" t="str">
        <f t="shared" si="3"/>
        <v>Mild</v>
      </c>
    </row>
    <row r="109" spans="1:22">
      <c r="A109" s="1">
        <v>44625</v>
      </c>
      <c r="B109">
        <v>10</v>
      </c>
      <c r="C109" t="s">
        <v>9</v>
      </c>
      <c r="D109">
        <v>46.87</v>
      </c>
      <c r="E109">
        <v>148.22</v>
      </c>
      <c r="F109">
        <v>190.38</v>
      </c>
      <c r="G109">
        <v>0.6</v>
      </c>
      <c r="H109">
        <v>50.53</v>
      </c>
      <c r="I109">
        <v>18.690000000000001</v>
      </c>
      <c r="J109" cm="1">
        <f t="array" ref="J109:N109">_xlfn.XLOOKUP(B109,weather!B:B,weather!C:G)</f>
        <v>2.91</v>
      </c>
      <c r="K109">
        <v>2</v>
      </c>
      <c r="L109">
        <v>7.08</v>
      </c>
      <c r="M109">
        <v>65.7</v>
      </c>
      <c r="N109">
        <v>10.66</v>
      </c>
      <c r="O109" cm="1">
        <f t="array" ref="O109:T109">_xlfn.XLOOKUP(C109,claimed!A:A,claimed!B:G)</f>
        <v>35</v>
      </c>
      <c r="P109">
        <v>129</v>
      </c>
      <c r="Q109">
        <v>195</v>
      </c>
      <c r="R109">
        <v>0.4</v>
      </c>
      <c r="S109">
        <v>49</v>
      </c>
      <c r="T109">
        <v>10.9</v>
      </c>
      <c r="U109" t="str">
        <f t="shared" si="2"/>
        <v>Wet</v>
      </c>
      <c r="V109" t="str">
        <f t="shared" si="3"/>
        <v>Mild</v>
      </c>
    </row>
    <row r="110" spans="1:22">
      <c r="A110" s="1">
        <v>44625</v>
      </c>
      <c r="B110">
        <v>10</v>
      </c>
      <c r="C110" t="s">
        <v>9</v>
      </c>
      <c r="D110">
        <v>52.79</v>
      </c>
      <c r="E110">
        <v>160</v>
      </c>
      <c r="F110">
        <v>188.62</v>
      </c>
      <c r="G110">
        <v>0.66</v>
      </c>
      <c r="H110">
        <v>53.14</v>
      </c>
      <c r="I110">
        <v>21.36</v>
      </c>
      <c r="J110" cm="1">
        <f t="array" ref="J110:N110">_xlfn.XLOOKUP(B110,weather!B:B,weather!C:G)</f>
        <v>2.91</v>
      </c>
      <c r="K110">
        <v>2</v>
      </c>
      <c r="L110">
        <v>7.08</v>
      </c>
      <c r="M110">
        <v>65.7</v>
      </c>
      <c r="N110">
        <v>10.66</v>
      </c>
      <c r="O110" cm="1">
        <f t="array" ref="O110:T110">_xlfn.XLOOKUP(C110,claimed!A:A,claimed!B:G)</f>
        <v>35</v>
      </c>
      <c r="P110">
        <v>129</v>
      </c>
      <c r="Q110">
        <v>195</v>
      </c>
      <c r="R110">
        <v>0.4</v>
      </c>
      <c r="S110">
        <v>49</v>
      </c>
      <c r="T110">
        <v>10.9</v>
      </c>
      <c r="U110" t="str">
        <f t="shared" si="2"/>
        <v>Wet</v>
      </c>
      <c r="V110" t="str">
        <f t="shared" si="3"/>
        <v>Mild</v>
      </c>
    </row>
    <row r="111" spans="1:22">
      <c r="A111" s="1">
        <v>44625</v>
      </c>
      <c r="B111">
        <v>10</v>
      </c>
      <c r="C111" t="s">
        <v>9</v>
      </c>
      <c r="D111">
        <v>57.88</v>
      </c>
      <c r="E111">
        <v>169.53</v>
      </c>
      <c r="F111">
        <v>187.37</v>
      </c>
      <c r="G111">
        <v>0.72</v>
      </c>
      <c r="H111">
        <v>51.51</v>
      </c>
      <c r="I111">
        <v>25.59</v>
      </c>
      <c r="J111" cm="1">
        <f t="array" ref="J111:N111">_xlfn.XLOOKUP(B111,weather!B:B,weather!C:G)</f>
        <v>2.91</v>
      </c>
      <c r="K111">
        <v>2</v>
      </c>
      <c r="L111">
        <v>7.08</v>
      </c>
      <c r="M111">
        <v>65.7</v>
      </c>
      <c r="N111">
        <v>10.66</v>
      </c>
      <c r="O111" cm="1">
        <f t="array" ref="O111:T111">_xlfn.XLOOKUP(C111,claimed!A:A,claimed!B:G)</f>
        <v>35</v>
      </c>
      <c r="P111">
        <v>129</v>
      </c>
      <c r="Q111">
        <v>195</v>
      </c>
      <c r="R111">
        <v>0.4</v>
      </c>
      <c r="S111">
        <v>49</v>
      </c>
      <c r="T111">
        <v>10.9</v>
      </c>
      <c r="U111" t="str">
        <f t="shared" si="2"/>
        <v>Wet</v>
      </c>
      <c r="V111" t="str">
        <f t="shared" si="3"/>
        <v>Mild</v>
      </c>
    </row>
    <row r="112" spans="1:22">
      <c r="A112" s="1">
        <v>44625</v>
      </c>
      <c r="B112">
        <v>10</v>
      </c>
      <c r="C112" t="s">
        <v>10</v>
      </c>
      <c r="D112">
        <v>35.950000000000003</v>
      </c>
      <c r="E112">
        <v>130.84</v>
      </c>
      <c r="F112">
        <v>188.56</v>
      </c>
      <c r="G112">
        <v>0.43</v>
      </c>
      <c r="H112">
        <v>52.02</v>
      </c>
      <c r="I112">
        <v>13.46</v>
      </c>
      <c r="J112" cm="1">
        <f t="array" ref="J112:N112">_xlfn.XLOOKUP(B112,weather!B:B,weather!C:G)</f>
        <v>2.91</v>
      </c>
      <c r="K112">
        <v>2</v>
      </c>
      <c r="L112">
        <v>7.08</v>
      </c>
      <c r="M112">
        <v>65.7</v>
      </c>
      <c r="N112">
        <v>10.66</v>
      </c>
      <c r="O112" cm="1">
        <f t="array" ref="O112:T112">_xlfn.XLOOKUP(C112,claimed!A:A,claimed!B:G)</f>
        <v>36</v>
      </c>
      <c r="P112">
        <v>123</v>
      </c>
      <c r="Q112">
        <v>189</v>
      </c>
      <c r="R112">
        <v>0.38</v>
      </c>
      <c r="S112">
        <v>50</v>
      </c>
      <c r="T112">
        <v>11.1</v>
      </c>
      <c r="U112" t="str">
        <f t="shared" si="2"/>
        <v>Wet</v>
      </c>
      <c r="V112" t="str">
        <f t="shared" si="3"/>
        <v>Mild</v>
      </c>
    </row>
    <row r="113" spans="1:22">
      <c r="A113" s="1">
        <v>44625</v>
      </c>
      <c r="B113">
        <v>10</v>
      </c>
      <c r="C113" t="s">
        <v>10</v>
      </c>
      <c r="D113">
        <v>37.85</v>
      </c>
      <c r="E113">
        <v>141.04</v>
      </c>
      <c r="F113">
        <v>187.3</v>
      </c>
      <c r="G113">
        <v>0.48</v>
      </c>
      <c r="H113">
        <v>51.85</v>
      </c>
      <c r="I113">
        <v>16.309999999999999</v>
      </c>
      <c r="J113" cm="1">
        <f t="array" ref="J113:N113">_xlfn.XLOOKUP(B113,weather!B:B,weather!C:G)</f>
        <v>2.91</v>
      </c>
      <c r="K113">
        <v>2</v>
      </c>
      <c r="L113">
        <v>7.08</v>
      </c>
      <c r="M113">
        <v>65.7</v>
      </c>
      <c r="N113">
        <v>10.66</v>
      </c>
      <c r="O113" cm="1">
        <f t="array" ref="O113:T113">_xlfn.XLOOKUP(C113,claimed!A:A,claimed!B:G)</f>
        <v>36</v>
      </c>
      <c r="P113">
        <v>123</v>
      </c>
      <c r="Q113">
        <v>189</v>
      </c>
      <c r="R113">
        <v>0.38</v>
      </c>
      <c r="S113">
        <v>50</v>
      </c>
      <c r="T113">
        <v>11.1</v>
      </c>
      <c r="U113" t="str">
        <f t="shared" si="2"/>
        <v>Wet</v>
      </c>
      <c r="V113" t="str">
        <f t="shared" si="3"/>
        <v>Mild</v>
      </c>
    </row>
    <row r="114" spans="1:22">
      <c r="A114" s="1">
        <v>44625</v>
      </c>
      <c r="B114">
        <v>10</v>
      </c>
      <c r="C114" t="s">
        <v>10</v>
      </c>
      <c r="D114">
        <v>40.49</v>
      </c>
      <c r="E114">
        <v>151.27000000000001</v>
      </c>
      <c r="F114">
        <v>183.92</v>
      </c>
      <c r="G114">
        <v>0.53</v>
      </c>
      <c r="H114">
        <v>47.77</v>
      </c>
      <c r="I114">
        <v>20.07</v>
      </c>
      <c r="J114" cm="1">
        <f t="array" ref="J114:N114">_xlfn.XLOOKUP(B114,weather!B:B,weather!C:G)</f>
        <v>2.91</v>
      </c>
      <c r="K114">
        <v>2</v>
      </c>
      <c r="L114">
        <v>7.08</v>
      </c>
      <c r="M114">
        <v>65.7</v>
      </c>
      <c r="N114">
        <v>10.66</v>
      </c>
      <c r="O114" cm="1">
        <f t="array" ref="O114:T114">_xlfn.XLOOKUP(C114,claimed!A:A,claimed!B:G)</f>
        <v>36</v>
      </c>
      <c r="P114">
        <v>123</v>
      </c>
      <c r="Q114">
        <v>189</v>
      </c>
      <c r="R114">
        <v>0.38</v>
      </c>
      <c r="S114">
        <v>50</v>
      </c>
      <c r="T114">
        <v>11.1</v>
      </c>
      <c r="U114" t="str">
        <f t="shared" si="2"/>
        <v>Wet</v>
      </c>
      <c r="V114" t="str">
        <f t="shared" si="3"/>
        <v>Mild</v>
      </c>
    </row>
    <row r="115" spans="1:22">
      <c r="A115" s="1">
        <v>44625</v>
      </c>
      <c r="B115">
        <v>10</v>
      </c>
      <c r="C115" t="s">
        <v>10</v>
      </c>
      <c r="D115">
        <v>41.47</v>
      </c>
      <c r="E115">
        <v>157.16</v>
      </c>
      <c r="F115">
        <v>183.92</v>
      </c>
      <c r="G115">
        <v>0.61</v>
      </c>
      <c r="H115">
        <v>46.96</v>
      </c>
      <c r="I115">
        <v>22.53</v>
      </c>
      <c r="J115" cm="1">
        <f t="array" ref="J115:N115">_xlfn.XLOOKUP(B115,weather!B:B,weather!C:G)</f>
        <v>2.91</v>
      </c>
      <c r="K115">
        <v>2</v>
      </c>
      <c r="L115">
        <v>7.08</v>
      </c>
      <c r="M115">
        <v>65.7</v>
      </c>
      <c r="N115">
        <v>10.66</v>
      </c>
      <c r="O115" cm="1">
        <f t="array" ref="O115:T115">_xlfn.XLOOKUP(C115,claimed!A:A,claimed!B:G)</f>
        <v>36</v>
      </c>
      <c r="P115">
        <v>123</v>
      </c>
      <c r="Q115">
        <v>189</v>
      </c>
      <c r="R115">
        <v>0.38</v>
      </c>
      <c r="S115">
        <v>50</v>
      </c>
      <c r="T115">
        <v>11.1</v>
      </c>
      <c r="U115" t="str">
        <f t="shared" si="2"/>
        <v>Wet</v>
      </c>
      <c r="V115" t="str">
        <f t="shared" si="3"/>
        <v>Mild</v>
      </c>
    </row>
    <row r="116" spans="1:22">
      <c r="A116" s="1">
        <v>44625</v>
      </c>
      <c r="B116">
        <v>10</v>
      </c>
      <c r="C116" t="s">
        <v>11</v>
      </c>
      <c r="D116">
        <v>40.43</v>
      </c>
      <c r="E116">
        <v>119.36</v>
      </c>
      <c r="F116">
        <v>183.73</v>
      </c>
      <c r="G116">
        <v>0.28999999999999998</v>
      </c>
      <c r="H116">
        <v>58.31</v>
      </c>
      <c r="I116">
        <v>13</v>
      </c>
      <c r="J116" cm="1">
        <f t="array" ref="J116:N116">_xlfn.XLOOKUP(B116,weather!B:B,weather!C:G)</f>
        <v>2.91</v>
      </c>
      <c r="K116">
        <v>2</v>
      </c>
      <c r="L116">
        <v>7.08</v>
      </c>
      <c r="M116">
        <v>65.7</v>
      </c>
      <c r="N116">
        <v>10.66</v>
      </c>
      <c r="O116" cm="1">
        <f t="array" ref="O116:T116">_xlfn.XLOOKUP(C116,claimed!A:A,claimed!B:G)</f>
        <v>38</v>
      </c>
      <c r="P116">
        <v>112</v>
      </c>
      <c r="Q116">
        <v>194</v>
      </c>
      <c r="R116">
        <v>0.25</v>
      </c>
      <c r="S116">
        <v>56</v>
      </c>
      <c r="T116">
        <v>10.199999999999999</v>
      </c>
      <c r="U116" t="str">
        <f t="shared" si="2"/>
        <v>Wet</v>
      </c>
      <c r="V116" t="str">
        <f t="shared" si="3"/>
        <v>Mild</v>
      </c>
    </row>
    <row r="117" spans="1:22">
      <c r="A117" s="1">
        <v>44625</v>
      </c>
      <c r="B117">
        <v>10</v>
      </c>
      <c r="C117" t="s">
        <v>11</v>
      </c>
      <c r="D117">
        <v>43.52</v>
      </c>
      <c r="E117">
        <v>125.68</v>
      </c>
      <c r="F117">
        <v>178.41</v>
      </c>
      <c r="G117">
        <v>0.35</v>
      </c>
      <c r="H117">
        <v>61.88</v>
      </c>
      <c r="I117">
        <v>16.14</v>
      </c>
      <c r="J117" cm="1">
        <f t="array" ref="J117:N117">_xlfn.XLOOKUP(B117,weather!B:B,weather!C:G)</f>
        <v>2.91</v>
      </c>
      <c r="K117">
        <v>2</v>
      </c>
      <c r="L117">
        <v>7.08</v>
      </c>
      <c r="M117">
        <v>65.7</v>
      </c>
      <c r="N117">
        <v>10.66</v>
      </c>
      <c r="O117" cm="1">
        <f t="array" ref="O117:T117">_xlfn.XLOOKUP(C117,claimed!A:A,claimed!B:G)</f>
        <v>38</v>
      </c>
      <c r="P117">
        <v>112</v>
      </c>
      <c r="Q117">
        <v>194</v>
      </c>
      <c r="R117">
        <v>0.25</v>
      </c>
      <c r="S117">
        <v>56</v>
      </c>
      <c r="T117">
        <v>10.199999999999999</v>
      </c>
      <c r="U117" t="str">
        <f t="shared" si="2"/>
        <v>Wet</v>
      </c>
      <c r="V117" t="str">
        <f t="shared" si="3"/>
        <v>Mild</v>
      </c>
    </row>
    <row r="118" spans="1:22">
      <c r="A118" s="1">
        <v>44625</v>
      </c>
      <c r="B118">
        <v>10</v>
      </c>
      <c r="C118" t="s">
        <v>11</v>
      </c>
      <c r="D118">
        <v>48.83</v>
      </c>
      <c r="E118">
        <v>134.63</v>
      </c>
      <c r="F118">
        <v>172.89</v>
      </c>
      <c r="G118">
        <v>0.42</v>
      </c>
      <c r="H118">
        <v>62.69</v>
      </c>
      <c r="I118">
        <v>18.36</v>
      </c>
      <c r="J118" cm="1">
        <f t="array" ref="J118:N118">_xlfn.XLOOKUP(B118,weather!B:B,weather!C:G)</f>
        <v>2.91</v>
      </c>
      <c r="K118">
        <v>2</v>
      </c>
      <c r="L118">
        <v>7.08</v>
      </c>
      <c r="M118">
        <v>65.7</v>
      </c>
      <c r="N118">
        <v>10.66</v>
      </c>
      <c r="O118" cm="1">
        <f t="array" ref="O118:T118">_xlfn.XLOOKUP(C118,claimed!A:A,claimed!B:G)</f>
        <v>38</v>
      </c>
      <c r="P118">
        <v>112</v>
      </c>
      <c r="Q118">
        <v>194</v>
      </c>
      <c r="R118">
        <v>0.25</v>
      </c>
      <c r="S118">
        <v>56</v>
      </c>
      <c r="T118">
        <v>10.199999999999999</v>
      </c>
      <c r="U118" t="str">
        <f t="shared" si="2"/>
        <v>Wet</v>
      </c>
      <c r="V118" t="str">
        <f t="shared" si="3"/>
        <v>Mild</v>
      </c>
    </row>
    <row r="119" spans="1:22">
      <c r="A119" s="1">
        <v>44625</v>
      </c>
      <c r="B119">
        <v>10</v>
      </c>
      <c r="C119" t="s">
        <v>11</v>
      </c>
      <c r="D119">
        <v>53.26</v>
      </c>
      <c r="E119">
        <v>143.41</v>
      </c>
      <c r="F119">
        <v>170</v>
      </c>
      <c r="G119">
        <v>0.49</v>
      </c>
      <c r="H119">
        <v>63.71</v>
      </c>
      <c r="I119">
        <v>21.27</v>
      </c>
      <c r="J119" cm="1">
        <f t="array" ref="J119:N119">_xlfn.XLOOKUP(B119,weather!B:B,weather!C:G)</f>
        <v>2.91</v>
      </c>
      <c r="K119">
        <v>2</v>
      </c>
      <c r="L119">
        <v>7.08</v>
      </c>
      <c r="M119">
        <v>65.7</v>
      </c>
      <c r="N119">
        <v>10.66</v>
      </c>
      <c r="O119" cm="1">
        <f t="array" ref="O119:T119">_xlfn.XLOOKUP(C119,claimed!A:A,claimed!B:G)</f>
        <v>38</v>
      </c>
      <c r="P119">
        <v>112</v>
      </c>
      <c r="Q119">
        <v>194</v>
      </c>
      <c r="R119">
        <v>0.25</v>
      </c>
      <c r="S119">
        <v>56</v>
      </c>
      <c r="T119">
        <v>10.199999999999999</v>
      </c>
      <c r="U119" t="str">
        <f t="shared" si="2"/>
        <v>Wet</v>
      </c>
      <c r="V119" t="str">
        <f t="shared" si="3"/>
        <v>Mild</v>
      </c>
    </row>
    <row r="120" spans="1:22">
      <c r="A120" s="1">
        <v>44632</v>
      </c>
      <c r="B120">
        <v>11</v>
      </c>
      <c r="C120" t="s">
        <v>9</v>
      </c>
      <c r="D120">
        <v>41.97</v>
      </c>
      <c r="E120">
        <v>137.63</v>
      </c>
      <c r="F120">
        <v>194.57</v>
      </c>
      <c r="G120">
        <v>0.44</v>
      </c>
      <c r="H120">
        <v>50.13</v>
      </c>
      <c r="I120">
        <v>13.7</v>
      </c>
      <c r="J120" cm="1">
        <f t="array" ref="J120:N120">_xlfn.XLOOKUP(B120,weather!B:B,weather!C:G)</f>
        <v>2.09</v>
      </c>
      <c r="K120">
        <v>2</v>
      </c>
      <c r="L120">
        <v>7.99</v>
      </c>
      <c r="M120">
        <v>71.87</v>
      </c>
      <c r="N120">
        <v>9.94</v>
      </c>
      <c r="O120" cm="1">
        <f t="array" ref="O120:T120">_xlfn.XLOOKUP(C120,claimed!A:A,claimed!B:G)</f>
        <v>35</v>
      </c>
      <c r="P120">
        <v>129</v>
      </c>
      <c r="Q120">
        <v>195</v>
      </c>
      <c r="R120">
        <v>0.4</v>
      </c>
      <c r="S120">
        <v>49</v>
      </c>
      <c r="T120">
        <v>10.9</v>
      </c>
      <c r="U120" t="str">
        <f t="shared" si="2"/>
        <v>Dry</v>
      </c>
      <c r="V120" t="str">
        <f t="shared" si="3"/>
        <v>Mild</v>
      </c>
    </row>
    <row r="121" spans="1:22">
      <c r="A121" s="1">
        <v>44632</v>
      </c>
      <c r="B121">
        <v>11</v>
      </c>
      <c r="C121" t="s">
        <v>9</v>
      </c>
      <c r="D121">
        <v>50.51</v>
      </c>
      <c r="E121">
        <v>145.72999999999999</v>
      </c>
      <c r="F121">
        <v>188.38</v>
      </c>
      <c r="G121">
        <v>0.5</v>
      </c>
      <c r="H121">
        <v>52.04</v>
      </c>
      <c r="I121">
        <v>18.12</v>
      </c>
      <c r="J121" cm="1">
        <f t="array" ref="J121:N121">_xlfn.XLOOKUP(B121,weather!B:B,weather!C:G)</f>
        <v>2.09</v>
      </c>
      <c r="K121">
        <v>2</v>
      </c>
      <c r="L121">
        <v>7.99</v>
      </c>
      <c r="M121">
        <v>71.87</v>
      </c>
      <c r="N121">
        <v>9.94</v>
      </c>
      <c r="O121" cm="1">
        <f t="array" ref="O121:T121">_xlfn.XLOOKUP(C121,claimed!A:A,claimed!B:G)</f>
        <v>35</v>
      </c>
      <c r="P121">
        <v>129</v>
      </c>
      <c r="Q121">
        <v>195</v>
      </c>
      <c r="R121">
        <v>0.4</v>
      </c>
      <c r="S121">
        <v>49</v>
      </c>
      <c r="T121">
        <v>10.9</v>
      </c>
      <c r="U121" t="str">
        <f t="shared" si="2"/>
        <v>Dry</v>
      </c>
      <c r="V121" t="str">
        <f t="shared" si="3"/>
        <v>Mild</v>
      </c>
    </row>
    <row r="122" spans="1:22">
      <c r="A122" s="1">
        <v>44632</v>
      </c>
      <c r="B122">
        <v>11</v>
      </c>
      <c r="C122" t="s">
        <v>9</v>
      </c>
      <c r="D122">
        <v>53.82</v>
      </c>
      <c r="E122">
        <v>152.34</v>
      </c>
      <c r="F122">
        <v>192.46</v>
      </c>
      <c r="G122">
        <v>0.56000000000000005</v>
      </c>
      <c r="H122">
        <v>46.54</v>
      </c>
      <c r="I122">
        <v>20.6</v>
      </c>
      <c r="J122" cm="1">
        <f t="array" ref="J122:N122">_xlfn.XLOOKUP(B122,weather!B:B,weather!C:G)</f>
        <v>2.09</v>
      </c>
      <c r="K122">
        <v>2</v>
      </c>
      <c r="L122">
        <v>7.99</v>
      </c>
      <c r="M122">
        <v>71.87</v>
      </c>
      <c r="N122">
        <v>9.94</v>
      </c>
      <c r="O122" cm="1">
        <f t="array" ref="O122:T122">_xlfn.XLOOKUP(C122,claimed!A:A,claimed!B:G)</f>
        <v>35</v>
      </c>
      <c r="P122">
        <v>129</v>
      </c>
      <c r="Q122">
        <v>195</v>
      </c>
      <c r="R122">
        <v>0.4</v>
      </c>
      <c r="S122">
        <v>49</v>
      </c>
      <c r="T122">
        <v>10.9</v>
      </c>
      <c r="U122" t="str">
        <f t="shared" si="2"/>
        <v>Dry</v>
      </c>
      <c r="V122" t="str">
        <f t="shared" si="3"/>
        <v>Mild</v>
      </c>
    </row>
    <row r="123" spans="1:22">
      <c r="A123" s="1">
        <v>44632</v>
      </c>
      <c r="B123">
        <v>11</v>
      </c>
      <c r="C123" t="s">
        <v>9</v>
      </c>
      <c r="D123">
        <v>60.69</v>
      </c>
      <c r="E123">
        <v>159.22999999999999</v>
      </c>
      <c r="F123">
        <v>186</v>
      </c>
      <c r="G123">
        <v>0.62</v>
      </c>
      <c r="H123">
        <v>45.88</v>
      </c>
      <c r="I123">
        <v>23.34</v>
      </c>
      <c r="J123" cm="1">
        <f t="array" ref="J123:N123">_xlfn.XLOOKUP(B123,weather!B:B,weather!C:G)</f>
        <v>2.09</v>
      </c>
      <c r="K123">
        <v>2</v>
      </c>
      <c r="L123">
        <v>7.99</v>
      </c>
      <c r="M123">
        <v>71.87</v>
      </c>
      <c r="N123">
        <v>9.94</v>
      </c>
      <c r="O123" cm="1">
        <f t="array" ref="O123:T123">_xlfn.XLOOKUP(C123,claimed!A:A,claimed!B:G)</f>
        <v>35</v>
      </c>
      <c r="P123">
        <v>129</v>
      </c>
      <c r="Q123">
        <v>195</v>
      </c>
      <c r="R123">
        <v>0.4</v>
      </c>
      <c r="S123">
        <v>49</v>
      </c>
      <c r="T123">
        <v>10.9</v>
      </c>
      <c r="U123" t="str">
        <f t="shared" si="2"/>
        <v>Dry</v>
      </c>
      <c r="V123" t="str">
        <f t="shared" si="3"/>
        <v>Mild</v>
      </c>
    </row>
    <row r="124" spans="1:22">
      <c r="A124" s="1">
        <v>44632</v>
      </c>
      <c r="B124">
        <v>11</v>
      </c>
      <c r="C124" t="s">
        <v>9</v>
      </c>
      <c r="D124">
        <v>64.849999999999994</v>
      </c>
      <c r="E124">
        <v>168.72</v>
      </c>
      <c r="F124">
        <v>184.57</v>
      </c>
      <c r="G124">
        <v>0.68</v>
      </c>
      <c r="H124">
        <v>47.18</v>
      </c>
      <c r="I124">
        <v>26.98</v>
      </c>
      <c r="J124" cm="1">
        <f t="array" ref="J124:N124">_xlfn.XLOOKUP(B124,weather!B:B,weather!C:G)</f>
        <v>2.09</v>
      </c>
      <c r="K124">
        <v>2</v>
      </c>
      <c r="L124">
        <v>7.99</v>
      </c>
      <c r="M124">
        <v>71.87</v>
      </c>
      <c r="N124">
        <v>9.94</v>
      </c>
      <c r="O124" cm="1">
        <f t="array" ref="O124:T124">_xlfn.XLOOKUP(C124,claimed!A:A,claimed!B:G)</f>
        <v>35</v>
      </c>
      <c r="P124">
        <v>129</v>
      </c>
      <c r="Q124">
        <v>195</v>
      </c>
      <c r="R124">
        <v>0.4</v>
      </c>
      <c r="S124">
        <v>49</v>
      </c>
      <c r="T124">
        <v>10.9</v>
      </c>
      <c r="U124" t="str">
        <f t="shared" si="2"/>
        <v>Dry</v>
      </c>
      <c r="V124" t="str">
        <f t="shared" si="3"/>
        <v>Mild</v>
      </c>
    </row>
    <row r="125" spans="1:22">
      <c r="A125" s="1">
        <v>44632</v>
      </c>
      <c r="B125">
        <v>11</v>
      </c>
      <c r="C125" t="s">
        <v>10</v>
      </c>
      <c r="D125">
        <v>37.74</v>
      </c>
      <c r="E125">
        <v>134.97999999999999</v>
      </c>
      <c r="F125">
        <v>182.62</v>
      </c>
      <c r="G125">
        <v>0.43</v>
      </c>
      <c r="H125">
        <v>49.17</v>
      </c>
      <c r="I125">
        <v>13.42</v>
      </c>
      <c r="J125" cm="1">
        <f t="array" ref="J125:N125">_xlfn.XLOOKUP(B125,weather!B:B,weather!C:G)</f>
        <v>2.09</v>
      </c>
      <c r="K125">
        <v>2</v>
      </c>
      <c r="L125">
        <v>7.99</v>
      </c>
      <c r="M125">
        <v>71.87</v>
      </c>
      <c r="N125">
        <v>9.94</v>
      </c>
      <c r="O125" cm="1">
        <f t="array" ref="O125:T125">_xlfn.XLOOKUP(C125,claimed!A:A,claimed!B:G)</f>
        <v>36</v>
      </c>
      <c r="P125">
        <v>123</v>
      </c>
      <c r="Q125">
        <v>189</v>
      </c>
      <c r="R125">
        <v>0.38</v>
      </c>
      <c r="S125">
        <v>50</v>
      </c>
      <c r="T125">
        <v>11.1</v>
      </c>
      <c r="U125" t="str">
        <f t="shared" si="2"/>
        <v>Dry</v>
      </c>
      <c r="V125" t="str">
        <f t="shared" si="3"/>
        <v>Mild</v>
      </c>
    </row>
    <row r="126" spans="1:22">
      <c r="A126" s="1">
        <v>44632</v>
      </c>
      <c r="B126">
        <v>11</v>
      </c>
      <c r="C126" t="s">
        <v>10</v>
      </c>
      <c r="D126">
        <v>37.880000000000003</v>
      </c>
      <c r="E126">
        <v>145.51</v>
      </c>
      <c r="F126">
        <v>182.73</v>
      </c>
      <c r="G126">
        <v>0.49</v>
      </c>
      <c r="H126">
        <v>44.8</v>
      </c>
      <c r="I126">
        <v>16.16</v>
      </c>
      <c r="J126" cm="1">
        <f t="array" ref="J126:N126">_xlfn.XLOOKUP(B126,weather!B:B,weather!C:G)</f>
        <v>2.09</v>
      </c>
      <c r="K126">
        <v>2</v>
      </c>
      <c r="L126">
        <v>7.99</v>
      </c>
      <c r="M126">
        <v>71.87</v>
      </c>
      <c r="N126">
        <v>9.94</v>
      </c>
      <c r="O126" cm="1">
        <f t="array" ref="O126:T126">_xlfn.XLOOKUP(C126,claimed!A:A,claimed!B:G)</f>
        <v>36</v>
      </c>
      <c r="P126">
        <v>123</v>
      </c>
      <c r="Q126">
        <v>189</v>
      </c>
      <c r="R126">
        <v>0.38</v>
      </c>
      <c r="S126">
        <v>50</v>
      </c>
      <c r="T126">
        <v>11.1</v>
      </c>
      <c r="U126" t="str">
        <f t="shared" si="2"/>
        <v>Dry</v>
      </c>
      <c r="V126" t="str">
        <f t="shared" si="3"/>
        <v>Mild</v>
      </c>
    </row>
    <row r="127" spans="1:22">
      <c r="A127" s="1">
        <v>44632</v>
      </c>
      <c r="B127">
        <v>11</v>
      </c>
      <c r="C127" t="s">
        <v>10</v>
      </c>
      <c r="D127">
        <v>38.74</v>
      </c>
      <c r="E127">
        <v>152.69999999999999</v>
      </c>
      <c r="F127">
        <v>180.74</v>
      </c>
      <c r="G127">
        <v>0.53</v>
      </c>
      <c r="H127">
        <v>44.29</v>
      </c>
      <c r="I127">
        <v>19.3</v>
      </c>
      <c r="J127" cm="1">
        <f t="array" ref="J127:N127">_xlfn.XLOOKUP(B127,weather!B:B,weather!C:G)</f>
        <v>2.09</v>
      </c>
      <c r="K127">
        <v>2</v>
      </c>
      <c r="L127">
        <v>7.99</v>
      </c>
      <c r="M127">
        <v>71.87</v>
      </c>
      <c r="N127">
        <v>9.94</v>
      </c>
      <c r="O127" cm="1">
        <f t="array" ref="O127:T127">_xlfn.XLOOKUP(C127,claimed!A:A,claimed!B:G)</f>
        <v>36</v>
      </c>
      <c r="P127">
        <v>123</v>
      </c>
      <c r="Q127">
        <v>189</v>
      </c>
      <c r="R127">
        <v>0.38</v>
      </c>
      <c r="S127">
        <v>50</v>
      </c>
      <c r="T127">
        <v>11.1</v>
      </c>
      <c r="U127" t="str">
        <f t="shared" si="2"/>
        <v>Dry</v>
      </c>
      <c r="V127" t="str">
        <f t="shared" si="3"/>
        <v>Mild</v>
      </c>
    </row>
    <row r="128" spans="1:22">
      <c r="A128" s="1">
        <v>44632</v>
      </c>
      <c r="B128">
        <v>11</v>
      </c>
      <c r="C128" t="s">
        <v>10</v>
      </c>
      <c r="D128">
        <v>41.05</v>
      </c>
      <c r="E128">
        <v>160.79</v>
      </c>
      <c r="F128">
        <v>174.04</v>
      </c>
      <c r="G128">
        <v>0.57999999999999996</v>
      </c>
      <c r="H128">
        <v>44.27</v>
      </c>
      <c r="I128">
        <v>21.66</v>
      </c>
      <c r="J128" cm="1">
        <f t="array" ref="J128:N128">_xlfn.XLOOKUP(B128,weather!B:B,weather!C:G)</f>
        <v>2.09</v>
      </c>
      <c r="K128">
        <v>2</v>
      </c>
      <c r="L128">
        <v>7.99</v>
      </c>
      <c r="M128">
        <v>71.87</v>
      </c>
      <c r="N128">
        <v>9.94</v>
      </c>
      <c r="O128" cm="1">
        <f t="array" ref="O128:T128">_xlfn.XLOOKUP(C128,claimed!A:A,claimed!B:G)</f>
        <v>36</v>
      </c>
      <c r="P128">
        <v>123</v>
      </c>
      <c r="Q128">
        <v>189</v>
      </c>
      <c r="R128">
        <v>0.38</v>
      </c>
      <c r="S128">
        <v>50</v>
      </c>
      <c r="T128">
        <v>11.1</v>
      </c>
      <c r="U128" t="str">
        <f t="shared" si="2"/>
        <v>Dry</v>
      </c>
      <c r="V128" t="str">
        <f t="shared" si="3"/>
        <v>Mild</v>
      </c>
    </row>
    <row r="129" spans="1:22">
      <c r="A129" s="1">
        <v>44632</v>
      </c>
      <c r="B129">
        <v>11</v>
      </c>
      <c r="C129" t="s">
        <v>10</v>
      </c>
      <c r="D129">
        <v>43.01</v>
      </c>
      <c r="E129">
        <v>170.32</v>
      </c>
      <c r="F129">
        <v>171.63</v>
      </c>
      <c r="G129">
        <v>0.64</v>
      </c>
      <c r="H129">
        <v>48.07</v>
      </c>
      <c r="I129">
        <v>24.35</v>
      </c>
      <c r="J129" cm="1">
        <f t="array" ref="J129:N129">_xlfn.XLOOKUP(B129,weather!B:B,weather!C:G)</f>
        <v>2.09</v>
      </c>
      <c r="K129">
        <v>2</v>
      </c>
      <c r="L129">
        <v>7.99</v>
      </c>
      <c r="M129">
        <v>71.87</v>
      </c>
      <c r="N129">
        <v>9.94</v>
      </c>
      <c r="O129" cm="1">
        <f t="array" ref="O129:T129">_xlfn.XLOOKUP(C129,claimed!A:A,claimed!B:G)</f>
        <v>36</v>
      </c>
      <c r="P129">
        <v>123</v>
      </c>
      <c r="Q129">
        <v>189</v>
      </c>
      <c r="R129">
        <v>0.38</v>
      </c>
      <c r="S129">
        <v>50</v>
      </c>
      <c r="T129">
        <v>11.1</v>
      </c>
      <c r="U129" t="str">
        <f t="shared" si="2"/>
        <v>Dry</v>
      </c>
      <c r="V129" t="str">
        <f t="shared" si="3"/>
        <v>Mild</v>
      </c>
    </row>
    <row r="130" spans="1:22">
      <c r="A130" s="1">
        <v>44632</v>
      </c>
      <c r="B130">
        <v>11</v>
      </c>
      <c r="C130" t="s">
        <v>11</v>
      </c>
      <c r="D130">
        <v>39.67</v>
      </c>
      <c r="E130">
        <v>119.58</v>
      </c>
      <c r="F130">
        <v>193.46</v>
      </c>
      <c r="G130">
        <v>0.31</v>
      </c>
      <c r="H130">
        <v>54.6</v>
      </c>
      <c r="I130">
        <v>14.15</v>
      </c>
      <c r="J130" cm="1">
        <f t="array" ref="J130:N130">_xlfn.XLOOKUP(B130,weather!B:B,weather!C:G)</f>
        <v>2.09</v>
      </c>
      <c r="K130">
        <v>2</v>
      </c>
      <c r="L130">
        <v>7.99</v>
      </c>
      <c r="M130">
        <v>71.87</v>
      </c>
      <c r="N130">
        <v>9.94</v>
      </c>
      <c r="O130" cm="1">
        <f t="array" ref="O130:T130">_xlfn.XLOOKUP(C130,claimed!A:A,claimed!B:G)</f>
        <v>38</v>
      </c>
      <c r="P130">
        <v>112</v>
      </c>
      <c r="Q130">
        <v>194</v>
      </c>
      <c r="R130">
        <v>0.25</v>
      </c>
      <c r="S130">
        <v>56</v>
      </c>
      <c r="T130">
        <v>10.199999999999999</v>
      </c>
      <c r="U130" t="str">
        <f t="shared" si="2"/>
        <v>Dry</v>
      </c>
      <c r="V130" t="str">
        <f t="shared" si="3"/>
        <v>Mild</v>
      </c>
    </row>
    <row r="131" spans="1:22">
      <c r="A131" s="1">
        <v>44632</v>
      </c>
      <c r="B131">
        <v>11</v>
      </c>
      <c r="C131" t="s">
        <v>11</v>
      </c>
      <c r="D131">
        <v>41.96</v>
      </c>
      <c r="E131">
        <v>127.13</v>
      </c>
      <c r="F131">
        <v>192.6</v>
      </c>
      <c r="G131">
        <v>0.36</v>
      </c>
      <c r="H131">
        <v>59.36</v>
      </c>
      <c r="I131">
        <v>17</v>
      </c>
      <c r="J131" cm="1">
        <f t="array" ref="J131:N131">_xlfn.XLOOKUP(B131,weather!B:B,weather!C:G)</f>
        <v>2.09</v>
      </c>
      <c r="K131">
        <v>2</v>
      </c>
      <c r="L131">
        <v>7.99</v>
      </c>
      <c r="M131">
        <v>71.87</v>
      </c>
      <c r="N131">
        <v>9.94</v>
      </c>
      <c r="O131" cm="1">
        <f t="array" ref="O131:T131">_xlfn.XLOOKUP(C131,claimed!A:A,claimed!B:G)</f>
        <v>38</v>
      </c>
      <c r="P131">
        <v>112</v>
      </c>
      <c r="Q131">
        <v>194</v>
      </c>
      <c r="R131">
        <v>0.25</v>
      </c>
      <c r="S131">
        <v>56</v>
      </c>
      <c r="T131">
        <v>10.199999999999999</v>
      </c>
      <c r="U131" t="str">
        <f t="shared" ref="U131:U194" si="4">_xlfn.XLOOKUP(J131,W$6:W$8,X$6:X$8,,-1)</f>
        <v>Dry</v>
      </c>
      <c r="V131" t="str">
        <f t="shared" ref="V131:V194" si="5">_xlfn.XLOOKUP(L131,W$10:W$13,X$10:X$13,,-1)</f>
        <v>Mild</v>
      </c>
    </row>
    <row r="132" spans="1:22">
      <c r="A132" s="1">
        <v>44632</v>
      </c>
      <c r="B132">
        <v>11</v>
      </c>
      <c r="C132" t="s">
        <v>11</v>
      </c>
      <c r="D132">
        <v>45.4</v>
      </c>
      <c r="E132">
        <v>134.72</v>
      </c>
      <c r="F132">
        <v>185.85</v>
      </c>
      <c r="G132">
        <v>0.43</v>
      </c>
      <c r="H132">
        <v>56.6</v>
      </c>
      <c r="I132">
        <v>20.29</v>
      </c>
      <c r="J132" cm="1">
        <f t="array" ref="J132:N132">_xlfn.XLOOKUP(B132,weather!B:B,weather!C:G)</f>
        <v>2.09</v>
      </c>
      <c r="K132">
        <v>2</v>
      </c>
      <c r="L132">
        <v>7.99</v>
      </c>
      <c r="M132">
        <v>71.87</v>
      </c>
      <c r="N132">
        <v>9.94</v>
      </c>
      <c r="O132" cm="1">
        <f t="array" ref="O132:T132">_xlfn.XLOOKUP(C132,claimed!A:A,claimed!B:G)</f>
        <v>38</v>
      </c>
      <c r="P132">
        <v>112</v>
      </c>
      <c r="Q132">
        <v>194</v>
      </c>
      <c r="R132">
        <v>0.25</v>
      </c>
      <c r="S132">
        <v>56</v>
      </c>
      <c r="T132">
        <v>10.199999999999999</v>
      </c>
      <c r="U132" t="str">
        <f t="shared" si="4"/>
        <v>Dry</v>
      </c>
      <c r="V132" t="str">
        <f t="shared" si="5"/>
        <v>Mild</v>
      </c>
    </row>
    <row r="133" spans="1:22">
      <c r="A133" s="1">
        <v>44632</v>
      </c>
      <c r="B133">
        <v>11</v>
      </c>
      <c r="C133" t="s">
        <v>11</v>
      </c>
      <c r="D133">
        <v>47.1</v>
      </c>
      <c r="E133">
        <v>140.36000000000001</v>
      </c>
      <c r="F133">
        <v>182.02</v>
      </c>
      <c r="G133">
        <v>0.47</v>
      </c>
      <c r="H133">
        <v>57.63</v>
      </c>
      <c r="I133">
        <v>23.68</v>
      </c>
      <c r="J133" cm="1">
        <f t="array" ref="J133:N133">_xlfn.XLOOKUP(B133,weather!B:B,weather!C:G)</f>
        <v>2.09</v>
      </c>
      <c r="K133">
        <v>2</v>
      </c>
      <c r="L133">
        <v>7.99</v>
      </c>
      <c r="M133">
        <v>71.87</v>
      </c>
      <c r="N133">
        <v>9.94</v>
      </c>
      <c r="O133" cm="1">
        <f t="array" ref="O133:T133">_xlfn.XLOOKUP(C133,claimed!A:A,claimed!B:G)</f>
        <v>38</v>
      </c>
      <c r="P133">
        <v>112</v>
      </c>
      <c r="Q133">
        <v>194</v>
      </c>
      <c r="R133">
        <v>0.25</v>
      </c>
      <c r="S133">
        <v>56</v>
      </c>
      <c r="T133">
        <v>10.199999999999999</v>
      </c>
      <c r="U133" t="str">
        <f t="shared" si="4"/>
        <v>Dry</v>
      </c>
      <c r="V133" t="str">
        <f t="shared" si="5"/>
        <v>Mild</v>
      </c>
    </row>
    <row r="134" spans="1:22">
      <c r="A134" s="1">
        <v>44632</v>
      </c>
      <c r="B134">
        <v>11</v>
      </c>
      <c r="C134" t="s">
        <v>11</v>
      </c>
      <c r="D134">
        <v>49.87</v>
      </c>
      <c r="E134">
        <v>148.54</v>
      </c>
      <c r="F134">
        <v>179.39</v>
      </c>
      <c r="G134">
        <v>0.51</v>
      </c>
      <c r="H134">
        <v>62.99</v>
      </c>
      <c r="I134">
        <v>26.23</v>
      </c>
      <c r="J134" cm="1">
        <f t="array" ref="J134:N134">_xlfn.XLOOKUP(B134,weather!B:B,weather!C:G)</f>
        <v>2.09</v>
      </c>
      <c r="K134">
        <v>2</v>
      </c>
      <c r="L134">
        <v>7.99</v>
      </c>
      <c r="M134">
        <v>71.87</v>
      </c>
      <c r="N134">
        <v>9.94</v>
      </c>
      <c r="O134" cm="1">
        <f t="array" ref="O134:T134">_xlfn.XLOOKUP(C134,claimed!A:A,claimed!B:G)</f>
        <v>38</v>
      </c>
      <c r="P134">
        <v>112</v>
      </c>
      <c r="Q134">
        <v>194</v>
      </c>
      <c r="R134">
        <v>0.25</v>
      </c>
      <c r="S134">
        <v>56</v>
      </c>
      <c r="T134">
        <v>10.199999999999999</v>
      </c>
      <c r="U134" t="str">
        <f t="shared" si="4"/>
        <v>Dry</v>
      </c>
      <c r="V134" t="str">
        <f t="shared" si="5"/>
        <v>Mild</v>
      </c>
    </row>
    <row r="135" spans="1:22">
      <c r="A135" s="1">
        <v>44639</v>
      </c>
      <c r="B135">
        <v>12</v>
      </c>
      <c r="C135" t="s">
        <v>9</v>
      </c>
      <c r="D135">
        <v>33.950000000000003</v>
      </c>
      <c r="E135">
        <v>142.38999999999999</v>
      </c>
      <c r="F135">
        <v>192.48</v>
      </c>
      <c r="G135">
        <v>0.45</v>
      </c>
      <c r="H135">
        <v>51.39</v>
      </c>
      <c r="I135">
        <v>12.03</v>
      </c>
      <c r="J135" cm="1">
        <f t="array" ref="J135:N135">_xlfn.XLOOKUP(B135,weather!B:B,weather!C:G)</f>
        <v>1.49</v>
      </c>
      <c r="K135">
        <v>5</v>
      </c>
      <c r="L135">
        <v>6.76</v>
      </c>
      <c r="M135">
        <v>68.41</v>
      </c>
      <c r="N135">
        <v>7.06</v>
      </c>
      <c r="O135" cm="1">
        <f t="array" ref="O135:T135">_xlfn.XLOOKUP(C135,claimed!A:A,claimed!B:G)</f>
        <v>35</v>
      </c>
      <c r="P135">
        <v>129</v>
      </c>
      <c r="Q135">
        <v>195</v>
      </c>
      <c r="R135">
        <v>0.4</v>
      </c>
      <c r="S135">
        <v>49</v>
      </c>
      <c r="T135">
        <v>10.9</v>
      </c>
      <c r="U135" t="str">
        <f t="shared" si="4"/>
        <v>Dry</v>
      </c>
      <c r="V135" t="str">
        <f t="shared" si="5"/>
        <v>Cold</v>
      </c>
    </row>
    <row r="136" spans="1:22">
      <c r="A136" s="1">
        <v>44639</v>
      </c>
      <c r="B136">
        <v>12</v>
      </c>
      <c r="C136" t="s">
        <v>9</v>
      </c>
      <c r="D136">
        <v>34.71</v>
      </c>
      <c r="E136">
        <v>148.51</v>
      </c>
      <c r="F136">
        <v>194.84</v>
      </c>
      <c r="G136">
        <v>0.48</v>
      </c>
      <c r="H136">
        <v>49.17</v>
      </c>
      <c r="I136">
        <v>14.22</v>
      </c>
      <c r="J136" cm="1">
        <f t="array" ref="J136:N136">_xlfn.XLOOKUP(B136,weather!B:B,weather!C:G)</f>
        <v>1.49</v>
      </c>
      <c r="K136">
        <v>5</v>
      </c>
      <c r="L136">
        <v>6.76</v>
      </c>
      <c r="M136">
        <v>68.41</v>
      </c>
      <c r="N136">
        <v>7.06</v>
      </c>
      <c r="O136" cm="1">
        <f t="array" ref="O136:T136">_xlfn.XLOOKUP(C136,claimed!A:A,claimed!B:G)</f>
        <v>35</v>
      </c>
      <c r="P136">
        <v>129</v>
      </c>
      <c r="Q136">
        <v>195</v>
      </c>
      <c r="R136">
        <v>0.4</v>
      </c>
      <c r="S136">
        <v>49</v>
      </c>
      <c r="T136">
        <v>10.9</v>
      </c>
      <c r="U136" t="str">
        <f t="shared" si="4"/>
        <v>Dry</v>
      </c>
      <c r="V136" t="str">
        <f t="shared" si="5"/>
        <v>Cold</v>
      </c>
    </row>
    <row r="137" spans="1:22">
      <c r="A137" s="1">
        <v>44639</v>
      </c>
      <c r="B137">
        <v>12</v>
      </c>
      <c r="C137" t="s">
        <v>9</v>
      </c>
      <c r="D137">
        <v>35.75</v>
      </c>
      <c r="E137">
        <v>157.93</v>
      </c>
      <c r="F137">
        <v>191.64</v>
      </c>
      <c r="G137">
        <v>0.52</v>
      </c>
      <c r="H137">
        <v>49.99</v>
      </c>
      <c r="I137">
        <v>16.690000000000001</v>
      </c>
      <c r="J137" cm="1">
        <f t="array" ref="J137:N137">_xlfn.XLOOKUP(B137,weather!B:B,weather!C:G)</f>
        <v>1.49</v>
      </c>
      <c r="K137">
        <v>5</v>
      </c>
      <c r="L137">
        <v>6.76</v>
      </c>
      <c r="M137">
        <v>68.41</v>
      </c>
      <c r="N137">
        <v>7.06</v>
      </c>
      <c r="O137" cm="1">
        <f t="array" ref="O137:T137">_xlfn.XLOOKUP(C137,claimed!A:A,claimed!B:G)</f>
        <v>35</v>
      </c>
      <c r="P137">
        <v>129</v>
      </c>
      <c r="Q137">
        <v>195</v>
      </c>
      <c r="R137">
        <v>0.4</v>
      </c>
      <c r="S137">
        <v>49</v>
      </c>
      <c r="T137">
        <v>10.9</v>
      </c>
      <c r="U137" t="str">
        <f t="shared" si="4"/>
        <v>Dry</v>
      </c>
      <c r="V137" t="str">
        <f t="shared" si="5"/>
        <v>Cold</v>
      </c>
    </row>
    <row r="138" spans="1:22">
      <c r="A138" s="1">
        <v>44639</v>
      </c>
      <c r="B138">
        <v>12</v>
      </c>
      <c r="C138" t="s">
        <v>10</v>
      </c>
      <c r="D138">
        <v>33.64</v>
      </c>
      <c r="E138">
        <v>136.53</v>
      </c>
      <c r="F138">
        <v>190.35</v>
      </c>
      <c r="G138">
        <v>0.42</v>
      </c>
      <c r="H138">
        <v>52.27</v>
      </c>
      <c r="I138">
        <v>11.72</v>
      </c>
      <c r="J138" cm="1">
        <f t="array" ref="J138:N138">_xlfn.XLOOKUP(B138,weather!B:B,weather!C:G)</f>
        <v>1.49</v>
      </c>
      <c r="K138">
        <v>5</v>
      </c>
      <c r="L138">
        <v>6.76</v>
      </c>
      <c r="M138">
        <v>68.41</v>
      </c>
      <c r="N138">
        <v>7.06</v>
      </c>
      <c r="O138" cm="1">
        <f t="array" ref="O138:T138">_xlfn.XLOOKUP(C138,claimed!A:A,claimed!B:G)</f>
        <v>36</v>
      </c>
      <c r="P138">
        <v>123</v>
      </c>
      <c r="Q138">
        <v>189</v>
      </c>
      <c r="R138">
        <v>0.38</v>
      </c>
      <c r="S138">
        <v>50</v>
      </c>
      <c r="T138">
        <v>11.1</v>
      </c>
      <c r="U138" t="str">
        <f t="shared" si="4"/>
        <v>Dry</v>
      </c>
      <c r="V138" t="str">
        <f t="shared" si="5"/>
        <v>Cold</v>
      </c>
    </row>
    <row r="139" spans="1:22">
      <c r="A139" s="1">
        <v>44639</v>
      </c>
      <c r="B139">
        <v>12</v>
      </c>
      <c r="C139" t="s">
        <v>10</v>
      </c>
      <c r="D139">
        <v>30.57</v>
      </c>
      <c r="E139">
        <v>145.19</v>
      </c>
      <c r="F139">
        <v>192.83</v>
      </c>
      <c r="G139">
        <v>0.45</v>
      </c>
      <c r="H139">
        <v>52.86</v>
      </c>
      <c r="I139">
        <v>13.73</v>
      </c>
      <c r="J139" cm="1">
        <f t="array" ref="J139:N139">_xlfn.XLOOKUP(B139,weather!B:B,weather!C:G)</f>
        <v>1.49</v>
      </c>
      <c r="K139">
        <v>5</v>
      </c>
      <c r="L139">
        <v>6.76</v>
      </c>
      <c r="M139">
        <v>68.41</v>
      </c>
      <c r="N139">
        <v>7.06</v>
      </c>
      <c r="O139" cm="1">
        <f t="array" ref="O139:T139">_xlfn.XLOOKUP(C139,claimed!A:A,claimed!B:G)</f>
        <v>36</v>
      </c>
      <c r="P139">
        <v>123</v>
      </c>
      <c r="Q139">
        <v>189</v>
      </c>
      <c r="R139">
        <v>0.38</v>
      </c>
      <c r="S139">
        <v>50</v>
      </c>
      <c r="T139">
        <v>11.1</v>
      </c>
      <c r="U139" t="str">
        <f t="shared" si="4"/>
        <v>Dry</v>
      </c>
      <c r="V139" t="str">
        <f t="shared" si="5"/>
        <v>Cold</v>
      </c>
    </row>
    <row r="140" spans="1:22">
      <c r="A140" s="1">
        <v>44639</v>
      </c>
      <c r="B140">
        <v>12</v>
      </c>
      <c r="C140" t="s">
        <v>10</v>
      </c>
      <c r="D140">
        <v>29.5</v>
      </c>
      <c r="E140">
        <v>157.6</v>
      </c>
      <c r="F140">
        <v>196.34</v>
      </c>
      <c r="G140">
        <v>0.47</v>
      </c>
      <c r="H140">
        <v>46.95</v>
      </c>
      <c r="I140">
        <v>17.03</v>
      </c>
      <c r="J140" cm="1">
        <f t="array" ref="J140:N140">_xlfn.XLOOKUP(B140,weather!B:B,weather!C:G)</f>
        <v>1.49</v>
      </c>
      <c r="K140">
        <v>5</v>
      </c>
      <c r="L140">
        <v>6.76</v>
      </c>
      <c r="M140">
        <v>68.41</v>
      </c>
      <c r="N140">
        <v>7.06</v>
      </c>
      <c r="O140" cm="1">
        <f t="array" ref="O140:T140">_xlfn.XLOOKUP(C140,claimed!A:A,claimed!B:G)</f>
        <v>36</v>
      </c>
      <c r="P140">
        <v>123</v>
      </c>
      <c r="Q140">
        <v>189</v>
      </c>
      <c r="R140">
        <v>0.38</v>
      </c>
      <c r="S140">
        <v>50</v>
      </c>
      <c r="T140">
        <v>11.1</v>
      </c>
      <c r="U140" t="str">
        <f t="shared" si="4"/>
        <v>Dry</v>
      </c>
      <c r="V140" t="str">
        <f t="shared" si="5"/>
        <v>Cold</v>
      </c>
    </row>
    <row r="141" spans="1:22">
      <c r="A141" s="1">
        <v>44639</v>
      </c>
      <c r="B141">
        <v>12</v>
      </c>
      <c r="C141" t="s">
        <v>10</v>
      </c>
      <c r="D141">
        <v>27.29</v>
      </c>
      <c r="E141">
        <v>171.58</v>
      </c>
      <c r="F141">
        <v>195.69</v>
      </c>
      <c r="G141">
        <v>0.52</v>
      </c>
      <c r="H141">
        <v>46.94</v>
      </c>
      <c r="I141">
        <v>19.29</v>
      </c>
      <c r="J141" cm="1">
        <f t="array" ref="J141:N141">_xlfn.XLOOKUP(B141,weather!B:B,weather!C:G)</f>
        <v>1.49</v>
      </c>
      <c r="K141">
        <v>5</v>
      </c>
      <c r="L141">
        <v>6.76</v>
      </c>
      <c r="M141">
        <v>68.41</v>
      </c>
      <c r="N141">
        <v>7.06</v>
      </c>
      <c r="O141" cm="1">
        <f t="array" ref="O141:T141">_xlfn.XLOOKUP(C141,claimed!A:A,claimed!B:G)</f>
        <v>36</v>
      </c>
      <c r="P141">
        <v>123</v>
      </c>
      <c r="Q141">
        <v>189</v>
      </c>
      <c r="R141">
        <v>0.38</v>
      </c>
      <c r="S141">
        <v>50</v>
      </c>
      <c r="T141">
        <v>11.1</v>
      </c>
      <c r="U141" t="str">
        <f t="shared" si="4"/>
        <v>Dry</v>
      </c>
      <c r="V141" t="str">
        <f t="shared" si="5"/>
        <v>Cold</v>
      </c>
    </row>
    <row r="142" spans="1:22">
      <c r="A142" s="1">
        <v>44639</v>
      </c>
      <c r="B142">
        <v>12</v>
      </c>
      <c r="C142" t="s">
        <v>11</v>
      </c>
      <c r="D142">
        <v>38.47</v>
      </c>
      <c r="E142">
        <v>118.63</v>
      </c>
      <c r="F142">
        <v>189.46</v>
      </c>
      <c r="G142">
        <v>0.28000000000000003</v>
      </c>
      <c r="H142">
        <v>57.26</v>
      </c>
      <c r="I142">
        <v>12.35</v>
      </c>
      <c r="J142" cm="1">
        <f t="array" ref="J142:N142">_xlfn.XLOOKUP(B142,weather!B:B,weather!C:G)</f>
        <v>1.49</v>
      </c>
      <c r="K142">
        <v>5</v>
      </c>
      <c r="L142">
        <v>6.76</v>
      </c>
      <c r="M142">
        <v>68.41</v>
      </c>
      <c r="N142">
        <v>7.06</v>
      </c>
      <c r="O142" cm="1">
        <f t="array" ref="O142:T142">_xlfn.XLOOKUP(C142,claimed!A:A,claimed!B:G)</f>
        <v>38</v>
      </c>
      <c r="P142">
        <v>112</v>
      </c>
      <c r="Q142">
        <v>194</v>
      </c>
      <c r="R142">
        <v>0.25</v>
      </c>
      <c r="S142">
        <v>56</v>
      </c>
      <c r="T142">
        <v>10.199999999999999</v>
      </c>
      <c r="U142" t="str">
        <f t="shared" si="4"/>
        <v>Dry</v>
      </c>
      <c r="V142" t="str">
        <f t="shared" si="5"/>
        <v>Cold</v>
      </c>
    </row>
    <row r="143" spans="1:22">
      <c r="A143" s="1">
        <v>44639</v>
      </c>
      <c r="B143">
        <v>12</v>
      </c>
      <c r="C143" t="s">
        <v>11</v>
      </c>
      <c r="D143">
        <v>38.58</v>
      </c>
      <c r="E143">
        <v>126.17</v>
      </c>
      <c r="F143">
        <v>190.97</v>
      </c>
      <c r="G143">
        <v>0.32</v>
      </c>
      <c r="H143">
        <v>55.22</v>
      </c>
      <c r="I143">
        <v>15.48</v>
      </c>
      <c r="J143" cm="1">
        <f t="array" ref="J143:N143">_xlfn.XLOOKUP(B143,weather!B:B,weather!C:G)</f>
        <v>1.49</v>
      </c>
      <c r="K143">
        <v>5</v>
      </c>
      <c r="L143">
        <v>6.76</v>
      </c>
      <c r="M143">
        <v>68.41</v>
      </c>
      <c r="N143">
        <v>7.06</v>
      </c>
      <c r="O143" cm="1">
        <f t="array" ref="O143:T143">_xlfn.XLOOKUP(C143,claimed!A:A,claimed!B:G)</f>
        <v>38</v>
      </c>
      <c r="P143">
        <v>112</v>
      </c>
      <c r="Q143">
        <v>194</v>
      </c>
      <c r="R143">
        <v>0.25</v>
      </c>
      <c r="S143">
        <v>56</v>
      </c>
      <c r="T143">
        <v>10.199999999999999</v>
      </c>
      <c r="U143" t="str">
        <f t="shared" si="4"/>
        <v>Dry</v>
      </c>
      <c r="V143" t="str">
        <f t="shared" si="5"/>
        <v>Cold</v>
      </c>
    </row>
    <row r="144" spans="1:22">
      <c r="A144" s="1">
        <v>44639</v>
      </c>
      <c r="B144">
        <v>12</v>
      </c>
      <c r="C144" t="s">
        <v>11</v>
      </c>
      <c r="D144">
        <v>37.89</v>
      </c>
      <c r="E144">
        <v>136.91999999999999</v>
      </c>
      <c r="F144">
        <v>189.65</v>
      </c>
      <c r="G144">
        <v>0.35</v>
      </c>
      <c r="H144">
        <v>55.76</v>
      </c>
      <c r="I144">
        <v>16.77</v>
      </c>
      <c r="J144" cm="1">
        <f t="array" ref="J144:N144">_xlfn.XLOOKUP(B144,weather!B:B,weather!C:G)</f>
        <v>1.49</v>
      </c>
      <c r="K144">
        <v>5</v>
      </c>
      <c r="L144">
        <v>6.76</v>
      </c>
      <c r="M144">
        <v>68.41</v>
      </c>
      <c r="N144">
        <v>7.06</v>
      </c>
      <c r="O144" cm="1">
        <f t="array" ref="O144:T144">_xlfn.XLOOKUP(C144,claimed!A:A,claimed!B:G)</f>
        <v>38</v>
      </c>
      <c r="P144">
        <v>112</v>
      </c>
      <c r="Q144">
        <v>194</v>
      </c>
      <c r="R144">
        <v>0.25</v>
      </c>
      <c r="S144">
        <v>56</v>
      </c>
      <c r="T144">
        <v>10.199999999999999</v>
      </c>
      <c r="U144" t="str">
        <f t="shared" si="4"/>
        <v>Dry</v>
      </c>
      <c r="V144" t="str">
        <f t="shared" si="5"/>
        <v>Cold</v>
      </c>
    </row>
    <row r="145" spans="1:22">
      <c r="A145" s="1">
        <v>44639</v>
      </c>
      <c r="B145">
        <v>12</v>
      </c>
      <c r="C145" t="s">
        <v>11</v>
      </c>
      <c r="D145">
        <v>36.96</v>
      </c>
      <c r="E145">
        <v>147.29</v>
      </c>
      <c r="F145">
        <v>185.92</v>
      </c>
      <c r="G145">
        <v>0.39</v>
      </c>
      <c r="H145">
        <v>56.1</v>
      </c>
      <c r="I145">
        <v>18.05</v>
      </c>
      <c r="J145" cm="1">
        <f t="array" ref="J145:N145">_xlfn.XLOOKUP(B145,weather!B:B,weather!C:G)</f>
        <v>1.49</v>
      </c>
      <c r="K145">
        <v>5</v>
      </c>
      <c r="L145">
        <v>6.76</v>
      </c>
      <c r="M145">
        <v>68.41</v>
      </c>
      <c r="N145">
        <v>7.06</v>
      </c>
      <c r="O145" cm="1">
        <f t="array" ref="O145:T145">_xlfn.XLOOKUP(C145,claimed!A:A,claimed!B:G)</f>
        <v>38</v>
      </c>
      <c r="P145">
        <v>112</v>
      </c>
      <c r="Q145">
        <v>194</v>
      </c>
      <c r="R145">
        <v>0.25</v>
      </c>
      <c r="S145">
        <v>56</v>
      </c>
      <c r="T145">
        <v>10.199999999999999</v>
      </c>
      <c r="U145" t="str">
        <f t="shared" si="4"/>
        <v>Dry</v>
      </c>
      <c r="V145" t="str">
        <f t="shared" si="5"/>
        <v>Cold</v>
      </c>
    </row>
    <row r="146" spans="1:22">
      <c r="A146" s="1">
        <v>44646</v>
      </c>
      <c r="B146">
        <v>13</v>
      </c>
      <c r="C146" t="s">
        <v>9</v>
      </c>
      <c r="D146">
        <v>40.26</v>
      </c>
      <c r="E146">
        <v>137.6</v>
      </c>
      <c r="F146">
        <v>192.92</v>
      </c>
      <c r="G146">
        <v>0.43</v>
      </c>
      <c r="H146">
        <v>46.49</v>
      </c>
      <c r="I146">
        <v>13.62</v>
      </c>
      <c r="J146" cm="1">
        <f t="array" ref="J146:N146">_xlfn.XLOOKUP(B146,weather!B:B,weather!C:G)</f>
        <v>2.85</v>
      </c>
      <c r="K146">
        <v>3</v>
      </c>
      <c r="L146">
        <v>8.16</v>
      </c>
      <c r="M146">
        <v>66.13</v>
      </c>
      <c r="N146">
        <v>5.95</v>
      </c>
      <c r="O146" cm="1">
        <f t="array" ref="O146:T146">_xlfn.XLOOKUP(C146,claimed!A:A,claimed!B:G)</f>
        <v>35</v>
      </c>
      <c r="P146">
        <v>129</v>
      </c>
      <c r="Q146">
        <v>195</v>
      </c>
      <c r="R146">
        <v>0.4</v>
      </c>
      <c r="S146">
        <v>49</v>
      </c>
      <c r="T146">
        <v>10.9</v>
      </c>
      <c r="U146" t="str">
        <f t="shared" si="4"/>
        <v>Dry</v>
      </c>
      <c r="V146" t="str">
        <f t="shared" si="5"/>
        <v>Mild</v>
      </c>
    </row>
    <row r="147" spans="1:22">
      <c r="A147" s="1">
        <v>44646</v>
      </c>
      <c r="B147">
        <v>13</v>
      </c>
      <c r="C147" t="s">
        <v>9</v>
      </c>
      <c r="D147">
        <v>44.98</v>
      </c>
      <c r="E147">
        <v>147.09</v>
      </c>
      <c r="F147">
        <v>190.21</v>
      </c>
      <c r="G147">
        <v>0.47</v>
      </c>
      <c r="H147">
        <v>43.57</v>
      </c>
      <c r="I147">
        <v>16.3</v>
      </c>
      <c r="J147" cm="1">
        <f t="array" ref="J147:N147">_xlfn.XLOOKUP(B147,weather!B:B,weather!C:G)</f>
        <v>2.85</v>
      </c>
      <c r="K147">
        <v>3</v>
      </c>
      <c r="L147">
        <v>8.16</v>
      </c>
      <c r="M147">
        <v>66.13</v>
      </c>
      <c r="N147">
        <v>5.95</v>
      </c>
      <c r="O147" cm="1">
        <f t="array" ref="O147:T147">_xlfn.XLOOKUP(C147,claimed!A:A,claimed!B:G)</f>
        <v>35</v>
      </c>
      <c r="P147">
        <v>129</v>
      </c>
      <c r="Q147">
        <v>195</v>
      </c>
      <c r="R147">
        <v>0.4</v>
      </c>
      <c r="S147">
        <v>49</v>
      </c>
      <c r="T147">
        <v>10.9</v>
      </c>
      <c r="U147" t="str">
        <f t="shared" si="4"/>
        <v>Dry</v>
      </c>
      <c r="V147" t="str">
        <f t="shared" si="5"/>
        <v>Mild</v>
      </c>
    </row>
    <row r="148" spans="1:22">
      <c r="A148" s="1">
        <v>44646</v>
      </c>
      <c r="B148">
        <v>13</v>
      </c>
      <c r="C148" t="s">
        <v>9</v>
      </c>
      <c r="D148">
        <v>47.34</v>
      </c>
      <c r="E148">
        <v>155.44</v>
      </c>
      <c r="F148">
        <v>188.68</v>
      </c>
      <c r="G148">
        <v>0.5</v>
      </c>
      <c r="H148">
        <v>48.05</v>
      </c>
      <c r="I148">
        <v>19.82</v>
      </c>
      <c r="J148" cm="1">
        <f t="array" ref="J148:N148">_xlfn.XLOOKUP(B148,weather!B:B,weather!C:G)</f>
        <v>2.85</v>
      </c>
      <c r="K148">
        <v>3</v>
      </c>
      <c r="L148">
        <v>8.16</v>
      </c>
      <c r="M148">
        <v>66.13</v>
      </c>
      <c r="N148">
        <v>5.95</v>
      </c>
      <c r="O148" cm="1">
        <f t="array" ref="O148:T148">_xlfn.XLOOKUP(C148,claimed!A:A,claimed!B:G)</f>
        <v>35</v>
      </c>
      <c r="P148">
        <v>129</v>
      </c>
      <c r="Q148">
        <v>195</v>
      </c>
      <c r="R148">
        <v>0.4</v>
      </c>
      <c r="S148">
        <v>49</v>
      </c>
      <c r="T148">
        <v>10.9</v>
      </c>
      <c r="U148" t="str">
        <f t="shared" si="4"/>
        <v>Dry</v>
      </c>
      <c r="V148" t="str">
        <f t="shared" si="5"/>
        <v>Mild</v>
      </c>
    </row>
    <row r="149" spans="1:22">
      <c r="A149" s="1">
        <v>44646</v>
      </c>
      <c r="B149">
        <v>13</v>
      </c>
      <c r="C149" t="s">
        <v>9</v>
      </c>
      <c r="D149">
        <v>51.87</v>
      </c>
      <c r="E149">
        <v>164.34</v>
      </c>
      <c r="F149">
        <v>188.5</v>
      </c>
      <c r="G149">
        <v>0.52</v>
      </c>
      <c r="H149">
        <v>50.52</v>
      </c>
      <c r="I149">
        <v>23.13</v>
      </c>
      <c r="J149" cm="1">
        <f t="array" ref="J149:N149">_xlfn.XLOOKUP(B149,weather!B:B,weather!C:G)</f>
        <v>2.85</v>
      </c>
      <c r="K149">
        <v>3</v>
      </c>
      <c r="L149">
        <v>8.16</v>
      </c>
      <c r="M149">
        <v>66.13</v>
      </c>
      <c r="N149">
        <v>5.95</v>
      </c>
      <c r="O149" cm="1">
        <f t="array" ref="O149:T149">_xlfn.XLOOKUP(C149,claimed!A:A,claimed!B:G)</f>
        <v>35</v>
      </c>
      <c r="P149">
        <v>129</v>
      </c>
      <c r="Q149">
        <v>195</v>
      </c>
      <c r="R149">
        <v>0.4</v>
      </c>
      <c r="S149">
        <v>49</v>
      </c>
      <c r="T149">
        <v>10.9</v>
      </c>
      <c r="U149" t="str">
        <f t="shared" si="4"/>
        <v>Dry</v>
      </c>
      <c r="V149" t="str">
        <f t="shared" si="5"/>
        <v>Mild</v>
      </c>
    </row>
    <row r="150" spans="1:22">
      <c r="A150" s="1">
        <v>44646</v>
      </c>
      <c r="B150">
        <v>13</v>
      </c>
      <c r="C150" t="s">
        <v>10</v>
      </c>
      <c r="D150">
        <v>37.15</v>
      </c>
      <c r="E150">
        <v>135.56</v>
      </c>
      <c r="F150">
        <v>187.45</v>
      </c>
      <c r="G150">
        <v>0.4</v>
      </c>
      <c r="H150">
        <v>48.27</v>
      </c>
      <c r="I150">
        <v>14.96</v>
      </c>
      <c r="J150" cm="1">
        <f t="array" ref="J150:N150">_xlfn.XLOOKUP(B150,weather!B:B,weather!C:G)</f>
        <v>2.85</v>
      </c>
      <c r="K150">
        <v>3</v>
      </c>
      <c r="L150">
        <v>8.16</v>
      </c>
      <c r="M150">
        <v>66.13</v>
      </c>
      <c r="N150">
        <v>5.95</v>
      </c>
      <c r="O150" cm="1">
        <f t="array" ref="O150:T150">_xlfn.XLOOKUP(C150,claimed!A:A,claimed!B:G)</f>
        <v>36</v>
      </c>
      <c r="P150">
        <v>123</v>
      </c>
      <c r="Q150">
        <v>189</v>
      </c>
      <c r="R150">
        <v>0.38</v>
      </c>
      <c r="S150">
        <v>50</v>
      </c>
      <c r="T150">
        <v>11.1</v>
      </c>
      <c r="U150" t="str">
        <f t="shared" si="4"/>
        <v>Dry</v>
      </c>
      <c r="V150" t="str">
        <f t="shared" si="5"/>
        <v>Mild</v>
      </c>
    </row>
    <row r="151" spans="1:22">
      <c r="A151" s="1">
        <v>44646</v>
      </c>
      <c r="B151">
        <v>13</v>
      </c>
      <c r="C151" t="s">
        <v>10</v>
      </c>
      <c r="D151">
        <v>37.590000000000003</v>
      </c>
      <c r="E151">
        <v>140.31</v>
      </c>
      <c r="F151">
        <v>192.47</v>
      </c>
      <c r="G151">
        <v>0.43</v>
      </c>
      <c r="H151">
        <v>45.17</v>
      </c>
      <c r="I151">
        <v>17.62</v>
      </c>
      <c r="J151" cm="1">
        <f t="array" ref="J151:N151">_xlfn.XLOOKUP(B151,weather!B:B,weather!C:G)</f>
        <v>2.85</v>
      </c>
      <c r="K151">
        <v>3</v>
      </c>
      <c r="L151">
        <v>8.16</v>
      </c>
      <c r="M151">
        <v>66.13</v>
      </c>
      <c r="N151">
        <v>5.95</v>
      </c>
      <c r="O151" cm="1">
        <f t="array" ref="O151:T151">_xlfn.XLOOKUP(C151,claimed!A:A,claimed!B:G)</f>
        <v>36</v>
      </c>
      <c r="P151">
        <v>123</v>
      </c>
      <c r="Q151">
        <v>189</v>
      </c>
      <c r="R151">
        <v>0.38</v>
      </c>
      <c r="S151">
        <v>50</v>
      </c>
      <c r="T151">
        <v>11.1</v>
      </c>
      <c r="U151" t="str">
        <f t="shared" si="4"/>
        <v>Dry</v>
      </c>
      <c r="V151" t="str">
        <f t="shared" si="5"/>
        <v>Mild</v>
      </c>
    </row>
    <row r="152" spans="1:22">
      <c r="A152" s="1">
        <v>44646</v>
      </c>
      <c r="B152">
        <v>13</v>
      </c>
      <c r="C152" t="s">
        <v>10</v>
      </c>
      <c r="D152">
        <v>36.409999999999997</v>
      </c>
      <c r="E152">
        <v>148.56</v>
      </c>
      <c r="F152">
        <v>193.58</v>
      </c>
      <c r="G152">
        <v>0.46</v>
      </c>
      <c r="H152">
        <v>45.75</v>
      </c>
      <c r="I152">
        <v>20.54</v>
      </c>
      <c r="J152" cm="1">
        <f t="array" ref="J152:N152">_xlfn.XLOOKUP(B152,weather!B:B,weather!C:G)</f>
        <v>2.85</v>
      </c>
      <c r="K152">
        <v>3</v>
      </c>
      <c r="L152">
        <v>8.16</v>
      </c>
      <c r="M152">
        <v>66.13</v>
      </c>
      <c r="N152">
        <v>5.95</v>
      </c>
      <c r="O152" cm="1">
        <f t="array" ref="O152:T152">_xlfn.XLOOKUP(C152,claimed!A:A,claimed!B:G)</f>
        <v>36</v>
      </c>
      <c r="P152">
        <v>123</v>
      </c>
      <c r="Q152">
        <v>189</v>
      </c>
      <c r="R152">
        <v>0.38</v>
      </c>
      <c r="S152">
        <v>50</v>
      </c>
      <c r="T152">
        <v>11.1</v>
      </c>
      <c r="U152" t="str">
        <f t="shared" si="4"/>
        <v>Dry</v>
      </c>
      <c r="V152" t="str">
        <f t="shared" si="5"/>
        <v>Mild</v>
      </c>
    </row>
    <row r="153" spans="1:22">
      <c r="A153" s="1">
        <v>44646</v>
      </c>
      <c r="B153">
        <v>13</v>
      </c>
      <c r="C153" t="s">
        <v>10</v>
      </c>
      <c r="D153">
        <v>37.090000000000003</v>
      </c>
      <c r="E153">
        <v>156.06</v>
      </c>
      <c r="F153">
        <v>194.9</v>
      </c>
      <c r="G153">
        <v>0.47</v>
      </c>
      <c r="H153">
        <v>42.49</v>
      </c>
      <c r="I153">
        <v>23.45</v>
      </c>
      <c r="J153" cm="1">
        <f t="array" ref="J153:N153">_xlfn.XLOOKUP(B153,weather!B:B,weather!C:G)</f>
        <v>2.85</v>
      </c>
      <c r="K153">
        <v>3</v>
      </c>
      <c r="L153">
        <v>8.16</v>
      </c>
      <c r="M153">
        <v>66.13</v>
      </c>
      <c r="N153">
        <v>5.95</v>
      </c>
      <c r="O153" cm="1">
        <f t="array" ref="O153:T153">_xlfn.XLOOKUP(C153,claimed!A:A,claimed!B:G)</f>
        <v>36</v>
      </c>
      <c r="P153">
        <v>123</v>
      </c>
      <c r="Q153">
        <v>189</v>
      </c>
      <c r="R153">
        <v>0.38</v>
      </c>
      <c r="S153">
        <v>50</v>
      </c>
      <c r="T153">
        <v>11.1</v>
      </c>
      <c r="U153" t="str">
        <f t="shared" si="4"/>
        <v>Dry</v>
      </c>
      <c r="V153" t="str">
        <f t="shared" si="5"/>
        <v>Mild</v>
      </c>
    </row>
    <row r="154" spans="1:22">
      <c r="A154" s="1">
        <v>44646</v>
      </c>
      <c r="B154">
        <v>13</v>
      </c>
      <c r="C154" t="s">
        <v>11</v>
      </c>
      <c r="D154">
        <v>40.53</v>
      </c>
      <c r="E154">
        <v>122.1</v>
      </c>
      <c r="F154">
        <v>191.4</v>
      </c>
      <c r="G154">
        <v>0.28000000000000003</v>
      </c>
      <c r="H154">
        <v>55.13</v>
      </c>
      <c r="I154">
        <v>13.45</v>
      </c>
      <c r="J154" cm="1">
        <f t="array" ref="J154:N154">_xlfn.XLOOKUP(B154,weather!B:B,weather!C:G)</f>
        <v>2.85</v>
      </c>
      <c r="K154">
        <v>3</v>
      </c>
      <c r="L154">
        <v>8.16</v>
      </c>
      <c r="M154">
        <v>66.13</v>
      </c>
      <c r="N154">
        <v>5.95</v>
      </c>
      <c r="O154" cm="1">
        <f t="array" ref="O154:T154">_xlfn.XLOOKUP(C154,claimed!A:A,claimed!B:G)</f>
        <v>38</v>
      </c>
      <c r="P154">
        <v>112</v>
      </c>
      <c r="Q154">
        <v>194</v>
      </c>
      <c r="R154">
        <v>0.25</v>
      </c>
      <c r="S154">
        <v>56</v>
      </c>
      <c r="T154">
        <v>10.199999999999999</v>
      </c>
      <c r="U154" t="str">
        <f t="shared" si="4"/>
        <v>Dry</v>
      </c>
      <c r="V154" t="str">
        <f t="shared" si="5"/>
        <v>Mild</v>
      </c>
    </row>
    <row r="155" spans="1:22">
      <c r="A155" s="1">
        <v>44646</v>
      </c>
      <c r="B155">
        <v>13</v>
      </c>
      <c r="C155" t="s">
        <v>11</v>
      </c>
      <c r="D155">
        <v>42.91</v>
      </c>
      <c r="E155">
        <v>132.19999999999999</v>
      </c>
      <c r="F155">
        <v>189.44</v>
      </c>
      <c r="G155">
        <v>0.32</v>
      </c>
      <c r="H155">
        <v>58.88</v>
      </c>
      <c r="I155">
        <v>15.96</v>
      </c>
      <c r="J155" cm="1">
        <f t="array" ref="J155:N155">_xlfn.XLOOKUP(B155,weather!B:B,weather!C:G)</f>
        <v>2.85</v>
      </c>
      <c r="K155">
        <v>3</v>
      </c>
      <c r="L155">
        <v>8.16</v>
      </c>
      <c r="M155">
        <v>66.13</v>
      </c>
      <c r="N155">
        <v>5.95</v>
      </c>
      <c r="O155" cm="1">
        <f t="array" ref="O155:T155">_xlfn.XLOOKUP(C155,claimed!A:A,claimed!B:G)</f>
        <v>38</v>
      </c>
      <c r="P155">
        <v>112</v>
      </c>
      <c r="Q155">
        <v>194</v>
      </c>
      <c r="R155">
        <v>0.25</v>
      </c>
      <c r="S155">
        <v>56</v>
      </c>
      <c r="T155">
        <v>10.199999999999999</v>
      </c>
      <c r="U155" t="str">
        <f t="shared" si="4"/>
        <v>Dry</v>
      </c>
      <c r="V155" t="str">
        <f t="shared" si="5"/>
        <v>Mild</v>
      </c>
    </row>
    <row r="156" spans="1:22">
      <c r="A156" s="1">
        <v>44646</v>
      </c>
      <c r="B156">
        <v>13</v>
      </c>
      <c r="C156" t="s">
        <v>11</v>
      </c>
      <c r="D156">
        <v>46.87</v>
      </c>
      <c r="E156">
        <v>139.66999999999999</v>
      </c>
      <c r="F156">
        <v>182.81</v>
      </c>
      <c r="G156">
        <v>0.35</v>
      </c>
      <c r="H156">
        <v>57.76</v>
      </c>
      <c r="I156">
        <v>19.18</v>
      </c>
      <c r="J156" cm="1">
        <f t="array" ref="J156:N156">_xlfn.XLOOKUP(B156,weather!B:B,weather!C:G)</f>
        <v>2.85</v>
      </c>
      <c r="K156">
        <v>3</v>
      </c>
      <c r="L156">
        <v>8.16</v>
      </c>
      <c r="M156">
        <v>66.13</v>
      </c>
      <c r="N156">
        <v>5.95</v>
      </c>
      <c r="O156" cm="1">
        <f t="array" ref="O156:T156">_xlfn.XLOOKUP(C156,claimed!A:A,claimed!B:G)</f>
        <v>38</v>
      </c>
      <c r="P156">
        <v>112</v>
      </c>
      <c r="Q156">
        <v>194</v>
      </c>
      <c r="R156">
        <v>0.25</v>
      </c>
      <c r="S156">
        <v>56</v>
      </c>
      <c r="T156">
        <v>10.199999999999999</v>
      </c>
      <c r="U156" t="str">
        <f t="shared" si="4"/>
        <v>Dry</v>
      </c>
      <c r="V156" t="str">
        <f t="shared" si="5"/>
        <v>Mild</v>
      </c>
    </row>
    <row r="157" spans="1:22">
      <c r="A157" s="1">
        <v>44646</v>
      </c>
      <c r="B157">
        <v>13</v>
      </c>
      <c r="C157" t="s">
        <v>11</v>
      </c>
      <c r="D157">
        <v>50.26</v>
      </c>
      <c r="E157">
        <v>145.07</v>
      </c>
      <c r="F157">
        <v>176.36</v>
      </c>
      <c r="G157">
        <v>0.37</v>
      </c>
      <c r="H157">
        <v>59.74</v>
      </c>
      <c r="I157">
        <v>22.51</v>
      </c>
      <c r="J157" cm="1">
        <f t="array" ref="J157:N157">_xlfn.XLOOKUP(B157,weather!B:B,weather!C:G)</f>
        <v>2.85</v>
      </c>
      <c r="K157">
        <v>3</v>
      </c>
      <c r="L157">
        <v>8.16</v>
      </c>
      <c r="M157">
        <v>66.13</v>
      </c>
      <c r="N157">
        <v>5.95</v>
      </c>
      <c r="O157" cm="1">
        <f t="array" ref="O157:T157">_xlfn.XLOOKUP(C157,claimed!A:A,claimed!B:G)</f>
        <v>38</v>
      </c>
      <c r="P157">
        <v>112</v>
      </c>
      <c r="Q157">
        <v>194</v>
      </c>
      <c r="R157">
        <v>0.25</v>
      </c>
      <c r="S157">
        <v>56</v>
      </c>
      <c r="T157">
        <v>10.199999999999999</v>
      </c>
      <c r="U157" t="str">
        <f t="shared" si="4"/>
        <v>Dry</v>
      </c>
      <c r="V157" t="str">
        <f t="shared" si="5"/>
        <v>Mild</v>
      </c>
    </row>
    <row r="158" spans="1:22">
      <c r="A158" s="1">
        <v>44646</v>
      </c>
      <c r="B158">
        <v>13</v>
      </c>
      <c r="C158" t="s">
        <v>11</v>
      </c>
      <c r="D158">
        <v>52.73</v>
      </c>
      <c r="E158">
        <v>153.27000000000001</v>
      </c>
      <c r="F158">
        <v>173.1</v>
      </c>
      <c r="G158">
        <v>0.39</v>
      </c>
      <c r="H158">
        <v>60.59</v>
      </c>
      <c r="I158">
        <v>25.22</v>
      </c>
      <c r="J158" cm="1">
        <f t="array" ref="J158:N158">_xlfn.XLOOKUP(B158,weather!B:B,weather!C:G)</f>
        <v>2.85</v>
      </c>
      <c r="K158">
        <v>3</v>
      </c>
      <c r="L158">
        <v>8.16</v>
      </c>
      <c r="M158">
        <v>66.13</v>
      </c>
      <c r="N158">
        <v>5.95</v>
      </c>
      <c r="O158" cm="1">
        <f t="array" ref="O158:T158">_xlfn.XLOOKUP(C158,claimed!A:A,claimed!B:G)</f>
        <v>38</v>
      </c>
      <c r="P158">
        <v>112</v>
      </c>
      <c r="Q158">
        <v>194</v>
      </c>
      <c r="R158">
        <v>0.25</v>
      </c>
      <c r="S158">
        <v>56</v>
      </c>
      <c r="T158">
        <v>10.199999999999999</v>
      </c>
      <c r="U158" t="str">
        <f t="shared" si="4"/>
        <v>Dry</v>
      </c>
      <c r="V158" t="str">
        <f t="shared" si="5"/>
        <v>Mild</v>
      </c>
    </row>
    <row r="159" spans="1:22">
      <c r="A159" s="1">
        <v>44653</v>
      </c>
      <c r="B159">
        <v>14</v>
      </c>
      <c r="C159" t="s">
        <v>9</v>
      </c>
      <c r="D159">
        <v>36.76</v>
      </c>
      <c r="E159">
        <v>136.66999999999999</v>
      </c>
      <c r="F159">
        <v>191.81</v>
      </c>
      <c r="G159">
        <v>0.43</v>
      </c>
      <c r="H159">
        <v>48.17</v>
      </c>
      <c r="I159">
        <v>15.08</v>
      </c>
      <c r="J159" cm="1">
        <f t="array" ref="J159:N159">_xlfn.XLOOKUP(B159,weather!B:B,weather!C:G)</f>
        <v>3.25</v>
      </c>
      <c r="K159">
        <v>2</v>
      </c>
      <c r="L159">
        <v>9.15</v>
      </c>
      <c r="M159">
        <v>57.99</v>
      </c>
      <c r="N159">
        <v>7.52</v>
      </c>
      <c r="O159" cm="1">
        <f t="array" ref="O159:T159">_xlfn.XLOOKUP(C159,claimed!A:A,claimed!B:G)</f>
        <v>35</v>
      </c>
      <c r="P159">
        <v>129</v>
      </c>
      <c r="Q159">
        <v>195</v>
      </c>
      <c r="R159">
        <v>0.4</v>
      </c>
      <c r="S159">
        <v>49</v>
      </c>
      <c r="T159">
        <v>10.9</v>
      </c>
      <c r="U159" t="str">
        <f t="shared" si="4"/>
        <v>Wet</v>
      </c>
      <c r="V159" t="str">
        <f t="shared" si="5"/>
        <v>Mild</v>
      </c>
    </row>
    <row r="160" spans="1:22">
      <c r="A160" s="1">
        <v>44653</v>
      </c>
      <c r="B160">
        <v>14</v>
      </c>
      <c r="C160" t="s">
        <v>9</v>
      </c>
      <c r="D160">
        <v>44.31</v>
      </c>
      <c r="E160">
        <v>144.09</v>
      </c>
      <c r="F160">
        <v>194.94</v>
      </c>
      <c r="G160">
        <v>0.45</v>
      </c>
      <c r="H160">
        <v>44.92</v>
      </c>
      <c r="I160">
        <v>18.5</v>
      </c>
      <c r="J160" cm="1">
        <f t="array" ref="J160:N160">_xlfn.XLOOKUP(B160,weather!B:B,weather!C:G)</f>
        <v>3.25</v>
      </c>
      <c r="K160">
        <v>2</v>
      </c>
      <c r="L160">
        <v>9.15</v>
      </c>
      <c r="M160">
        <v>57.99</v>
      </c>
      <c r="N160">
        <v>7.52</v>
      </c>
      <c r="O160" cm="1">
        <f t="array" ref="O160:T160">_xlfn.XLOOKUP(C160,claimed!A:A,claimed!B:G)</f>
        <v>35</v>
      </c>
      <c r="P160">
        <v>129</v>
      </c>
      <c r="Q160">
        <v>195</v>
      </c>
      <c r="R160">
        <v>0.4</v>
      </c>
      <c r="S160">
        <v>49</v>
      </c>
      <c r="T160">
        <v>10.9</v>
      </c>
      <c r="U160" t="str">
        <f t="shared" si="4"/>
        <v>Wet</v>
      </c>
      <c r="V160" t="str">
        <f t="shared" si="5"/>
        <v>Mild</v>
      </c>
    </row>
    <row r="161" spans="1:22">
      <c r="A161" s="1">
        <v>44653</v>
      </c>
      <c r="B161">
        <v>14</v>
      </c>
      <c r="C161" t="s">
        <v>9</v>
      </c>
      <c r="D161">
        <v>47.76</v>
      </c>
      <c r="E161">
        <v>151.47</v>
      </c>
      <c r="F161">
        <v>189.12</v>
      </c>
      <c r="G161">
        <v>0.45</v>
      </c>
      <c r="H161">
        <v>48.85</v>
      </c>
      <c r="I161">
        <v>20.86</v>
      </c>
      <c r="J161" cm="1">
        <f t="array" ref="J161:N161">_xlfn.XLOOKUP(B161,weather!B:B,weather!C:G)</f>
        <v>3.25</v>
      </c>
      <c r="K161">
        <v>2</v>
      </c>
      <c r="L161">
        <v>9.15</v>
      </c>
      <c r="M161">
        <v>57.99</v>
      </c>
      <c r="N161">
        <v>7.52</v>
      </c>
      <c r="O161" cm="1">
        <f t="array" ref="O161:T161">_xlfn.XLOOKUP(C161,claimed!A:A,claimed!B:G)</f>
        <v>35</v>
      </c>
      <c r="P161">
        <v>129</v>
      </c>
      <c r="Q161">
        <v>195</v>
      </c>
      <c r="R161">
        <v>0.4</v>
      </c>
      <c r="S161">
        <v>49</v>
      </c>
      <c r="T161">
        <v>10.9</v>
      </c>
      <c r="U161" t="str">
        <f t="shared" si="4"/>
        <v>Wet</v>
      </c>
      <c r="V161" t="str">
        <f t="shared" si="5"/>
        <v>Mild</v>
      </c>
    </row>
    <row r="162" spans="1:22">
      <c r="A162" s="1">
        <v>44653</v>
      </c>
      <c r="B162">
        <v>14</v>
      </c>
      <c r="C162" t="s">
        <v>9</v>
      </c>
      <c r="D162">
        <v>51.26</v>
      </c>
      <c r="E162">
        <v>159.57</v>
      </c>
      <c r="F162">
        <v>188.01</v>
      </c>
      <c r="G162">
        <v>0.47</v>
      </c>
      <c r="H162">
        <v>51.67</v>
      </c>
      <c r="I162">
        <v>25.15</v>
      </c>
      <c r="J162" cm="1">
        <f t="array" ref="J162:N162">_xlfn.XLOOKUP(B162,weather!B:B,weather!C:G)</f>
        <v>3.25</v>
      </c>
      <c r="K162">
        <v>2</v>
      </c>
      <c r="L162">
        <v>9.15</v>
      </c>
      <c r="M162">
        <v>57.99</v>
      </c>
      <c r="N162">
        <v>7.52</v>
      </c>
      <c r="O162" cm="1">
        <f t="array" ref="O162:T162">_xlfn.XLOOKUP(C162,claimed!A:A,claimed!B:G)</f>
        <v>35</v>
      </c>
      <c r="P162">
        <v>129</v>
      </c>
      <c r="Q162">
        <v>195</v>
      </c>
      <c r="R162">
        <v>0.4</v>
      </c>
      <c r="S162">
        <v>49</v>
      </c>
      <c r="T162">
        <v>10.9</v>
      </c>
      <c r="U162" t="str">
        <f t="shared" si="4"/>
        <v>Wet</v>
      </c>
      <c r="V162" t="str">
        <f t="shared" si="5"/>
        <v>Mild</v>
      </c>
    </row>
    <row r="163" spans="1:22">
      <c r="A163" s="1">
        <v>44653</v>
      </c>
      <c r="B163">
        <v>14</v>
      </c>
      <c r="C163" t="s">
        <v>10</v>
      </c>
      <c r="D163">
        <v>36.17</v>
      </c>
      <c r="E163">
        <v>127.11</v>
      </c>
      <c r="F163">
        <v>189.2</v>
      </c>
      <c r="G163">
        <v>0.4</v>
      </c>
      <c r="H163">
        <v>48.65</v>
      </c>
      <c r="I163">
        <v>14.1</v>
      </c>
      <c r="J163" cm="1">
        <f t="array" ref="J163:N163">_xlfn.XLOOKUP(B163,weather!B:B,weather!C:G)</f>
        <v>3.25</v>
      </c>
      <c r="K163">
        <v>2</v>
      </c>
      <c r="L163">
        <v>9.15</v>
      </c>
      <c r="M163">
        <v>57.99</v>
      </c>
      <c r="N163">
        <v>7.52</v>
      </c>
      <c r="O163" cm="1">
        <f t="array" ref="O163:T163">_xlfn.XLOOKUP(C163,claimed!A:A,claimed!B:G)</f>
        <v>36</v>
      </c>
      <c r="P163">
        <v>123</v>
      </c>
      <c r="Q163">
        <v>189</v>
      </c>
      <c r="R163">
        <v>0.38</v>
      </c>
      <c r="S163">
        <v>50</v>
      </c>
      <c r="T163">
        <v>11.1</v>
      </c>
      <c r="U163" t="str">
        <f t="shared" si="4"/>
        <v>Wet</v>
      </c>
      <c r="V163" t="str">
        <f t="shared" si="5"/>
        <v>Mild</v>
      </c>
    </row>
    <row r="164" spans="1:22">
      <c r="A164" s="1">
        <v>44653</v>
      </c>
      <c r="B164">
        <v>14</v>
      </c>
      <c r="C164" t="s">
        <v>10</v>
      </c>
      <c r="D164">
        <v>36.89</v>
      </c>
      <c r="E164">
        <v>133.43</v>
      </c>
      <c r="F164">
        <v>187.16</v>
      </c>
      <c r="G164">
        <v>0.43</v>
      </c>
      <c r="H164">
        <v>49.24</v>
      </c>
      <c r="I164">
        <v>17.91</v>
      </c>
      <c r="J164" cm="1">
        <f t="array" ref="J164:N164">_xlfn.XLOOKUP(B164,weather!B:B,weather!C:G)</f>
        <v>3.25</v>
      </c>
      <c r="K164">
        <v>2</v>
      </c>
      <c r="L164">
        <v>9.15</v>
      </c>
      <c r="M164">
        <v>57.99</v>
      </c>
      <c r="N164">
        <v>7.52</v>
      </c>
      <c r="O164" cm="1">
        <f t="array" ref="O164:T164">_xlfn.XLOOKUP(C164,claimed!A:A,claimed!B:G)</f>
        <v>36</v>
      </c>
      <c r="P164">
        <v>123</v>
      </c>
      <c r="Q164">
        <v>189</v>
      </c>
      <c r="R164">
        <v>0.38</v>
      </c>
      <c r="S164">
        <v>50</v>
      </c>
      <c r="T164">
        <v>11.1</v>
      </c>
      <c r="U164" t="str">
        <f t="shared" si="4"/>
        <v>Wet</v>
      </c>
      <c r="V164" t="str">
        <f t="shared" si="5"/>
        <v>Mild</v>
      </c>
    </row>
    <row r="165" spans="1:22">
      <c r="A165" s="1">
        <v>44653</v>
      </c>
      <c r="B165">
        <v>14</v>
      </c>
      <c r="C165" t="s">
        <v>10</v>
      </c>
      <c r="D165">
        <v>38.01</v>
      </c>
      <c r="E165">
        <v>139.38999999999999</v>
      </c>
      <c r="F165">
        <v>183.58</v>
      </c>
      <c r="G165">
        <v>0.46</v>
      </c>
      <c r="H165">
        <v>51.66</v>
      </c>
      <c r="I165">
        <v>21.72</v>
      </c>
      <c r="J165" cm="1">
        <f t="array" ref="J165:N165">_xlfn.XLOOKUP(B165,weather!B:B,weather!C:G)</f>
        <v>3.25</v>
      </c>
      <c r="K165">
        <v>2</v>
      </c>
      <c r="L165">
        <v>9.15</v>
      </c>
      <c r="M165">
        <v>57.99</v>
      </c>
      <c r="N165">
        <v>7.52</v>
      </c>
      <c r="O165" cm="1">
        <f t="array" ref="O165:T165">_xlfn.XLOOKUP(C165,claimed!A:A,claimed!B:G)</f>
        <v>36</v>
      </c>
      <c r="P165">
        <v>123</v>
      </c>
      <c r="Q165">
        <v>189</v>
      </c>
      <c r="R165">
        <v>0.38</v>
      </c>
      <c r="S165">
        <v>50</v>
      </c>
      <c r="T165">
        <v>11.1</v>
      </c>
      <c r="U165" t="str">
        <f t="shared" si="4"/>
        <v>Wet</v>
      </c>
      <c r="V165" t="str">
        <f t="shared" si="5"/>
        <v>Mild</v>
      </c>
    </row>
    <row r="166" spans="1:22">
      <c r="A166" s="1">
        <v>44653</v>
      </c>
      <c r="B166">
        <v>14</v>
      </c>
      <c r="C166" t="s">
        <v>10</v>
      </c>
      <c r="D166">
        <v>38.26</v>
      </c>
      <c r="E166">
        <v>150.32</v>
      </c>
      <c r="F166">
        <v>186.27</v>
      </c>
      <c r="G166">
        <v>0.47</v>
      </c>
      <c r="H166">
        <v>50.82</v>
      </c>
      <c r="I166">
        <v>23.84</v>
      </c>
      <c r="J166" cm="1">
        <f t="array" ref="J166:N166">_xlfn.XLOOKUP(B166,weather!B:B,weather!C:G)</f>
        <v>3.25</v>
      </c>
      <c r="K166">
        <v>2</v>
      </c>
      <c r="L166">
        <v>9.15</v>
      </c>
      <c r="M166">
        <v>57.99</v>
      </c>
      <c r="N166">
        <v>7.52</v>
      </c>
      <c r="O166" cm="1">
        <f t="array" ref="O166:T166">_xlfn.XLOOKUP(C166,claimed!A:A,claimed!B:G)</f>
        <v>36</v>
      </c>
      <c r="P166">
        <v>123</v>
      </c>
      <c r="Q166">
        <v>189</v>
      </c>
      <c r="R166">
        <v>0.38</v>
      </c>
      <c r="S166">
        <v>50</v>
      </c>
      <c r="T166">
        <v>11.1</v>
      </c>
      <c r="U166" t="str">
        <f t="shared" si="4"/>
        <v>Wet</v>
      </c>
      <c r="V166" t="str">
        <f t="shared" si="5"/>
        <v>Mild</v>
      </c>
    </row>
    <row r="167" spans="1:22">
      <c r="A167" s="1">
        <v>44653</v>
      </c>
      <c r="B167">
        <v>14</v>
      </c>
      <c r="C167" t="s">
        <v>10</v>
      </c>
      <c r="D167">
        <v>40.1</v>
      </c>
      <c r="E167">
        <v>157.47999999999999</v>
      </c>
      <c r="F167">
        <v>185.68</v>
      </c>
      <c r="G167">
        <v>0.48</v>
      </c>
      <c r="H167">
        <v>47.95</v>
      </c>
      <c r="I167">
        <v>25.66</v>
      </c>
      <c r="J167" cm="1">
        <f t="array" ref="J167:N167">_xlfn.XLOOKUP(B167,weather!B:B,weather!C:G)</f>
        <v>3.25</v>
      </c>
      <c r="K167">
        <v>2</v>
      </c>
      <c r="L167">
        <v>9.15</v>
      </c>
      <c r="M167">
        <v>57.99</v>
      </c>
      <c r="N167">
        <v>7.52</v>
      </c>
      <c r="O167" cm="1">
        <f t="array" ref="O167:T167">_xlfn.XLOOKUP(C167,claimed!A:A,claimed!B:G)</f>
        <v>36</v>
      </c>
      <c r="P167">
        <v>123</v>
      </c>
      <c r="Q167">
        <v>189</v>
      </c>
      <c r="R167">
        <v>0.38</v>
      </c>
      <c r="S167">
        <v>50</v>
      </c>
      <c r="T167">
        <v>11.1</v>
      </c>
      <c r="U167" t="str">
        <f t="shared" si="4"/>
        <v>Wet</v>
      </c>
      <c r="V167" t="str">
        <f t="shared" si="5"/>
        <v>Mild</v>
      </c>
    </row>
    <row r="168" spans="1:22">
      <c r="A168" s="1">
        <v>44653</v>
      </c>
      <c r="B168">
        <v>14</v>
      </c>
      <c r="C168" t="s">
        <v>11</v>
      </c>
      <c r="D168">
        <v>41.47</v>
      </c>
      <c r="E168">
        <v>119.99</v>
      </c>
      <c r="F168">
        <v>186.46</v>
      </c>
      <c r="G168">
        <v>0.28999999999999998</v>
      </c>
      <c r="H168">
        <v>55.6</v>
      </c>
      <c r="I168">
        <v>11.39</v>
      </c>
      <c r="J168" cm="1">
        <f t="array" ref="J168:N168">_xlfn.XLOOKUP(B168,weather!B:B,weather!C:G)</f>
        <v>3.25</v>
      </c>
      <c r="K168">
        <v>2</v>
      </c>
      <c r="L168">
        <v>9.15</v>
      </c>
      <c r="M168">
        <v>57.99</v>
      </c>
      <c r="N168">
        <v>7.52</v>
      </c>
      <c r="O168" cm="1">
        <f t="array" ref="O168:T168">_xlfn.XLOOKUP(C168,claimed!A:A,claimed!B:G)</f>
        <v>38</v>
      </c>
      <c r="P168">
        <v>112</v>
      </c>
      <c r="Q168">
        <v>194</v>
      </c>
      <c r="R168">
        <v>0.25</v>
      </c>
      <c r="S168">
        <v>56</v>
      </c>
      <c r="T168">
        <v>10.199999999999999</v>
      </c>
      <c r="U168" t="str">
        <f t="shared" si="4"/>
        <v>Wet</v>
      </c>
      <c r="V168" t="str">
        <f t="shared" si="5"/>
        <v>Mild</v>
      </c>
    </row>
    <row r="169" spans="1:22">
      <c r="A169" s="1">
        <v>44653</v>
      </c>
      <c r="B169">
        <v>14</v>
      </c>
      <c r="C169" t="s">
        <v>11</v>
      </c>
      <c r="D169">
        <v>42.49</v>
      </c>
      <c r="E169">
        <v>130.30000000000001</v>
      </c>
      <c r="F169">
        <v>185.43</v>
      </c>
      <c r="G169">
        <v>0.3</v>
      </c>
      <c r="H169">
        <v>58.89</v>
      </c>
      <c r="I169">
        <v>15.12</v>
      </c>
      <c r="J169" cm="1">
        <f t="array" ref="J169:N169">_xlfn.XLOOKUP(B169,weather!B:B,weather!C:G)</f>
        <v>3.25</v>
      </c>
      <c r="K169">
        <v>2</v>
      </c>
      <c r="L169">
        <v>9.15</v>
      </c>
      <c r="M169">
        <v>57.99</v>
      </c>
      <c r="N169">
        <v>7.52</v>
      </c>
      <c r="O169" cm="1">
        <f t="array" ref="O169:T169">_xlfn.XLOOKUP(C169,claimed!A:A,claimed!B:G)</f>
        <v>38</v>
      </c>
      <c r="P169">
        <v>112</v>
      </c>
      <c r="Q169">
        <v>194</v>
      </c>
      <c r="R169">
        <v>0.25</v>
      </c>
      <c r="S169">
        <v>56</v>
      </c>
      <c r="T169">
        <v>10.199999999999999</v>
      </c>
      <c r="U169" t="str">
        <f t="shared" si="4"/>
        <v>Wet</v>
      </c>
      <c r="V169" t="str">
        <f t="shared" si="5"/>
        <v>Mild</v>
      </c>
    </row>
    <row r="170" spans="1:22">
      <c r="A170" s="1">
        <v>44653</v>
      </c>
      <c r="B170">
        <v>14</v>
      </c>
      <c r="C170" t="s">
        <v>11</v>
      </c>
      <c r="D170">
        <v>47.1</v>
      </c>
      <c r="E170">
        <v>138.58000000000001</v>
      </c>
      <c r="F170">
        <v>177.31</v>
      </c>
      <c r="G170">
        <v>0.33</v>
      </c>
      <c r="H170">
        <v>62.43</v>
      </c>
      <c r="I170">
        <v>18.54</v>
      </c>
      <c r="J170" cm="1">
        <f t="array" ref="J170:N170">_xlfn.XLOOKUP(B170,weather!B:B,weather!C:G)</f>
        <v>3.25</v>
      </c>
      <c r="K170">
        <v>2</v>
      </c>
      <c r="L170">
        <v>9.15</v>
      </c>
      <c r="M170">
        <v>57.99</v>
      </c>
      <c r="N170">
        <v>7.52</v>
      </c>
      <c r="O170" cm="1">
        <f t="array" ref="O170:T170">_xlfn.XLOOKUP(C170,claimed!A:A,claimed!B:G)</f>
        <v>38</v>
      </c>
      <c r="P170">
        <v>112</v>
      </c>
      <c r="Q170">
        <v>194</v>
      </c>
      <c r="R170">
        <v>0.25</v>
      </c>
      <c r="S170">
        <v>56</v>
      </c>
      <c r="T170">
        <v>10.199999999999999</v>
      </c>
      <c r="U170" t="str">
        <f t="shared" si="4"/>
        <v>Wet</v>
      </c>
      <c r="V170" t="str">
        <f t="shared" si="5"/>
        <v>Mild</v>
      </c>
    </row>
    <row r="171" spans="1:22">
      <c r="A171" s="1">
        <v>44653</v>
      </c>
      <c r="B171">
        <v>14</v>
      </c>
      <c r="C171" t="s">
        <v>11</v>
      </c>
      <c r="D171">
        <v>51.58</v>
      </c>
      <c r="E171">
        <v>151.25</v>
      </c>
      <c r="F171">
        <v>174.26</v>
      </c>
      <c r="G171">
        <v>0.35</v>
      </c>
      <c r="H171">
        <v>65.209999999999994</v>
      </c>
      <c r="I171">
        <v>21.9</v>
      </c>
      <c r="J171" cm="1">
        <f t="array" ref="J171:N171">_xlfn.XLOOKUP(B171,weather!B:B,weather!C:G)</f>
        <v>3.25</v>
      </c>
      <c r="K171">
        <v>2</v>
      </c>
      <c r="L171">
        <v>9.15</v>
      </c>
      <c r="M171">
        <v>57.99</v>
      </c>
      <c r="N171">
        <v>7.52</v>
      </c>
      <c r="O171" cm="1">
        <f t="array" ref="O171:T171">_xlfn.XLOOKUP(C171,claimed!A:A,claimed!B:G)</f>
        <v>38</v>
      </c>
      <c r="P171">
        <v>112</v>
      </c>
      <c r="Q171">
        <v>194</v>
      </c>
      <c r="R171">
        <v>0.25</v>
      </c>
      <c r="S171">
        <v>56</v>
      </c>
      <c r="T171">
        <v>10.199999999999999</v>
      </c>
      <c r="U171" t="str">
        <f t="shared" si="4"/>
        <v>Wet</v>
      </c>
      <c r="V171" t="str">
        <f t="shared" si="5"/>
        <v>Mild</v>
      </c>
    </row>
    <row r="172" spans="1:22">
      <c r="A172" s="1">
        <v>44660</v>
      </c>
      <c r="B172">
        <v>15</v>
      </c>
      <c r="C172" t="s">
        <v>9</v>
      </c>
      <c r="D172">
        <v>37.159999999999997</v>
      </c>
      <c r="E172">
        <v>134.46</v>
      </c>
      <c r="F172">
        <v>197.08</v>
      </c>
      <c r="G172">
        <v>0.45</v>
      </c>
      <c r="H172">
        <v>47.8</v>
      </c>
      <c r="I172">
        <v>14.21</v>
      </c>
      <c r="J172" cm="1">
        <f t="array" ref="J172:N172">_xlfn.XLOOKUP(B172,weather!B:B,weather!C:G)</f>
        <v>1.38</v>
      </c>
      <c r="K172">
        <v>1</v>
      </c>
      <c r="L172">
        <v>9.57</v>
      </c>
      <c r="M172">
        <v>64.95</v>
      </c>
      <c r="N172">
        <v>12.57</v>
      </c>
      <c r="O172" cm="1">
        <f t="array" ref="O172:T172">_xlfn.XLOOKUP(C172,claimed!A:A,claimed!B:G)</f>
        <v>35</v>
      </c>
      <c r="P172">
        <v>129</v>
      </c>
      <c r="Q172">
        <v>195</v>
      </c>
      <c r="R172">
        <v>0.4</v>
      </c>
      <c r="S172">
        <v>49</v>
      </c>
      <c r="T172">
        <v>10.9</v>
      </c>
      <c r="U172" t="str">
        <f t="shared" si="4"/>
        <v>Dry</v>
      </c>
      <c r="V172" t="str">
        <f t="shared" si="5"/>
        <v>Mild</v>
      </c>
    </row>
    <row r="173" spans="1:22">
      <c r="A173" s="1">
        <v>44660</v>
      </c>
      <c r="B173">
        <v>15</v>
      </c>
      <c r="C173" t="s">
        <v>9</v>
      </c>
      <c r="D173">
        <v>39.07</v>
      </c>
      <c r="E173">
        <v>144.03</v>
      </c>
      <c r="F173">
        <v>194.13</v>
      </c>
      <c r="G173">
        <v>0.52</v>
      </c>
      <c r="H173">
        <v>46.12</v>
      </c>
      <c r="I173">
        <v>16.420000000000002</v>
      </c>
      <c r="J173" cm="1">
        <f t="array" ref="J173:N173">_xlfn.XLOOKUP(B173,weather!B:B,weather!C:G)</f>
        <v>1.38</v>
      </c>
      <c r="K173">
        <v>1</v>
      </c>
      <c r="L173">
        <v>9.57</v>
      </c>
      <c r="M173">
        <v>64.95</v>
      </c>
      <c r="N173">
        <v>12.57</v>
      </c>
      <c r="O173" cm="1">
        <f t="array" ref="O173:T173">_xlfn.XLOOKUP(C173,claimed!A:A,claimed!B:G)</f>
        <v>35</v>
      </c>
      <c r="P173">
        <v>129</v>
      </c>
      <c r="Q173">
        <v>195</v>
      </c>
      <c r="R173">
        <v>0.4</v>
      </c>
      <c r="S173">
        <v>49</v>
      </c>
      <c r="T173">
        <v>10.9</v>
      </c>
      <c r="U173" t="str">
        <f t="shared" si="4"/>
        <v>Dry</v>
      </c>
      <c r="V173" t="str">
        <f t="shared" si="5"/>
        <v>Mild</v>
      </c>
    </row>
    <row r="174" spans="1:22">
      <c r="A174" s="1">
        <v>44660</v>
      </c>
      <c r="B174">
        <v>15</v>
      </c>
      <c r="C174" t="s">
        <v>9</v>
      </c>
      <c r="D174">
        <v>38.020000000000003</v>
      </c>
      <c r="E174">
        <v>152.65</v>
      </c>
      <c r="F174">
        <v>190.32</v>
      </c>
      <c r="G174">
        <v>0.59</v>
      </c>
      <c r="H174">
        <v>49.37</v>
      </c>
      <c r="I174">
        <v>18.73</v>
      </c>
      <c r="J174" cm="1">
        <f t="array" ref="J174:N174">_xlfn.XLOOKUP(B174,weather!B:B,weather!C:G)</f>
        <v>1.38</v>
      </c>
      <c r="K174">
        <v>1</v>
      </c>
      <c r="L174">
        <v>9.57</v>
      </c>
      <c r="M174">
        <v>64.95</v>
      </c>
      <c r="N174">
        <v>12.57</v>
      </c>
      <c r="O174" cm="1">
        <f t="array" ref="O174:T174">_xlfn.XLOOKUP(C174,claimed!A:A,claimed!B:G)</f>
        <v>35</v>
      </c>
      <c r="P174">
        <v>129</v>
      </c>
      <c r="Q174">
        <v>195</v>
      </c>
      <c r="R174">
        <v>0.4</v>
      </c>
      <c r="S174">
        <v>49</v>
      </c>
      <c r="T174">
        <v>10.9</v>
      </c>
      <c r="U174" t="str">
        <f t="shared" si="4"/>
        <v>Dry</v>
      </c>
      <c r="V174" t="str">
        <f t="shared" si="5"/>
        <v>Mild</v>
      </c>
    </row>
    <row r="175" spans="1:22">
      <c r="A175" s="1">
        <v>44660</v>
      </c>
      <c r="B175">
        <v>15</v>
      </c>
      <c r="C175" t="s">
        <v>9</v>
      </c>
      <c r="D175">
        <v>40.130000000000003</v>
      </c>
      <c r="E175">
        <v>161.83000000000001</v>
      </c>
      <c r="F175">
        <v>189.1</v>
      </c>
      <c r="G175">
        <v>0.64</v>
      </c>
      <c r="H175">
        <v>49.48</v>
      </c>
      <c r="I175">
        <v>19.89</v>
      </c>
      <c r="J175" cm="1">
        <f t="array" ref="J175:N175">_xlfn.XLOOKUP(B175,weather!B:B,weather!C:G)</f>
        <v>1.38</v>
      </c>
      <c r="K175">
        <v>1</v>
      </c>
      <c r="L175">
        <v>9.57</v>
      </c>
      <c r="M175">
        <v>64.95</v>
      </c>
      <c r="N175">
        <v>12.57</v>
      </c>
      <c r="O175" cm="1">
        <f t="array" ref="O175:T175">_xlfn.XLOOKUP(C175,claimed!A:A,claimed!B:G)</f>
        <v>35</v>
      </c>
      <c r="P175">
        <v>129</v>
      </c>
      <c r="Q175">
        <v>195</v>
      </c>
      <c r="R175">
        <v>0.4</v>
      </c>
      <c r="S175">
        <v>49</v>
      </c>
      <c r="T175">
        <v>10.9</v>
      </c>
      <c r="U175" t="str">
        <f t="shared" si="4"/>
        <v>Dry</v>
      </c>
      <c r="V175" t="str">
        <f t="shared" si="5"/>
        <v>Mild</v>
      </c>
    </row>
    <row r="176" spans="1:22">
      <c r="A176" s="1">
        <v>44660</v>
      </c>
      <c r="B176">
        <v>15</v>
      </c>
      <c r="C176" t="s">
        <v>9</v>
      </c>
      <c r="D176">
        <v>40.799999999999997</v>
      </c>
      <c r="E176">
        <v>169.63</v>
      </c>
      <c r="F176">
        <v>185.51</v>
      </c>
      <c r="G176">
        <v>0.68</v>
      </c>
      <c r="H176">
        <v>55.81</v>
      </c>
      <c r="I176">
        <v>21</v>
      </c>
      <c r="J176" cm="1">
        <f t="array" ref="J176:N176">_xlfn.XLOOKUP(B176,weather!B:B,weather!C:G)</f>
        <v>1.38</v>
      </c>
      <c r="K176">
        <v>1</v>
      </c>
      <c r="L176">
        <v>9.57</v>
      </c>
      <c r="M176">
        <v>64.95</v>
      </c>
      <c r="N176">
        <v>12.57</v>
      </c>
      <c r="O176" cm="1">
        <f t="array" ref="O176:T176">_xlfn.XLOOKUP(C176,claimed!A:A,claimed!B:G)</f>
        <v>35</v>
      </c>
      <c r="P176">
        <v>129</v>
      </c>
      <c r="Q176">
        <v>195</v>
      </c>
      <c r="R176">
        <v>0.4</v>
      </c>
      <c r="S176">
        <v>49</v>
      </c>
      <c r="T176">
        <v>10.9</v>
      </c>
      <c r="U176" t="str">
        <f t="shared" si="4"/>
        <v>Dry</v>
      </c>
      <c r="V176" t="str">
        <f t="shared" si="5"/>
        <v>Mild</v>
      </c>
    </row>
    <row r="177" spans="1:22">
      <c r="A177" s="1">
        <v>44660</v>
      </c>
      <c r="B177">
        <v>15</v>
      </c>
      <c r="C177" t="s">
        <v>10</v>
      </c>
      <c r="D177">
        <v>33.51</v>
      </c>
      <c r="E177">
        <v>132.54</v>
      </c>
      <c r="F177">
        <v>189.82</v>
      </c>
      <c r="G177">
        <v>0.44</v>
      </c>
      <c r="H177">
        <v>44.3</v>
      </c>
      <c r="I177">
        <v>12.87</v>
      </c>
      <c r="J177" cm="1">
        <f t="array" ref="J177:N177">_xlfn.XLOOKUP(B177,weather!B:B,weather!C:G)</f>
        <v>1.38</v>
      </c>
      <c r="K177">
        <v>1</v>
      </c>
      <c r="L177">
        <v>9.57</v>
      </c>
      <c r="M177">
        <v>64.95</v>
      </c>
      <c r="N177">
        <v>12.57</v>
      </c>
      <c r="O177" cm="1">
        <f t="array" ref="O177:T177">_xlfn.XLOOKUP(C177,claimed!A:A,claimed!B:G)</f>
        <v>36</v>
      </c>
      <c r="P177">
        <v>123</v>
      </c>
      <c r="Q177">
        <v>189</v>
      </c>
      <c r="R177">
        <v>0.38</v>
      </c>
      <c r="S177">
        <v>50</v>
      </c>
      <c r="T177">
        <v>11.1</v>
      </c>
      <c r="U177" t="str">
        <f t="shared" si="4"/>
        <v>Dry</v>
      </c>
      <c r="V177" t="str">
        <f t="shared" si="5"/>
        <v>Mild</v>
      </c>
    </row>
    <row r="178" spans="1:22">
      <c r="A178" s="1">
        <v>44660</v>
      </c>
      <c r="B178">
        <v>15</v>
      </c>
      <c r="C178" t="s">
        <v>10</v>
      </c>
      <c r="D178">
        <v>30.85</v>
      </c>
      <c r="E178">
        <v>144.36000000000001</v>
      </c>
      <c r="F178">
        <v>189.09</v>
      </c>
      <c r="G178">
        <v>0.51</v>
      </c>
      <c r="H178">
        <v>40.36</v>
      </c>
      <c r="I178">
        <v>14.99</v>
      </c>
      <c r="J178" cm="1">
        <f t="array" ref="J178:N178">_xlfn.XLOOKUP(B178,weather!B:B,weather!C:G)</f>
        <v>1.38</v>
      </c>
      <c r="K178">
        <v>1</v>
      </c>
      <c r="L178">
        <v>9.57</v>
      </c>
      <c r="M178">
        <v>64.95</v>
      </c>
      <c r="N178">
        <v>12.57</v>
      </c>
      <c r="O178" cm="1">
        <f t="array" ref="O178:T178">_xlfn.XLOOKUP(C178,claimed!A:A,claimed!B:G)</f>
        <v>36</v>
      </c>
      <c r="P178">
        <v>123</v>
      </c>
      <c r="Q178">
        <v>189</v>
      </c>
      <c r="R178">
        <v>0.38</v>
      </c>
      <c r="S178">
        <v>50</v>
      </c>
      <c r="T178">
        <v>11.1</v>
      </c>
      <c r="U178" t="str">
        <f t="shared" si="4"/>
        <v>Dry</v>
      </c>
      <c r="V178" t="str">
        <f t="shared" si="5"/>
        <v>Mild</v>
      </c>
    </row>
    <row r="179" spans="1:22">
      <c r="A179" s="1">
        <v>44660</v>
      </c>
      <c r="B179">
        <v>15</v>
      </c>
      <c r="C179" t="s">
        <v>10</v>
      </c>
      <c r="D179">
        <v>27.73</v>
      </c>
      <c r="E179">
        <v>150.88999999999999</v>
      </c>
      <c r="F179">
        <v>189.73</v>
      </c>
      <c r="G179">
        <v>0.6</v>
      </c>
      <c r="H179">
        <v>40.5</v>
      </c>
      <c r="I179">
        <v>16.82</v>
      </c>
      <c r="J179" cm="1">
        <f t="array" ref="J179:N179">_xlfn.XLOOKUP(B179,weather!B:B,weather!C:G)</f>
        <v>1.38</v>
      </c>
      <c r="K179">
        <v>1</v>
      </c>
      <c r="L179">
        <v>9.57</v>
      </c>
      <c r="M179">
        <v>64.95</v>
      </c>
      <c r="N179">
        <v>12.57</v>
      </c>
      <c r="O179" cm="1">
        <f t="array" ref="O179:T179">_xlfn.XLOOKUP(C179,claimed!A:A,claimed!B:G)</f>
        <v>36</v>
      </c>
      <c r="P179">
        <v>123</v>
      </c>
      <c r="Q179">
        <v>189</v>
      </c>
      <c r="R179">
        <v>0.38</v>
      </c>
      <c r="S179">
        <v>50</v>
      </c>
      <c r="T179">
        <v>11.1</v>
      </c>
      <c r="U179" t="str">
        <f t="shared" si="4"/>
        <v>Dry</v>
      </c>
      <c r="V179" t="str">
        <f t="shared" si="5"/>
        <v>Mild</v>
      </c>
    </row>
    <row r="180" spans="1:22">
      <c r="A180" s="1">
        <v>44660</v>
      </c>
      <c r="B180">
        <v>15</v>
      </c>
      <c r="C180" t="s">
        <v>10</v>
      </c>
      <c r="D180">
        <v>24.78</v>
      </c>
      <c r="E180">
        <v>158.72999999999999</v>
      </c>
      <c r="F180">
        <v>192.36</v>
      </c>
      <c r="G180">
        <v>0.66</v>
      </c>
      <c r="H180">
        <v>35.71</v>
      </c>
      <c r="I180">
        <v>19.579999999999998</v>
      </c>
      <c r="J180" cm="1">
        <f t="array" ref="J180:N180">_xlfn.XLOOKUP(B180,weather!B:B,weather!C:G)</f>
        <v>1.38</v>
      </c>
      <c r="K180">
        <v>1</v>
      </c>
      <c r="L180">
        <v>9.57</v>
      </c>
      <c r="M180">
        <v>64.95</v>
      </c>
      <c r="N180">
        <v>12.57</v>
      </c>
      <c r="O180" cm="1">
        <f t="array" ref="O180:T180">_xlfn.XLOOKUP(C180,claimed!A:A,claimed!B:G)</f>
        <v>36</v>
      </c>
      <c r="P180">
        <v>123</v>
      </c>
      <c r="Q180">
        <v>189</v>
      </c>
      <c r="R180">
        <v>0.38</v>
      </c>
      <c r="S180">
        <v>50</v>
      </c>
      <c r="T180">
        <v>11.1</v>
      </c>
      <c r="U180" t="str">
        <f t="shared" si="4"/>
        <v>Dry</v>
      </c>
      <c r="V180" t="str">
        <f t="shared" si="5"/>
        <v>Mild</v>
      </c>
    </row>
    <row r="181" spans="1:22">
      <c r="A181" s="1">
        <v>44660</v>
      </c>
      <c r="B181">
        <v>15</v>
      </c>
      <c r="C181" t="s">
        <v>10</v>
      </c>
      <c r="D181">
        <v>22.7</v>
      </c>
      <c r="E181">
        <v>168.15</v>
      </c>
      <c r="F181">
        <v>194.73</v>
      </c>
      <c r="G181">
        <v>0.7</v>
      </c>
      <c r="H181">
        <v>34.97</v>
      </c>
      <c r="I181">
        <v>21.44</v>
      </c>
      <c r="J181" cm="1">
        <f t="array" ref="J181:N181">_xlfn.XLOOKUP(B181,weather!B:B,weather!C:G)</f>
        <v>1.38</v>
      </c>
      <c r="K181">
        <v>1</v>
      </c>
      <c r="L181">
        <v>9.57</v>
      </c>
      <c r="M181">
        <v>64.95</v>
      </c>
      <c r="N181">
        <v>12.57</v>
      </c>
      <c r="O181" cm="1">
        <f t="array" ref="O181:T181">_xlfn.XLOOKUP(C181,claimed!A:A,claimed!B:G)</f>
        <v>36</v>
      </c>
      <c r="P181">
        <v>123</v>
      </c>
      <c r="Q181">
        <v>189</v>
      </c>
      <c r="R181">
        <v>0.38</v>
      </c>
      <c r="S181">
        <v>50</v>
      </c>
      <c r="T181">
        <v>11.1</v>
      </c>
      <c r="U181" t="str">
        <f t="shared" si="4"/>
        <v>Dry</v>
      </c>
      <c r="V181" t="str">
        <f t="shared" si="5"/>
        <v>Mild</v>
      </c>
    </row>
    <row r="182" spans="1:22">
      <c r="A182" s="1">
        <v>44660</v>
      </c>
      <c r="B182">
        <v>15</v>
      </c>
      <c r="C182" t="s">
        <v>11</v>
      </c>
      <c r="D182">
        <v>38.15</v>
      </c>
      <c r="E182">
        <v>119.21</v>
      </c>
      <c r="F182">
        <v>191.61</v>
      </c>
      <c r="G182">
        <v>0.32</v>
      </c>
      <c r="H182">
        <v>55.41</v>
      </c>
      <c r="I182">
        <v>12.15</v>
      </c>
      <c r="J182" cm="1">
        <f t="array" ref="J182:N182">_xlfn.XLOOKUP(B182,weather!B:B,weather!C:G)</f>
        <v>1.38</v>
      </c>
      <c r="K182">
        <v>1</v>
      </c>
      <c r="L182">
        <v>9.57</v>
      </c>
      <c r="M182">
        <v>64.95</v>
      </c>
      <c r="N182">
        <v>12.57</v>
      </c>
      <c r="O182" cm="1">
        <f t="array" ref="O182:T182">_xlfn.XLOOKUP(C182,claimed!A:A,claimed!B:G)</f>
        <v>38</v>
      </c>
      <c r="P182">
        <v>112</v>
      </c>
      <c r="Q182">
        <v>194</v>
      </c>
      <c r="R182">
        <v>0.25</v>
      </c>
      <c r="S182">
        <v>56</v>
      </c>
      <c r="T182">
        <v>10.199999999999999</v>
      </c>
      <c r="U182" t="str">
        <f t="shared" si="4"/>
        <v>Dry</v>
      </c>
      <c r="V182" t="str">
        <f t="shared" si="5"/>
        <v>Mild</v>
      </c>
    </row>
    <row r="183" spans="1:22">
      <c r="A183" s="1">
        <v>44660</v>
      </c>
      <c r="B183">
        <v>15</v>
      </c>
      <c r="C183" t="s">
        <v>11</v>
      </c>
      <c r="D183">
        <v>37.97</v>
      </c>
      <c r="E183">
        <v>130.72</v>
      </c>
      <c r="F183">
        <v>187.91</v>
      </c>
      <c r="G183">
        <v>0.38</v>
      </c>
      <c r="H183">
        <v>54.34</v>
      </c>
      <c r="I183">
        <v>13.06</v>
      </c>
      <c r="J183" cm="1">
        <f t="array" ref="J183:N183">_xlfn.XLOOKUP(B183,weather!B:B,weather!C:G)</f>
        <v>1.38</v>
      </c>
      <c r="K183">
        <v>1</v>
      </c>
      <c r="L183">
        <v>9.57</v>
      </c>
      <c r="M183">
        <v>64.95</v>
      </c>
      <c r="N183">
        <v>12.57</v>
      </c>
      <c r="O183" cm="1">
        <f t="array" ref="O183:T183">_xlfn.XLOOKUP(C183,claimed!A:A,claimed!B:G)</f>
        <v>38</v>
      </c>
      <c r="P183">
        <v>112</v>
      </c>
      <c r="Q183">
        <v>194</v>
      </c>
      <c r="R183">
        <v>0.25</v>
      </c>
      <c r="S183">
        <v>56</v>
      </c>
      <c r="T183">
        <v>10.199999999999999</v>
      </c>
      <c r="U183" t="str">
        <f t="shared" si="4"/>
        <v>Dry</v>
      </c>
      <c r="V183" t="str">
        <f t="shared" si="5"/>
        <v>Mild</v>
      </c>
    </row>
    <row r="184" spans="1:22">
      <c r="A184" s="1">
        <v>44660</v>
      </c>
      <c r="B184">
        <v>15</v>
      </c>
      <c r="C184" t="s">
        <v>11</v>
      </c>
      <c r="D184">
        <v>37.5</v>
      </c>
      <c r="E184">
        <v>137.16999999999999</v>
      </c>
      <c r="F184">
        <v>183.84</v>
      </c>
      <c r="G184">
        <v>0.46</v>
      </c>
      <c r="H184">
        <v>54.18</v>
      </c>
      <c r="I184">
        <v>14.75</v>
      </c>
      <c r="J184" cm="1">
        <f t="array" ref="J184:N184">_xlfn.XLOOKUP(B184,weather!B:B,weather!C:G)</f>
        <v>1.38</v>
      </c>
      <c r="K184">
        <v>1</v>
      </c>
      <c r="L184">
        <v>9.57</v>
      </c>
      <c r="M184">
        <v>64.95</v>
      </c>
      <c r="N184">
        <v>12.57</v>
      </c>
      <c r="O184" cm="1">
        <f t="array" ref="O184:T184">_xlfn.XLOOKUP(C184,claimed!A:A,claimed!B:G)</f>
        <v>38</v>
      </c>
      <c r="P184">
        <v>112</v>
      </c>
      <c r="Q184">
        <v>194</v>
      </c>
      <c r="R184">
        <v>0.25</v>
      </c>
      <c r="S184">
        <v>56</v>
      </c>
      <c r="T184">
        <v>10.199999999999999</v>
      </c>
      <c r="U184" t="str">
        <f t="shared" si="4"/>
        <v>Dry</v>
      </c>
      <c r="V184" t="str">
        <f t="shared" si="5"/>
        <v>Mild</v>
      </c>
    </row>
    <row r="185" spans="1:22">
      <c r="A185" s="1">
        <v>44660</v>
      </c>
      <c r="B185">
        <v>15</v>
      </c>
      <c r="C185" t="s">
        <v>11</v>
      </c>
      <c r="D185">
        <v>37.590000000000003</v>
      </c>
      <c r="E185">
        <v>145.36000000000001</v>
      </c>
      <c r="F185">
        <v>183.14</v>
      </c>
      <c r="G185">
        <v>0.51</v>
      </c>
      <c r="H185">
        <v>59.56</v>
      </c>
      <c r="I185">
        <v>16.47</v>
      </c>
      <c r="J185" cm="1">
        <f t="array" ref="J185:N185">_xlfn.XLOOKUP(B185,weather!B:B,weather!C:G)</f>
        <v>1.38</v>
      </c>
      <c r="K185">
        <v>1</v>
      </c>
      <c r="L185">
        <v>9.57</v>
      </c>
      <c r="M185">
        <v>64.95</v>
      </c>
      <c r="N185">
        <v>12.57</v>
      </c>
      <c r="O185" cm="1">
        <f t="array" ref="O185:T185">_xlfn.XLOOKUP(C185,claimed!A:A,claimed!B:G)</f>
        <v>38</v>
      </c>
      <c r="P185">
        <v>112</v>
      </c>
      <c r="Q185">
        <v>194</v>
      </c>
      <c r="R185">
        <v>0.25</v>
      </c>
      <c r="S185">
        <v>56</v>
      </c>
      <c r="T185">
        <v>10.199999999999999</v>
      </c>
      <c r="U185" t="str">
        <f t="shared" si="4"/>
        <v>Dry</v>
      </c>
      <c r="V185" t="str">
        <f t="shared" si="5"/>
        <v>Mild</v>
      </c>
    </row>
    <row r="186" spans="1:22">
      <c r="A186" s="1">
        <v>44660</v>
      </c>
      <c r="B186">
        <v>15</v>
      </c>
      <c r="C186" t="s">
        <v>11</v>
      </c>
      <c r="D186">
        <v>34.89</v>
      </c>
      <c r="E186">
        <v>159.1</v>
      </c>
      <c r="F186">
        <v>182.99</v>
      </c>
      <c r="G186">
        <v>0.55000000000000004</v>
      </c>
      <c r="H186">
        <v>62.6</v>
      </c>
      <c r="I186">
        <v>17.47</v>
      </c>
      <c r="J186" cm="1">
        <f t="array" ref="J186:N186">_xlfn.XLOOKUP(B186,weather!B:B,weather!C:G)</f>
        <v>1.38</v>
      </c>
      <c r="K186">
        <v>1</v>
      </c>
      <c r="L186">
        <v>9.57</v>
      </c>
      <c r="M186">
        <v>64.95</v>
      </c>
      <c r="N186">
        <v>12.57</v>
      </c>
      <c r="O186" cm="1">
        <f t="array" ref="O186:T186">_xlfn.XLOOKUP(C186,claimed!A:A,claimed!B:G)</f>
        <v>38</v>
      </c>
      <c r="P186">
        <v>112</v>
      </c>
      <c r="Q186">
        <v>194</v>
      </c>
      <c r="R186">
        <v>0.25</v>
      </c>
      <c r="S186">
        <v>56</v>
      </c>
      <c r="T186">
        <v>10.199999999999999</v>
      </c>
      <c r="U186" t="str">
        <f t="shared" si="4"/>
        <v>Dry</v>
      </c>
      <c r="V186" t="str">
        <f t="shared" si="5"/>
        <v>Mild</v>
      </c>
    </row>
    <row r="187" spans="1:22">
      <c r="A187" s="1">
        <v>44667</v>
      </c>
      <c r="B187">
        <v>16</v>
      </c>
      <c r="C187" t="s">
        <v>9</v>
      </c>
      <c r="D187">
        <v>43.45</v>
      </c>
      <c r="E187">
        <v>136.87</v>
      </c>
      <c r="F187">
        <v>193.83</v>
      </c>
      <c r="G187">
        <v>0.44</v>
      </c>
      <c r="H187">
        <v>45.05</v>
      </c>
      <c r="I187">
        <v>12.97</v>
      </c>
      <c r="J187" cm="1">
        <f t="array" ref="J187:N187">_xlfn.XLOOKUP(B187,weather!B:B,weather!C:G)</f>
        <v>2.9</v>
      </c>
      <c r="K187">
        <v>3</v>
      </c>
      <c r="L187">
        <v>9.9</v>
      </c>
      <c r="M187">
        <v>58.99</v>
      </c>
      <c r="N187">
        <v>7.15</v>
      </c>
      <c r="O187" cm="1">
        <f t="array" ref="O187:T187">_xlfn.XLOOKUP(C187,claimed!A:A,claimed!B:G)</f>
        <v>35</v>
      </c>
      <c r="P187">
        <v>129</v>
      </c>
      <c r="Q187">
        <v>195</v>
      </c>
      <c r="R187">
        <v>0.4</v>
      </c>
      <c r="S187">
        <v>49</v>
      </c>
      <c r="T187">
        <v>10.9</v>
      </c>
      <c r="U187" t="str">
        <f t="shared" si="4"/>
        <v>Dry</v>
      </c>
      <c r="V187" t="str">
        <f t="shared" si="5"/>
        <v>Mild</v>
      </c>
    </row>
    <row r="188" spans="1:22">
      <c r="A188" s="1">
        <v>44667</v>
      </c>
      <c r="B188">
        <v>16</v>
      </c>
      <c r="C188" t="s">
        <v>9</v>
      </c>
      <c r="D188">
        <v>50.04</v>
      </c>
      <c r="E188">
        <v>144.35</v>
      </c>
      <c r="F188">
        <v>190.03</v>
      </c>
      <c r="G188">
        <v>0.47</v>
      </c>
      <c r="H188">
        <v>44.76</v>
      </c>
      <c r="I188">
        <v>16.38</v>
      </c>
      <c r="J188" cm="1">
        <f t="array" ref="J188:N188">_xlfn.XLOOKUP(B188,weather!B:B,weather!C:G)</f>
        <v>2.9</v>
      </c>
      <c r="K188">
        <v>3</v>
      </c>
      <c r="L188">
        <v>9.9</v>
      </c>
      <c r="M188">
        <v>58.99</v>
      </c>
      <c r="N188">
        <v>7.15</v>
      </c>
      <c r="O188" cm="1">
        <f t="array" ref="O188:T188">_xlfn.XLOOKUP(C188,claimed!A:A,claimed!B:G)</f>
        <v>35</v>
      </c>
      <c r="P188">
        <v>129</v>
      </c>
      <c r="Q188">
        <v>195</v>
      </c>
      <c r="R188">
        <v>0.4</v>
      </c>
      <c r="S188">
        <v>49</v>
      </c>
      <c r="T188">
        <v>10.9</v>
      </c>
      <c r="U188" t="str">
        <f t="shared" si="4"/>
        <v>Dry</v>
      </c>
      <c r="V188" t="str">
        <f t="shared" si="5"/>
        <v>Mild</v>
      </c>
    </row>
    <row r="189" spans="1:22">
      <c r="A189" s="1">
        <v>44667</v>
      </c>
      <c r="B189">
        <v>16</v>
      </c>
      <c r="C189" t="s">
        <v>9</v>
      </c>
      <c r="D189">
        <v>55.91</v>
      </c>
      <c r="E189">
        <v>153.76</v>
      </c>
      <c r="F189">
        <v>188.81</v>
      </c>
      <c r="G189">
        <v>0.48</v>
      </c>
      <c r="H189">
        <v>44.14</v>
      </c>
      <c r="I189">
        <v>19.27</v>
      </c>
      <c r="J189" cm="1">
        <f t="array" ref="J189:N189">_xlfn.XLOOKUP(B189,weather!B:B,weather!C:G)</f>
        <v>2.9</v>
      </c>
      <c r="K189">
        <v>3</v>
      </c>
      <c r="L189">
        <v>9.9</v>
      </c>
      <c r="M189">
        <v>58.99</v>
      </c>
      <c r="N189">
        <v>7.15</v>
      </c>
      <c r="O189" cm="1">
        <f t="array" ref="O189:T189">_xlfn.XLOOKUP(C189,claimed!A:A,claimed!B:G)</f>
        <v>35</v>
      </c>
      <c r="P189">
        <v>129</v>
      </c>
      <c r="Q189">
        <v>195</v>
      </c>
      <c r="R189">
        <v>0.4</v>
      </c>
      <c r="S189">
        <v>49</v>
      </c>
      <c r="T189">
        <v>10.9</v>
      </c>
      <c r="U189" t="str">
        <f t="shared" si="4"/>
        <v>Dry</v>
      </c>
      <c r="V189" t="str">
        <f t="shared" si="5"/>
        <v>Mild</v>
      </c>
    </row>
    <row r="190" spans="1:22">
      <c r="A190" s="1">
        <v>44667</v>
      </c>
      <c r="B190">
        <v>16</v>
      </c>
      <c r="C190" t="s">
        <v>9</v>
      </c>
      <c r="D190">
        <v>61.2</v>
      </c>
      <c r="E190">
        <v>158.9</v>
      </c>
      <c r="F190">
        <v>188.32</v>
      </c>
      <c r="G190">
        <v>0.5</v>
      </c>
      <c r="H190">
        <v>47.66</v>
      </c>
      <c r="I190">
        <v>22.11</v>
      </c>
      <c r="J190" cm="1">
        <f t="array" ref="J190:N190">_xlfn.XLOOKUP(B190,weather!B:B,weather!C:G)</f>
        <v>2.9</v>
      </c>
      <c r="K190">
        <v>3</v>
      </c>
      <c r="L190">
        <v>9.9</v>
      </c>
      <c r="M190">
        <v>58.99</v>
      </c>
      <c r="N190">
        <v>7.15</v>
      </c>
      <c r="O190" cm="1">
        <f t="array" ref="O190:T190">_xlfn.XLOOKUP(C190,claimed!A:A,claimed!B:G)</f>
        <v>35</v>
      </c>
      <c r="P190">
        <v>129</v>
      </c>
      <c r="Q190">
        <v>195</v>
      </c>
      <c r="R190">
        <v>0.4</v>
      </c>
      <c r="S190">
        <v>49</v>
      </c>
      <c r="T190">
        <v>10.9</v>
      </c>
      <c r="U190" t="str">
        <f t="shared" si="4"/>
        <v>Dry</v>
      </c>
      <c r="V190" t="str">
        <f t="shared" si="5"/>
        <v>Mild</v>
      </c>
    </row>
    <row r="191" spans="1:22">
      <c r="A191" s="1">
        <v>44667</v>
      </c>
      <c r="B191">
        <v>16</v>
      </c>
      <c r="C191" t="s">
        <v>10</v>
      </c>
      <c r="D191">
        <v>36.11</v>
      </c>
      <c r="E191">
        <v>131.66</v>
      </c>
      <c r="F191">
        <v>185.91</v>
      </c>
      <c r="G191">
        <v>0.43</v>
      </c>
      <c r="H191">
        <v>49.11</v>
      </c>
      <c r="I191">
        <v>14.37</v>
      </c>
      <c r="J191" cm="1">
        <f t="array" ref="J191:N191">_xlfn.XLOOKUP(B191,weather!B:B,weather!C:G)</f>
        <v>2.9</v>
      </c>
      <c r="K191">
        <v>3</v>
      </c>
      <c r="L191">
        <v>9.9</v>
      </c>
      <c r="M191">
        <v>58.99</v>
      </c>
      <c r="N191">
        <v>7.15</v>
      </c>
      <c r="O191" cm="1">
        <f t="array" ref="O191:T191">_xlfn.XLOOKUP(C191,claimed!A:A,claimed!B:G)</f>
        <v>36</v>
      </c>
      <c r="P191">
        <v>123</v>
      </c>
      <c r="Q191">
        <v>189</v>
      </c>
      <c r="R191">
        <v>0.38</v>
      </c>
      <c r="S191">
        <v>50</v>
      </c>
      <c r="T191">
        <v>11.1</v>
      </c>
      <c r="U191" t="str">
        <f t="shared" si="4"/>
        <v>Dry</v>
      </c>
      <c r="V191" t="str">
        <f t="shared" si="5"/>
        <v>Mild</v>
      </c>
    </row>
    <row r="192" spans="1:22">
      <c r="A192" s="1">
        <v>44667</v>
      </c>
      <c r="B192">
        <v>16</v>
      </c>
      <c r="C192" t="s">
        <v>10</v>
      </c>
      <c r="D192">
        <v>37.950000000000003</v>
      </c>
      <c r="E192">
        <v>140.87</v>
      </c>
      <c r="F192">
        <v>182.31</v>
      </c>
      <c r="G192">
        <v>0.45</v>
      </c>
      <c r="H192">
        <v>48.66</v>
      </c>
      <c r="I192">
        <v>17.350000000000001</v>
      </c>
      <c r="J192" cm="1">
        <f t="array" ref="J192:N192">_xlfn.XLOOKUP(B192,weather!B:B,weather!C:G)</f>
        <v>2.9</v>
      </c>
      <c r="K192">
        <v>3</v>
      </c>
      <c r="L192">
        <v>9.9</v>
      </c>
      <c r="M192">
        <v>58.99</v>
      </c>
      <c r="N192">
        <v>7.15</v>
      </c>
      <c r="O192" cm="1">
        <f t="array" ref="O192:T192">_xlfn.XLOOKUP(C192,claimed!A:A,claimed!B:G)</f>
        <v>36</v>
      </c>
      <c r="P192">
        <v>123</v>
      </c>
      <c r="Q192">
        <v>189</v>
      </c>
      <c r="R192">
        <v>0.38</v>
      </c>
      <c r="S192">
        <v>50</v>
      </c>
      <c r="T192">
        <v>11.1</v>
      </c>
      <c r="U192" t="str">
        <f t="shared" si="4"/>
        <v>Dry</v>
      </c>
      <c r="V192" t="str">
        <f t="shared" si="5"/>
        <v>Mild</v>
      </c>
    </row>
    <row r="193" spans="1:22">
      <c r="A193" s="1">
        <v>44667</v>
      </c>
      <c r="B193">
        <v>16</v>
      </c>
      <c r="C193" t="s">
        <v>10</v>
      </c>
      <c r="D193">
        <v>38.81</v>
      </c>
      <c r="E193">
        <v>150.11000000000001</v>
      </c>
      <c r="F193">
        <v>179.14</v>
      </c>
      <c r="G193">
        <v>0.46</v>
      </c>
      <c r="H193">
        <v>47.6</v>
      </c>
      <c r="I193">
        <v>21.26</v>
      </c>
      <c r="J193" cm="1">
        <f t="array" ref="J193:N193">_xlfn.XLOOKUP(B193,weather!B:B,weather!C:G)</f>
        <v>2.9</v>
      </c>
      <c r="K193">
        <v>3</v>
      </c>
      <c r="L193">
        <v>9.9</v>
      </c>
      <c r="M193">
        <v>58.99</v>
      </c>
      <c r="N193">
        <v>7.15</v>
      </c>
      <c r="O193" cm="1">
        <f t="array" ref="O193:T193">_xlfn.XLOOKUP(C193,claimed!A:A,claimed!B:G)</f>
        <v>36</v>
      </c>
      <c r="P193">
        <v>123</v>
      </c>
      <c r="Q193">
        <v>189</v>
      </c>
      <c r="R193">
        <v>0.38</v>
      </c>
      <c r="S193">
        <v>50</v>
      </c>
      <c r="T193">
        <v>11.1</v>
      </c>
      <c r="U193" t="str">
        <f t="shared" si="4"/>
        <v>Dry</v>
      </c>
      <c r="V193" t="str">
        <f t="shared" si="5"/>
        <v>Mild</v>
      </c>
    </row>
    <row r="194" spans="1:22">
      <c r="A194" s="1">
        <v>44667</v>
      </c>
      <c r="B194">
        <v>16</v>
      </c>
      <c r="C194" t="s">
        <v>11</v>
      </c>
      <c r="D194">
        <v>40.4</v>
      </c>
      <c r="E194">
        <v>122.18</v>
      </c>
      <c r="F194">
        <v>195.89</v>
      </c>
      <c r="G194">
        <v>0.27</v>
      </c>
      <c r="H194">
        <v>57.19</v>
      </c>
      <c r="I194">
        <v>12.41</v>
      </c>
      <c r="J194" cm="1">
        <f t="array" ref="J194:N194">_xlfn.XLOOKUP(B194,weather!B:B,weather!C:G)</f>
        <v>2.9</v>
      </c>
      <c r="K194">
        <v>3</v>
      </c>
      <c r="L194">
        <v>9.9</v>
      </c>
      <c r="M194">
        <v>58.99</v>
      </c>
      <c r="N194">
        <v>7.15</v>
      </c>
      <c r="O194" cm="1">
        <f t="array" ref="O194:T194">_xlfn.XLOOKUP(C194,claimed!A:A,claimed!B:G)</f>
        <v>38</v>
      </c>
      <c r="P194">
        <v>112</v>
      </c>
      <c r="Q194">
        <v>194</v>
      </c>
      <c r="R194">
        <v>0.25</v>
      </c>
      <c r="S194">
        <v>56</v>
      </c>
      <c r="T194">
        <v>10.199999999999999</v>
      </c>
      <c r="U194" t="str">
        <f t="shared" si="4"/>
        <v>Dry</v>
      </c>
      <c r="V194" t="str">
        <f t="shared" si="5"/>
        <v>Mild</v>
      </c>
    </row>
    <row r="195" spans="1:22">
      <c r="A195" s="1">
        <v>44667</v>
      </c>
      <c r="B195">
        <v>16</v>
      </c>
      <c r="C195" t="s">
        <v>11</v>
      </c>
      <c r="D195">
        <v>44.54</v>
      </c>
      <c r="E195">
        <v>131.15</v>
      </c>
      <c r="F195">
        <v>191.58</v>
      </c>
      <c r="G195">
        <v>0.28999999999999998</v>
      </c>
      <c r="H195">
        <v>55.24</v>
      </c>
      <c r="I195">
        <v>13.67</v>
      </c>
      <c r="J195" cm="1">
        <f t="array" ref="J195:N195">_xlfn.XLOOKUP(B195,weather!B:B,weather!C:G)</f>
        <v>2.9</v>
      </c>
      <c r="K195">
        <v>3</v>
      </c>
      <c r="L195">
        <v>9.9</v>
      </c>
      <c r="M195">
        <v>58.99</v>
      </c>
      <c r="N195">
        <v>7.15</v>
      </c>
      <c r="O195" cm="1">
        <f t="array" ref="O195:T195">_xlfn.XLOOKUP(C195,claimed!A:A,claimed!B:G)</f>
        <v>38</v>
      </c>
      <c r="P195">
        <v>112</v>
      </c>
      <c r="Q195">
        <v>194</v>
      </c>
      <c r="R195">
        <v>0.25</v>
      </c>
      <c r="S195">
        <v>56</v>
      </c>
      <c r="T195">
        <v>10.199999999999999</v>
      </c>
      <c r="U195" t="str">
        <f t="shared" ref="U195:U258" si="6">_xlfn.XLOOKUP(J195,W$6:W$8,X$6:X$8,,-1)</f>
        <v>Dry</v>
      </c>
      <c r="V195" t="str">
        <f t="shared" ref="V195:V258" si="7">_xlfn.XLOOKUP(L195,W$10:W$13,X$10:X$13,,-1)</f>
        <v>Mild</v>
      </c>
    </row>
    <row r="196" spans="1:22">
      <c r="A196" s="1">
        <v>44667</v>
      </c>
      <c r="B196">
        <v>16</v>
      </c>
      <c r="C196" t="s">
        <v>11</v>
      </c>
      <c r="D196">
        <v>47.92</v>
      </c>
      <c r="E196">
        <v>140.93</v>
      </c>
      <c r="F196">
        <v>185.3</v>
      </c>
      <c r="G196">
        <v>0.3</v>
      </c>
      <c r="H196">
        <v>56.6</v>
      </c>
      <c r="I196">
        <v>16.350000000000001</v>
      </c>
      <c r="J196" cm="1">
        <f t="array" ref="J196:N196">_xlfn.XLOOKUP(B196,weather!B:B,weather!C:G)</f>
        <v>2.9</v>
      </c>
      <c r="K196">
        <v>3</v>
      </c>
      <c r="L196">
        <v>9.9</v>
      </c>
      <c r="M196">
        <v>58.99</v>
      </c>
      <c r="N196">
        <v>7.15</v>
      </c>
      <c r="O196" cm="1">
        <f t="array" ref="O196:T196">_xlfn.XLOOKUP(C196,claimed!A:A,claimed!B:G)</f>
        <v>38</v>
      </c>
      <c r="P196">
        <v>112</v>
      </c>
      <c r="Q196">
        <v>194</v>
      </c>
      <c r="R196">
        <v>0.25</v>
      </c>
      <c r="S196">
        <v>56</v>
      </c>
      <c r="T196">
        <v>10.199999999999999</v>
      </c>
      <c r="U196" t="str">
        <f t="shared" si="6"/>
        <v>Dry</v>
      </c>
      <c r="V196" t="str">
        <f t="shared" si="7"/>
        <v>Mild</v>
      </c>
    </row>
    <row r="197" spans="1:22">
      <c r="A197" s="1">
        <v>44667</v>
      </c>
      <c r="B197">
        <v>16</v>
      </c>
      <c r="C197" t="s">
        <v>11</v>
      </c>
      <c r="D197">
        <v>50.83</v>
      </c>
      <c r="E197">
        <v>147.06</v>
      </c>
      <c r="F197">
        <v>180.79</v>
      </c>
      <c r="G197">
        <v>0.34</v>
      </c>
      <c r="H197">
        <v>56.08</v>
      </c>
      <c r="I197">
        <v>20.09</v>
      </c>
      <c r="J197" cm="1">
        <f t="array" ref="J197:N197">_xlfn.XLOOKUP(B197,weather!B:B,weather!C:G)</f>
        <v>2.9</v>
      </c>
      <c r="K197">
        <v>3</v>
      </c>
      <c r="L197">
        <v>9.9</v>
      </c>
      <c r="M197">
        <v>58.99</v>
      </c>
      <c r="N197">
        <v>7.15</v>
      </c>
      <c r="O197" cm="1">
        <f t="array" ref="O197:T197">_xlfn.XLOOKUP(C197,claimed!A:A,claimed!B:G)</f>
        <v>38</v>
      </c>
      <c r="P197">
        <v>112</v>
      </c>
      <c r="Q197">
        <v>194</v>
      </c>
      <c r="R197">
        <v>0.25</v>
      </c>
      <c r="S197">
        <v>56</v>
      </c>
      <c r="T197">
        <v>10.199999999999999</v>
      </c>
      <c r="U197" t="str">
        <f t="shared" si="6"/>
        <v>Dry</v>
      </c>
      <c r="V197" t="str">
        <f t="shared" si="7"/>
        <v>Mild</v>
      </c>
    </row>
    <row r="198" spans="1:22">
      <c r="A198" s="1">
        <v>44674</v>
      </c>
      <c r="B198">
        <v>17</v>
      </c>
      <c r="C198" t="s">
        <v>9</v>
      </c>
      <c r="D198">
        <v>38.67</v>
      </c>
      <c r="E198">
        <v>147.74</v>
      </c>
      <c r="F198">
        <v>189.55</v>
      </c>
      <c r="G198">
        <v>0.47</v>
      </c>
      <c r="H198">
        <v>51.07</v>
      </c>
      <c r="I198">
        <v>11.67</v>
      </c>
      <c r="J198" cm="1">
        <f t="array" ref="J198:N198">_xlfn.XLOOKUP(B198,weather!B:B,weather!C:G)</f>
        <v>0.51</v>
      </c>
      <c r="K198">
        <v>1</v>
      </c>
      <c r="L198">
        <v>10.48</v>
      </c>
      <c r="M198">
        <v>63.23</v>
      </c>
      <c r="N198">
        <v>12.37</v>
      </c>
      <c r="O198" cm="1">
        <f t="array" ref="O198:T198">_xlfn.XLOOKUP(C198,claimed!A:A,claimed!B:G)</f>
        <v>35</v>
      </c>
      <c r="P198">
        <v>129</v>
      </c>
      <c r="Q198">
        <v>195</v>
      </c>
      <c r="R198">
        <v>0.4</v>
      </c>
      <c r="S198">
        <v>49</v>
      </c>
      <c r="T198">
        <v>10.9</v>
      </c>
      <c r="U198" t="str">
        <f t="shared" si="6"/>
        <v>Dry</v>
      </c>
      <c r="V198" t="str">
        <f t="shared" si="7"/>
        <v>Mild</v>
      </c>
    </row>
    <row r="199" spans="1:22">
      <c r="A199" s="1">
        <v>44674</v>
      </c>
      <c r="B199">
        <v>17</v>
      </c>
      <c r="C199" t="s">
        <v>9</v>
      </c>
      <c r="D199">
        <v>39.86</v>
      </c>
      <c r="E199">
        <v>162.68</v>
      </c>
      <c r="F199">
        <v>187.49</v>
      </c>
      <c r="G199">
        <v>0.55000000000000004</v>
      </c>
      <c r="H199">
        <v>48.45</v>
      </c>
      <c r="I199">
        <v>13.57</v>
      </c>
      <c r="J199" cm="1">
        <f t="array" ref="J199:N199">_xlfn.XLOOKUP(B199,weather!B:B,weather!C:G)</f>
        <v>0.51</v>
      </c>
      <c r="K199">
        <v>1</v>
      </c>
      <c r="L199">
        <v>10.48</v>
      </c>
      <c r="M199">
        <v>63.23</v>
      </c>
      <c r="N199">
        <v>12.37</v>
      </c>
      <c r="O199" cm="1">
        <f t="array" ref="O199:T199">_xlfn.XLOOKUP(C199,claimed!A:A,claimed!B:G)</f>
        <v>35</v>
      </c>
      <c r="P199">
        <v>129</v>
      </c>
      <c r="Q199">
        <v>195</v>
      </c>
      <c r="R199">
        <v>0.4</v>
      </c>
      <c r="S199">
        <v>49</v>
      </c>
      <c r="T199">
        <v>10.9</v>
      </c>
      <c r="U199" t="str">
        <f t="shared" si="6"/>
        <v>Dry</v>
      </c>
      <c r="V199" t="str">
        <f t="shared" si="7"/>
        <v>Mild</v>
      </c>
    </row>
    <row r="200" spans="1:22">
      <c r="A200" s="1">
        <v>44674</v>
      </c>
      <c r="B200">
        <v>17</v>
      </c>
      <c r="C200" t="s">
        <v>9</v>
      </c>
      <c r="D200">
        <v>39.43</v>
      </c>
      <c r="E200">
        <v>179.48</v>
      </c>
      <c r="F200">
        <v>182.34</v>
      </c>
      <c r="G200">
        <v>0.6</v>
      </c>
      <c r="H200">
        <v>52.66</v>
      </c>
      <c r="I200">
        <v>14.47</v>
      </c>
      <c r="J200" cm="1">
        <f t="array" ref="J200:N200">_xlfn.XLOOKUP(B200,weather!B:B,weather!C:G)</f>
        <v>0.51</v>
      </c>
      <c r="K200">
        <v>1</v>
      </c>
      <c r="L200">
        <v>10.48</v>
      </c>
      <c r="M200">
        <v>63.23</v>
      </c>
      <c r="N200">
        <v>12.37</v>
      </c>
      <c r="O200" cm="1">
        <f t="array" ref="O200:T200">_xlfn.XLOOKUP(C200,claimed!A:A,claimed!B:G)</f>
        <v>35</v>
      </c>
      <c r="P200">
        <v>129</v>
      </c>
      <c r="Q200">
        <v>195</v>
      </c>
      <c r="R200">
        <v>0.4</v>
      </c>
      <c r="S200">
        <v>49</v>
      </c>
      <c r="T200">
        <v>10.9</v>
      </c>
      <c r="U200" t="str">
        <f t="shared" si="6"/>
        <v>Dry</v>
      </c>
      <c r="V200" t="str">
        <f t="shared" si="7"/>
        <v>Mild</v>
      </c>
    </row>
    <row r="201" spans="1:22">
      <c r="A201" s="1">
        <v>44674</v>
      </c>
      <c r="B201">
        <v>17</v>
      </c>
      <c r="C201" t="s">
        <v>9</v>
      </c>
      <c r="D201">
        <v>40.86</v>
      </c>
      <c r="E201">
        <v>197.16</v>
      </c>
      <c r="F201">
        <v>182.63</v>
      </c>
      <c r="G201">
        <v>0.65</v>
      </c>
      <c r="H201">
        <v>50.84</v>
      </c>
      <c r="I201">
        <v>15.22</v>
      </c>
      <c r="J201" cm="1">
        <f t="array" ref="J201:N201">_xlfn.XLOOKUP(B201,weather!B:B,weather!C:G)</f>
        <v>0.51</v>
      </c>
      <c r="K201">
        <v>1</v>
      </c>
      <c r="L201">
        <v>10.48</v>
      </c>
      <c r="M201">
        <v>63.23</v>
      </c>
      <c r="N201">
        <v>12.37</v>
      </c>
      <c r="O201" cm="1">
        <f t="array" ref="O201:T201">_xlfn.XLOOKUP(C201,claimed!A:A,claimed!B:G)</f>
        <v>35</v>
      </c>
      <c r="P201">
        <v>129</v>
      </c>
      <c r="Q201">
        <v>195</v>
      </c>
      <c r="R201">
        <v>0.4</v>
      </c>
      <c r="S201">
        <v>49</v>
      </c>
      <c r="T201">
        <v>10.9</v>
      </c>
      <c r="U201" t="str">
        <f t="shared" si="6"/>
        <v>Dry</v>
      </c>
      <c r="V201" t="str">
        <f t="shared" si="7"/>
        <v>Mild</v>
      </c>
    </row>
    <row r="202" spans="1:22">
      <c r="A202" s="1">
        <v>44674</v>
      </c>
      <c r="B202">
        <v>17</v>
      </c>
      <c r="C202" t="s">
        <v>9</v>
      </c>
      <c r="D202">
        <v>40.83</v>
      </c>
      <c r="E202">
        <v>212.41</v>
      </c>
      <c r="F202">
        <v>177.03</v>
      </c>
      <c r="G202">
        <v>0.69</v>
      </c>
      <c r="H202">
        <v>56.62</v>
      </c>
      <c r="I202">
        <v>15.93</v>
      </c>
      <c r="J202" cm="1">
        <f t="array" ref="J202:N202">_xlfn.XLOOKUP(B202,weather!B:B,weather!C:G)</f>
        <v>0.51</v>
      </c>
      <c r="K202">
        <v>1</v>
      </c>
      <c r="L202">
        <v>10.48</v>
      </c>
      <c r="M202">
        <v>63.23</v>
      </c>
      <c r="N202">
        <v>12.37</v>
      </c>
      <c r="O202" cm="1">
        <f t="array" ref="O202:T202">_xlfn.XLOOKUP(C202,claimed!A:A,claimed!B:G)</f>
        <v>35</v>
      </c>
      <c r="P202">
        <v>129</v>
      </c>
      <c r="Q202">
        <v>195</v>
      </c>
      <c r="R202">
        <v>0.4</v>
      </c>
      <c r="S202">
        <v>49</v>
      </c>
      <c r="T202">
        <v>10.9</v>
      </c>
      <c r="U202" t="str">
        <f t="shared" si="6"/>
        <v>Dry</v>
      </c>
      <c r="V202" t="str">
        <f t="shared" si="7"/>
        <v>Mild</v>
      </c>
    </row>
    <row r="203" spans="1:22">
      <c r="A203" s="1">
        <v>44674</v>
      </c>
      <c r="B203">
        <v>17</v>
      </c>
      <c r="C203" t="s">
        <v>10</v>
      </c>
      <c r="D203">
        <v>32.85</v>
      </c>
      <c r="E203">
        <v>138.63999999999999</v>
      </c>
      <c r="F203">
        <v>190.43</v>
      </c>
      <c r="G203">
        <v>0.43</v>
      </c>
      <c r="H203">
        <v>51.39</v>
      </c>
      <c r="I203">
        <v>11.96</v>
      </c>
      <c r="J203" cm="1">
        <f t="array" ref="J203:N203">_xlfn.XLOOKUP(B203,weather!B:B,weather!C:G)</f>
        <v>0.51</v>
      </c>
      <c r="K203">
        <v>1</v>
      </c>
      <c r="L203">
        <v>10.48</v>
      </c>
      <c r="M203">
        <v>63.23</v>
      </c>
      <c r="N203">
        <v>12.37</v>
      </c>
      <c r="O203" cm="1">
        <f t="array" ref="O203:T203">_xlfn.XLOOKUP(C203,claimed!A:A,claimed!B:G)</f>
        <v>36</v>
      </c>
      <c r="P203">
        <v>123</v>
      </c>
      <c r="Q203">
        <v>189</v>
      </c>
      <c r="R203">
        <v>0.38</v>
      </c>
      <c r="S203">
        <v>50</v>
      </c>
      <c r="T203">
        <v>11.1</v>
      </c>
      <c r="U203" t="str">
        <f t="shared" si="6"/>
        <v>Dry</v>
      </c>
      <c r="V203" t="str">
        <f t="shared" si="7"/>
        <v>Mild</v>
      </c>
    </row>
    <row r="204" spans="1:22">
      <c r="A204" s="1">
        <v>44674</v>
      </c>
      <c r="B204">
        <v>17</v>
      </c>
      <c r="C204" t="s">
        <v>10</v>
      </c>
      <c r="D204">
        <v>31.24</v>
      </c>
      <c r="E204">
        <v>153.19</v>
      </c>
      <c r="F204">
        <v>190.68</v>
      </c>
      <c r="G204">
        <v>0.49</v>
      </c>
      <c r="H204">
        <v>45.25</v>
      </c>
      <c r="I204">
        <v>12.7</v>
      </c>
      <c r="J204" cm="1">
        <f t="array" ref="J204:N204">_xlfn.XLOOKUP(B204,weather!B:B,weather!C:G)</f>
        <v>0.51</v>
      </c>
      <c r="K204">
        <v>1</v>
      </c>
      <c r="L204">
        <v>10.48</v>
      </c>
      <c r="M204">
        <v>63.23</v>
      </c>
      <c r="N204">
        <v>12.37</v>
      </c>
      <c r="O204" cm="1">
        <f t="array" ref="O204:T204">_xlfn.XLOOKUP(C204,claimed!A:A,claimed!B:G)</f>
        <v>36</v>
      </c>
      <c r="P204">
        <v>123</v>
      </c>
      <c r="Q204">
        <v>189</v>
      </c>
      <c r="R204">
        <v>0.38</v>
      </c>
      <c r="S204">
        <v>50</v>
      </c>
      <c r="T204">
        <v>11.1</v>
      </c>
      <c r="U204" t="str">
        <f t="shared" si="6"/>
        <v>Dry</v>
      </c>
      <c r="V204" t="str">
        <f t="shared" si="7"/>
        <v>Mild</v>
      </c>
    </row>
    <row r="205" spans="1:22">
      <c r="A205" s="1">
        <v>44674</v>
      </c>
      <c r="B205">
        <v>17</v>
      </c>
      <c r="C205" t="s">
        <v>10</v>
      </c>
      <c r="D205">
        <v>29.16</v>
      </c>
      <c r="E205">
        <v>168.47</v>
      </c>
      <c r="F205">
        <v>188.53</v>
      </c>
      <c r="G205">
        <v>0.55000000000000004</v>
      </c>
      <c r="H205">
        <v>42.56</v>
      </c>
      <c r="I205">
        <v>12.63</v>
      </c>
      <c r="J205" cm="1">
        <f t="array" ref="J205:N205">_xlfn.XLOOKUP(B205,weather!B:B,weather!C:G)</f>
        <v>0.51</v>
      </c>
      <c r="K205">
        <v>1</v>
      </c>
      <c r="L205">
        <v>10.48</v>
      </c>
      <c r="M205">
        <v>63.23</v>
      </c>
      <c r="N205">
        <v>12.37</v>
      </c>
      <c r="O205" cm="1">
        <f t="array" ref="O205:T205">_xlfn.XLOOKUP(C205,claimed!A:A,claimed!B:G)</f>
        <v>36</v>
      </c>
      <c r="P205">
        <v>123</v>
      </c>
      <c r="Q205">
        <v>189</v>
      </c>
      <c r="R205">
        <v>0.38</v>
      </c>
      <c r="S205">
        <v>50</v>
      </c>
      <c r="T205">
        <v>11.1</v>
      </c>
      <c r="U205" t="str">
        <f t="shared" si="6"/>
        <v>Dry</v>
      </c>
      <c r="V205" t="str">
        <f t="shared" si="7"/>
        <v>Mild</v>
      </c>
    </row>
    <row r="206" spans="1:22">
      <c r="A206" s="1">
        <v>44674</v>
      </c>
      <c r="B206">
        <v>17</v>
      </c>
      <c r="C206" t="s">
        <v>10</v>
      </c>
      <c r="D206">
        <v>26.93</v>
      </c>
      <c r="E206">
        <v>185.24</v>
      </c>
      <c r="F206">
        <v>190.22</v>
      </c>
      <c r="G206">
        <v>0.61</v>
      </c>
      <c r="H206">
        <v>39.409999999999997</v>
      </c>
      <c r="I206">
        <v>13.29</v>
      </c>
      <c r="J206" cm="1">
        <f t="array" ref="J206:N206">_xlfn.XLOOKUP(B206,weather!B:B,weather!C:G)</f>
        <v>0.51</v>
      </c>
      <c r="K206">
        <v>1</v>
      </c>
      <c r="L206">
        <v>10.48</v>
      </c>
      <c r="M206">
        <v>63.23</v>
      </c>
      <c r="N206">
        <v>12.37</v>
      </c>
      <c r="O206" cm="1">
        <f t="array" ref="O206:T206">_xlfn.XLOOKUP(C206,claimed!A:A,claimed!B:G)</f>
        <v>36</v>
      </c>
      <c r="P206">
        <v>123</v>
      </c>
      <c r="Q206">
        <v>189</v>
      </c>
      <c r="R206">
        <v>0.38</v>
      </c>
      <c r="S206">
        <v>50</v>
      </c>
      <c r="T206">
        <v>11.1</v>
      </c>
      <c r="U206" t="str">
        <f t="shared" si="6"/>
        <v>Dry</v>
      </c>
      <c r="V206" t="str">
        <f t="shared" si="7"/>
        <v>Mild</v>
      </c>
    </row>
    <row r="207" spans="1:22">
      <c r="A207" s="1">
        <v>44674</v>
      </c>
      <c r="B207">
        <v>17</v>
      </c>
      <c r="C207" t="s">
        <v>11</v>
      </c>
      <c r="D207">
        <v>38.36</v>
      </c>
      <c r="E207">
        <v>129.13999999999999</v>
      </c>
      <c r="F207">
        <v>191.9</v>
      </c>
      <c r="G207">
        <v>0.33</v>
      </c>
      <c r="H207">
        <v>55.13</v>
      </c>
      <c r="I207">
        <v>11.83</v>
      </c>
      <c r="J207" cm="1">
        <f t="array" ref="J207:N207">_xlfn.XLOOKUP(B207,weather!B:B,weather!C:G)</f>
        <v>0.51</v>
      </c>
      <c r="K207">
        <v>1</v>
      </c>
      <c r="L207">
        <v>10.48</v>
      </c>
      <c r="M207">
        <v>63.23</v>
      </c>
      <c r="N207">
        <v>12.37</v>
      </c>
      <c r="O207" cm="1">
        <f t="array" ref="O207:T207">_xlfn.XLOOKUP(C207,claimed!A:A,claimed!B:G)</f>
        <v>38</v>
      </c>
      <c r="P207">
        <v>112</v>
      </c>
      <c r="Q207">
        <v>194</v>
      </c>
      <c r="R207">
        <v>0.25</v>
      </c>
      <c r="S207">
        <v>56</v>
      </c>
      <c r="T207">
        <v>10.199999999999999</v>
      </c>
      <c r="U207" t="str">
        <f t="shared" si="6"/>
        <v>Dry</v>
      </c>
      <c r="V207" t="str">
        <f t="shared" si="7"/>
        <v>Mild</v>
      </c>
    </row>
    <row r="208" spans="1:22">
      <c r="A208" s="1">
        <v>44674</v>
      </c>
      <c r="B208">
        <v>17</v>
      </c>
      <c r="C208" t="s">
        <v>11</v>
      </c>
      <c r="D208">
        <v>40.409999999999997</v>
      </c>
      <c r="E208">
        <v>145.61000000000001</v>
      </c>
      <c r="F208">
        <v>190.27</v>
      </c>
      <c r="G208">
        <v>0.37</v>
      </c>
      <c r="H208">
        <v>54.11</v>
      </c>
      <c r="I208">
        <v>13.58</v>
      </c>
      <c r="J208" cm="1">
        <f t="array" ref="J208:N208">_xlfn.XLOOKUP(B208,weather!B:B,weather!C:G)</f>
        <v>0.51</v>
      </c>
      <c r="K208">
        <v>1</v>
      </c>
      <c r="L208">
        <v>10.48</v>
      </c>
      <c r="M208">
        <v>63.23</v>
      </c>
      <c r="N208">
        <v>12.37</v>
      </c>
      <c r="O208" cm="1">
        <f t="array" ref="O208:T208">_xlfn.XLOOKUP(C208,claimed!A:A,claimed!B:G)</f>
        <v>38</v>
      </c>
      <c r="P208">
        <v>112</v>
      </c>
      <c r="Q208">
        <v>194</v>
      </c>
      <c r="R208">
        <v>0.25</v>
      </c>
      <c r="S208">
        <v>56</v>
      </c>
      <c r="T208">
        <v>10.199999999999999</v>
      </c>
      <c r="U208" t="str">
        <f t="shared" si="6"/>
        <v>Dry</v>
      </c>
      <c r="V208" t="str">
        <f t="shared" si="7"/>
        <v>Mild</v>
      </c>
    </row>
    <row r="209" spans="1:22">
      <c r="A209" s="1">
        <v>44674</v>
      </c>
      <c r="B209">
        <v>17</v>
      </c>
      <c r="C209" t="s">
        <v>11</v>
      </c>
      <c r="D209">
        <v>40.61</v>
      </c>
      <c r="E209">
        <v>165.72</v>
      </c>
      <c r="F209">
        <v>186.08</v>
      </c>
      <c r="G209">
        <v>0.45</v>
      </c>
      <c r="H209">
        <v>56.39</v>
      </c>
      <c r="I209">
        <v>15.06</v>
      </c>
      <c r="J209" cm="1">
        <f t="array" ref="J209:N209">_xlfn.XLOOKUP(B209,weather!B:B,weather!C:G)</f>
        <v>0.51</v>
      </c>
      <c r="K209">
        <v>1</v>
      </c>
      <c r="L209">
        <v>10.48</v>
      </c>
      <c r="M209">
        <v>63.23</v>
      </c>
      <c r="N209">
        <v>12.37</v>
      </c>
      <c r="O209" cm="1">
        <f t="array" ref="O209:T209">_xlfn.XLOOKUP(C209,claimed!A:A,claimed!B:G)</f>
        <v>38</v>
      </c>
      <c r="P209">
        <v>112</v>
      </c>
      <c r="Q209">
        <v>194</v>
      </c>
      <c r="R209">
        <v>0.25</v>
      </c>
      <c r="S209">
        <v>56</v>
      </c>
      <c r="T209">
        <v>10.199999999999999</v>
      </c>
      <c r="U209" t="str">
        <f t="shared" si="6"/>
        <v>Dry</v>
      </c>
      <c r="V209" t="str">
        <f t="shared" si="7"/>
        <v>Mild</v>
      </c>
    </row>
    <row r="210" spans="1:22">
      <c r="A210" s="1">
        <v>44674</v>
      </c>
      <c r="B210">
        <v>17</v>
      </c>
      <c r="C210" t="s">
        <v>11</v>
      </c>
      <c r="D210">
        <v>41.51</v>
      </c>
      <c r="E210">
        <v>185.04</v>
      </c>
      <c r="F210">
        <v>179.37</v>
      </c>
      <c r="G210">
        <v>0.48</v>
      </c>
      <c r="H210">
        <v>60.56</v>
      </c>
      <c r="I210">
        <v>16.329999999999998</v>
      </c>
      <c r="J210" cm="1">
        <f t="array" ref="J210:N210">_xlfn.XLOOKUP(B210,weather!B:B,weather!C:G)</f>
        <v>0.51</v>
      </c>
      <c r="K210">
        <v>1</v>
      </c>
      <c r="L210">
        <v>10.48</v>
      </c>
      <c r="M210">
        <v>63.23</v>
      </c>
      <c r="N210">
        <v>12.37</v>
      </c>
      <c r="O210" cm="1">
        <f t="array" ref="O210:T210">_xlfn.XLOOKUP(C210,claimed!A:A,claimed!B:G)</f>
        <v>38</v>
      </c>
      <c r="P210">
        <v>112</v>
      </c>
      <c r="Q210">
        <v>194</v>
      </c>
      <c r="R210">
        <v>0.25</v>
      </c>
      <c r="S210">
        <v>56</v>
      </c>
      <c r="T210">
        <v>10.199999999999999</v>
      </c>
      <c r="U210" t="str">
        <f t="shared" si="6"/>
        <v>Dry</v>
      </c>
      <c r="V210" t="str">
        <f t="shared" si="7"/>
        <v>Mild</v>
      </c>
    </row>
    <row r="211" spans="1:22">
      <c r="A211" s="1">
        <v>44681</v>
      </c>
      <c r="B211">
        <v>18</v>
      </c>
      <c r="C211" t="s">
        <v>9</v>
      </c>
      <c r="D211">
        <v>38.020000000000003</v>
      </c>
      <c r="E211">
        <v>137.12</v>
      </c>
      <c r="F211">
        <v>193.19</v>
      </c>
      <c r="G211">
        <v>0.44</v>
      </c>
      <c r="H211">
        <v>45.42</v>
      </c>
      <c r="I211">
        <v>13.82</v>
      </c>
      <c r="J211" cm="1">
        <f t="array" ref="J211:N211">_xlfn.XLOOKUP(B211,weather!B:B,weather!C:G)</f>
        <v>1.66</v>
      </c>
      <c r="K211">
        <v>2</v>
      </c>
      <c r="L211">
        <v>7.27</v>
      </c>
      <c r="M211">
        <v>61.34</v>
      </c>
      <c r="N211">
        <v>8.31</v>
      </c>
      <c r="O211" cm="1">
        <f t="array" ref="O211:T211">_xlfn.XLOOKUP(C211,claimed!A:A,claimed!B:G)</f>
        <v>35</v>
      </c>
      <c r="P211">
        <v>129</v>
      </c>
      <c r="Q211">
        <v>195</v>
      </c>
      <c r="R211">
        <v>0.4</v>
      </c>
      <c r="S211">
        <v>49</v>
      </c>
      <c r="T211">
        <v>10.9</v>
      </c>
      <c r="U211" t="str">
        <f t="shared" si="6"/>
        <v>Dry</v>
      </c>
      <c r="V211" t="str">
        <f t="shared" si="7"/>
        <v>Mild</v>
      </c>
    </row>
    <row r="212" spans="1:22">
      <c r="A212" s="1">
        <v>44681</v>
      </c>
      <c r="B212">
        <v>18</v>
      </c>
      <c r="C212" t="s">
        <v>9</v>
      </c>
      <c r="D212">
        <v>39.65</v>
      </c>
      <c r="E212">
        <v>147.80000000000001</v>
      </c>
      <c r="F212">
        <v>191.1</v>
      </c>
      <c r="G212">
        <v>0.49</v>
      </c>
      <c r="H212">
        <v>45.67</v>
      </c>
      <c r="I212">
        <v>14.81</v>
      </c>
      <c r="J212" cm="1">
        <f t="array" ref="J212:N212">_xlfn.XLOOKUP(B212,weather!B:B,weather!C:G)</f>
        <v>1.66</v>
      </c>
      <c r="K212">
        <v>2</v>
      </c>
      <c r="L212">
        <v>7.27</v>
      </c>
      <c r="M212">
        <v>61.34</v>
      </c>
      <c r="N212">
        <v>8.31</v>
      </c>
      <c r="O212" cm="1">
        <f t="array" ref="O212:T212">_xlfn.XLOOKUP(C212,claimed!A:A,claimed!B:G)</f>
        <v>35</v>
      </c>
      <c r="P212">
        <v>129</v>
      </c>
      <c r="Q212">
        <v>195</v>
      </c>
      <c r="R212">
        <v>0.4</v>
      </c>
      <c r="S212">
        <v>49</v>
      </c>
      <c r="T212">
        <v>10.9</v>
      </c>
      <c r="U212" t="str">
        <f t="shared" si="6"/>
        <v>Dry</v>
      </c>
      <c r="V212" t="str">
        <f t="shared" si="7"/>
        <v>Mild</v>
      </c>
    </row>
    <row r="213" spans="1:22">
      <c r="A213" s="1">
        <v>44681</v>
      </c>
      <c r="B213">
        <v>18</v>
      </c>
      <c r="C213" t="s">
        <v>9</v>
      </c>
      <c r="D213">
        <v>40.79</v>
      </c>
      <c r="E213">
        <v>160.55000000000001</v>
      </c>
      <c r="F213">
        <v>188.99</v>
      </c>
      <c r="G213">
        <v>0.53</v>
      </c>
      <c r="H213">
        <v>47.12</v>
      </c>
      <c r="I213">
        <v>17.95</v>
      </c>
      <c r="J213" cm="1">
        <f t="array" ref="J213:N213">_xlfn.XLOOKUP(B213,weather!B:B,weather!C:G)</f>
        <v>1.66</v>
      </c>
      <c r="K213">
        <v>2</v>
      </c>
      <c r="L213">
        <v>7.27</v>
      </c>
      <c r="M213">
        <v>61.34</v>
      </c>
      <c r="N213">
        <v>8.31</v>
      </c>
      <c r="O213" cm="1">
        <f t="array" ref="O213:T213">_xlfn.XLOOKUP(C213,claimed!A:A,claimed!B:G)</f>
        <v>35</v>
      </c>
      <c r="P213">
        <v>129</v>
      </c>
      <c r="Q213">
        <v>195</v>
      </c>
      <c r="R213">
        <v>0.4</v>
      </c>
      <c r="S213">
        <v>49</v>
      </c>
      <c r="T213">
        <v>10.9</v>
      </c>
      <c r="U213" t="str">
        <f t="shared" si="6"/>
        <v>Dry</v>
      </c>
      <c r="V213" t="str">
        <f t="shared" si="7"/>
        <v>Mild</v>
      </c>
    </row>
    <row r="214" spans="1:22">
      <c r="A214" s="1">
        <v>44681</v>
      </c>
      <c r="B214">
        <v>18</v>
      </c>
      <c r="C214" t="s">
        <v>9</v>
      </c>
      <c r="D214">
        <v>42.26</v>
      </c>
      <c r="E214">
        <v>166.07</v>
      </c>
      <c r="F214">
        <v>187.22</v>
      </c>
      <c r="G214">
        <v>0.54</v>
      </c>
      <c r="H214">
        <v>49.56</v>
      </c>
      <c r="I214">
        <v>20.14</v>
      </c>
      <c r="J214" cm="1">
        <f t="array" ref="J214:N214">_xlfn.XLOOKUP(B214,weather!B:B,weather!C:G)</f>
        <v>1.66</v>
      </c>
      <c r="K214">
        <v>2</v>
      </c>
      <c r="L214">
        <v>7.27</v>
      </c>
      <c r="M214">
        <v>61.34</v>
      </c>
      <c r="N214">
        <v>8.31</v>
      </c>
      <c r="O214" cm="1">
        <f t="array" ref="O214:T214">_xlfn.XLOOKUP(C214,claimed!A:A,claimed!B:G)</f>
        <v>35</v>
      </c>
      <c r="P214">
        <v>129</v>
      </c>
      <c r="Q214">
        <v>195</v>
      </c>
      <c r="R214">
        <v>0.4</v>
      </c>
      <c r="S214">
        <v>49</v>
      </c>
      <c r="T214">
        <v>10.9</v>
      </c>
      <c r="U214" t="str">
        <f t="shared" si="6"/>
        <v>Dry</v>
      </c>
      <c r="V214" t="str">
        <f t="shared" si="7"/>
        <v>Mild</v>
      </c>
    </row>
    <row r="215" spans="1:22">
      <c r="A215" s="1">
        <v>44681</v>
      </c>
      <c r="B215">
        <v>18</v>
      </c>
      <c r="C215" t="s">
        <v>10</v>
      </c>
      <c r="D215">
        <v>32.869999999999997</v>
      </c>
      <c r="E215">
        <v>133.85</v>
      </c>
      <c r="F215">
        <v>187.44</v>
      </c>
      <c r="G215">
        <v>0.41</v>
      </c>
      <c r="H215">
        <v>46.25</v>
      </c>
      <c r="I215">
        <v>12.3</v>
      </c>
      <c r="J215" cm="1">
        <f t="array" ref="J215:N215">_xlfn.XLOOKUP(B215,weather!B:B,weather!C:G)</f>
        <v>1.66</v>
      </c>
      <c r="K215">
        <v>2</v>
      </c>
      <c r="L215">
        <v>7.27</v>
      </c>
      <c r="M215">
        <v>61.34</v>
      </c>
      <c r="N215">
        <v>8.31</v>
      </c>
      <c r="O215" cm="1">
        <f t="array" ref="O215:T215">_xlfn.XLOOKUP(C215,claimed!A:A,claimed!B:G)</f>
        <v>36</v>
      </c>
      <c r="P215">
        <v>123</v>
      </c>
      <c r="Q215">
        <v>189</v>
      </c>
      <c r="R215">
        <v>0.38</v>
      </c>
      <c r="S215">
        <v>50</v>
      </c>
      <c r="T215">
        <v>11.1</v>
      </c>
      <c r="U215" t="str">
        <f t="shared" si="6"/>
        <v>Dry</v>
      </c>
      <c r="V215" t="str">
        <f t="shared" si="7"/>
        <v>Mild</v>
      </c>
    </row>
    <row r="216" spans="1:22">
      <c r="A216" s="1">
        <v>44681</v>
      </c>
      <c r="B216">
        <v>18</v>
      </c>
      <c r="C216" t="s">
        <v>10</v>
      </c>
      <c r="D216">
        <v>29.53</v>
      </c>
      <c r="E216">
        <v>149.76</v>
      </c>
      <c r="F216">
        <v>189.83</v>
      </c>
      <c r="G216">
        <v>0.45</v>
      </c>
      <c r="H216">
        <v>49.12</v>
      </c>
      <c r="I216">
        <v>15.48</v>
      </c>
      <c r="J216" cm="1">
        <f t="array" ref="J216:N216">_xlfn.XLOOKUP(B216,weather!B:B,weather!C:G)</f>
        <v>1.66</v>
      </c>
      <c r="K216">
        <v>2</v>
      </c>
      <c r="L216">
        <v>7.27</v>
      </c>
      <c r="M216">
        <v>61.34</v>
      </c>
      <c r="N216">
        <v>8.31</v>
      </c>
      <c r="O216" cm="1">
        <f t="array" ref="O216:T216">_xlfn.XLOOKUP(C216,claimed!A:A,claimed!B:G)</f>
        <v>36</v>
      </c>
      <c r="P216">
        <v>123</v>
      </c>
      <c r="Q216">
        <v>189</v>
      </c>
      <c r="R216">
        <v>0.38</v>
      </c>
      <c r="S216">
        <v>50</v>
      </c>
      <c r="T216">
        <v>11.1</v>
      </c>
      <c r="U216" t="str">
        <f t="shared" si="6"/>
        <v>Dry</v>
      </c>
      <c r="V216" t="str">
        <f t="shared" si="7"/>
        <v>Mild</v>
      </c>
    </row>
    <row r="217" spans="1:22">
      <c r="A217" s="1">
        <v>44681</v>
      </c>
      <c r="B217">
        <v>18</v>
      </c>
      <c r="C217" t="s">
        <v>10</v>
      </c>
      <c r="D217">
        <v>26.77</v>
      </c>
      <c r="E217">
        <v>157.5</v>
      </c>
      <c r="F217">
        <v>191.83</v>
      </c>
      <c r="G217">
        <v>0.49</v>
      </c>
      <c r="H217">
        <v>45.41</v>
      </c>
      <c r="I217">
        <v>17.47</v>
      </c>
      <c r="J217" cm="1">
        <f t="array" ref="J217:N217">_xlfn.XLOOKUP(B217,weather!B:B,weather!C:G)</f>
        <v>1.66</v>
      </c>
      <c r="K217">
        <v>2</v>
      </c>
      <c r="L217">
        <v>7.27</v>
      </c>
      <c r="M217">
        <v>61.34</v>
      </c>
      <c r="N217">
        <v>8.31</v>
      </c>
      <c r="O217" cm="1">
        <f t="array" ref="O217:T217">_xlfn.XLOOKUP(C217,claimed!A:A,claimed!B:G)</f>
        <v>36</v>
      </c>
      <c r="P217">
        <v>123</v>
      </c>
      <c r="Q217">
        <v>189</v>
      </c>
      <c r="R217">
        <v>0.38</v>
      </c>
      <c r="S217">
        <v>50</v>
      </c>
      <c r="T217">
        <v>11.1</v>
      </c>
      <c r="U217" t="str">
        <f t="shared" si="6"/>
        <v>Dry</v>
      </c>
      <c r="V217" t="str">
        <f t="shared" si="7"/>
        <v>Mild</v>
      </c>
    </row>
    <row r="218" spans="1:22">
      <c r="A218" s="1">
        <v>44681</v>
      </c>
      <c r="B218">
        <v>18</v>
      </c>
      <c r="C218" t="s">
        <v>10</v>
      </c>
      <c r="D218">
        <v>24.91</v>
      </c>
      <c r="E218">
        <v>166.9</v>
      </c>
      <c r="F218">
        <v>190.5</v>
      </c>
      <c r="G218">
        <v>0.5</v>
      </c>
      <c r="H218">
        <v>42.82</v>
      </c>
      <c r="I218">
        <v>19.71</v>
      </c>
      <c r="J218" cm="1">
        <f t="array" ref="J218:N218">_xlfn.XLOOKUP(B218,weather!B:B,weather!C:G)</f>
        <v>1.66</v>
      </c>
      <c r="K218">
        <v>2</v>
      </c>
      <c r="L218">
        <v>7.27</v>
      </c>
      <c r="M218">
        <v>61.34</v>
      </c>
      <c r="N218">
        <v>8.31</v>
      </c>
      <c r="O218" cm="1">
        <f t="array" ref="O218:T218">_xlfn.XLOOKUP(C218,claimed!A:A,claimed!B:G)</f>
        <v>36</v>
      </c>
      <c r="P218">
        <v>123</v>
      </c>
      <c r="Q218">
        <v>189</v>
      </c>
      <c r="R218">
        <v>0.38</v>
      </c>
      <c r="S218">
        <v>50</v>
      </c>
      <c r="T218">
        <v>11.1</v>
      </c>
      <c r="U218" t="str">
        <f t="shared" si="6"/>
        <v>Dry</v>
      </c>
      <c r="V218" t="str">
        <f t="shared" si="7"/>
        <v>Mild</v>
      </c>
    </row>
    <row r="219" spans="1:22">
      <c r="A219" s="1">
        <v>44681</v>
      </c>
      <c r="B219">
        <v>18</v>
      </c>
      <c r="C219" t="s">
        <v>10</v>
      </c>
      <c r="D219">
        <v>22.71</v>
      </c>
      <c r="E219">
        <v>173.49</v>
      </c>
      <c r="F219">
        <v>188.94</v>
      </c>
      <c r="G219">
        <v>0.53</v>
      </c>
      <c r="H219">
        <v>38.049999999999997</v>
      </c>
      <c r="I219">
        <v>21.35</v>
      </c>
      <c r="J219" cm="1">
        <f t="array" ref="J219:N219">_xlfn.XLOOKUP(B219,weather!B:B,weather!C:G)</f>
        <v>1.66</v>
      </c>
      <c r="K219">
        <v>2</v>
      </c>
      <c r="L219">
        <v>7.27</v>
      </c>
      <c r="M219">
        <v>61.34</v>
      </c>
      <c r="N219">
        <v>8.31</v>
      </c>
      <c r="O219" cm="1">
        <f t="array" ref="O219:T219">_xlfn.XLOOKUP(C219,claimed!A:A,claimed!B:G)</f>
        <v>36</v>
      </c>
      <c r="P219">
        <v>123</v>
      </c>
      <c r="Q219">
        <v>189</v>
      </c>
      <c r="R219">
        <v>0.38</v>
      </c>
      <c r="S219">
        <v>50</v>
      </c>
      <c r="T219">
        <v>11.1</v>
      </c>
      <c r="U219" t="str">
        <f t="shared" si="6"/>
        <v>Dry</v>
      </c>
      <c r="V219" t="str">
        <f t="shared" si="7"/>
        <v>Mild</v>
      </c>
    </row>
    <row r="220" spans="1:22">
      <c r="A220" s="1">
        <v>44681</v>
      </c>
      <c r="B220">
        <v>18</v>
      </c>
      <c r="C220" t="s">
        <v>11</v>
      </c>
      <c r="D220">
        <v>37.69</v>
      </c>
      <c r="E220">
        <v>122.81</v>
      </c>
      <c r="F220">
        <v>191.98</v>
      </c>
      <c r="G220">
        <v>0.27</v>
      </c>
      <c r="H220">
        <v>55.67</v>
      </c>
      <c r="I220">
        <v>14.25</v>
      </c>
      <c r="J220" cm="1">
        <f t="array" ref="J220:N220">_xlfn.XLOOKUP(B220,weather!B:B,weather!C:G)</f>
        <v>1.66</v>
      </c>
      <c r="K220">
        <v>2</v>
      </c>
      <c r="L220">
        <v>7.27</v>
      </c>
      <c r="M220">
        <v>61.34</v>
      </c>
      <c r="N220">
        <v>8.31</v>
      </c>
      <c r="O220" cm="1">
        <f t="array" ref="O220:T220">_xlfn.XLOOKUP(C220,claimed!A:A,claimed!B:G)</f>
        <v>38</v>
      </c>
      <c r="P220">
        <v>112</v>
      </c>
      <c r="Q220">
        <v>194</v>
      </c>
      <c r="R220">
        <v>0.25</v>
      </c>
      <c r="S220">
        <v>56</v>
      </c>
      <c r="T220">
        <v>10.199999999999999</v>
      </c>
      <c r="U220" t="str">
        <f t="shared" si="6"/>
        <v>Dry</v>
      </c>
      <c r="V220" t="str">
        <f t="shared" si="7"/>
        <v>Mild</v>
      </c>
    </row>
    <row r="221" spans="1:22">
      <c r="A221" s="1">
        <v>44681</v>
      </c>
      <c r="B221">
        <v>18</v>
      </c>
      <c r="C221" t="s">
        <v>11</v>
      </c>
      <c r="D221">
        <v>38.61</v>
      </c>
      <c r="E221">
        <v>131.46</v>
      </c>
      <c r="F221">
        <v>187.87</v>
      </c>
      <c r="G221">
        <v>0.31</v>
      </c>
      <c r="H221">
        <v>55.51</v>
      </c>
      <c r="I221">
        <v>17.73</v>
      </c>
      <c r="J221" cm="1">
        <f t="array" ref="J221:N221">_xlfn.XLOOKUP(B221,weather!B:B,weather!C:G)</f>
        <v>1.66</v>
      </c>
      <c r="K221">
        <v>2</v>
      </c>
      <c r="L221">
        <v>7.27</v>
      </c>
      <c r="M221">
        <v>61.34</v>
      </c>
      <c r="N221">
        <v>8.31</v>
      </c>
      <c r="O221" cm="1">
        <f t="array" ref="O221:T221">_xlfn.XLOOKUP(C221,claimed!A:A,claimed!B:G)</f>
        <v>38</v>
      </c>
      <c r="P221">
        <v>112</v>
      </c>
      <c r="Q221">
        <v>194</v>
      </c>
      <c r="R221">
        <v>0.25</v>
      </c>
      <c r="S221">
        <v>56</v>
      </c>
      <c r="T221">
        <v>10.199999999999999</v>
      </c>
      <c r="U221" t="str">
        <f t="shared" si="6"/>
        <v>Dry</v>
      </c>
      <c r="V221" t="str">
        <f t="shared" si="7"/>
        <v>Mild</v>
      </c>
    </row>
    <row r="222" spans="1:22">
      <c r="A222" s="1">
        <v>44681</v>
      </c>
      <c r="B222">
        <v>18</v>
      </c>
      <c r="C222" t="s">
        <v>11</v>
      </c>
      <c r="D222">
        <v>39.21</v>
      </c>
      <c r="E222">
        <v>143.75</v>
      </c>
      <c r="F222">
        <v>182.42</v>
      </c>
      <c r="G222">
        <v>0.34</v>
      </c>
      <c r="H222">
        <v>52.7</v>
      </c>
      <c r="I222">
        <v>19.71</v>
      </c>
      <c r="J222" cm="1">
        <f t="array" ref="J222:N222">_xlfn.XLOOKUP(B222,weather!B:B,weather!C:G)</f>
        <v>1.66</v>
      </c>
      <c r="K222">
        <v>2</v>
      </c>
      <c r="L222">
        <v>7.27</v>
      </c>
      <c r="M222">
        <v>61.34</v>
      </c>
      <c r="N222">
        <v>8.31</v>
      </c>
      <c r="O222" cm="1">
        <f t="array" ref="O222:T222">_xlfn.XLOOKUP(C222,claimed!A:A,claimed!B:G)</f>
        <v>38</v>
      </c>
      <c r="P222">
        <v>112</v>
      </c>
      <c r="Q222">
        <v>194</v>
      </c>
      <c r="R222">
        <v>0.25</v>
      </c>
      <c r="S222">
        <v>56</v>
      </c>
      <c r="T222">
        <v>10.199999999999999</v>
      </c>
      <c r="U222" t="str">
        <f t="shared" si="6"/>
        <v>Dry</v>
      </c>
      <c r="V222" t="str">
        <f t="shared" si="7"/>
        <v>Mild</v>
      </c>
    </row>
    <row r="223" spans="1:22">
      <c r="A223" s="1">
        <v>44681</v>
      </c>
      <c r="B223">
        <v>18</v>
      </c>
      <c r="C223" t="s">
        <v>11</v>
      </c>
      <c r="D223">
        <v>39.04</v>
      </c>
      <c r="E223">
        <v>156.31</v>
      </c>
      <c r="F223">
        <v>180.51</v>
      </c>
      <c r="G223">
        <v>0.38</v>
      </c>
      <c r="H223">
        <v>54.79</v>
      </c>
      <c r="I223">
        <v>21.58</v>
      </c>
      <c r="J223" cm="1">
        <f t="array" ref="J223:N223">_xlfn.XLOOKUP(B223,weather!B:B,weather!C:G)</f>
        <v>1.66</v>
      </c>
      <c r="K223">
        <v>2</v>
      </c>
      <c r="L223">
        <v>7.27</v>
      </c>
      <c r="M223">
        <v>61.34</v>
      </c>
      <c r="N223">
        <v>8.31</v>
      </c>
      <c r="O223" cm="1">
        <f t="array" ref="O223:T223">_xlfn.XLOOKUP(C223,claimed!A:A,claimed!B:G)</f>
        <v>38</v>
      </c>
      <c r="P223">
        <v>112</v>
      </c>
      <c r="Q223">
        <v>194</v>
      </c>
      <c r="R223">
        <v>0.25</v>
      </c>
      <c r="S223">
        <v>56</v>
      </c>
      <c r="T223">
        <v>10.199999999999999</v>
      </c>
      <c r="U223" t="str">
        <f t="shared" si="6"/>
        <v>Dry</v>
      </c>
      <c r="V223" t="str">
        <f t="shared" si="7"/>
        <v>Mild</v>
      </c>
    </row>
    <row r="224" spans="1:22">
      <c r="A224" s="1">
        <v>44681</v>
      </c>
      <c r="B224">
        <v>18</v>
      </c>
      <c r="C224" t="s">
        <v>11</v>
      </c>
      <c r="D224">
        <v>37.79</v>
      </c>
      <c r="E224">
        <v>166.89</v>
      </c>
      <c r="F224">
        <v>180.52</v>
      </c>
      <c r="G224">
        <v>0.41</v>
      </c>
      <c r="H224">
        <v>54.95</v>
      </c>
      <c r="I224">
        <v>23.62</v>
      </c>
      <c r="J224" cm="1">
        <f t="array" ref="J224:N224">_xlfn.XLOOKUP(B224,weather!B:B,weather!C:G)</f>
        <v>1.66</v>
      </c>
      <c r="K224">
        <v>2</v>
      </c>
      <c r="L224">
        <v>7.27</v>
      </c>
      <c r="M224">
        <v>61.34</v>
      </c>
      <c r="N224">
        <v>8.31</v>
      </c>
      <c r="O224" cm="1">
        <f t="array" ref="O224:T224">_xlfn.XLOOKUP(C224,claimed!A:A,claimed!B:G)</f>
        <v>38</v>
      </c>
      <c r="P224">
        <v>112</v>
      </c>
      <c r="Q224">
        <v>194</v>
      </c>
      <c r="R224">
        <v>0.25</v>
      </c>
      <c r="S224">
        <v>56</v>
      </c>
      <c r="T224">
        <v>10.199999999999999</v>
      </c>
      <c r="U224" t="str">
        <f t="shared" si="6"/>
        <v>Dry</v>
      </c>
      <c r="V224" t="str">
        <f t="shared" si="7"/>
        <v>Mild</v>
      </c>
    </row>
    <row r="225" spans="1:22">
      <c r="A225" s="1">
        <v>44688</v>
      </c>
      <c r="B225">
        <v>19</v>
      </c>
      <c r="C225" t="s">
        <v>9</v>
      </c>
      <c r="D225">
        <v>34.78</v>
      </c>
      <c r="E225">
        <v>146.69999999999999</v>
      </c>
      <c r="F225">
        <v>192.21</v>
      </c>
      <c r="G225">
        <v>0.43</v>
      </c>
      <c r="H225">
        <v>46.74</v>
      </c>
      <c r="I225">
        <v>11.41</v>
      </c>
      <c r="J225" cm="1">
        <f t="array" ref="J225:N225">_xlfn.XLOOKUP(B225,weather!B:B,weather!C:G)</f>
        <v>1.67</v>
      </c>
      <c r="K225">
        <v>1</v>
      </c>
      <c r="L225">
        <v>11.47</v>
      </c>
      <c r="M225">
        <v>60.49</v>
      </c>
      <c r="N225">
        <v>7.17</v>
      </c>
      <c r="O225" cm="1">
        <f t="array" ref="O225:T225">_xlfn.XLOOKUP(C225,claimed!A:A,claimed!B:G)</f>
        <v>35</v>
      </c>
      <c r="P225">
        <v>129</v>
      </c>
      <c r="Q225">
        <v>195</v>
      </c>
      <c r="R225">
        <v>0.4</v>
      </c>
      <c r="S225">
        <v>49</v>
      </c>
      <c r="T225">
        <v>10.9</v>
      </c>
      <c r="U225" t="str">
        <f t="shared" si="6"/>
        <v>Dry</v>
      </c>
      <c r="V225" t="str">
        <f t="shared" si="7"/>
        <v>Warm</v>
      </c>
    </row>
    <row r="226" spans="1:22">
      <c r="A226" s="1">
        <v>44688</v>
      </c>
      <c r="B226">
        <v>19</v>
      </c>
      <c r="C226" t="s">
        <v>9</v>
      </c>
      <c r="D226">
        <v>38.11</v>
      </c>
      <c r="E226">
        <v>161.37</v>
      </c>
      <c r="F226">
        <v>190.05</v>
      </c>
      <c r="G226">
        <v>0.47</v>
      </c>
      <c r="H226">
        <v>47.55</v>
      </c>
      <c r="I226">
        <v>12.09</v>
      </c>
      <c r="J226" cm="1">
        <f t="array" ref="J226:N226">_xlfn.XLOOKUP(B226,weather!B:B,weather!C:G)</f>
        <v>1.67</v>
      </c>
      <c r="K226">
        <v>1</v>
      </c>
      <c r="L226">
        <v>11.47</v>
      </c>
      <c r="M226">
        <v>60.49</v>
      </c>
      <c r="N226">
        <v>7.17</v>
      </c>
      <c r="O226" cm="1">
        <f t="array" ref="O226:T226">_xlfn.XLOOKUP(C226,claimed!A:A,claimed!B:G)</f>
        <v>35</v>
      </c>
      <c r="P226">
        <v>129</v>
      </c>
      <c r="Q226">
        <v>195</v>
      </c>
      <c r="R226">
        <v>0.4</v>
      </c>
      <c r="S226">
        <v>49</v>
      </c>
      <c r="T226">
        <v>10.9</v>
      </c>
      <c r="U226" t="str">
        <f t="shared" si="6"/>
        <v>Dry</v>
      </c>
      <c r="V226" t="str">
        <f t="shared" si="7"/>
        <v>Warm</v>
      </c>
    </row>
    <row r="227" spans="1:22">
      <c r="A227" s="1">
        <v>44688</v>
      </c>
      <c r="B227">
        <v>19</v>
      </c>
      <c r="C227" t="s">
        <v>9</v>
      </c>
      <c r="D227">
        <v>40.9</v>
      </c>
      <c r="E227">
        <v>179.04</v>
      </c>
      <c r="F227">
        <v>187.26</v>
      </c>
      <c r="G227">
        <v>0.51</v>
      </c>
      <c r="H227">
        <v>49.88</v>
      </c>
      <c r="I227">
        <v>11.73</v>
      </c>
      <c r="J227" cm="1">
        <f t="array" ref="J227:N227">_xlfn.XLOOKUP(B227,weather!B:B,weather!C:G)</f>
        <v>1.67</v>
      </c>
      <c r="K227">
        <v>1</v>
      </c>
      <c r="L227">
        <v>11.47</v>
      </c>
      <c r="M227">
        <v>60.49</v>
      </c>
      <c r="N227">
        <v>7.17</v>
      </c>
      <c r="O227" cm="1">
        <f t="array" ref="O227:T227">_xlfn.XLOOKUP(C227,claimed!A:A,claimed!B:G)</f>
        <v>35</v>
      </c>
      <c r="P227">
        <v>129</v>
      </c>
      <c r="Q227">
        <v>195</v>
      </c>
      <c r="R227">
        <v>0.4</v>
      </c>
      <c r="S227">
        <v>49</v>
      </c>
      <c r="T227">
        <v>10.9</v>
      </c>
      <c r="U227" t="str">
        <f t="shared" si="6"/>
        <v>Dry</v>
      </c>
      <c r="V227" t="str">
        <f t="shared" si="7"/>
        <v>Warm</v>
      </c>
    </row>
    <row r="228" spans="1:22">
      <c r="A228" s="1">
        <v>44688</v>
      </c>
      <c r="B228">
        <v>19</v>
      </c>
      <c r="C228" t="s">
        <v>9</v>
      </c>
      <c r="D228">
        <v>42.01</v>
      </c>
      <c r="E228">
        <v>193.51</v>
      </c>
      <c r="F228">
        <v>182.24</v>
      </c>
      <c r="G228">
        <v>0.54</v>
      </c>
      <c r="H228">
        <v>48.66</v>
      </c>
      <c r="I228">
        <v>12.53</v>
      </c>
      <c r="J228" cm="1">
        <f t="array" ref="J228:N228">_xlfn.XLOOKUP(B228,weather!B:B,weather!C:G)</f>
        <v>1.67</v>
      </c>
      <c r="K228">
        <v>1</v>
      </c>
      <c r="L228">
        <v>11.47</v>
      </c>
      <c r="M228">
        <v>60.49</v>
      </c>
      <c r="N228">
        <v>7.17</v>
      </c>
      <c r="O228" cm="1">
        <f t="array" ref="O228:T228">_xlfn.XLOOKUP(C228,claimed!A:A,claimed!B:G)</f>
        <v>35</v>
      </c>
      <c r="P228">
        <v>129</v>
      </c>
      <c r="Q228">
        <v>195</v>
      </c>
      <c r="R228">
        <v>0.4</v>
      </c>
      <c r="S228">
        <v>49</v>
      </c>
      <c r="T228">
        <v>10.9</v>
      </c>
      <c r="U228" t="str">
        <f t="shared" si="6"/>
        <v>Dry</v>
      </c>
      <c r="V228" t="str">
        <f t="shared" si="7"/>
        <v>Warm</v>
      </c>
    </row>
    <row r="229" spans="1:22">
      <c r="A229" s="1">
        <v>44688</v>
      </c>
      <c r="B229">
        <v>19</v>
      </c>
      <c r="C229" t="s">
        <v>9</v>
      </c>
      <c r="D229">
        <v>43.09</v>
      </c>
      <c r="E229">
        <v>208.23</v>
      </c>
      <c r="F229">
        <v>180.21</v>
      </c>
      <c r="G229">
        <v>0.57999999999999996</v>
      </c>
      <c r="H229">
        <v>48.43</v>
      </c>
      <c r="I229">
        <v>12.22</v>
      </c>
      <c r="J229" cm="1">
        <f t="array" ref="J229:N229">_xlfn.XLOOKUP(B229,weather!B:B,weather!C:G)</f>
        <v>1.67</v>
      </c>
      <c r="K229">
        <v>1</v>
      </c>
      <c r="L229">
        <v>11.47</v>
      </c>
      <c r="M229">
        <v>60.49</v>
      </c>
      <c r="N229">
        <v>7.17</v>
      </c>
      <c r="O229" cm="1">
        <f t="array" ref="O229:T229">_xlfn.XLOOKUP(C229,claimed!A:A,claimed!B:G)</f>
        <v>35</v>
      </c>
      <c r="P229">
        <v>129</v>
      </c>
      <c r="Q229">
        <v>195</v>
      </c>
      <c r="R229">
        <v>0.4</v>
      </c>
      <c r="S229">
        <v>49</v>
      </c>
      <c r="T229">
        <v>10.9</v>
      </c>
      <c r="U229" t="str">
        <f t="shared" si="6"/>
        <v>Dry</v>
      </c>
      <c r="V229" t="str">
        <f t="shared" si="7"/>
        <v>Warm</v>
      </c>
    </row>
    <row r="230" spans="1:22">
      <c r="A230" s="1">
        <v>44688</v>
      </c>
      <c r="B230">
        <v>19</v>
      </c>
      <c r="C230" t="s">
        <v>10</v>
      </c>
      <c r="D230">
        <v>33.380000000000003</v>
      </c>
      <c r="E230">
        <v>141.35</v>
      </c>
      <c r="F230">
        <v>189.59</v>
      </c>
      <c r="G230">
        <v>0.42</v>
      </c>
      <c r="H230">
        <v>47.35</v>
      </c>
      <c r="I230">
        <v>11.07</v>
      </c>
      <c r="J230" cm="1">
        <f t="array" ref="J230:N230">_xlfn.XLOOKUP(B230,weather!B:B,weather!C:G)</f>
        <v>1.67</v>
      </c>
      <c r="K230">
        <v>1</v>
      </c>
      <c r="L230">
        <v>11.47</v>
      </c>
      <c r="M230">
        <v>60.49</v>
      </c>
      <c r="N230">
        <v>7.17</v>
      </c>
      <c r="O230" cm="1">
        <f t="array" ref="O230:T230">_xlfn.XLOOKUP(C230,claimed!A:A,claimed!B:G)</f>
        <v>36</v>
      </c>
      <c r="P230">
        <v>123</v>
      </c>
      <c r="Q230">
        <v>189</v>
      </c>
      <c r="R230">
        <v>0.38</v>
      </c>
      <c r="S230">
        <v>50</v>
      </c>
      <c r="T230">
        <v>11.1</v>
      </c>
      <c r="U230" t="str">
        <f t="shared" si="6"/>
        <v>Dry</v>
      </c>
      <c r="V230" t="str">
        <f t="shared" si="7"/>
        <v>Warm</v>
      </c>
    </row>
    <row r="231" spans="1:22">
      <c r="A231" s="1">
        <v>44688</v>
      </c>
      <c r="B231">
        <v>19</v>
      </c>
      <c r="C231" t="s">
        <v>10</v>
      </c>
      <c r="D231">
        <v>31.44</v>
      </c>
      <c r="E231">
        <v>158.25</v>
      </c>
      <c r="F231">
        <v>183.58</v>
      </c>
      <c r="G231">
        <v>0.47</v>
      </c>
      <c r="H231">
        <v>46.68</v>
      </c>
      <c r="I231">
        <v>10.82</v>
      </c>
      <c r="J231" cm="1">
        <f t="array" ref="J231:N231">_xlfn.XLOOKUP(B231,weather!B:B,weather!C:G)</f>
        <v>1.67</v>
      </c>
      <c r="K231">
        <v>1</v>
      </c>
      <c r="L231">
        <v>11.47</v>
      </c>
      <c r="M231">
        <v>60.49</v>
      </c>
      <c r="N231">
        <v>7.17</v>
      </c>
      <c r="O231" cm="1">
        <f t="array" ref="O231:T231">_xlfn.XLOOKUP(C231,claimed!A:A,claimed!B:G)</f>
        <v>36</v>
      </c>
      <c r="P231">
        <v>123</v>
      </c>
      <c r="Q231">
        <v>189</v>
      </c>
      <c r="R231">
        <v>0.38</v>
      </c>
      <c r="S231">
        <v>50</v>
      </c>
      <c r="T231">
        <v>11.1</v>
      </c>
      <c r="U231" t="str">
        <f t="shared" si="6"/>
        <v>Dry</v>
      </c>
      <c r="V231" t="str">
        <f t="shared" si="7"/>
        <v>Warm</v>
      </c>
    </row>
    <row r="232" spans="1:22">
      <c r="A232" s="1">
        <v>44688</v>
      </c>
      <c r="B232">
        <v>19</v>
      </c>
      <c r="C232" t="s">
        <v>10</v>
      </c>
      <c r="D232">
        <v>28.99</v>
      </c>
      <c r="E232">
        <v>173.87</v>
      </c>
      <c r="F232">
        <v>178.36</v>
      </c>
      <c r="G232">
        <v>0.5</v>
      </c>
      <c r="H232">
        <v>49.5</v>
      </c>
      <c r="I232">
        <v>11.06</v>
      </c>
      <c r="J232" cm="1">
        <f t="array" ref="J232:N232">_xlfn.XLOOKUP(B232,weather!B:B,weather!C:G)</f>
        <v>1.67</v>
      </c>
      <c r="K232">
        <v>1</v>
      </c>
      <c r="L232">
        <v>11.47</v>
      </c>
      <c r="M232">
        <v>60.49</v>
      </c>
      <c r="N232">
        <v>7.17</v>
      </c>
      <c r="O232" cm="1">
        <f t="array" ref="O232:T232">_xlfn.XLOOKUP(C232,claimed!A:A,claimed!B:G)</f>
        <v>36</v>
      </c>
      <c r="P232">
        <v>123</v>
      </c>
      <c r="Q232">
        <v>189</v>
      </c>
      <c r="R232">
        <v>0.38</v>
      </c>
      <c r="S232">
        <v>50</v>
      </c>
      <c r="T232">
        <v>11.1</v>
      </c>
      <c r="U232" t="str">
        <f t="shared" si="6"/>
        <v>Dry</v>
      </c>
      <c r="V232" t="str">
        <f t="shared" si="7"/>
        <v>Warm</v>
      </c>
    </row>
    <row r="233" spans="1:22">
      <c r="A233" s="1">
        <v>44688</v>
      </c>
      <c r="B233">
        <v>19</v>
      </c>
      <c r="C233" t="s">
        <v>11</v>
      </c>
      <c r="D233">
        <v>39.06</v>
      </c>
      <c r="E233">
        <v>125.8</v>
      </c>
      <c r="F233">
        <v>190.53</v>
      </c>
      <c r="G233">
        <v>0.27</v>
      </c>
      <c r="H233">
        <v>55.95</v>
      </c>
      <c r="I233">
        <v>12.15</v>
      </c>
      <c r="J233" cm="1">
        <f t="array" ref="J233:N233">_xlfn.XLOOKUP(B233,weather!B:B,weather!C:G)</f>
        <v>1.67</v>
      </c>
      <c r="K233">
        <v>1</v>
      </c>
      <c r="L233">
        <v>11.47</v>
      </c>
      <c r="M233">
        <v>60.49</v>
      </c>
      <c r="N233">
        <v>7.17</v>
      </c>
      <c r="O233" cm="1">
        <f t="array" ref="O233:T233">_xlfn.XLOOKUP(C233,claimed!A:A,claimed!B:G)</f>
        <v>38</v>
      </c>
      <c r="P233">
        <v>112</v>
      </c>
      <c r="Q233">
        <v>194</v>
      </c>
      <c r="R233">
        <v>0.25</v>
      </c>
      <c r="S233">
        <v>56</v>
      </c>
      <c r="T233">
        <v>10.199999999999999</v>
      </c>
      <c r="U233" t="str">
        <f t="shared" si="6"/>
        <v>Dry</v>
      </c>
      <c r="V233" t="str">
        <f t="shared" si="7"/>
        <v>Warm</v>
      </c>
    </row>
    <row r="234" spans="1:22">
      <c r="A234" s="1">
        <v>44688</v>
      </c>
      <c r="B234">
        <v>19</v>
      </c>
      <c r="C234" t="s">
        <v>11</v>
      </c>
      <c r="D234">
        <v>39.049999999999997</v>
      </c>
      <c r="E234">
        <v>141.08000000000001</v>
      </c>
      <c r="F234">
        <v>191.59</v>
      </c>
      <c r="G234">
        <v>0.32</v>
      </c>
      <c r="H234">
        <v>54.73</v>
      </c>
      <c r="I234">
        <v>13.17</v>
      </c>
      <c r="J234" cm="1">
        <f t="array" ref="J234:N234">_xlfn.XLOOKUP(B234,weather!B:B,weather!C:G)</f>
        <v>1.67</v>
      </c>
      <c r="K234">
        <v>1</v>
      </c>
      <c r="L234">
        <v>11.47</v>
      </c>
      <c r="M234">
        <v>60.49</v>
      </c>
      <c r="N234">
        <v>7.17</v>
      </c>
      <c r="O234" cm="1">
        <f t="array" ref="O234:T234">_xlfn.XLOOKUP(C234,claimed!A:A,claimed!B:G)</f>
        <v>38</v>
      </c>
      <c r="P234">
        <v>112</v>
      </c>
      <c r="Q234">
        <v>194</v>
      </c>
      <c r="R234">
        <v>0.25</v>
      </c>
      <c r="S234">
        <v>56</v>
      </c>
      <c r="T234">
        <v>10.199999999999999</v>
      </c>
      <c r="U234" t="str">
        <f t="shared" si="6"/>
        <v>Dry</v>
      </c>
      <c r="V234" t="str">
        <f t="shared" si="7"/>
        <v>Warm</v>
      </c>
    </row>
    <row r="235" spans="1:22">
      <c r="A235" s="1">
        <v>44688</v>
      </c>
      <c r="B235">
        <v>19</v>
      </c>
      <c r="C235" t="s">
        <v>11</v>
      </c>
      <c r="D235">
        <v>39.17</v>
      </c>
      <c r="E235">
        <v>159.74</v>
      </c>
      <c r="F235">
        <v>187.98</v>
      </c>
      <c r="G235">
        <v>0.37</v>
      </c>
      <c r="H235">
        <v>55.02</v>
      </c>
      <c r="I235">
        <v>15.16</v>
      </c>
      <c r="J235" cm="1">
        <f t="array" ref="J235:N235">_xlfn.XLOOKUP(B235,weather!B:B,weather!C:G)</f>
        <v>1.67</v>
      </c>
      <c r="K235">
        <v>1</v>
      </c>
      <c r="L235">
        <v>11.47</v>
      </c>
      <c r="M235">
        <v>60.49</v>
      </c>
      <c r="N235">
        <v>7.17</v>
      </c>
      <c r="O235" cm="1">
        <f t="array" ref="O235:T235">_xlfn.XLOOKUP(C235,claimed!A:A,claimed!B:G)</f>
        <v>38</v>
      </c>
      <c r="P235">
        <v>112</v>
      </c>
      <c r="Q235">
        <v>194</v>
      </c>
      <c r="R235">
        <v>0.25</v>
      </c>
      <c r="S235">
        <v>56</v>
      </c>
      <c r="T235">
        <v>10.199999999999999</v>
      </c>
      <c r="U235" t="str">
        <f t="shared" si="6"/>
        <v>Dry</v>
      </c>
      <c r="V235" t="str">
        <f t="shared" si="7"/>
        <v>Warm</v>
      </c>
    </row>
    <row r="236" spans="1:22">
      <c r="A236" s="1">
        <v>44688</v>
      </c>
      <c r="B236">
        <v>19</v>
      </c>
      <c r="C236" t="s">
        <v>11</v>
      </c>
      <c r="D236">
        <v>39.700000000000003</v>
      </c>
      <c r="E236">
        <v>176.28</v>
      </c>
      <c r="F236">
        <v>181.88</v>
      </c>
      <c r="G236">
        <v>0.4</v>
      </c>
      <c r="H236">
        <v>56.26</v>
      </c>
      <c r="I236">
        <v>16.760000000000002</v>
      </c>
      <c r="J236" cm="1">
        <f t="array" ref="J236:N236">_xlfn.XLOOKUP(B236,weather!B:B,weather!C:G)</f>
        <v>1.67</v>
      </c>
      <c r="K236">
        <v>1</v>
      </c>
      <c r="L236">
        <v>11.47</v>
      </c>
      <c r="M236">
        <v>60.49</v>
      </c>
      <c r="N236">
        <v>7.17</v>
      </c>
      <c r="O236" cm="1">
        <f t="array" ref="O236:T236">_xlfn.XLOOKUP(C236,claimed!A:A,claimed!B:G)</f>
        <v>38</v>
      </c>
      <c r="P236">
        <v>112</v>
      </c>
      <c r="Q236">
        <v>194</v>
      </c>
      <c r="R236">
        <v>0.25</v>
      </c>
      <c r="S236">
        <v>56</v>
      </c>
      <c r="T236">
        <v>10.199999999999999</v>
      </c>
      <c r="U236" t="str">
        <f t="shared" si="6"/>
        <v>Dry</v>
      </c>
      <c r="V236" t="str">
        <f t="shared" si="7"/>
        <v>Warm</v>
      </c>
    </row>
    <row r="237" spans="1:22">
      <c r="A237" s="1">
        <v>44688</v>
      </c>
      <c r="B237">
        <v>19</v>
      </c>
      <c r="C237" t="s">
        <v>11</v>
      </c>
      <c r="D237">
        <v>39.229999999999997</v>
      </c>
      <c r="E237">
        <v>194.45</v>
      </c>
      <c r="F237">
        <v>176.77</v>
      </c>
      <c r="G237">
        <v>0.43</v>
      </c>
      <c r="H237">
        <v>57.18</v>
      </c>
      <c r="I237">
        <v>17.62</v>
      </c>
      <c r="J237" cm="1">
        <f t="array" ref="J237:N237">_xlfn.XLOOKUP(B237,weather!B:B,weather!C:G)</f>
        <v>1.67</v>
      </c>
      <c r="K237">
        <v>1</v>
      </c>
      <c r="L237">
        <v>11.47</v>
      </c>
      <c r="M237">
        <v>60.49</v>
      </c>
      <c r="N237">
        <v>7.17</v>
      </c>
      <c r="O237" cm="1">
        <f t="array" ref="O237:T237">_xlfn.XLOOKUP(C237,claimed!A:A,claimed!B:G)</f>
        <v>38</v>
      </c>
      <c r="P237">
        <v>112</v>
      </c>
      <c r="Q237">
        <v>194</v>
      </c>
      <c r="R237">
        <v>0.25</v>
      </c>
      <c r="S237">
        <v>56</v>
      </c>
      <c r="T237">
        <v>10.199999999999999</v>
      </c>
      <c r="U237" t="str">
        <f t="shared" si="6"/>
        <v>Dry</v>
      </c>
      <c r="V237" t="str">
        <f t="shared" si="7"/>
        <v>Warm</v>
      </c>
    </row>
    <row r="238" spans="1:22">
      <c r="A238" s="1">
        <v>44695</v>
      </c>
      <c r="B238">
        <v>20</v>
      </c>
      <c r="C238" t="s">
        <v>9</v>
      </c>
      <c r="D238">
        <v>36.76</v>
      </c>
      <c r="E238">
        <v>148.26</v>
      </c>
      <c r="F238">
        <v>194.18</v>
      </c>
      <c r="G238">
        <v>0.43</v>
      </c>
      <c r="H238">
        <v>50.08</v>
      </c>
      <c r="I238">
        <v>12.2</v>
      </c>
      <c r="J238" cm="1">
        <f t="array" ref="J238:N238">_xlfn.XLOOKUP(B238,weather!B:B,weather!C:G)</f>
        <v>1.94</v>
      </c>
      <c r="K238">
        <v>3</v>
      </c>
      <c r="L238">
        <v>11.55</v>
      </c>
      <c r="M238">
        <v>65.180000000000007</v>
      </c>
      <c r="N238">
        <v>8.2799999999999994</v>
      </c>
      <c r="O238" cm="1">
        <f t="array" ref="O238:T238">_xlfn.XLOOKUP(C238,claimed!A:A,claimed!B:G)</f>
        <v>35</v>
      </c>
      <c r="P238">
        <v>129</v>
      </c>
      <c r="Q238">
        <v>195</v>
      </c>
      <c r="R238">
        <v>0.4</v>
      </c>
      <c r="S238">
        <v>49</v>
      </c>
      <c r="T238">
        <v>10.9</v>
      </c>
      <c r="U238" t="str">
        <f t="shared" si="6"/>
        <v>Dry</v>
      </c>
      <c r="V238" t="str">
        <f t="shared" si="7"/>
        <v>Warm</v>
      </c>
    </row>
    <row r="239" spans="1:22">
      <c r="A239" s="1">
        <v>44695</v>
      </c>
      <c r="B239">
        <v>20</v>
      </c>
      <c r="C239" t="s">
        <v>9</v>
      </c>
      <c r="D239">
        <v>35.96</v>
      </c>
      <c r="E239">
        <v>164.04</v>
      </c>
      <c r="F239">
        <v>193.4</v>
      </c>
      <c r="G239">
        <v>0.44</v>
      </c>
      <c r="H239">
        <v>48.8</v>
      </c>
      <c r="I239">
        <v>12.71</v>
      </c>
      <c r="J239" cm="1">
        <f t="array" ref="J239:N239">_xlfn.XLOOKUP(B239,weather!B:B,weather!C:G)</f>
        <v>1.94</v>
      </c>
      <c r="K239">
        <v>3</v>
      </c>
      <c r="L239">
        <v>11.55</v>
      </c>
      <c r="M239">
        <v>65.180000000000007</v>
      </c>
      <c r="N239">
        <v>8.2799999999999994</v>
      </c>
      <c r="O239" cm="1">
        <f t="array" ref="O239:T239">_xlfn.XLOOKUP(C239,claimed!A:A,claimed!B:G)</f>
        <v>35</v>
      </c>
      <c r="P239">
        <v>129</v>
      </c>
      <c r="Q239">
        <v>195</v>
      </c>
      <c r="R239">
        <v>0.4</v>
      </c>
      <c r="S239">
        <v>49</v>
      </c>
      <c r="T239">
        <v>10.9</v>
      </c>
      <c r="U239" t="str">
        <f t="shared" si="6"/>
        <v>Dry</v>
      </c>
      <c r="V239" t="str">
        <f t="shared" si="7"/>
        <v>Warm</v>
      </c>
    </row>
    <row r="240" spans="1:22">
      <c r="A240" s="1">
        <v>44695</v>
      </c>
      <c r="B240">
        <v>20</v>
      </c>
      <c r="C240" t="s">
        <v>9</v>
      </c>
      <c r="D240">
        <v>36.909999999999997</v>
      </c>
      <c r="E240">
        <v>180.25</v>
      </c>
      <c r="F240">
        <v>192.66</v>
      </c>
      <c r="G240">
        <v>0.48</v>
      </c>
      <c r="H240">
        <v>45.86</v>
      </c>
      <c r="I240">
        <v>13.82</v>
      </c>
      <c r="J240" cm="1">
        <f t="array" ref="J240:N240">_xlfn.XLOOKUP(B240,weather!B:B,weather!C:G)</f>
        <v>1.94</v>
      </c>
      <c r="K240">
        <v>3</v>
      </c>
      <c r="L240">
        <v>11.55</v>
      </c>
      <c r="M240">
        <v>65.180000000000007</v>
      </c>
      <c r="N240">
        <v>8.2799999999999994</v>
      </c>
      <c r="O240" cm="1">
        <f t="array" ref="O240:T240">_xlfn.XLOOKUP(C240,claimed!A:A,claimed!B:G)</f>
        <v>35</v>
      </c>
      <c r="P240">
        <v>129</v>
      </c>
      <c r="Q240">
        <v>195</v>
      </c>
      <c r="R240">
        <v>0.4</v>
      </c>
      <c r="S240">
        <v>49</v>
      </c>
      <c r="T240">
        <v>10.9</v>
      </c>
      <c r="U240" t="str">
        <f t="shared" si="6"/>
        <v>Dry</v>
      </c>
      <c r="V240" t="str">
        <f t="shared" si="7"/>
        <v>Warm</v>
      </c>
    </row>
    <row r="241" spans="1:22">
      <c r="A241" s="1">
        <v>44695</v>
      </c>
      <c r="B241">
        <v>20</v>
      </c>
      <c r="C241" t="s">
        <v>9</v>
      </c>
      <c r="D241">
        <v>37.76</v>
      </c>
      <c r="E241">
        <v>197.38</v>
      </c>
      <c r="F241">
        <v>191.88</v>
      </c>
      <c r="G241">
        <v>0.52</v>
      </c>
      <c r="H241">
        <v>45.32</v>
      </c>
      <c r="I241">
        <v>14.71</v>
      </c>
      <c r="J241" cm="1">
        <f t="array" ref="J241:N241">_xlfn.XLOOKUP(B241,weather!B:B,weather!C:G)</f>
        <v>1.94</v>
      </c>
      <c r="K241">
        <v>3</v>
      </c>
      <c r="L241">
        <v>11.55</v>
      </c>
      <c r="M241">
        <v>65.180000000000007</v>
      </c>
      <c r="N241">
        <v>8.2799999999999994</v>
      </c>
      <c r="O241" cm="1">
        <f t="array" ref="O241:T241">_xlfn.XLOOKUP(C241,claimed!A:A,claimed!B:G)</f>
        <v>35</v>
      </c>
      <c r="P241">
        <v>129</v>
      </c>
      <c r="Q241">
        <v>195</v>
      </c>
      <c r="R241">
        <v>0.4</v>
      </c>
      <c r="S241">
        <v>49</v>
      </c>
      <c r="T241">
        <v>10.9</v>
      </c>
      <c r="U241" t="str">
        <f t="shared" si="6"/>
        <v>Dry</v>
      </c>
      <c r="V241" t="str">
        <f t="shared" si="7"/>
        <v>Warm</v>
      </c>
    </row>
    <row r="242" spans="1:22">
      <c r="A242" s="1">
        <v>44695</v>
      </c>
      <c r="B242">
        <v>20</v>
      </c>
      <c r="C242" t="s">
        <v>10</v>
      </c>
      <c r="D242">
        <v>31.49</v>
      </c>
      <c r="E242">
        <v>142.56</v>
      </c>
      <c r="F242">
        <v>187.14</v>
      </c>
      <c r="G242">
        <v>0.42</v>
      </c>
      <c r="H242">
        <v>46.69</v>
      </c>
      <c r="I242">
        <v>11.72</v>
      </c>
      <c r="J242" cm="1">
        <f t="array" ref="J242:N242">_xlfn.XLOOKUP(B242,weather!B:B,weather!C:G)</f>
        <v>1.94</v>
      </c>
      <c r="K242">
        <v>3</v>
      </c>
      <c r="L242">
        <v>11.55</v>
      </c>
      <c r="M242">
        <v>65.180000000000007</v>
      </c>
      <c r="N242">
        <v>8.2799999999999994</v>
      </c>
      <c r="O242" cm="1">
        <f t="array" ref="O242:T242">_xlfn.XLOOKUP(C242,claimed!A:A,claimed!B:G)</f>
        <v>36</v>
      </c>
      <c r="P242">
        <v>123</v>
      </c>
      <c r="Q242">
        <v>189</v>
      </c>
      <c r="R242">
        <v>0.38</v>
      </c>
      <c r="S242">
        <v>50</v>
      </c>
      <c r="T242">
        <v>11.1</v>
      </c>
      <c r="U242" t="str">
        <f t="shared" si="6"/>
        <v>Dry</v>
      </c>
      <c r="V242" t="str">
        <f t="shared" si="7"/>
        <v>Warm</v>
      </c>
    </row>
    <row r="243" spans="1:22">
      <c r="A243" s="1">
        <v>44695</v>
      </c>
      <c r="B243">
        <v>20</v>
      </c>
      <c r="C243" t="s">
        <v>10</v>
      </c>
      <c r="D243">
        <v>28.91</v>
      </c>
      <c r="E243">
        <v>162.38999999999999</v>
      </c>
      <c r="F243">
        <v>182.27</v>
      </c>
      <c r="G243">
        <v>0.46</v>
      </c>
      <c r="H243">
        <v>48.56</v>
      </c>
      <c r="I243">
        <v>13.39</v>
      </c>
      <c r="J243" cm="1">
        <f t="array" ref="J243:N243">_xlfn.XLOOKUP(B243,weather!B:B,weather!C:G)</f>
        <v>1.94</v>
      </c>
      <c r="K243">
        <v>3</v>
      </c>
      <c r="L243">
        <v>11.55</v>
      </c>
      <c r="M243">
        <v>65.180000000000007</v>
      </c>
      <c r="N243">
        <v>8.2799999999999994</v>
      </c>
      <c r="O243" cm="1">
        <f t="array" ref="O243:T243">_xlfn.XLOOKUP(C243,claimed!A:A,claimed!B:G)</f>
        <v>36</v>
      </c>
      <c r="P243">
        <v>123</v>
      </c>
      <c r="Q243">
        <v>189</v>
      </c>
      <c r="R243">
        <v>0.38</v>
      </c>
      <c r="S243">
        <v>50</v>
      </c>
      <c r="T243">
        <v>11.1</v>
      </c>
      <c r="U243" t="str">
        <f t="shared" si="6"/>
        <v>Dry</v>
      </c>
      <c r="V243" t="str">
        <f t="shared" si="7"/>
        <v>Warm</v>
      </c>
    </row>
    <row r="244" spans="1:22">
      <c r="A244" s="1">
        <v>44695</v>
      </c>
      <c r="B244">
        <v>20</v>
      </c>
      <c r="C244" t="s">
        <v>10</v>
      </c>
      <c r="D244">
        <v>25.14</v>
      </c>
      <c r="E244">
        <v>178.5</v>
      </c>
      <c r="F244">
        <v>178.58</v>
      </c>
      <c r="G244">
        <v>0.49</v>
      </c>
      <c r="H244">
        <v>48.31</v>
      </c>
      <c r="I244">
        <v>15.81</v>
      </c>
      <c r="J244" cm="1">
        <f t="array" ref="J244:N244">_xlfn.XLOOKUP(B244,weather!B:B,weather!C:G)</f>
        <v>1.94</v>
      </c>
      <c r="K244">
        <v>3</v>
      </c>
      <c r="L244">
        <v>11.55</v>
      </c>
      <c r="M244">
        <v>65.180000000000007</v>
      </c>
      <c r="N244">
        <v>8.2799999999999994</v>
      </c>
      <c r="O244" cm="1">
        <f t="array" ref="O244:T244">_xlfn.XLOOKUP(C244,claimed!A:A,claimed!B:G)</f>
        <v>36</v>
      </c>
      <c r="P244">
        <v>123</v>
      </c>
      <c r="Q244">
        <v>189</v>
      </c>
      <c r="R244">
        <v>0.38</v>
      </c>
      <c r="S244">
        <v>50</v>
      </c>
      <c r="T244">
        <v>11.1</v>
      </c>
      <c r="U244" t="str">
        <f t="shared" si="6"/>
        <v>Dry</v>
      </c>
      <c r="V244" t="str">
        <f t="shared" si="7"/>
        <v>Warm</v>
      </c>
    </row>
    <row r="245" spans="1:22">
      <c r="A245" s="1">
        <v>44695</v>
      </c>
      <c r="B245">
        <v>20</v>
      </c>
      <c r="C245" t="s">
        <v>11</v>
      </c>
      <c r="D245">
        <v>38.58</v>
      </c>
      <c r="E245">
        <v>128.35</v>
      </c>
      <c r="F245">
        <v>190.5</v>
      </c>
      <c r="G245">
        <v>0.28000000000000003</v>
      </c>
      <c r="H245">
        <v>52.43</v>
      </c>
      <c r="I245">
        <v>10.61</v>
      </c>
      <c r="J245" cm="1">
        <f t="array" ref="J245:N245">_xlfn.XLOOKUP(B245,weather!B:B,weather!C:G)</f>
        <v>1.94</v>
      </c>
      <c r="K245">
        <v>3</v>
      </c>
      <c r="L245">
        <v>11.55</v>
      </c>
      <c r="M245">
        <v>65.180000000000007</v>
      </c>
      <c r="N245">
        <v>8.2799999999999994</v>
      </c>
      <c r="O245" cm="1">
        <f t="array" ref="O245:T245">_xlfn.XLOOKUP(C245,claimed!A:A,claimed!B:G)</f>
        <v>38</v>
      </c>
      <c r="P245">
        <v>112</v>
      </c>
      <c r="Q245">
        <v>194</v>
      </c>
      <c r="R245">
        <v>0.25</v>
      </c>
      <c r="S245">
        <v>56</v>
      </c>
      <c r="T245">
        <v>10.199999999999999</v>
      </c>
      <c r="U245" t="str">
        <f t="shared" si="6"/>
        <v>Dry</v>
      </c>
      <c r="V245" t="str">
        <f t="shared" si="7"/>
        <v>Warm</v>
      </c>
    </row>
    <row r="246" spans="1:22">
      <c r="A246" s="1">
        <v>44695</v>
      </c>
      <c r="B246">
        <v>20</v>
      </c>
      <c r="C246" t="s">
        <v>11</v>
      </c>
      <c r="D246">
        <v>37.19</v>
      </c>
      <c r="E246">
        <v>145.88</v>
      </c>
      <c r="F246">
        <v>185.19</v>
      </c>
      <c r="G246">
        <v>0.3</v>
      </c>
      <c r="H246">
        <v>49.91</v>
      </c>
      <c r="I246">
        <v>11.69</v>
      </c>
      <c r="J246" cm="1">
        <f t="array" ref="J246:N246">_xlfn.XLOOKUP(B246,weather!B:B,weather!C:G)</f>
        <v>1.94</v>
      </c>
      <c r="K246">
        <v>3</v>
      </c>
      <c r="L246">
        <v>11.55</v>
      </c>
      <c r="M246">
        <v>65.180000000000007</v>
      </c>
      <c r="N246">
        <v>8.2799999999999994</v>
      </c>
      <c r="O246" cm="1">
        <f t="array" ref="O246:T246">_xlfn.XLOOKUP(C246,claimed!A:A,claimed!B:G)</f>
        <v>38</v>
      </c>
      <c r="P246">
        <v>112</v>
      </c>
      <c r="Q246">
        <v>194</v>
      </c>
      <c r="R246">
        <v>0.25</v>
      </c>
      <c r="S246">
        <v>56</v>
      </c>
      <c r="T246">
        <v>10.199999999999999</v>
      </c>
      <c r="U246" t="str">
        <f t="shared" si="6"/>
        <v>Dry</v>
      </c>
      <c r="V246" t="str">
        <f t="shared" si="7"/>
        <v>Warm</v>
      </c>
    </row>
    <row r="247" spans="1:22">
      <c r="A247" s="1">
        <v>44695</v>
      </c>
      <c r="B247">
        <v>20</v>
      </c>
      <c r="C247" t="s">
        <v>11</v>
      </c>
      <c r="D247">
        <v>37.619999999999997</v>
      </c>
      <c r="E247">
        <v>165.65</v>
      </c>
      <c r="F247">
        <v>180.15</v>
      </c>
      <c r="G247">
        <v>0.34</v>
      </c>
      <c r="H247">
        <v>48.5</v>
      </c>
      <c r="I247">
        <v>11.45</v>
      </c>
      <c r="J247" cm="1">
        <f t="array" ref="J247:N247">_xlfn.XLOOKUP(B247,weather!B:B,weather!C:G)</f>
        <v>1.94</v>
      </c>
      <c r="K247">
        <v>3</v>
      </c>
      <c r="L247">
        <v>11.55</v>
      </c>
      <c r="M247">
        <v>65.180000000000007</v>
      </c>
      <c r="N247">
        <v>8.2799999999999994</v>
      </c>
      <c r="O247" cm="1">
        <f t="array" ref="O247:T247">_xlfn.XLOOKUP(C247,claimed!A:A,claimed!B:G)</f>
        <v>38</v>
      </c>
      <c r="P247">
        <v>112</v>
      </c>
      <c r="Q247">
        <v>194</v>
      </c>
      <c r="R247">
        <v>0.25</v>
      </c>
      <c r="S247">
        <v>56</v>
      </c>
      <c r="T247">
        <v>10.199999999999999</v>
      </c>
      <c r="U247" t="str">
        <f t="shared" si="6"/>
        <v>Dry</v>
      </c>
      <c r="V247" t="str">
        <f t="shared" si="7"/>
        <v>Warm</v>
      </c>
    </row>
    <row r="248" spans="1:22">
      <c r="A248" s="1">
        <v>44695</v>
      </c>
      <c r="B248">
        <v>20</v>
      </c>
      <c r="C248" t="s">
        <v>11</v>
      </c>
      <c r="D248">
        <v>38.42</v>
      </c>
      <c r="E248">
        <v>177.85</v>
      </c>
      <c r="F248">
        <v>175.37</v>
      </c>
      <c r="G248">
        <v>0.37</v>
      </c>
      <c r="H248">
        <v>52.15</v>
      </c>
      <c r="I248">
        <v>12.1</v>
      </c>
      <c r="J248" cm="1">
        <f t="array" ref="J248:N248">_xlfn.XLOOKUP(B248,weather!B:B,weather!C:G)</f>
        <v>1.94</v>
      </c>
      <c r="K248">
        <v>3</v>
      </c>
      <c r="L248">
        <v>11.55</v>
      </c>
      <c r="M248">
        <v>65.180000000000007</v>
      </c>
      <c r="N248">
        <v>8.2799999999999994</v>
      </c>
      <c r="O248" cm="1">
        <f t="array" ref="O248:T248">_xlfn.XLOOKUP(C248,claimed!A:A,claimed!B:G)</f>
        <v>38</v>
      </c>
      <c r="P248">
        <v>112</v>
      </c>
      <c r="Q248">
        <v>194</v>
      </c>
      <c r="R248">
        <v>0.25</v>
      </c>
      <c r="S248">
        <v>56</v>
      </c>
      <c r="T248">
        <v>10.199999999999999</v>
      </c>
      <c r="U248" t="str">
        <f t="shared" si="6"/>
        <v>Dry</v>
      </c>
      <c r="V248" t="str">
        <f t="shared" si="7"/>
        <v>Warm</v>
      </c>
    </row>
    <row r="249" spans="1:22">
      <c r="A249" s="1">
        <v>44695</v>
      </c>
      <c r="B249">
        <v>20</v>
      </c>
      <c r="C249" t="s">
        <v>11</v>
      </c>
      <c r="D249">
        <v>37.6</v>
      </c>
      <c r="E249">
        <v>199.56</v>
      </c>
      <c r="F249">
        <v>170.74</v>
      </c>
      <c r="G249">
        <v>0.41</v>
      </c>
      <c r="H249">
        <v>53.9</v>
      </c>
      <c r="I249">
        <v>12.32</v>
      </c>
      <c r="J249" cm="1">
        <f t="array" ref="J249:N249">_xlfn.XLOOKUP(B249,weather!B:B,weather!C:G)</f>
        <v>1.94</v>
      </c>
      <c r="K249">
        <v>3</v>
      </c>
      <c r="L249">
        <v>11.55</v>
      </c>
      <c r="M249">
        <v>65.180000000000007</v>
      </c>
      <c r="N249">
        <v>8.2799999999999994</v>
      </c>
      <c r="O249" cm="1">
        <f t="array" ref="O249:T249">_xlfn.XLOOKUP(C249,claimed!A:A,claimed!B:G)</f>
        <v>38</v>
      </c>
      <c r="P249">
        <v>112</v>
      </c>
      <c r="Q249">
        <v>194</v>
      </c>
      <c r="R249">
        <v>0.25</v>
      </c>
      <c r="S249">
        <v>56</v>
      </c>
      <c r="T249">
        <v>10.199999999999999</v>
      </c>
      <c r="U249" t="str">
        <f t="shared" si="6"/>
        <v>Dry</v>
      </c>
      <c r="V249" t="str">
        <f t="shared" si="7"/>
        <v>Warm</v>
      </c>
    </row>
    <row r="250" spans="1:22">
      <c r="A250" s="1">
        <v>44702</v>
      </c>
      <c r="B250">
        <v>21</v>
      </c>
      <c r="C250" t="s">
        <v>9</v>
      </c>
      <c r="D250">
        <v>34.24</v>
      </c>
      <c r="E250">
        <v>146.53</v>
      </c>
      <c r="F250">
        <v>189.95</v>
      </c>
      <c r="G250">
        <v>0.42</v>
      </c>
      <c r="H250">
        <v>52.57</v>
      </c>
      <c r="I250">
        <v>11.47</v>
      </c>
      <c r="J250" cm="1">
        <f t="array" ref="J250:N250">_xlfn.XLOOKUP(B250,weather!B:B,weather!C:G)</f>
        <v>1.34</v>
      </c>
      <c r="K250">
        <v>3</v>
      </c>
      <c r="L250">
        <v>12.61</v>
      </c>
      <c r="M250">
        <v>65.92</v>
      </c>
      <c r="N250">
        <v>9.0500000000000007</v>
      </c>
      <c r="O250" cm="1">
        <f t="array" ref="O250:T250">_xlfn.XLOOKUP(C250,claimed!A:A,claimed!B:G)</f>
        <v>35</v>
      </c>
      <c r="P250">
        <v>129</v>
      </c>
      <c r="Q250">
        <v>195</v>
      </c>
      <c r="R250">
        <v>0.4</v>
      </c>
      <c r="S250">
        <v>49</v>
      </c>
      <c r="T250">
        <v>10.9</v>
      </c>
      <c r="U250" t="str">
        <f t="shared" si="6"/>
        <v>Dry</v>
      </c>
      <c r="V250" t="str">
        <f t="shared" si="7"/>
        <v>Warm</v>
      </c>
    </row>
    <row r="251" spans="1:22">
      <c r="A251" s="1">
        <v>44702</v>
      </c>
      <c r="B251">
        <v>21</v>
      </c>
      <c r="C251" t="s">
        <v>9</v>
      </c>
      <c r="D251">
        <v>35.340000000000003</v>
      </c>
      <c r="E251">
        <v>163.74</v>
      </c>
      <c r="F251">
        <v>193.9</v>
      </c>
      <c r="G251">
        <v>0.47</v>
      </c>
      <c r="H251">
        <v>53.68</v>
      </c>
      <c r="I251">
        <v>12.94</v>
      </c>
      <c r="J251" cm="1">
        <f t="array" ref="J251:N251">_xlfn.XLOOKUP(B251,weather!B:B,weather!C:G)</f>
        <v>1.34</v>
      </c>
      <c r="K251">
        <v>3</v>
      </c>
      <c r="L251">
        <v>12.61</v>
      </c>
      <c r="M251">
        <v>65.92</v>
      </c>
      <c r="N251">
        <v>9.0500000000000007</v>
      </c>
      <c r="O251" cm="1">
        <f t="array" ref="O251:T251">_xlfn.XLOOKUP(C251,claimed!A:A,claimed!B:G)</f>
        <v>35</v>
      </c>
      <c r="P251">
        <v>129</v>
      </c>
      <c r="Q251">
        <v>195</v>
      </c>
      <c r="R251">
        <v>0.4</v>
      </c>
      <c r="S251">
        <v>49</v>
      </c>
      <c r="T251">
        <v>10.9</v>
      </c>
      <c r="U251" t="str">
        <f t="shared" si="6"/>
        <v>Dry</v>
      </c>
      <c r="V251" t="str">
        <f t="shared" si="7"/>
        <v>Warm</v>
      </c>
    </row>
    <row r="252" spans="1:22">
      <c r="A252" s="1">
        <v>44702</v>
      </c>
      <c r="B252">
        <v>21</v>
      </c>
      <c r="C252" t="s">
        <v>9</v>
      </c>
      <c r="D252">
        <v>36.5</v>
      </c>
      <c r="E252">
        <v>179.66</v>
      </c>
      <c r="F252">
        <v>194.8</v>
      </c>
      <c r="G252">
        <v>0.52</v>
      </c>
      <c r="H252">
        <v>52.8</v>
      </c>
      <c r="I252">
        <v>13.56</v>
      </c>
      <c r="J252" cm="1">
        <f t="array" ref="J252:N252">_xlfn.XLOOKUP(B252,weather!B:B,weather!C:G)</f>
        <v>1.34</v>
      </c>
      <c r="K252">
        <v>3</v>
      </c>
      <c r="L252">
        <v>12.61</v>
      </c>
      <c r="M252">
        <v>65.92</v>
      </c>
      <c r="N252">
        <v>9.0500000000000007</v>
      </c>
      <c r="O252" cm="1">
        <f t="array" ref="O252:T252">_xlfn.XLOOKUP(C252,claimed!A:A,claimed!B:G)</f>
        <v>35</v>
      </c>
      <c r="P252">
        <v>129</v>
      </c>
      <c r="Q252">
        <v>195</v>
      </c>
      <c r="R252">
        <v>0.4</v>
      </c>
      <c r="S252">
        <v>49</v>
      </c>
      <c r="T252">
        <v>10.9</v>
      </c>
      <c r="U252" t="str">
        <f t="shared" si="6"/>
        <v>Dry</v>
      </c>
      <c r="V252" t="str">
        <f t="shared" si="7"/>
        <v>Warm</v>
      </c>
    </row>
    <row r="253" spans="1:22">
      <c r="A253" s="1">
        <v>44702</v>
      </c>
      <c r="B253">
        <v>21</v>
      </c>
      <c r="C253" t="s">
        <v>9</v>
      </c>
      <c r="D253">
        <v>37.869999999999997</v>
      </c>
      <c r="E253">
        <v>198.28</v>
      </c>
      <c r="F253">
        <v>193.72</v>
      </c>
      <c r="G253">
        <v>0.55000000000000004</v>
      </c>
      <c r="H253">
        <v>50.08</v>
      </c>
      <c r="I253">
        <v>13.79</v>
      </c>
      <c r="J253" cm="1">
        <f t="array" ref="J253:N253">_xlfn.XLOOKUP(B253,weather!B:B,weather!C:G)</f>
        <v>1.34</v>
      </c>
      <c r="K253">
        <v>3</v>
      </c>
      <c r="L253">
        <v>12.61</v>
      </c>
      <c r="M253">
        <v>65.92</v>
      </c>
      <c r="N253">
        <v>9.0500000000000007</v>
      </c>
      <c r="O253" cm="1">
        <f t="array" ref="O253:T253">_xlfn.XLOOKUP(C253,claimed!A:A,claimed!B:G)</f>
        <v>35</v>
      </c>
      <c r="P253">
        <v>129</v>
      </c>
      <c r="Q253">
        <v>195</v>
      </c>
      <c r="R253">
        <v>0.4</v>
      </c>
      <c r="S253">
        <v>49</v>
      </c>
      <c r="T253">
        <v>10.9</v>
      </c>
      <c r="U253" t="str">
        <f t="shared" si="6"/>
        <v>Dry</v>
      </c>
      <c r="V253" t="str">
        <f t="shared" si="7"/>
        <v>Warm</v>
      </c>
    </row>
    <row r="254" spans="1:22">
      <c r="A254" s="1">
        <v>44702</v>
      </c>
      <c r="B254">
        <v>21</v>
      </c>
      <c r="C254" t="s">
        <v>10</v>
      </c>
      <c r="D254">
        <v>33.520000000000003</v>
      </c>
      <c r="E254">
        <v>141.31</v>
      </c>
      <c r="F254">
        <v>186.13</v>
      </c>
      <c r="G254">
        <v>0.42</v>
      </c>
      <c r="H254">
        <v>50.86</v>
      </c>
      <c r="I254">
        <v>11.66</v>
      </c>
      <c r="J254" cm="1">
        <f t="array" ref="J254:N254">_xlfn.XLOOKUP(B254,weather!B:B,weather!C:G)</f>
        <v>1.34</v>
      </c>
      <c r="K254">
        <v>3</v>
      </c>
      <c r="L254">
        <v>12.61</v>
      </c>
      <c r="M254">
        <v>65.92</v>
      </c>
      <c r="N254">
        <v>9.0500000000000007</v>
      </c>
      <c r="O254" cm="1">
        <f t="array" ref="O254:T254">_xlfn.XLOOKUP(C254,claimed!A:A,claimed!B:G)</f>
        <v>36</v>
      </c>
      <c r="P254">
        <v>123</v>
      </c>
      <c r="Q254">
        <v>189</v>
      </c>
      <c r="R254">
        <v>0.38</v>
      </c>
      <c r="S254">
        <v>50</v>
      </c>
      <c r="T254">
        <v>11.1</v>
      </c>
      <c r="U254" t="str">
        <f t="shared" si="6"/>
        <v>Dry</v>
      </c>
      <c r="V254" t="str">
        <f t="shared" si="7"/>
        <v>Warm</v>
      </c>
    </row>
    <row r="255" spans="1:22">
      <c r="A255" s="1">
        <v>44702</v>
      </c>
      <c r="B255">
        <v>21</v>
      </c>
      <c r="C255" t="s">
        <v>10</v>
      </c>
      <c r="D255">
        <v>34.590000000000003</v>
      </c>
      <c r="E255">
        <v>162.99</v>
      </c>
      <c r="F255">
        <v>182.33</v>
      </c>
      <c r="G255">
        <v>0.46</v>
      </c>
      <c r="H255">
        <v>46.27</v>
      </c>
      <c r="I255">
        <v>12.72</v>
      </c>
      <c r="J255" cm="1">
        <f t="array" ref="J255:N255">_xlfn.XLOOKUP(B255,weather!B:B,weather!C:G)</f>
        <v>1.34</v>
      </c>
      <c r="K255">
        <v>3</v>
      </c>
      <c r="L255">
        <v>12.61</v>
      </c>
      <c r="M255">
        <v>65.92</v>
      </c>
      <c r="N255">
        <v>9.0500000000000007</v>
      </c>
      <c r="O255" cm="1">
        <f t="array" ref="O255:T255">_xlfn.XLOOKUP(C255,claimed!A:A,claimed!B:G)</f>
        <v>36</v>
      </c>
      <c r="P255">
        <v>123</v>
      </c>
      <c r="Q255">
        <v>189</v>
      </c>
      <c r="R255">
        <v>0.38</v>
      </c>
      <c r="S255">
        <v>50</v>
      </c>
      <c r="T255">
        <v>11.1</v>
      </c>
      <c r="U255" t="str">
        <f t="shared" si="6"/>
        <v>Dry</v>
      </c>
      <c r="V255" t="str">
        <f t="shared" si="7"/>
        <v>Warm</v>
      </c>
    </row>
    <row r="256" spans="1:22">
      <c r="A256" s="1">
        <v>44702</v>
      </c>
      <c r="B256">
        <v>21</v>
      </c>
      <c r="C256" t="s">
        <v>10</v>
      </c>
      <c r="D256">
        <v>32.96</v>
      </c>
      <c r="E256">
        <v>178.39</v>
      </c>
      <c r="F256">
        <v>180.77</v>
      </c>
      <c r="G256">
        <v>0.5</v>
      </c>
      <c r="H256">
        <v>50.53</v>
      </c>
      <c r="I256">
        <v>13.76</v>
      </c>
      <c r="J256" cm="1">
        <f t="array" ref="J256:N256">_xlfn.XLOOKUP(B256,weather!B:B,weather!C:G)</f>
        <v>1.34</v>
      </c>
      <c r="K256">
        <v>3</v>
      </c>
      <c r="L256">
        <v>12.61</v>
      </c>
      <c r="M256">
        <v>65.92</v>
      </c>
      <c r="N256">
        <v>9.0500000000000007</v>
      </c>
      <c r="O256" cm="1">
        <f t="array" ref="O256:T256">_xlfn.XLOOKUP(C256,claimed!A:A,claimed!B:G)</f>
        <v>36</v>
      </c>
      <c r="P256">
        <v>123</v>
      </c>
      <c r="Q256">
        <v>189</v>
      </c>
      <c r="R256">
        <v>0.38</v>
      </c>
      <c r="S256">
        <v>50</v>
      </c>
      <c r="T256">
        <v>11.1</v>
      </c>
      <c r="U256" t="str">
        <f t="shared" si="6"/>
        <v>Dry</v>
      </c>
      <c r="V256" t="str">
        <f t="shared" si="7"/>
        <v>Warm</v>
      </c>
    </row>
    <row r="257" spans="1:22">
      <c r="A257" s="1">
        <v>44702</v>
      </c>
      <c r="B257">
        <v>21</v>
      </c>
      <c r="C257" t="s">
        <v>10</v>
      </c>
      <c r="D257">
        <v>30.76</v>
      </c>
      <c r="E257">
        <v>194.19</v>
      </c>
      <c r="F257">
        <v>180.65</v>
      </c>
      <c r="G257">
        <v>0.55000000000000004</v>
      </c>
      <c r="H257">
        <v>49.06</v>
      </c>
      <c r="I257">
        <v>14.79</v>
      </c>
      <c r="J257" cm="1">
        <f t="array" ref="J257:N257">_xlfn.XLOOKUP(B257,weather!B:B,weather!C:G)</f>
        <v>1.34</v>
      </c>
      <c r="K257">
        <v>3</v>
      </c>
      <c r="L257">
        <v>12.61</v>
      </c>
      <c r="M257">
        <v>65.92</v>
      </c>
      <c r="N257">
        <v>9.0500000000000007</v>
      </c>
      <c r="O257" cm="1">
        <f t="array" ref="O257:T257">_xlfn.XLOOKUP(C257,claimed!A:A,claimed!B:G)</f>
        <v>36</v>
      </c>
      <c r="P257">
        <v>123</v>
      </c>
      <c r="Q257">
        <v>189</v>
      </c>
      <c r="R257">
        <v>0.38</v>
      </c>
      <c r="S257">
        <v>50</v>
      </c>
      <c r="T257">
        <v>11.1</v>
      </c>
      <c r="U257" t="str">
        <f t="shared" si="6"/>
        <v>Dry</v>
      </c>
      <c r="V257" t="str">
        <f t="shared" si="7"/>
        <v>Warm</v>
      </c>
    </row>
    <row r="258" spans="1:22">
      <c r="A258" s="1">
        <v>44702</v>
      </c>
      <c r="B258">
        <v>21</v>
      </c>
      <c r="C258" t="s">
        <v>11</v>
      </c>
      <c r="D258">
        <v>37.520000000000003</v>
      </c>
      <c r="E258">
        <v>128.57</v>
      </c>
      <c r="F258">
        <v>195.02</v>
      </c>
      <c r="G258">
        <v>0.3</v>
      </c>
      <c r="H258">
        <v>56.37</v>
      </c>
      <c r="I258">
        <v>12.18</v>
      </c>
      <c r="J258" cm="1">
        <f t="array" ref="J258:N258">_xlfn.XLOOKUP(B258,weather!B:B,weather!C:G)</f>
        <v>1.34</v>
      </c>
      <c r="K258">
        <v>3</v>
      </c>
      <c r="L258">
        <v>12.61</v>
      </c>
      <c r="M258">
        <v>65.92</v>
      </c>
      <c r="N258">
        <v>9.0500000000000007</v>
      </c>
      <c r="O258" cm="1">
        <f t="array" ref="O258:T258">_xlfn.XLOOKUP(C258,claimed!A:A,claimed!B:G)</f>
        <v>38</v>
      </c>
      <c r="P258">
        <v>112</v>
      </c>
      <c r="Q258">
        <v>194</v>
      </c>
      <c r="R258">
        <v>0.25</v>
      </c>
      <c r="S258">
        <v>56</v>
      </c>
      <c r="T258">
        <v>10.199999999999999</v>
      </c>
      <c r="U258" t="str">
        <f t="shared" si="6"/>
        <v>Dry</v>
      </c>
      <c r="V258" t="str">
        <f t="shared" si="7"/>
        <v>Warm</v>
      </c>
    </row>
    <row r="259" spans="1:22">
      <c r="A259" s="1">
        <v>44702</v>
      </c>
      <c r="B259">
        <v>21</v>
      </c>
      <c r="C259" t="s">
        <v>11</v>
      </c>
      <c r="D259">
        <v>37.22</v>
      </c>
      <c r="E259">
        <v>147.41</v>
      </c>
      <c r="F259">
        <v>191.2</v>
      </c>
      <c r="G259">
        <v>0.32</v>
      </c>
      <c r="H259">
        <v>54.44</v>
      </c>
      <c r="I259">
        <v>13.25</v>
      </c>
      <c r="J259" cm="1">
        <f t="array" ref="J259:N259">_xlfn.XLOOKUP(B259,weather!B:B,weather!C:G)</f>
        <v>1.34</v>
      </c>
      <c r="K259">
        <v>3</v>
      </c>
      <c r="L259">
        <v>12.61</v>
      </c>
      <c r="M259">
        <v>65.92</v>
      </c>
      <c r="N259">
        <v>9.0500000000000007</v>
      </c>
      <c r="O259" cm="1">
        <f t="array" ref="O259:T259">_xlfn.XLOOKUP(C259,claimed!A:A,claimed!B:G)</f>
        <v>38</v>
      </c>
      <c r="P259">
        <v>112</v>
      </c>
      <c r="Q259">
        <v>194</v>
      </c>
      <c r="R259">
        <v>0.25</v>
      </c>
      <c r="S259">
        <v>56</v>
      </c>
      <c r="T259">
        <v>10.199999999999999</v>
      </c>
      <c r="U259" t="str">
        <f t="shared" ref="U259:U322" si="8">_xlfn.XLOOKUP(J259,W$6:W$8,X$6:X$8,,-1)</f>
        <v>Dry</v>
      </c>
      <c r="V259" t="str">
        <f t="shared" ref="V259:V322" si="9">_xlfn.XLOOKUP(L259,W$10:W$13,X$10:X$13,,-1)</f>
        <v>Warm</v>
      </c>
    </row>
    <row r="260" spans="1:22">
      <c r="A260" s="1">
        <v>44702</v>
      </c>
      <c r="B260">
        <v>21</v>
      </c>
      <c r="C260" t="s">
        <v>11</v>
      </c>
      <c r="D260">
        <v>37.71</v>
      </c>
      <c r="E260">
        <v>165.19</v>
      </c>
      <c r="F260">
        <v>189.29</v>
      </c>
      <c r="G260">
        <v>0.34</v>
      </c>
      <c r="H260">
        <v>57.97</v>
      </c>
      <c r="I260">
        <v>14.43</v>
      </c>
      <c r="J260" cm="1">
        <f t="array" ref="J260:N260">_xlfn.XLOOKUP(B260,weather!B:B,weather!C:G)</f>
        <v>1.34</v>
      </c>
      <c r="K260">
        <v>3</v>
      </c>
      <c r="L260">
        <v>12.61</v>
      </c>
      <c r="M260">
        <v>65.92</v>
      </c>
      <c r="N260">
        <v>9.0500000000000007</v>
      </c>
      <c r="O260" cm="1">
        <f t="array" ref="O260:T260">_xlfn.XLOOKUP(C260,claimed!A:A,claimed!B:G)</f>
        <v>38</v>
      </c>
      <c r="P260">
        <v>112</v>
      </c>
      <c r="Q260">
        <v>194</v>
      </c>
      <c r="R260">
        <v>0.25</v>
      </c>
      <c r="S260">
        <v>56</v>
      </c>
      <c r="T260">
        <v>10.199999999999999</v>
      </c>
      <c r="U260" t="str">
        <f t="shared" si="8"/>
        <v>Dry</v>
      </c>
      <c r="V260" t="str">
        <f t="shared" si="9"/>
        <v>Warm</v>
      </c>
    </row>
    <row r="261" spans="1:22">
      <c r="A261" s="1">
        <v>44702</v>
      </c>
      <c r="B261">
        <v>21</v>
      </c>
      <c r="C261" t="s">
        <v>11</v>
      </c>
      <c r="D261">
        <v>37.92</v>
      </c>
      <c r="E261">
        <v>182.29</v>
      </c>
      <c r="F261">
        <v>186.01</v>
      </c>
      <c r="G261">
        <v>0.38</v>
      </c>
      <c r="H261">
        <v>60.94</v>
      </c>
      <c r="I261">
        <v>16.59</v>
      </c>
      <c r="J261" cm="1">
        <f t="array" ref="J261:N261">_xlfn.XLOOKUP(B261,weather!B:B,weather!C:G)</f>
        <v>1.34</v>
      </c>
      <c r="K261">
        <v>3</v>
      </c>
      <c r="L261">
        <v>12.61</v>
      </c>
      <c r="M261">
        <v>65.92</v>
      </c>
      <c r="N261">
        <v>9.0500000000000007</v>
      </c>
      <c r="O261" cm="1">
        <f t="array" ref="O261:T261">_xlfn.XLOOKUP(C261,claimed!A:A,claimed!B:G)</f>
        <v>38</v>
      </c>
      <c r="P261">
        <v>112</v>
      </c>
      <c r="Q261">
        <v>194</v>
      </c>
      <c r="R261">
        <v>0.25</v>
      </c>
      <c r="S261">
        <v>56</v>
      </c>
      <c r="T261">
        <v>10.199999999999999</v>
      </c>
      <c r="U261" t="str">
        <f t="shared" si="8"/>
        <v>Dry</v>
      </c>
      <c r="V261" t="str">
        <f t="shared" si="9"/>
        <v>Warm</v>
      </c>
    </row>
    <row r="262" spans="1:22">
      <c r="A262" s="1">
        <v>44709</v>
      </c>
      <c r="B262">
        <v>22</v>
      </c>
      <c r="C262" t="s">
        <v>9</v>
      </c>
      <c r="D262">
        <v>41.46</v>
      </c>
      <c r="E262">
        <v>138.69</v>
      </c>
      <c r="F262">
        <v>191.7</v>
      </c>
      <c r="G262">
        <v>0.43</v>
      </c>
      <c r="H262">
        <v>48.48</v>
      </c>
      <c r="I262">
        <v>12.42</v>
      </c>
      <c r="J262" cm="1">
        <f t="array" ref="J262:N262">_xlfn.XLOOKUP(B262,weather!B:B,weather!C:G)</f>
        <v>4.25</v>
      </c>
      <c r="K262">
        <v>4</v>
      </c>
      <c r="L262">
        <v>14.01</v>
      </c>
      <c r="M262">
        <v>68.45</v>
      </c>
      <c r="N262">
        <v>9.7100000000000009</v>
      </c>
      <c r="O262" cm="1">
        <f t="array" ref="O262:T262">_xlfn.XLOOKUP(C262,claimed!A:A,claimed!B:G)</f>
        <v>35</v>
      </c>
      <c r="P262">
        <v>129</v>
      </c>
      <c r="Q262">
        <v>195</v>
      </c>
      <c r="R262">
        <v>0.4</v>
      </c>
      <c r="S262">
        <v>49</v>
      </c>
      <c r="T262">
        <v>10.9</v>
      </c>
      <c r="U262" t="str">
        <f t="shared" si="8"/>
        <v>Wet</v>
      </c>
      <c r="V262" t="str">
        <f t="shared" si="9"/>
        <v>Warm</v>
      </c>
    </row>
    <row r="263" spans="1:22">
      <c r="A263" s="1">
        <v>44709</v>
      </c>
      <c r="B263">
        <v>22</v>
      </c>
      <c r="C263" t="s">
        <v>9</v>
      </c>
      <c r="D263">
        <v>42.92</v>
      </c>
      <c r="E263">
        <v>155.38</v>
      </c>
      <c r="F263">
        <v>190.44</v>
      </c>
      <c r="G263">
        <v>0.46</v>
      </c>
      <c r="H263">
        <v>46.49</v>
      </c>
      <c r="I263">
        <v>15.14</v>
      </c>
      <c r="J263" cm="1">
        <f t="array" ref="J263:N263">_xlfn.XLOOKUP(B263,weather!B:B,weather!C:G)</f>
        <v>4.25</v>
      </c>
      <c r="K263">
        <v>4</v>
      </c>
      <c r="L263">
        <v>14.01</v>
      </c>
      <c r="M263">
        <v>68.45</v>
      </c>
      <c r="N263">
        <v>9.7100000000000009</v>
      </c>
      <c r="O263" cm="1">
        <f t="array" ref="O263:T263">_xlfn.XLOOKUP(C263,claimed!A:A,claimed!B:G)</f>
        <v>35</v>
      </c>
      <c r="P263">
        <v>129</v>
      </c>
      <c r="Q263">
        <v>195</v>
      </c>
      <c r="R263">
        <v>0.4</v>
      </c>
      <c r="S263">
        <v>49</v>
      </c>
      <c r="T263">
        <v>10.9</v>
      </c>
      <c r="U263" t="str">
        <f t="shared" si="8"/>
        <v>Wet</v>
      </c>
      <c r="V263" t="str">
        <f t="shared" si="9"/>
        <v>Warm</v>
      </c>
    </row>
    <row r="264" spans="1:22">
      <c r="A264" s="1">
        <v>44709</v>
      </c>
      <c r="B264">
        <v>22</v>
      </c>
      <c r="C264" t="s">
        <v>9</v>
      </c>
      <c r="D264">
        <v>49.22</v>
      </c>
      <c r="E264">
        <v>171.51</v>
      </c>
      <c r="F264">
        <v>181.22</v>
      </c>
      <c r="G264">
        <v>0.48</v>
      </c>
      <c r="H264">
        <v>47.3</v>
      </c>
      <c r="I264">
        <v>17.05</v>
      </c>
      <c r="J264" cm="1">
        <f t="array" ref="J264:N264">_xlfn.XLOOKUP(B264,weather!B:B,weather!C:G)</f>
        <v>4.25</v>
      </c>
      <c r="K264">
        <v>4</v>
      </c>
      <c r="L264">
        <v>14.01</v>
      </c>
      <c r="M264">
        <v>68.45</v>
      </c>
      <c r="N264">
        <v>9.7100000000000009</v>
      </c>
      <c r="O264" cm="1">
        <f t="array" ref="O264:T264">_xlfn.XLOOKUP(C264,claimed!A:A,claimed!B:G)</f>
        <v>35</v>
      </c>
      <c r="P264">
        <v>129</v>
      </c>
      <c r="Q264">
        <v>195</v>
      </c>
      <c r="R264">
        <v>0.4</v>
      </c>
      <c r="S264">
        <v>49</v>
      </c>
      <c r="T264">
        <v>10.9</v>
      </c>
      <c r="U264" t="str">
        <f t="shared" si="8"/>
        <v>Wet</v>
      </c>
      <c r="V264" t="str">
        <f t="shared" si="9"/>
        <v>Warm</v>
      </c>
    </row>
    <row r="265" spans="1:22">
      <c r="A265" s="1">
        <v>44709</v>
      </c>
      <c r="B265">
        <v>22</v>
      </c>
      <c r="C265" t="s">
        <v>9</v>
      </c>
      <c r="D265">
        <v>51.9</v>
      </c>
      <c r="E265">
        <v>184.67</v>
      </c>
      <c r="F265">
        <v>177.06</v>
      </c>
      <c r="G265">
        <v>0.52</v>
      </c>
      <c r="H265">
        <v>48.93</v>
      </c>
      <c r="I265">
        <v>18.57</v>
      </c>
      <c r="J265" cm="1">
        <f t="array" ref="J265:N265">_xlfn.XLOOKUP(B265,weather!B:B,weather!C:G)</f>
        <v>4.25</v>
      </c>
      <c r="K265">
        <v>4</v>
      </c>
      <c r="L265">
        <v>14.01</v>
      </c>
      <c r="M265">
        <v>68.45</v>
      </c>
      <c r="N265">
        <v>9.7100000000000009</v>
      </c>
      <c r="O265" cm="1">
        <f t="array" ref="O265:T265">_xlfn.XLOOKUP(C265,claimed!A:A,claimed!B:G)</f>
        <v>35</v>
      </c>
      <c r="P265">
        <v>129</v>
      </c>
      <c r="Q265">
        <v>195</v>
      </c>
      <c r="R265">
        <v>0.4</v>
      </c>
      <c r="S265">
        <v>49</v>
      </c>
      <c r="T265">
        <v>10.9</v>
      </c>
      <c r="U265" t="str">
        <f t="shared" si="8"/>
        <v>Wet</v>
      </c>
      <c r="V265" t="str">
        <f t="shared" si="9"/>
        <v>Warm</v>
      </c>
    </row>
    <row r="266" spans="1:22">
      <c r="A266" s="1">
        <v>44709</v>
      </c>
      <c r="B266">
        <v>22</v>
      </c>
      <c r="C266" t="s">
        <v>10</v>
      </c>
      <c r="D266">
        <v>36.65</v>
      </c>
      <c r="E266">
        <v>135.1</v>
      </c>
      <c r="F266">
        <v>185.6</v>
      </c>
      <c r="G266">
        <v>0.42</v>
      </c>
      <c r="H266">
        <v>51.43</v>
      </c>
      <c r="I266">
        <v>14.41</v>
      </c>
      <c r="J266" cm="1">
        <f t="array" ref="J266:N266">_xlfn.XLOOKUP(B266,weather!B:B,weather!C:G)</f>
        <v>4.25</v>
      </c>
      <c r="K266">
        <v>4</v>
      </c>
      <c r="L266">
        <v>14.01</v>
      </c>
      <c r="M266">
        <v>68.45</v>
      </c>
      <c r="N266">
        <v>9.7100000000000009</v>
      </c>
      <c r="O266" cm="1">
        <f t="array" ref="O266:T266">_xlfn.XLOOKUP(C266,claimed!A:A,claimed!B:G)</f>
        <v>36</v>
      </c>
      <c r="P266">
        <v>123</v>
      </c>
      <c r="Q266">
        <v>189</v>
      </c>
      <c r="R266">
        <v>0.38</v>
      </c>
      <c r="S266">
        <v>50</v>
      </c>
      <c r="T266">
        <v>11.1</v>
      </c>
      <c r="U266" t="str">
        <f t="shared" si="8"/>
        <v>Wet</v>
      </c>
      <c r="V266" t="str">
        <f t="shared" si="9"/>
        <v>Warm</v>
      </c>
    </row>
    <row r="267" spans="1:22">
      <c r="A267" s="1">
        <v>44709</v>
      </c>
      <c r="B267">
        <v>22</v>
      </c>
      <c r="C267" t="s">
        <v>10</v>
      </c>
      <c r="D267">
        <v>38.630000000000003</v>
      </c>
      <c r="E267">
        <v>152.1</v>
      </c>
      <c r="F267">
        <v>178.9</v>
      </c>
      <c r="G267">
        <v>0.44</v>
      </c>
      <c r="H267">
        <v>50.85</v>
      </c>
      <c r="I267">
        <v>16.399999999999999</v>
      </c>
      <c r="J267" cm="1">
        <f t="array" ref="J267:N267">_xlfn.XLOOKUP(B267,weather!B:B,weather!C:G)</f>
        <v>4.25</v>
      </c>
      <c r="K267">
        <v>4</v>
      </c>
      <c r="L267">
        <v>14.01</v>
      </c>
      <c r="M267">
        <v>68.45</v>
      </c>
      <c r="N267">
        <v>9.7100000000000009</v>
      </c>
      <c r="O267" cm="1">
        <f t="array" ref="O267:T267">_xlfn.XLOOKUP(C267,claimed!A:A,claimed!B:G)</f>
        <v>36</v>
      </c>
      <c r="P267">
        <v>123</v>
      </c>
      <c r="Q267">
        <v>189</v>
      </c>
      <c r="R267">
        <v>0.38</v>
      </c>
      <c r="S267">
        <v>50</v>
      </c>
      <c r="T267">
        <v>11.1</v>
      </c>
      <c r="U267" t="str">
        <f t="shared" si="8"/>
        <v>Wet</v>
      </c>
      <c r="V267" t="str">
        <f t="shared" si="9"/>
        <v>Warm</v>
      </c>
    </row>
    <row r="268" spans="1:22">
      <c r="A268" s="1">
        <v>44709</v>
      </c>
      <c r="B268">
        <v>22</v>
      </c>
      <c r="C268" t="s">
        <v>10</v>
      </c>
      <c r="D268">
        <v>39.86</v>
      </c>
      <c r="E268">
        <v>165.28</v>
      </c>
      <c r="F268">
        <v>173.82</v>
      </c>
      <c r="G268">
        <v>0.45</v>
      </c>
      <c r="H268">
        <v>51.38</v>
      </c>
      <c r="I268">
        <v>19.07</v>
      </c>
      <c r="J268" cm="1">
        <f t="array" ref="J268:N268">_xlfn.XLOOKUP(B268,weather!B:B,weather!C:G)</f>
        <v>4.25</v>
      </c>
      <c r="K268">
        <v>4</v>
      </c>
      <c r="L268">
        <v>14.01</v>
      </c>
      <c r="M268">
        <v>68.45</v>
      </c>
      <c r="N268">
        <v>9.7100000000000009</v>
      </c>
      <c r="O268" cm="1">
        <f t="array" ref="O268:T268">_xlfn.XLOOKUP(C268,claimed!A:A,claimed!B:G)</f>
        <v>36</v>
      </c>
      <c r="P268">
        <v>123</v>
      </c>
      <c r="Q268">
        <v>189</v>
      </c>
      <c r="R268">
        <v>0.38</v>
      </c>
      <c r="S268">
        <v>50</v>
      </c>
      <c r="T268">
        <v>11.1</v>
      </c>
      <c r="U268" t="str">
        <f t="shared" si="8"/>
        <v>Wet</v>
      </c>
      <c r="V268" t="str">
        <f t="shared" si="9"/>
        <v>Warm</v>
      </c>
    </row>
    <row r="269" spans="1:22">
      <c r="A269" s="1">
        <v>44709</v>
      </c>
      <c r="B269">
        <v>22</v>
      </c>
      <c r="C269" t="s">
        <v>10</v>
      </c>
      <c r="D269">
        <v>42.56</v>
      </c>
      <c r="E269">
        <v>181.47</v>
      </c>
      <c r="F269">
        <v>167.12</v>
      </c>
      <c r="G269">
        <v>0.48</v>
      </c>
      <c r="H269">
        <v>51.81</v>
      </c>
      <c r="I269">
        <v>20.93</v>
      </c>
      <c r="J269" cm="1">
        <f t="array" ref="J269:N269">_xlfn.XLOOKUP(B269,weather!B:B,weather!C:G)</f>
        <v>4.25</v>
      </c>
      <c r="K269">
        <v>4</v>
      </c>
      <c r="L269">
        <v>14.01</v>
      </c>
      <c r="M269">
        <v>68.45</v>
      </c>
      <c r="N269">
        <v>9.7100000000000009</v>
      </c>
      <c r="O269" cm="1">
        <f t="array" ref="O269:T269">_xlfn.XLOOKUP(C269,claimed!A:A,claimed!B:G)</f>
        <v>36</v>
      </c>
      <c r="P269">
        <v>123</v>
      </c>
      <c r="Q269">
        <v>189</v>
      </c>
      <c r="R269">
        <v>0.38</v>
      </c>
      <c r="S269">
        <v>50</v>
      </c>
      <c r="T269">
        <v>11.1</v>
      </c>
      <c r="U269" t="str">
        <f t="shared" si="8"/>
        <v>Wet</v>
      </c>
      <c r="V269" t="str">
        <f t="shared" si="9"/>
        <v>Warm</v>
      </c>
    </row>
    <row r="270" spans="1:22">
      <c r="A270" s="1">
        <v>44709</v>
      </c>
      <c r="B270">
        <v>22</v>
      </c>
      <c r="C270" t="s">
        <v>10</v>
      </c>
      <c r="D270">
        <v>43.07</v>
      </c>
      <c r="E270">
        <v>196.77</v>
      </c>
      <c r="F270">
        <v>163.33000000000001</v>
      </c>
      <c r="G270">
        <v>0.51</v>
      </c>
      <c r="H270">
        <v>53.13</v>
      </c>
      <c r="I270">
        <v>23.88</v>
      </c>
      <c r="J270" cm="1">
        <f t="array" ref="J270:N270">_xlfn.XLOOKUP(B270,weather!B:B,weather!C:G)</f>
        <v>4.25</v>
      </c>
      <c r="K270">
        <v>4</v>
      </c>
      <c r="L270">
        <v>14.01</v>
      </c>
      <c r="M270">
        <v>68.45</v>
      </c>
      <c r="N270">
        <v>9.7100000000000009</v>
      </c>
      <c r="O270" cm="1">
        <f t="array" ref="O270:T270">_xlfn.XLOOKUP(C270,claimed!A:A,claimed!B:G)</f>
        <v>36</v>
      </c>
      <c r="P270">
        <v>123</v>
      </c>
      <c r="Q270">
        <v>189</v>
      </c>
      <c r="R270">
        <v>0.38</v>
      </c>
      <c r="S270">
        <v>50</v>
      </c>
      <c r="T270">
        <v>11.1</v>
      </c>
      <c r="U270" t="str">
        <f t="shared" si="8"/>
        <v>Wet</v>
      </c>
      <c r="V270" t="str">
        <f t="shared" si="9"/>
        <v>Warm</v>
      </c>
    </row>
    <row r="271" spans="1:22">
      <c r="A271" s="1">
        <v>44709</v>
      </c>
      <c r="B271">
        <v>22</v>
      </c>
      <c r="C271" t="s">
        <v>11</v>
      </c>
      <c r="D271">
        <v>40.549999999999997</v>
      </c>
      <c r="E271">
        <v>124.78</v>
      </c>
      <c r="F271">
        <v>188.85</v>
      </c>
      <c r="G271">
        <v>0.3</v>
      </c>
      <c r="H271">
        <v>56.3</v>
      </c>
      <c r="I271">
        <v>12.86</v>
      </c>
      <c r="J271" cm="1">
        <f t="array" ref="J271:N271">_xlfn.XLOOKUP(B271,weather!B:B,weather!C:G)</f>
        <v>4.25</v>
      </c>
      <c r="K271">
        <v>4</v>
      </c>
      <c r="L271">
        <v>14.01</v>
      </c>
      <c r="M271">
        <v>68.45</v>
      </c>
      <c r="N271">
        <v>9.7100000000000009</v>
      </c>
      <c r="O271" cm="1">
        <f t="array" ref="O271:T271">_xlfn.XLOOKUP(C271,claimed!A:A,claimed!B:G)</f>
        <v>38</v>
      </c>
      <c r="P271">
        <v>112</v>
      </c>
      <c r="Q271">
        <v>194</v>
      </c>
      <c r="R271">
        <v>0.25</v>
      </c>
      <c r="S271">
        <v>56</v>
      </c>
      <c r="T271">
        <v>10.199999999999999</v>
      </c>
      <c r="U271" t="str">
        <f t="shared" si="8"/>
        <v>Wet</v>
      </c>
      <c r="V271" t="str">
        <f t="shared" si="9"/>
        <v>Warm</v>
      </c>
    </row>
    <row r="272" spans="1:22">
      <c r="A272" s="1">
        <v>44709</v>
      </c>
      <c r="B272">
        <v>22</v>
      </c>
      <c r="C272" t="s">
        <v>11</v>
      </c>
      <c r="D272">
        <v>43.74</v>
      </c>
      <c r="E272">
        <v>136.5</v>
      </c>
      <c r="F272">
        <v>188.86</v>
      </c>
      <c r="G272">
        <v>0.35</v>
      </c>
      <c r="H272">
        <v>58.91</v>
      </c>
      <c r="I272">
        <v>15.09</v>
      </c>
      <c r="J272" cm="1">
        <f t="array" ref="J272:N272">_xlfn.XLOOKUP(B272,weather!B:B,weather!C:G)</f>
        <v>4.25</v>
      </c>
      <c r="K272">
        <v>4</v>
      </c>
      <c r="L272">
        <v>14.01</v>
      </c>
      <c r="M272">
        <v>68.45</v>
      </c>
      <c r="N272">
        <v>9.7100000000000009</v>
      </c>
      <c r="O272" cm="1">
        <f t="array" ref="O272:T272">_xlfn.XLOOKUP(C272,claimed!A:A,claimed!B:G)</f>
        <v>38</v>
      </c>
      <c r="P272">
        <v>112</v>
      </c>
      <c r="Q272">
        <v>194</v>
      </c>
      <c r="R272">
        <v>0.25</v>
      </c>
      <c r="S272">
        <v>56</v>
      </c>
      <c r="T272">
        <v>10.199999999999999</v>
      </c>
      <c r="U272" t="str">
        <f t="shared" si="8"/>
        <v>Wet</v>
      </c>
      <c r="V272" t="str">
        <f t="shared" si="9"/>
        <v>Warm</v>
      </c>
    </row>
    <row r="273" spans="1:22">
      <c r="A273" s="1">
        <v>44709</v>
      </c>
      <c r="B273">
        <v>22</v>
      </c>
      <c r="C273" t="s">
        <v>11</v>
      </c>
      <c r="D273">
        <v>45.76</v>
      </c>
      <c r="E273">
        <v>150.69</v>
      </c>
      <c r="F273">
        <v>180.05</v>
      </c>
      <c r="G273">
        <v>0.39</v>
      </c>
      <c r="H273">
        <v>61.78</v>
      </c>
      <c r="I273">
        <v>16.96</v>
      </c>
      <c r="J273" cm="1">
        <f t="array" ref="J273:N273">_xlfn.XLOOKUP(B273,weather!B:B,weather!C:G)</f>
        <v>4.25</v>
      </c>
      <c r="K273">
        <v>4</v>
      </c>
      <c r="L273">
        <v>14.01</v>
      </c>
      <c r="M273">
        <v>68.45</v>
      </c>
      <c r="N273">
        <v>9.7100000000000009</v>
      </c>
      <c r="O273" cm="1">
        <f t="array" ref="O273:T273">_xlfn.XLOOKUP(C273,claimed!A:A,claimed!B:G)</f>
        <v>38</v>
      </c>
      <c r="P273">
        <v>112</v>
      </c>
      <c r="Q273">
        <v>194</v>
      </c>
      <c r="R273">
        <v>0.25</v>
      </c>
      <c r="S273">
        <v>56</v>
      </c>
      <c r="T273">
        <v>10.199999999999999</v>
      </c>
      <c r="U273" t="str">
        <f t="shared" si="8"/>
        <v>Wet</v>
      </c>
      <c r="V273" t="str">
        <f t="shared" si="9"/>
        <v>Warm</v>
      </c>
    </row>
    <row r="274" spans="1:22">
      <c r="A274" s="1">
        <v>44716</v>
      </c>
      <c r="B274">
        <v>23</v>
      </c>
      <c r="C274" t="s">
        <v>9</v>
      </c>
      <c r="D274">
        <v>35.46</v>
      </c>
      <c r="E274">
        <v>147.16999999999999</v>
      </c>
      <c r="F274">
        <v>192.72</v>
      </c>
      <c r="G274">
        <v>0.4</v>
      </c>
      <c r="H274">
        <v>51.38</v>
      </c>
      <c r="I274">
        <v>11.84</v>
      </c>
      <c r="J274" cm="1">
        <f t="array" ref="J274:N274">_xlfn.XLOOKUP(B274,weather!B:B,weather!C:G)</f>
        <v>1.56</v>
      </c>
      <c r="K274">
        <v>3</v>
      </c>
      <c r="L274">
        <v>14.52</v>
      </c>
      <c r="M274">
        <v>61.86</v>
      </c>
      <c r="N274">
        <v>4.6900000000000004</v>
      </c>
      <c r="O274" cm="1">
        <f t="array" ref="O274:T274">_xlfn.XLOOKUP(C274,claimed!A:A,claimed!B:G)</f>
        <v>35</v>
      </c>
      <c r="P274">
        <v>129</v>
      </c>
      <c r="Q274">
        <v>195</v>
      </c>
      <c r="R274">
        <v>0.4</v>
      </c>
      <c r="S274">
        <v>49</v>
      </c>
      <c r="T274">
        <v>10.9</v>
      </c>
      <c r="U274" t="str">
        <f t="shared" si="8"/>
        <v>Dry</v>
      </c>
      <c r="V274" t="str">
        <f t="shared" si="9"/>
        <v>Hot</v>
      </c>
    </row>
    <row r="275" spans="1:22">
      <c r="A275" s="1">
        <v>44716</v>
      </c>
      <c r="B275">
        <v>23</v>
      </c>
      <c r="C275" t="s">
        <v>9</v>
      </c>
      <c r="D275">
        <v>36.03</v>
      </c>
      <c r="E275">
        <v>162.57</v>
      </c>
      <c r="F275">
        <v>189.52</v>
      </c>
      <c r="G275">
        <v>0.41</v>
      </c>
      <c r="H275">
        <v>56.12</v>
      </c>
      <c r="I275">
        <v>13.49</v>
      </c>
      <c r="J275" cm="1">
        <f t="array" ref="J275:N275">_xlfn.XLOOKUP(B275,weather!B:B,weather!C:G)</f>
        <v>1.56</v>
      </c>
      <c r="K275">
        <v>3</v>
      </c>
      <c r="L275">
        <v>14.52</v>
      </c>
      <c r="M275">
        <v>61.86</v>
      </c>
      <c r="N275">
        <v>4.6900000000000004</v>
      </c>
      <c r="O275" cm="1">
        <f t="array" ref="O275:T275">_xlfn.XLOOKUP(C275,claimed!A:A,claimed!B:G)</f>
        <v>35</v>
      </c>
      <c r="P275">
        <v>129</v>
      </c>
      <c r="Q275">
        <v>195</v>
      </c>
      <c r="R275">
        <v>0.4</v>
      </c>
      <c r="S275">
        <v>49</v>
      </c>
      <c r="T275">
        <v>10.9</v>
      </c>
      <c r="U275" t="str">
        <f t="shared" si="8"/>
        <v>Dry</v>
      </c>
      <c r="V275" t="str">
        <f t="shared" si="9"/>
        <v>Hot</v>
      </c>
    </row>
    <row r="276" spans="1:22">
      <c r="A276" s="1">
        <v>44716</v>
      </c>
      <c r="B276">
        <v>23</v>
      </c>
      <c r="C276" t="s">
        <v>9</v>
      </c>
      <c r="D276">
        <v>37.659999999999997</v>
      </c>
      <c r="E276">
        <v>176.15</v>
      </c>
      <c r="F276">
        <v>190</v>
      </c>
      <c r="G276">
        <v>0.43</v>
      </c>
      <c r="H276">
        <v>52.92</v>
      </c>
      <c r="I276">
        <v>14.14</v>
      </c>
      <c r="J276" cm="1">
        <f t="array" ref="J276:N276">_xlfn.XLOOKUP(B276,weather!B:B,weather!C:G)</f>
        <v>1.56</v>
      </c>
      <c r="K276">
        <v>3</v>
      </c>
      <c r="L276">
        <v>14.52</v>
      </c>
      <c r="M276">
        <v>61.86</v>
      </c>
      <c r="N276">
        <v>4.6900000000000004</v>
      </c>
      <c r="O276" cm="1">
        <f t="array" ref="O276:T276">_xlfn.XLOOKUP(C276,claimed!A:A,claimed!B:G)</f>
        <v>35</v>
      </c>
      <c r="P276">
        <v>129</v>
      </c>
      <c r="Q276">
        <v>195</v>
      </c>
      <c r="R276">
        <v>0.4</v>
      </c>
      <c r="S276">
        <v>49</v>
      </c>
      <c r="T276">
        <v>10.9</v>
      </c>
      <c r="U276" t="str">
        <f t="shared" si="8"/>
        <v>Dry</v>
      </c>
      <c r="V276" t="str">
        <f t="shared" si="9"/>
        <v>Hot</v>
      </c>
    </row>
    <row r="277" spans="1:22">
      <c r="A277" s="1">
        <v>44716</v>
      </c>
      <c r="B277">
        <v>23</v>
      </c>
      <c r="C277" t="s">
        <v>10</v>
      </c>
      <c r="D277">
        <v>37.159999999999997</v>
      </c>
      <c r="E277">
        <v>142.16</v>
      </c>
      <c r="F277">
        <v>189.14</v>
      </c>
      <c r="G277">
        <v>0.4</v>
      </c>
      <c r="H277">
        <v>50.99</v>
      </c>
      <c r="I277">
        <v>11.9</v>
      </c>
      <c r="J277" cm="1">
        <f t="array" ref="J277:N277">_xlfn.XLOOKUP(B277,weather!B:B,weather!C:G)</f>
        <v>1.56</v>
      </c>
      <c r="K277">
        <v>3</v>
      </c>
      <c r="L277">
        <v>14.52</v>
      </c>
      <c r="M277">
        <v>61.86</v>
      </c>
      <c r="N277">
        <v>4.6900000000000004</v>
      </c>
      <c r="O277" cm="1">
        <f t="array" ref="O277:T277">_xlfn.XLOOKUP(C277,claimed!A:A,claimed!B:G)</f>
        <v>36</v>
      </c>
      <c r="P277">
        <v>123</v>
      </c>
      <c r="Q277">
        <v>189</v>
      </c>
      <c r="R277">
        <v>0.38</v>
      </c>
      <c r="S277">
        <v>50</v>
      </c>
      <c r="T277">
        <v>11.1</v>
      </c>
      <c r="U277" t="str">
        <f t="shared" si="8"/>
        <v>Dry</v>
      </c>
      <c r="V277" t="str">
        <f t="shared" si="9"/>
        <v>Hot</v>
      </c>
    </row>
    <row r="278" spans="1:22">
      <c r="A278" s="1">
        <v>44716</v>
      </c>
      <c r="B278">
        <v>23</v>
      </c>
      <c r="C278" t="s">
        <v>10</v>
      </c>
      <c r="D278">
        <v>36.729999999999997</v>
      </c>
      <c r="E278">
        <v>160.32</v>
      </c>
      <c r="F278">
        <v>185.03</v>
      </c>
      <c r="G278">
        <v>0.42</v>
      </c>
      <c r="H278">
        <v>51.67</v>
      </c>
      <c r="I278">
        <v>13.63</v>
      </c>
      <c r="J278" cm="1">
        <f t="array" ref="J278:N278">_xlfn.XLOOKUP(B278,weather!B:B,weather!C:G)</f>
        <v>1.56</v>
      </c>
      <c r="K278">
        <v>3</v>
      </c>
      <c r="L278">
        <v>14.52</v>
      </c>
      <c r="M278">
        <v>61.86</v>
      </c>
      <c r="N278">
        <v>4.6900000000000004</v>
      </c>
      <c r="O278" cm="1">
        <f t="array" ref="O278:T278">_xlfn.XLOOKUP(C278,claimed!A:A,claimed!B:G)</f>
        <v>36</v>
      </c>
      <c r="P278">
        <v>123</v>
      </c>
      <c r="Q278">
        <v>189</v>
      </c>
      <c r="R278">
        <v>0.38</v>
      </c>
      <c r="S278">
        <v>50</v>
      </c>
      <c r="T278">
        <v>11.1</v>
      </c>
      <c r="U278" t="str">
        <f t="shared" si="8"/>
        <v>Dry</v>
      </c>
      <c r="V278" t="str">
        <f t="shared" si="9"/>
        <v>Hot</v>
      </c>
    </row>
    <row r="279" spans="1:22">
      <c r="A279" s="1">
        <v>44716</v>
      </c>
      <c r="B279">
        <v>23</v>
      </c>
      <c r="C279" t="s">
        <v>10</v>
      </c>
      <c r="D279">
        <v>37.020000000000003</v>
      </c>
      <c r="E279">
        <v>176.55</v>
      </c>
      <c r="F279">
        <v>187.12</v>
      </c>
      <c r="G279">
        <v>0.41</v>
      </c>
      <c r="H279">
        <v>49.56</v>
      </c>
      <c r="I279">
        <v>13.13</v>
      </c>
      <c r="J279" cm="1">
        <f t="array" ref="J279:N279">_xlfn.XLOOKUP(B279,weather!B:B,weather!C:G)</f>
        <v>1.56</v>
      </c>
      <c r="K279">
        <v>3</v>
      </c>
      <c r="L279">
        <v>14.52</v>
      </c>
      <c r="M279">
        <v>61.86</v>
      </c>
      <c r="N279">
        <v>4.6900000000000004</v>
      </c>
      <c r="O279" cm="1">
        <f t="array" ref="O279:T279">_xlfn.XLOOKUP(C279,claimed!A:A,claimed!B:G)</f>
        <v>36</v>
      </c>
      <c r="P279">
        <v>123</v>
      </c>
      <c r="Q279">
        <v>189</v>
      </c>
      <c r="R279">
        <v>0.38</v>
      </c>
      <c r="S279">
        <v>50</v>
      </c>
      <c r="T279">
        <v>11.1</v>
      </c>
      <c r="U279" t="str">
        <f t="shared" si="8"/>
        <v>Dry</v>
      </c>
      <c r="V279" t="str">
        <f t="shared" si="9"/>
        <v>Hot</v>
      </c>
    </row>
    <row r="280" spans="1:22">
      <c r="A280" s="1">
        <v>44716</v>
      </c>
      <c r="B280">
        <v>23</v>
      </c>
      <c r="C280" t="s">
        <v>10</v>
      </c>
      <c r="D280">
        <v>37.78</v>
      </c>
      <c r="E280">
        <v>191.62</v>
      </c>
      <c r="F280">
        <v>187.37</v>
      </c>
      <c r="G280">
        <v>0.42</v>
      </c>
      <c r="H280">
        <v>55.91</v>
      </c>
      <c r="I280">
        <v>13.72</v>
      </c>
      <c r="J280" cm="1">
        <f t="array" ref="J280:N280">_xlfn.XLOOKUP(B280,weather!B:B,weather!C:G)</f>
        <v>1.56</v>
      </c>
      <c r="K280">
        <v>3</v>
      </c>
      <c r="L280">
        <v>14.52</v>
      </c>
      <c r="M280">
        <v>61.86</v>
      </c>
      <c r="N280">
        <v>4.6900000000000004</v>
      </c>
      <c r="O280" cm="1">
        <f t="array" ref="O280:T280">_xlfn.XLOOKUP(C280,claimed!A:A,claimed!B:G)</f>
        <v>36</v>
      </c>
      <c r="P280">
        <v>123</v>
      </c>
      <c r="Q280">
        <v>189</v>
      </c>
      <c r="R280">
        <v>0.38</v>
      </c>
      <c r="S280">
        <v>50</v>
      </c>
      <c r="T280">
        <v>11.1</v>
      </c>
      <c r="U280" t="str">
        <f t="shared" si="8"/>
        <v>Dry</v>
      </c>
      <c r="V280" t="str">
        <f t="shared" si="9"/>
        <v>Hot</v>
      </c>
    </row>
    <row r="281" spans="1:22">
      <c r="A281" s="1">
        <v>44716</v>
      </c>
      <c r="B281">
        <v>23</v>
      </c>
      <c r="C281" t="s">
        <v>11</v>
      </c>
      <c r="D281">
        <v>39.53</v>
      </c>
      <c r="E281">
        <v>128.03</v>
      </c>
      <c r="F281">
        <v>190.67</v>
      </c>
      <c r="G281">
        <v>0.28000000000000003</v>
      </c>
      <c r="H281">
        <v>49.08</v>
      </c>
      <c r="I281">
        <v>12.12</v>
      </c>
      <c r="J281" cm="1">
        <f t="array" ref="J281:N281">_xlfn.XLOOKUP(B281,weather!B:B,weather!C:G)</f>
        <v>1.56</v>
      </c>
      <c r="K281">
        <v>3</v>
      </c>
      <c r="L281">
        <v>14.52</v>
      </c>
      <c r="M281">
        <v>61.86</v>
      </c>
      <c r="N281">
        <v>4.6900000000000004</v>
      </c>
      <c r="O281" cm="1">
        <f t="array" ref="O281:T281">_xlfn.XLOOKUP(C281,claimed!A:A,claimed!B:G)</f>
        <v>38</v>
      </c>
      <c r="P281">
        <v>112</v>
      </c>
      <c r="Q281">
        <v>194</v>
      </c>
      <c r="R281">
        <v>0.25</v>
      </c>
      <c r="S281">
        <v>56</v>
      </c>
      <c r="T281">
        <v>10.199999999999999</v>
      </c>
      <c r="U281" t="str">
        <f t="shared" si="8"/>
        <v>Dry</v>
      </c>
      <c r="V281" t="str">
        <f t="shared" si="9"/>
        <v>Hot</v>
      </c>
    </row>
    <row r="282" spans="1:22">
      <c r="A282" s="1">
        <v>44716</v>
      </c>
      <c r="B282">
        <v>23</v>
      </c>
      <c r="C282" t="s">
        <v>11</v>
      </c>
      <c r="D282">
        <v>38.31</v>
      </c>
      <c r="E282">
        <v>145.66</v>
      </c>
      <c r="F282">
        <v>186.34</v>
      </c>
      <c r="G282">
        <v>0.28000000000000003</v>
      </c>
      <c r="H282">
        <v>49.51</v>
      </c>
      <c r="I282">
        <v>13.66</v>
      </c>
      <c r="J282" cm="1">
        <f t="array" ref="J282:N282">_xlfn.XLOOKUP(B282,weather!B:B,weather!C:G)</f>
        <v>1.56</v>
      </c>
      <c r="K282">
        <v>3</v>
      </c>
      <c r="L282">
        <v>14.52</v>
      </c>
      <c r="M282">
        <v>61.86</v>
      </c>
      <c r="N282">
        <v>4.6900000000000004</v>
      </c>
      <c r="O282" cm="1">
        <f t="array" ref="O282:T282">_xlfn.XLOOKUP(C282,claimed!A:A,claimed!B:G)</f>
        <v>38</v>
      </c>
      <c r="P282">
        <v>112</v>
      </c>
      <c r="Q282">
        <v>194</v>
      </c>
      <c r="R282">
        <v>0.25</v>
      </c>
      <c r="S282">
        <v>56</v>
      </c>
      <c r="T282">
        <v>10.199999999999999</v>
      </c>
      <c r="U282" t="str">
        <f t="shared" si="8"/>
        <v>Dry</v>
      </c>
      <c r="V282" t="str">
        <f t="shared" si="9"/>
        <v>Hot</v>
      </c>
    </row>
    <row r="283" spans="1:22">
      <c r="A283" s="1">
        <v>44716</v>
      </c>
      <c r="B283">
        <v>23</v>
      </c>
      <c r="C283" t="s">
        <v>11</v>
      </c>
      <c r="D283">
        <v>38.86</v>
      </c>
      <c r="E283">
        <v>161.79</v>
      </c>
      <c r="F283">
        <v>183.21</v>
      </c>
      <c r="G283">
        <v>0.3</v>
      </c>
      <c r="H283">
        <v>46.71</v>
      </c>
      <c r="I283">
        <v>15.25</v>
      </c>
      <c r="J283" cm="1">
        <f t="array" ref="J283:N283">_xlfn.XLOOKUP(B283,weather!B:B,weather!C:G)</f>
        <v>1.56</v>
      </c>
      <c r="K283">
        <v>3</v>
      </c>
      <c r="L283">
        <v>14.52</v>
      </c>
      <c r="M283">
        <v>61.86</v>
      </c>
      <c r="N283">
        <v>4.6900000000000004</v>
      </c>
      <c r="O283" cm="1">
        <f t="array" ref="O283:T283">_xlfn.XLOOKUP(C283,claimed!A:A,claimed!B:G)</f>
        <v>38</v>
      </c>
      <c r="P283">
        <v>112</v>
      </c>
      <c r="Q283">
        <v>194</v>
      </c>
      <c r="R283">
        <v>0.25</v>
      </c>
      <c r="S283">
        <v>56</v>
      </c>
      <c r="T283">
        <v>10.199999999999999</v>
      </c>
      <c r="U283" t="str">
        <f t="shared" si="8"/>
        <v>Dry</v>
      </c>
      <c r="V283" t="str">
        <f t="shared" si="9"/>
        <v>Hot</v>
      </c>
    </row>
    <row r="284" spans="1:22">
      <c r="A284" s="1">
        <v>44716</v>
      </c>
      <c r="B284">
        <v>23</v>
      </c>
      <c r="C284" t="s">
        <v>11</v>
      </c>
      <c r="D284">
        <v>39.520000000000003</v>
      </c>
      <c r="E284">
        <v>177.47</v>
      </c>
      <c r="F284">
        <v>178.73</v>
      </c>
      <c r="G284">
        <v>0.31</v>
      </c>
      <c r="H284">
        <v>51.42</v>
      </c>
      <c r="I284">
        <v>17.45</v>
      </c>
      <c r="J284" cm="1">
        <f t="array" ref="J284:N284">_xlfn.XLOOKUP(B284,weather!B:B,weather!C:G)</f>
        <v>1.56</v>
      </c>
      <c r="K284">
        <v>3</v>
      </c>
      <c r="L284">
        <v>14.52</v>
      </c>
      <c r="M284">
        <v>61.86</v>
      </c>
      <c r="N284">
        <v>4.6900000000000004</v>
      </c>
      <c r="O284" cm="1">
        <f t="array" ref="O284:T284">_xlfn.XLOOKUP(C284,claimed!A:A,claimed!B:G)</f>
        <v>38</v>
      </c>
      <c r="P284">
        <v>112</v>
      </c>
      <c r="Q284">
        <v>194</v>
      </c>
      <c r="R284">
        <v>0.25</v>
      </c>
      <c r="S284">
        <v>56</v>
      </c>
      <c r="T284">
        <v>10.199999999999999</v>
      </c>
      <c r="U284" t="str">
        <f t="shared" si="8"/>
        <v>Dry</v>
      </c>
      <c r="V284" t="str">
        <f t="shared" si="9"/>
        <v>Hot</v>
      </c>
    </row>
    <row r="285" spans="1:22">
      <c r="A285" s="1">
        <v>44723</v>
      </c>
      <c r="B285">
        <v>24</v>
      </c>
      <c r="C285" t="s">
        <v>9</v>
      </c>
      <c r="D285">
        <v>38.4</v>
      </c>
      <c r="E285">
        <v>145.85</v>
      </c>
      <c r="F285">
        <v>190.66</v>
      </c>
      <c r="G285">
        <v>0.45</v>
      </c>
      <c r="H285">
        <v>47.74</v>
      </c>
      <c r="I285">
        <v>13.34</v>
      </c>
      <c r="J285" cm="1">
        <f t="array" ref="J285:N285">_xlfn.XLOOKUP(B285,weather!B:B,weather!C:G)</f>
        <v>2.99</v>
      </c>
      <c r="K285">
        <v>2</v>
      </c>
      <c r="L285">
        <v>15.27</v>
      </c>
      <c r="M285">
        <v>65.150000000000006</v>
      </c>
      <c r="N285">
        <v>11.63</v>
      </c>
      <c r="O285" cm="1">
        <f t="array" ref="O285:T285">_xlfn.XLOOKUP(C285,claimed!A:A,claimed!B:G)</f>
        <v>35</v>
      </c>
      <c r="P285">
        <v>129</v>
      </c>
      <c r="Q285">
        <v>195</v>
      </c>
      <c r="R285">
        <v>0.4</v>
      </c>
      <c r="S285">
        <v>49</v>
      </c>
      <c r="T285">
        <v>10.9</v>
      </c>
      <c r="U285" t="str">
        <f t="shared" si="8"/>
        <v>Wet</v>
      </c>
      <c r="V285" t="str">
        <f t="shared" si="9"/>
        <v>Hot</v>
      </c>
    </row>
    <row r="286" spans="1:22">
      <c r="A286" s="1">
        <v>44723</v>
      </c>
      <c r="B286">
        <v>24</v>
      </c>
      <c r="C286" t="s">
        <v>9</v>
      </c>
      <c r="D286">
        <v>43.73</v>
      </c>
      <c r="E286">
        <v>160.5</v>
      </c>
      <c r="F286">
        <v>189.8</v>
      </c>
      <c r="G286">
        <v>0.5</v>
      </c>
      <c r="H286">
        <v>49.91</v>
      </c>
      <c r="I286">
        <v>15.3</v>
      </c>
      <c r="J286" cm="1">
        <f t="array" ref="J286:N286">_xlfn.XLOOKUP(B286,weather!B:B,weather!C:G)</f>
        <v>2.99</v>
      </c>
      <c r="K286">
        <v>2</v>
      </c>
      <c r="L286">
        <v>15.27</v>
      </c>
      <c r="M286">
        <v>65.150000000000006</v>
      </c>
      <c r="N286">
        <v>11.63</v>
      </c>
      <c r="O286" cm="1">
        <f t="array" ref="O286:T286">_xlfn.XLOOKUP(C286,claimed!A:A,claimed!B:G)</f>
        <v>35</v>
      </c>
      <c r="P286">
        <v>129</v>
      </c>
      <c r="Q286">
        <v>195</v>
      </c>
      <c r="R286">
        <v>0.4</v>
      </c>
      <c r="S286">
        <v>49</v>
      </c>
      <c r="T286">
        <v>10.9</v>
      </c>
      <c r="U286" t="str">
        <f t="shared" si="8"/>
        <v>Wet</v>
      </c>
      <c r="V286" t="str">
        <f t="shared" si="9"/>
        <v>Hot</v>
      </c>
    </row>
    <row r="287" spans="1:22">
      <c r="A287" s="1">
        <v>44723</v>
      </c>
      <c r="B287">
        <v>24</v>
      </c>
      <c r="C287" t="s">
        <v>9</v>
      </c>
      <c r="D287">
        <v>48.54</v>
      </c>
      <c r="E287">
        <v>176.96</v>
      </c>
      <c r="F287">
        <v>185.83</v>
      </c>
      <c r="G287">
        <v>0.55000000000000004</v>
      </c>
      <c r="H287">
        <v>51.72</v>
      </c>
      <c r="I287">
        <v>17.45</v>
      </c>
      <c r="J287" cm="1">
        <f t="array" ref="J287:N287">_xlfn.XLOOKUP(B287,weather!B:B,weather!C:G)</f>
        <v>2.99</v>
      </c>
      <c r="K287">
        <v>2</v>
      </c>
      <c r="L287">
        <v>15.27</v>
      </c>
      <c r="M287">
        <v>65.150000000000006</v>
      </c>
      <c r="N287">
        <v>11.63</v>
      </c>
      <c r="O287" cm="1">
        <f t="array" ref="O287:T287">_xlfn.XLOOKUP(C287,claimed!A:A,claimed!B:G)</f>
        <v>35</v>
      </c>
      <c r="P287">
        <v>129</v>
      </c>
      <c r="Q287">
        <v>195</v>
      </c>
      <c r="R287">
        <v>0.4</v>
      </c>
      <c r="S287">
        <v>49</v>
      </c>
      <c r="T287">
        <v>10.9</v>
      </c>
      <c r="U287" t="str">
        <f t="shared" si="8"/>
        <v>Wet</v>
      </c>
      <c r="V287" t="str">
        <f t="shared" si="9"/>
        <v>Hot</v>
      </c>
    </row>
    <row r="288" spans="1:22">
      <c r="A288" s="1">
        <v>44723</v>
      </c>
      <c r="B288">
        <v>24</v>
      </c>
      <c r="C288" t="s">
        <v>9</v>
      </c>
      <c r="D288">
        <v>54.35</v>
      </c>
      <c r="E288">
        <v>192.2</v>
      </c>
      <c r="F288">
        <v>183.35</v>
      </c>
      <c r="G288">
        <v>0.62</v>
      </c>
      <c r="H288">
        <v>50.75</v>
      </c>
      <c r="I288">
        <v>18.809999999999999</v>
      </c>
      <c r="J288" cm="1">
        <f t="array" ref="J288:N288">_xlfn.XLOOKUP(B288,weather!B:B,weather!C:G)</f>
        <v>2.99</v>
      </c>
      <c r="K288">
        <v>2</v>
      </c>
      <c r="L288">
        <v>15.27</v>
      </c>
      <c r="M288">
        <v>65.150000000000006</v>
      </c>
      <c r="N288">
        <v>11.63</v>
      </c>
      <c r="O288" cm="1">
        <f t="array" ref="O288:T288">_xlfn.XLOOKUP(C288,claimed!A:A,claimed!B:G)</f>
        <v>35</v>
      </c>
      <c r="P288">
        <v>129</v>
      </c>
      <c r="Q288">
        <v>195</v>
      </c>
      <c r="R288">
        <v>0.4</v>
      </c>
      <c r="S288">
        <v>49</v>
      </c>
      <c r="T288">
        <v>10.9</v>
      </c>
      <c r="U288" t="str">
        <f t="shared" si="8"/>
        <v>Wet</v>
      </c>
      <c r="V288" t="str">
        <f t="shared" si="9"/>
        <v>Hot</v>
      </c>
    </row>
    <row r="289" spans="1:22">
      <c r="A289" s="1">
        <v>44723</v>
      </c>
      <c r="B289">
        <v>24</v>
      </c>
      <c r="C289" t="s">
        <v>9</v>
      </c>
      <c r="D289">
        <v>59.48</v>
      </c>
      <c r="E289">
        <v>209.01</v>
      </c>
      <c r="F289">
        <v>180.07</v>
      </c>
      <c r="G289">
        <v>0.69</v>
      </c>
      <c r="H289">
        <v>52.08</v>
      </c>
      <c r="I289">
        <v>21.01</v>
      </c>
      <c r="J289" cm="1">
        <f t="array" ref="J289:N289">_xlfn.XLOOKUP(B289,weather!B:B,weather!C:G)</f>
        <v>2.99</v>
      </c>
      <c r="K289">
        <v>2</v>
      </c>
      <c r="L289">
        <v>15.27</v>
      </c>
      <c r="M289">
        <v>65.150000000000006</v>
      </c>
      <c r="N289">
        <v>11.63</v>
      </c>
      <c r="O289" cm="1">
        <f t="array" ref="O289:T289">_xlfn.XLOOKUP(C289,claimed!A:A,claimed!B:G)</f>
        <v>35</v>
      </c>
      <c r="P289">
        <v>129</v>
      </c>
      <c r="Q289">
        <v>195</v>
      </c>
      <c r="R289">
        <v>0.4</v>
      </c>
      <c r="S289">
        <v>49</v>
      </c>
      <c r="T289">
        <v>10.9</v>
      </c>
      <c r="U289" t="str">
        <f t="shared" si="8"/>
        <v>Wet</v>
      </c>
      <c r="V289" t="str">
        <f t="shared" si="9"/>
        <v>Hot</v>
      </c>
    </row>
    <row r="290" spans="1:22">
      <c r="A290" s="1">
        <v>44723</v>
      </c>
      <c r="B290">
        <v>24</v>
      </c>
      <c r="C290" t="s">
        <v>10</v>
      </c>
      <c r="D290">
        <v>37.119999999999997</v>
      </c>
      <c r="E290">
        <v>139.38999999999999</v>
      </c>
      <c r="F290">
        <v>185.73</v>
      </c>
      <c r="G290">
        <v>0.45</v>
      </c>
      <c r="H290">
        <v>48.55</v>
      </c>
      <c r="I290">
        <v>12.7</v>
      </c>
      <c r="J290" cm="1">
        <f t="array" ref="J290:N290">_xlfn.XLOOKUP(B290,weather!B:B,weather!C:G)</f>
        <v>2.99</v>
      </c>
      <c r="K290">
        <v>2</v>
      </c>
      <c r="L290">
        <v>15.27</v>
      </c>
      <c r="M290">
        <v>65.150000000000006</v>
      </c>
      <c r="N290">
        <v>11.63</v>
      </c>
      <c r="O290" cm="1">
        <f t="array" ref="O290:T290">_xlfn.XLOOKUP(C290,claimed!A:A,claimed!B:G)</f>
        <v>36</v>
      </c>
      <c r="P290">
        <v>123</v>
      </c>
      <c r="Q290">
        <v>189</v>
      </c>
      <c r="R290">
        <v>0.38</v>
      </c>
      <c r="S290">
        <v>50</v>
      </c>
      <c r="T290">
        <v>11.1</v>
      </c>
      <c r="U290" t="str">
        <f t="shared" si="8"/>
        <v>Wet</v>
      </c>
      <c r="V290" t="str">
        <f t="shared" si="9"/>
        <v>Hot</v>
      </c>
    </row>
    <row r="291" spans="1:22">
      <c r="A291" s="1">
        <v>44723</v>
      </c>
      <c r="B291">
        <v>24</v>
      </c>
      <c r="C291" t="s">
        <v>10</v>
      </c>
      <c r="D291">
        <v>39.979999999999997</v>
      </c>
      <c r="E291">
        <v>153.21</v>
      </c>
      <c r="F291">
        <v>181.28</v>
      </c>
      <c r="G291">
        <v>0.56000000000000005</v>
      </c>
      <c r="H291">
        <v>49.3</v>
      </c>
      <c r="I291">
        <v>14.83</v>
      </c>
      <c r="J291" cm="1">
        <f t="array" ref="J291:N291">_xlfn.XLOOKUP(B291,weather!B:B,weather!C:G)</f>
        <v>2.99</v>
      </c>
      <c r="K291">
        <v>2</v>
      </c>
      <c r="L291">
        <v>15.27</v>
      </c>
      <c r="M291">
        <v>65.150000000000006</v>
      </c>
      <c r="N291">
        <v>11.63</v>
      </c>
      <c r="O291" cm="1">
        <f t="array" ref="O291:T291">_xlfn.XLOOKUP(C291,claimed!A:A,claimed!B:G)</f>
        <v>36</v>
      </c>
      <c r="P291">
        <v>123</v>
      </c>
      <c r="Q291">
        <v>189</v>
      </c>
      <c r="R291">
        <v>0.38</v>
      </c>
      <c r="S291">
        <v>50</v>
      </c>
      <c r="T291">
        <v>11.1</v>
      </c>
      <c r="U291" t="str">
        <f t="shared" si="8"/>
        <v>Wet</v>
      </c>
      <c r="V291" t="str">
        <f t="shared" si="9"/>
        <v>Hot</v>
      </c>
    </row>
    <row r="292" spans="1:22">
      <c r="A292" s="1">
        <v>44723</v>
      </c>
      <c r="B292">
        <v>24</v>
      </c>
      <c r="C292" t="s">
        <v>10</v>
      </c>
      <c r="D292">
        <v>42.64</v>
      </c>
      <c r="E292">
        <v>169.51</v>
      </c>
      <c r="F292">
        <v>181</v>
      </c>
      <c r="G292">
        <v>0.6</v>
      </c>
      <c r="H292">
        <v>51.33</v>
      </c>
      <c r="I292">
        <v>16.510000000000002</v>
      </c>
      <c r="J292" cm="1">
        <f t="array" ref="J292:N292">_xlfn.XLOOKUP(B292,weather!B:B,weather!C:G)</f>
        <v>2.99</v>
      </c>
      <c r="K292">
        <v>2</v>
      </c>
      <c r="L292">
        <v>15.27</v>
      </c>
      <c r="M292">
        <v>65.150000000000006</v>
      </c>
      <c r="N292">
        <v>11.63</v>
      </c>
      <c r="O292" cm="1">
        <f t="array" ref="O292:T292">_xlfn.XLOOKUP(C292,claimed!A:A,claimed!B:G)</f>
        <v>36</v>
      </c>
      <c r="P292">
        <v>123</v>
      </c>
      <c r="Q292">
        <v>189</v>
      </c>
      <c r="R292">
        <v>0.38</v>
      </c>
      <c r="S292">
        <v>50</v>
      </c>
      <c r="T292">
        <v>11.1</v>
      </c>
      <c r="U292" t="str">
        <f t="shared" si="8"/>
        <v>Wet</v>
      </c>
      <c r="V292" t="str">
        <f t="shared" si="9"/>
        <v>Hot</v>
      </c>
    </row>
    <row r="293" spans="1:22">
      <c r="A293" s="1">
        <v>44723</v>
      </c>
      <c r="B293">
        <v>24</v>
      </c>
      <c r="C293" t="s">
        <v>10</v>
      </c>
      <c r="D293">
        <v>45.45</v>
      </c>
      <c r="E293">
        <v>178.46</v>
      </c>
      <c r="F293">
        <v>176.05</v>
      </c>
      <c r="G293">
        <v>0.67</v>
      </c>
      <c r="H293">
        <v>55.22</v>
      </c>
      <c r="I293">
        <v>19.420000000000002</v>
      </c>
      <c r="J293" cm="1">
        <f t="array" ref="J293:N293">_xlfn.XLOOKUP(B293,weather!B:B,weather!C:G)</f>
        <v>2.99</v>
      </c>
      <c r="K293">
        <v>2</v>
      </c>
      <c r="L293">
        <v>15.27</v>
      </c>
      <c r="M293">
        <v>65.150000000000006</v>
      </c>
      <c r="N293">
        <v>11.63</v>
      </c>
      <c r="O293" cm="1">
        <f t="array" ref="O293:T293">_xlfn.XLOOKUP(C293,claimed!A:A,claimed!B:G)</f>
        <v>36</v>
      </c>
      <c r="P293">
        <v>123</v>
      </c>
      <c r="Q293">
        <v>189</v>
      </c>
      <c r="R293">
        <v>0.38</v>
      </c>
      <c r="S293">
        <v>50</v>
      </c>
      <c r="T293">
        <v>11.1</v>
      </c>
      <c r="U293" t="str">
        <f t="shared" si="8"/>
        <v>Wet</v>
      </c>
      <c r="V293" t="str">
        <f t="shared" si="9"/>
        <v>Hot</v>
      </c>
    </row>
    <row r="294" spans="1:22">
      <c r="A294" s="1">
        <v>44723</v>
      </c>
      <c r="B294">
        <v>24</v>
      </c>
      <c r="C294" t="s">
        <v>11</v>
      </c>
      <c r="D294">
        <v>41.02</v>
      </c>
      <c r="E294">
        <v>126.47</v>
      </c>
      <c r="F294">
        <v>191.49</v>
      </c>
      <c r="G294">
        <v>0.28999999999999998</v>
      </c>
      <c r="H294">
        <v>54.28</v>
      </c>
      <c r="I294">
        <v>12.41</v>
      </c>
      <c r="J294" cm="1">
        <f t="array" ref="J294:N294">_xlfn.XLOOKUP(B294,weather!B:B,weather!C:G)</f>
        <v>2.99</v>
      </c>
      <c r="K294">
        <v>2</v>
      </c>
      <c r="L294">
        <v>15.27</v>
      </c>
      <c r="M294">
        <v>65.150000000000006</v>
      </c>
      <c r="N294">
        <v>11.63</v>
      </c>
      <c r="O294" cm="1">
        <f t="array" ref="O294:T294">_xlfn.XLOOKUP(C294,claimed!A:A,claimed!B:G)</f>
        <v>38</v>
      </c>
      <c r="P294">
        <v>112</v>
      </c>
      <c r="Q294">
        <v>194</v>
      </c>
      <c r="R294">
        <v>0.25</v>
      </c>
      <c r="S294">
        <v>56</v>
      </c>
      <c r="T294">
        <v>10.199999999999999</v>
      </c>
      <c r="U294" t="str">
        <f t="shared" si="8"/>
        <v>Wet</v>
      </c>
      <c r="V294" t="str">
        <f t="shared" si="9"/>
        <v>Hot</v>
      </c>
    </row>
    <row r="295" spans="1:22">
      <c r="A295" s="1">
        <v>44723</v>
      </c>
      <c r="B295">
        <v>24</v>
      </c>
      <c r="C295" t="s">
        <v>11</v>
      </c>
      <c r="D295">
        <v>45.12</v>
      </c>
      <c r="E295">
        <v>138.88</v>
      </c>
      <c r="F295">
        <v>183.56</v>
      </c>
      <c r="G295">
        <v>0.33</v>
      </c>
      <c r="H295">
        <v>57.55</v>
      </c>
      <c r="I295">
        <v>16.14</v>
      </c>
      <c r="J295" cm="1">
        <f t="array" ref="J295:N295">_xlfn.XLOOKUP(B295,weather!B:B,weather!C:G)</f>
        <v>2.99</v>
      </c>
      <c r="K295">
        <v>2</v>
      </c>
      <c r="L295">
        <v>15.27</v>
      </c>
      <c r="M295">
        <v>65.150000000000006</v>
      </c>
      <c r="N295">
        <v>11.63</v>
      </c>
      <c r="O295" cm="1">
        <f t="array" ref="O295:T295">_xlfn.XLOOKUP(C295,claimed!A:A,claimed!B:G)</f>
        <v>38</v>
      </c>
      <c r="P295">
        <v>112</v>
      </c>
      <c r="Q295">
        <v>194</v>
      </c>
      <c r="R295">
        <v>0.25</v>
      </c>
      <c r="S295">
        <v>56</v>
      </c>
      <c r="T295">
        <v>10.199999999999999</v>
      </c>
      <c r="U295" t="str">
        <f t="shared" si="8"/>
        <v>Wet</v>
      </c>
      <c r="V295" t="str">
        <f t="shared" si="9"/>
        <v>Hot</v>
      </c>
    </row>
    <row r="296" spans="1:22">
      <c r="A296" s="1">
        <v>44723</v>
      </c>
      <c r="B296">
        <v>24</v>
      </c>
      <c r="C296" t="s">
        <v>11</v>
      </c>
      <c r="D296">
        <v>46.92</v>
      </c>
      <c r="E296">
        <v>155.96</v>
      </c>
      <c r="F296">
        <v>173.89</v>
      </c>
      <c r="G296">
        <v>0.4</v>
      </c>
      <c r="H296">
        <v>59.73</v>
      </c>
      <c r="I296">
        <v>18.010000000000002</v>
      </c>
      <c r="J296" cm="1">
        <f t="array" ref="J296:N296">_xlfn.XLOOKUP(B296,weather!B:B,weather!C:G)</f>
        <v>2.99</v>
      </c>
      <c r="K296">
        <v>2</v>
      </c>
      <c r="L296">
        <v>15.27</v>
      </c>
      <c r="M296">
        <v>65.150000000000006</v>
      </c>
      <c r="N296">
        <v>11.63</v>
      </c>
      <c r="O296" cm="1">
        <f t="array" ref="O296:T296">_xlfn.XLOOKUP(C296,claimed!A:A,claimed!B:G)</f>
        <v>38</v>
      </c>
      <c r="P296">
        <v>112</v>
      </c>
      <c r="Q296">
        <v>194</v>
      </c>
      <c r="R296">
        <v>0.25</v>
      </c>
      <c r="S296">
        <v>56</v>
      </c>
      <c r="T296">
        <v>10.199999999999999</v>
      </c>
      <c r="U296" t="str">
        <f t="shared" si="8"/>
        <v>Wet</v>
      </c>
      <c r="V296" t="str">
        <f t="shared" si="9"/>
        <v>Hot</v>
      </c>
    </row>
    <row r="297" spans="1:22">
      <c r="A297" s="1">
        <v>44723</v>
      </c>
      <c r="B297">
        <v>24</v>
      </c>
      <c r="C297" t="s">
        <v>11</v>
      </c>
      <c r="D297">
        <v>51.89</v>
      </c>
      <c r="E297">
        <v>172.27</v>
      </c>
      <c r="F297">
        <v>171.43</v>
      </c>
      <c r="G297">
        <v>0.46</v>
      </c>
      <c r="H297">
        <v>66.510000000000005</v>
      </c>
      <c r="I297">
        <v>20.309999999999999</v>
      </c>
      <c r="J297" cm="1">
        <f t="array" ref="J297:N297">_xlfn.XLOOKUP(B297,weather!B:B,weather!C:G)</f>
        <v>2.99</v>
      </c>
      <c r="K297">
        <v>2</v>
      </c>
      <c r="L297">
        <v>15.27</v>
      </c>
      <c r="M297">
        <v>65.150000000000006</v>
      </c>
      <c r="N297">
        <v>11.63</v>
      </c>
      <c r="O297" cm="1">
        <f t="array" ref="O297:T297">_xlfn.XLOOKUP(C297,claimed!A:A,claimed!B:G)</f>
        <v>38</v>
      </c>
      <c r="P297">
        <v>112</v>
      </c>
      <c r="Q297">
        <v>194</v>
      </c>
      <c r="R297">
        <v>0.25</v>
      </c>
      <c r="S297">
        <v>56</v>
      </c>
      <c r="T297">
        <v>10.199999999999999</v>
      </c>
      <c r="U297" t="str">
        <f t="shared" si="8"/>
        <v>Wet</v>
      </c>
      <c r="V297" t="str">
        <f t="shared" si="9"/>
        <v>Hot</v>
      </c>
    </row>
    <row r="298" spans="1:22">
      <c r="A298" s="1">
        <v>44723</v>
      </c>
      <c r="B298">
        <v>24</v>
      </c>
      <c r="C298" t="s">
        <v>11</v>
      </c>
      <c r="D298">
        <v>54.47</v>
      </c>
      <c r="E298">
        <v>190.42</v>
      </c>
      <c r="F298">
        <v>167.56</v>
      </c>
      <c r="G298">
        <v>0.54</v>
      </c>
      <c r="H298">
        <v>68.86</v>
      </c>
      <c r="I298">
        <v>23.02</v>
      </c>
      <c r="J298" cm="1">
        <f t="array" ref="J298:N298">_xlfn.XLOOKUP(B298,weather!B:B,weather!C:G)</f>
        <v>2.99</v>
      </c>
      <c r="K298">
        <v>2</v>
      </c>
      <c r="L298">
        <v>15.27</v>
      </c>
      <c r="M298">
        <v>65.150000000000006</v>
      </c>
      <c r="N298">
        <v>11.63</v>
      </c>
      <c r="O298" cm="1">
        <f t="array" ref="O298:T298">_xlfn.XLOOKUP(C298,claimed!A:A,claimed!B:G)</f>
        <v>38</v>
      </c>
      <c r="P298">
        <v>112</v>
      </c>
      <c r="Q298">
        <v>194</v>
      </c>
      <c r="R298">
        <v>0.25</v>
      </c>
      <c r="S298">
        <v>56</v>
      </c>
      <c r="T298">
        <v>10.199999999999999</v>
      </c>
      <c r="U298" t="str">
        <f t="shared" si="8"/>
        <v>Wet</v>
      </c>
      <c r="V298" t="str">
        <f t="shared" si="9"/>
        <v>Hot</v>
      </c>
    </row>
    <row r="299" spans="1:22">
      <c r="A299" s="1">
        <v>44730</v>
      </c>
      <c r="B299">
        <v>25</v>
      </c>
      <c r="C299" t="s">
        <v>9</v>
      </c>
      <c r="D299">
        <v>42.25</v>
      </c>
      <c r="E299">
        <v>145.85</v>
      </c>
      <c r="F299">
        <v>192.27</v>
      </c>
      <c r="G299">
        <v>0.42</v>
      </c>
      <c r="H299">
        <v>45.82</v>
      </c>
      <c r="I299">
        <v>12.82</v>
      </c>
      <c r="J299" cm="1">
        <f t="array" ref="J299:N299">_xlfn.XLOOKUP(B299,weather!B:B,weather!C:G)</f>
        <v>2.63</v>
      </c>
      <c r="K299">
        <v>2</v>
      </c>
      <c r="L299">
        <v>13.49</v>
      </c>
      <c r="M299">
        <v>57.09</v>
      </c>
      <c r="N299">
        <v>7.8</v>
      </c>
      <c r="O299" cm="1">
        <f t="array" ref="O299:T299">_xlfn.XLOOKUP(C299,claimed!A:A,claimed!B:G)</f>
        <v>35</v>
      </c>
      <c r="P299">
        <v>129</v>
      </c>
      <c r="Q299">
        <v>195</v>
      </c>
      <c r="R299">
        <v>0.4</v>
      </c>
      <c r="S299">
        <v>49</v>
      </c>
      <c r="T299">
        <v>10.9</v>
      </c>
      <c r="U299" t="str">
        <f t="shared" si="8"/>
        <v>Dry</v>
      </c>
      <c r="V299" t="str">
        <f t="shared" si="9"/>
        <v>Warm</v>
      </c>
    </row>
    <row r="300" spans="1:22">
      <c r="A300" s="1">
        <v>44730</v>
      </c>
      <c r="B300">
        <v>25</v>
      </c>
      <c r="C300" t="s">
        <v>9</v>
      </c>
      <c r="D300">
        <v>46.81</v>
      </c>
      <c r="E300">
        <v>162.87</v>
      </c>
      <c r="F300">
        <v>189.87</v>
      </c>
      <c r="G300">
        <v>0.46</v>
      </c>
      <c r="H300">
        <v>49.07</v>
      </c>
      <c r="I300">
        <v>15.08</v>
      </c>
      <c r="J300" cm="1">
        <f t="array" ref="J300:N300">_xlfn.XLOOKUP(B300,weather!B:B,weather!C:G)</f>
        <v>2.63</v>
      </c>
      <c r="K300">
        <v>2</v>
      </c>
      <c r="L300">
        <v>13.49</v>
      </c>
      <c r="M300">
        <v>57.09</v>
      </c>
      <c r="N300">
        <v>7.8</v>
      </c>
      <c r="O300" cm="1">
        <f t="array" ref="O300:T300">_xlfn.XLOOKUP(C300,claimed!A:A,claimed!B:G)</f>
        <v>35</v>
      </c>
      <c r="P300">
        <v>129</v>
      </c>
      <c r="Q300">
        <v>195</v>
      </c>
      <c r="R300">
        <v>0.4</v>
      </c>
      <c r="S300">
        <v>49</v>
      </c>
      <c r="T300">
        <v>10.9</v>
      </c>
      <c r="U300" t="str">
        <f t="shared" si="8"/>
        <v>Dry</v>
      </c>
      <c r="V300" t="str">
        <f t="shared" si="9"/>
        <v>Warm</v>
      </c>
    </row>
    <row r="301" spans="1:22">
      <c r="A301" s="1">
        <v>44730</v>
      </c>
      <c r="B301">
        <v>25</v>
      </c>
      <c r="C301" t="s">
        <v>9</v>
      </c>
      <c r="D301">
        <v>53.92</v>
      </c>
      <c r="E301">
        <v>177.41</v>
      </c>
      <c r="F301">
        <v>184.38</v>
      </c>
      <c r="G301">
        <v>0.49</v>
      </c>
      <c r="H301">
        <v>53.83</v>
      </c>
      <c r="I301">
        <v>17.86</v>
      </c>
      <c r="J301" cm="1">
        <f t="array" ref="J301:N301">_xlfn.XLOOKUP(B301,weather!B:B,weather!C:G)</f>
        <v>2.63</v>
      </c>
      <c r="K301">
        <v>2</v>
      </c>
      <c r="L301">
        <v>13.49</v>
      </c>
      <c r="M301">
        <v>57.09</v>
      </c>
      <c r="N301">
        <v>7.8</v>
      </c>
      <c r="O301" cm="1">
        <f t="array" ref="O301:T301">_xlfn.XLOOKUP(C301,claimed!A:A,claimed!B:G)</f>
        <v>35</v>
      </c>
      <c r="P301">
        <v>129</v>
      </c>
      <c r="Q301">
        <v>195</v>
      </c>
      <c r="R301">
        <v>0.4</v>
      </c>
      <c r="S301">
        <v>49</v>
      </c>
      <c r="T301">
        <v>10.9</v>
      </c>
      <c r="U301" t="str">
        <f t="shared" si="8"/>
        <v>Dry</v>
      </c>
      <c r="V301" t="str">
        <f t="shared" si="9"/>
        <v>Warm</v>
      </c>
    </row>
    <row r="302" spans="1:22">
      <c r="A302" s="1">
        <v>44730</v>
      </c>
      <c r="B302">
        <v>25</v>
      </c>
      <c r="C302" t="s">
        <v>10</v>
      </c>
      <c r="D302">
        <v>40.69</v>
      </c>
      <c r="E302">
        <v>140.37</v>
      </c>
      <c r="F302">
        <v>187.98</v>
      </c>
      <c r="G302">
        <v>0.39</v>
      </c>
      <c r="H302">
        <v>48.05</v>
      </c>
      <c r="I302">
        <v>14.29</v>
      </c>
      <c r="J302" cm="1">
        <f t="array" ref="J302:N302">_xlfn.XLOOKUP(B302,weather!B:B,weather!C:G)</f>
        <v>2.63</v>
      </c>
      <c r="K302">
        <v>2</v>
      </c>
      <c r="L302">
        <v>13.49</v>
      </c>
      <c r="M302">
        <v>57.09</v>
      </c>
      <c r="N302">
        <v>7.8</v>
      </c>
      <c r="O302" cm="1">
        <f t="array" ref="O302:T302">_xlfn.XLOOKUP(C302,claimed!A:A,claimed!B:G)</f>
        <v>36</v>
      </c>
      <c r="P302">
        <v>123</v>
      </c>
      <c r="Q302">
        <v>189</v>
      </c>
      <c r="R302">
        <v>0.38</v>
      </c>
      <c r="S302">
        <v>50</v>
      </c>
      <c r="T302">
        <v>11.1</v>
      </c>
      <c r="U302" t="str">
        <f t="shared" si="8"/>
        <v>Dry</v>
      </c>
      <c r="V302" t="str">
        <f t="shared" si="9"/>
        <v>Warm</v>
      </c>
    </row>
    <row r="303" spans="1:22">
      <c r="A303" s="1">
        <v>44730</v>
      </c>
      <c r="B303">
        <v>25</v>
      </c>
      <c r="C303" t="s">
        <v>10</v>
      </c>
      <c r="D303">
        <v>42.54</v>
      </c>
      <c r="E303">
        <v>152.06</v>
      </c>
      <c r="F303">
        <v>187.84</v>
      </c>
      <c r="G303">
        <v>0.41</v>
      </c>
      <c r="H303">
        <v>52.73</v>
      </c>
      <c r="I303">
        <v>16.489999999999998</v>
      </c>
      <c r="J303" cm="1">
        <f t="array" ref="J303:N303">_xlfn.XLOOKUP(B303,weather!B:B,weather!C:G)</f>
        <v>2.63</v>
      </c>
      <c r="K303">
        <v>2</v>
      </c>
      <c r="L303">
        <v>13.49</v>
      </c>
      <c r="M303">
        <v>57.09</v>
      </c>
      <c r="N303">
        <v>7.8</v>
      </c>
      <c r="O303" cm="1">
        <f t="array" ref="O303:T303">_xlfn.XLOOKUP(C303,claimed!A:A,claimed!B:G)</f>
        <v>36</v>
      </c>
      <c r="P303">
        <v>123</v>
      </c>
      <c r="Q303">
        <v>189</v>
      </c>
      <c r="R303">
        <v>0.38</v>
      </c>
      <c r="S303">
        <v>50</v>
      </c>
      <c r="T303">
        <v>11.1</v>
      </c>
      <c r="U303" t="str">
        <f t="shared" si="8"/>
        <v>Dry</v>
      </c>
      <c r="V303" t="str">
        <f t="shared" si="9"/>
        <v>Warm</v>
      </c>
    </row>
    <row r="304" spans="1:22">
      <c r="A304" s="1">
        <v>44730</v>
      </c>
      <c r="B304">
        <v>25</v>
      </c>
      <c r="C304" t="s">
        <v>10</v>
      </c>
      <c r="D304">
        <v>45.06</v>
      </c>
      <c r="E304">
        <v>165.37</v>
      </c>
      <c r="F304">
        <v>183.87</v>
      </c>
      <c r="G304">
        <v>0.44</v>
      </c>
      <c r="H304">
        <v>55.52</v>
      </c>
      <c r="I304">
        <v>18.920000000000002</v>
      </c>
      <c r="J304" cm="1">
        <f t="array" ref="J304:N304">_xlfn.XLOOKUP(B304,weather!B:B,weather!C:G)</f>
        <v>2.63</v>
      </c>
      <c r="K304">
        <v>2</v>
      </c>
      <c r="L304">
        <v>13.49</v>
      </c>
      <c r="M304">
        <v>57.09</v>
      </c>
      <c r="N304">
        <v>7.8</v>
      </c>
      <c r="O304" cm="1">
        <f t="array" ref="O304:T304">_xlfn.XLOOKUP(C304,claimed!A:A,claimed!B:G)</f>
        <v>36</v>
      </c>
      <c r="P304">
        <v>123</v>
      </c>
      <c r="Q304">
        <v>189</v>
      </c>
      <c r="R304">
        <v>0.38</v>
      </c>
      <c r="S304">
        <v>50</v>
      </c>
      <c r="T304">
        <v>11.1</v>
      </c>
      <c r="U304" t="str">
        <f t="shared" si="8"/>
        <v>Dry</v>
      </c>
      <c r="V304" t="str">
        <f t="shared" si="9"/>
        <v>Warm</v>
      </c>
    </row>
    <row r="305" spans="1:22">
      <c r="A305" s="1">
        <v>44730</v>
      </c>
      <c r="B305">
        <v>25</v>
      </c>
      <c r="C305" t="s">
        <v>10</v>
      </c>
      <c r="D305">
        <v>48.6</v>
      </c>
      <c r="E305">
        <v>179.57</v>
      </c>
      <c r="F305">
        <v>175.51</v>
      </c>
      <c r="G305">
        <v>0.48</v>
      </c>
      <c r="H305">
        <v>57.45</v>
      </c>
      <c r="I305">
        <v>20.88</v>
      </c>
      <c r="J305" cm="1">
        <f t="array" ref="J305:N305">_xlfn.XLOOKUP(B305,weather!B:B,weather!C:G)</f>
        <v>2.63</v>
      </c>
      <c r="K305">
        <v>2</v>
      </c>
      <c r="L305">
        <v>13.49</v>
      </c>
      <c r="M305">
        <v>57.09</v>
      </c>
      <c r="N305">
        <v>7.8</v>
      </c>
      <c r="O305" cm="1">
        <f t="array" ref="O305:T305">_xlfn.XLOOKUP(C305,claimed!A:A,claimed!B:G)</f>
        <v>36</v>
      </c>
      <c r="P305">
        <v>123</v>
      </c>
      <c r="Q305">
        <v>189</v>
      </c>
      <c r="R305">
        <v>0.38</v>
      </c>
      <c r="S305">
        <v>50</v>
      </c>
      <c r="T305">
        <v>11.1</v>
      </c>
      <c r="U305" t="str">
        <f t="shared" si="8"/>
        <v>Dry</v>
      </c>
      <c r="V305" t="str">
        <f t="shared" si="9"/>
        <v>Warm</v>
      </c>
    </row>
    <row r="306" spans="1:22">
      <c r="A306" s="1">
        <v>44730</v>
      </c>
      <c r="B306">
        <v>25</v>
      </c>
      <c r="C306" t="s">
        <v>10</v>
      </c>
      <c r="D306">
        <v>50.16</v>
      </c>
      <c r="E306">
        <v>194.32</v>
      </c>
      <c r="F306">
        <v>175.74</v>
      </c>
      <c r="G306">
        <v>0.51</v>
      </c>
      <c r="H306">
        <v>61.19</v>
      </c>
      <c r="I306">
        <v>22.84</v>
      </c>
      <c r="J306" cm="1">
        <f t="array" ref="J306:N306">_xlfn.XLOOKUP(B306,weather!B:B,weather!C:G)</f>
        <v>2.63</v>
      </c>
      <c r="K306">
        <v>2</v>
      </c>
      <c r="L306">
        <v>13.49</v>
      </c>
      <c r="M306">
        <v>57.09</v>
      </c>
      <c r="N306">
        <v>7.8</v>
      </c>
      <c r="O306" cm="1">
        <f t="array" ref="O306:T306">_xlfn.XLOOKUP(C306,claimed!A:A,claimed!B:G)</f>
        <v>36</v>
      </c>
      <c r="P306">
        <v>123</v>
      </c>
      <c r="Q306">
        <v>189</v>
      </c>
      <c r="R306">
        <v>0.38</v>
      </c>
      <c r="S306">
        <v>50</v>
      </c>
      <c r="T306">
        <v>11.1</v>
      </c>
      <c r="U306" t="str">
        <f t="shared" si="8"/>
        <v>Dry</v>
      </c>
      <c r="V306" t="str">
        <f t="shared" si="9"/>
        <v>Warm</v>
      </c>
    </row>
    <row r="307" spans="1:22">
      <c r="A307" s="1">
        <v>44730</v>
      </c>
      <c r="B307">
        <v>25</v>
      </c>
      <c r="C307" t="s">
        <v>11</v>
      </c>
      <c r="D307">
        <v>40.659999999999997</v>
      </c>
      <c r="E307">
        <v>126.88</v>
      </c>
      <c r="F307">
        <v>187.93</v>
      </c>
      <c r="G307">
        <v>0.27</v>
      </c>
      <c r="H307">
        <v>57.76</v>
      </c>
      <c r="I307">
        <v>12.69</v>
      </c>
      <c r="J307" cm="1">
        <f t="array" ref="J307:N307">_xlfn.XLOOKUP(B307,weather!B:B,weather!C:G)</f>
        <v>2.63</v>
      </c>
      <c r="K307">
        <v>2</v>
      </c>
      <c r="L307">
        <v>13.49</v>
      </c>
      <c r="M307">
        <v>57.09</v>
      </c>
      <c r="N307">
        <v>7.8</v>
      </c>
      <c r="O307" cm="1">
        <f t="array" ref="O307:T307">_xlfn.XLOOKUP(C307,claimed!A:A,claimed!B:G)</f>
        <v>38</v>
      </c>
      <c r="P307">
        <v>112</v>
      </c>
      <c r="Q307">
        <v>194</v>
      </c>
      <c r="R307">
        <v>0.25</v>
      </c>
      <c r="S307">
        <v>56</v>
      </c>
      <c r="T307">
        <v>10.199999999999999</v>
      </c>
      <c r="U307" t="str">
        <f t="shared" si="8"/>
        <v>Dry</v>
      </c>
      <c r="V307" t="str">
        <f t="shared" si="9"/>
        <v>Warm</v>
      </c>
    </row>
    <row r="308" spans="1:22">
      <c r="A308" s="1">
        <v>44730</v>
      </c>
      <c r="B308">
        <v>25</v>
      </c>
      <c r="C308" t="s">
        <v>11</v>
      </c>
      <c r="D308">
        <v>45.12</v>
      </c>
      <c r="E308">
        <v>140.16</v>
      </c>
      <c r="F308">
        <v>181.56</v>
      </c>
      <c r="G308">
        <v>0.3</v>
      </c>
      <c r="H308">
        <v>59.63</v>
      </c>
      <c r="I308">
        <v>14.66</v>
      </c>
      <c r="J308" cm="1">
        <f t="array" ref="J308:N308">_xlfn.XLOOKUP(B308,weather!B:B,weather!C:G)</f>
        <v>2.63</v>
      </c>
      <c r="K308">
        <v>2</v>
      </c>
      <c r="L308">
        <v>13.49</v>
      </c>
      <c r="M308">
        <v>57.09</v>
      </c>
      <c r="N308">
        <v>7.8</v>
      </c>
      <c r="O308" cm="1">
        <f t="array" ref="O308:T308">_xlfn.XLOOKUP(C308,claimed!A:A,claimed!B:G)</f>
        <v>38</v>
      </c>
      <c r="P308">
        <v>112</v>
      </c>
      <c r="Q308">
        <v>194</v>
      </c>
      <c r="R308">
        <v>0.25</v>
      </c>
      <c r="S308">
        <v>56</v>
      </c>
      <c r="T308">
        <v>10.199999999999999</v>
      </c>
      <c r="U308" t="str">
        <f t="shared" si="8"/>
        <v>Dry</v>
      </c>
      <c r="V308" t="str">
        <f t="shared" si="9"/>
        <v>Warm</v>
      </c>
    </row>
    <row r="309" spans="1:22">
      <c r="A309" s="1">
        <v>44730</v>
      </c>
      <c r="B309">
        <v>25</v>
      </c>
      <c r="C309" t="s">
        <v>11</v>
      </c>
      <c r="D309">
        <v>48.44</v>
      </c>
      <c r="E309">
        <v>152.55000000000001</v>
      </c>
      <c r="F309">
        <v>177.02</v>
      </c>
      <c r="G309">
        <v>0.33</v>
      </c>
      <c r="H309">
        <v>65.08</v>
      </c>
      <c r="I309">
        <v>16.88</v>
      </c>
      <c r="J309" cm="1">
        <f t="array" ref="J309:N309">_xlfn.XLOOKUP(B309,weather!B:B,weather!C:G)</f>
        <v>2.63</v>
      </c>
      <c r="K309">
        <v>2</v>
      </c>
      <c r="L309">
        <v>13.49</v>
      </c>
      <c r="M309">
        <v>57.09</v>
      </c>
      <c r="N309">
        <v>7.8</v>
      </c>
      <c r="O309" cm="1">
        <f t="array" ref="O309:T309">_xlfn.XLOOKUP(C309,claimed!A:A,claimed!B:G)</f>
        <v>38</v>
      </c>
      <c r="P309">
        <v>112</v>
      </c>
      <c r="Q309">
        <v>194</v>
      </c>
      <c r="R309">
        <v>0.25</v>
      </c>
      <c r="S309">
        <v>56</v>
      </c>
      <c r="T309">
        <v>10.199999999999999</v>
      </c>
      <c r="U309" t="str">
        <f t="shared" si="8"/>
        <v>Dry</v>
      </c>
      <c r="V309" t="str">
        <f t="shared" si="9"/>
        <v>Warm</v>
      </c>
    </row>
    <row r="310" spans="1:22">
      <c r="A310" s="1">
        <v>44730</v>
      </c>
      <c r="B310">
        <v>25</v>
      </c>
      <c r="C310" t="s">
        <v>11</v>
      </c>
      <c r="D310">
        <v>52.35</v>
      </c>
      <c r="E310">
        <v>169.24</v>
      </c>
      <c r="F310">
        <v>171.08</v>
      </c>
      <c r="G310">
        <v>0.36</v>
      </c>
      <c r="H310">
        <v>65.55</v>
      </c>
      <c r="I310">
        <v>17.88</v>
      </c>
      <c r="J310" cm="1">
        <f t="array" ref="J310:N310">_xlfn.XLOOKUP(B310,weather!B:B,weather!C:G)</f>
        <v>2.63</v>
      </c>
      <c r="K310">
        <v>2</v>
      </c>
      <c r="L310">
        <v>13.49</v>
      </c>
      <c r="M310">
        <v>57.09</v>
      </c>
      <c r="N310">
        <v>7.8</v>
      </c>
      <c r="O310" cm="1">
        <f t="array" ref="O310:T310">_xlfn.XLOOKUP(C310,claimed!A:A,claimed!B:G)</f>
        <v>38</v>
      </c>
      <c r="P310">
        <v>112</v>
      </c>
      <c r="Q310">
        <v>194</v>
      </c>
      <c r="R310">
        <v>0.25</v>
      </c>
      <c r="S310">
        <v>56</v>
      </c>
      <c r="T310">
        <v>10.199999999999999</v>
      </c>
      <c r="U310" t="str">
        <f t="shared" si="8"/>
        <v>Dry</v>
      </c>
      <c r="V310" t="str">
        <f t="shared" si="9"/>
        <v>Warm</v>
      </c>
    </row>
    <row r="311" spans="1:22">
      <c r="A311" s="1">
        <v>44730</v>
      </c>
      <c r="B311">
        <v>25</v>
      </c>
      <c r="C311" t="s">
        <v>11</v>
      </c>
      <c r="D311">
        <v>55.07</v>
      </c>
      <c r="E311">
        <v>185.61</v>
      </c>
      <c r="F311">
        <v>165.2</v>
      </c>
      <c r="G311">
        <v>0.36</v>
      </c>
      <c r="H311">
        <v>66.95</v>
      </c>
      <c r="I311">
        <v>19.37</v>
      </c>
      <c r="J311" cm="1">
        <f t="array" ref="J311:N311">_xlfn.XLOOKUP(B311,weather!B:B,weather!C:G)</f>
        <v>2.63</v>
      </c>
      <c r="K311">
        <v>2</v>
      </c>
      <c r="L311">
        <v>13.49</v>
      </c>
      <c r="M311">
        <v>57.09</v>
      </c>
      <c r="N311">
        <v>7.8</v>
      </c>
      <c r="O311" cm="1">
        <f t="array" ref="O311:T311">_xlfn.XLOOKUP(C311,claimed!A:A,claimed!B:G)</f>
        <v>38</v>
      </c>
      <c r="P311">
        <v>112</v>
      </c>
      <c r="Q311">
        <v>194</v>
      </c>
      <c r="R311">
        <v>0.25</v>
      </c>
      <c r="S311">
        <v>56</v>
      </c>
      <c r="T311">
        <v>10.199999999999999</v>
      </c>
      <c r="U311" t="str">
        <f t="shared" si="8"/>
        <v>Dry</v>
      </c>
      <c r="V311" t="str">
        <f t="shared" si="9"/>
        <v>Warm</v>
      </c>
    </row>
    <row r="312" spans="1:22">
      <c r="A312" s="1">
        <v>44737</v>
      </c>
      <c r="B312">
        <v>26</v>
      </c>
      <c r="C312" t="s">
        <v>9</v>
      </c>
      <c r="D312">
        <v>39.14</v>
      </c>
      <c r="E312">
        <v>145.96</v>
      </c>
      <c r="F312">
        <v>192.39</v>
      </c>
      <c r="G312">
        <v>0.46</v>
      </c>
      <c r="H312">
        <v>53.12</v>
      </c>
      <c r="I312">
        <v>11.6</v>
      </c>
      <c r="J312" cm="1">
        <f t="array" ref="J312:N312">_xlfn.XLOOKUP(B312,weather!B:B,weather!C:G)</f>
        <v>2.84</v>
      </c>
      <c r="K312">
        <v>0</v>
      </c>
      <c r="L312">
        <v>15.38</v>
      </c>
      <c r="M312">
        <v>60.16</v>
      </c>
      <c r="N312">
        <v>10.87</v>
      </c>
      <c r="O312" cm="1">
        <f t="array" ref="O312:T312">_xlfn.XLOOKUP(C312,claimed!A:A,claimed!B:G)</f>
        <v>35</v>
      </c>
      <c r="P312">
        <v>129</v>
      </c>
      <c r="Q312">
        <v>195</v>
      </c>
      <c r="R312">
        <v>0.4</v>
      </c>
      <c r="S312">
        <v>49</v>
      </c>
      <c r="T312">
        <v>10.9</v>
      </c>
      <c r="U312" t="str">
        <f t="shared" si="8"/>
        <v>Dry</v>
      </c>
      <c r="V312" t="str">
        <f t="shared" si="9"/>
        <v>Hot</v>
      </c>
    </row>
    <row r="313" spans="1:22">
      <c r="A313" s="1">
        <v>44737</v>
      </c>
      <c r="B313">
        <v>26</v>
      </c>
      <c r="C313" t="s">
        <v>9</v>
      </c>
      <c r="D313">
        <v>43.85</v>
      </c>
      <c r="E313">
        <v>161.02000000000001</v>
      </c>
      <c r="F313">
        <v>186.78</v>
      </c>
      <c r="G313">
        <v>0.51</v>
      </c>
      <c r="H313">
        <v>53.7</v>
      </c>
      <c r="I313">
        <v>13.25</v>
      </c>
      <c r="J313" cm="1">
        <f t="array" ref="J313:N313">_xlfn.XLOOKUP(B313,weather!B:B,weather!C:G)</f>
        <v>2.84</v>
      </c>
      <c r="K313">
        <v>0</v>
      </c>
      <c r="L313">
        <v>15.38</v>
      </c>
      <c r="M313">
        <v>60.16</v>
      </c>
      <c r="N313">
        <v>10.87</v>
      </c>
      <c r="O313" cm="1">
        <f t="array" ref="O313:T313">_xlfn.XLOOKUP(C313,claimed!A:A,claimed!B:G)</f>
        <v>35</v>
      </c>
      <c r="P313">
        <v>129</v>
      </c>
      <c r="Q313">
        <v>195</v>
      </c>
      <c r="R313">
        <v>0.4</v>
      </c>
      <c r="S313">
        <v>49</v>
      </c>
      <c r="T313">
        <v>10.9</v>
      </c>
      <c r="U313" t="str">
        <f t="shared" si="8"/>
        <v>Dry</v>
      </c>
      <c r="V313" t="str">
        <f t="shared" si="9"/>
        <v>Hot</v>
      </c>
    </row>
    <row r="314" spans="1:22">
      <c r="A314" s="1">
        <v>44737</v>
      </c>
      <c r="B314">
        <v>26</v>
      </c>
      <c r="C314" t="s">
        <v>9</v>
      </c>
      <c r="D314">
        <v>48.1</v>
      </c>
      <c r="E314">
        <v>173.36</v>
      </c>
      <c r="F314">
        <v>181.44</v>
      </c>
      <c r="G314">
        <v>0.59</v>
      </c>
      <c r="H314">
        <v>54.51</v>
      </c>
      <c r="I314">
        <v>16.28</v>
      </c>
      <c r="J314" cm="1">
        <f t="array" ref="J314:N314">_xlfn.XLOOKUP(B314,weather!B:B,weather!C:G)</f>
        <v>2.84</v>
      </c>
      <c r="K314">
        <v>0</v>
      </c>
      <c r="L314">
        <v>15.38</v>
      </c>
      <c r="M314">
        <v>60.16</v>
      </c>
      <c r="N314">
        <v>10.87</v>
      </c>
      <c r="O314" cm="1">
        <f t="array" ref="O314:T314">_xlfn.XLOOKUP(C314,claimed!A:A,claimed!B:G)</f>
        <v>35</v>
      </c>
      <c r="P314">
        <v>129</v>
      </c>
      <c r="Q314">
        <v>195</v>
      </c>
      <c r="R314">
        <v>0.4</v>
      </c>
      <c r="S314">
        <v>49</v>
      </c>
      <c r="T314">
        <v>10.9</v>
      </c>
      <c r="U314" t="str">
        <f t="shared" si="8"/>
        <v>Dry</v>
      </c>
      <c r="V314" t="str">
        <f t="shared" si="9"/>
        <v>Hot</v>
      </c>
    </row>
    <row r="315" spans="1:22">
      <c r="A315" s="1">
        <v>44737</v>
      </c>
      <c r="B315">
        <v>26</v>
      </c>
      <c r="C315" t="s">
        <v>9</v>
      </c>
      <c r="D315">
        <v>52.14</v>
      </c>
      <c r="E315">
        <v>186.51</v>
      </c>
      <c r="F315">
        <v>176.53</v>
      </c>
      <c r="G315">
        <v>0.65</v>
      </c>
      <c r="H315">
        <v>56.81</v>
      </c>
      <c r="I315">
        <v>17.27</v>
      </c>
      <c r="J315" cm="1">
        <f t="array" ref="J315:N315">_xlfn.XLOOKUP(B315,weather!B:B,weather!C:G)</f>
        <v>2.84</v>
      </c>
      <c r="K315">
        <v>0</v>
      </c>
      <c r="L315">
        <v>15.38</v>
      </c>
      <c r="M315">
        <v>60.16</v>
      </c>
      <c r="N315">
        <v>10.87</v>
      </c>
      <c r="O315" cm="1">
        <f t="array" ref="O315:T315">_xlfn.XLOOKUP(C315,claimed!A:A,claimed!B:G)</f>
        <v>35</v>
      </c>
      <c r="P315">
        <v>129</v>
      </c>
      <c r="Q315">
        <v>195</v>
      </c>
      <c r="R315">
        <v>0.4</v>
      </c>
      <c r="S315">
        <v>49</v>
      </c>
      <c r="T315">
        <v>10.9</v>
      </c>
      <c r="U315" t="str">
        <f t="shared" si="8"/>
        <v>Dry</v>
      </c>
      <c r="V315" t="str">
        <f t="shared" si="9"/>
        <v>Hot</v>
      </c>
    </row>
    <row r="316" spans="1:22">
      <c r="A316" s="1">
        <v>44737</v>
      </c>
      <c r="B316">
        <v>26</v>
      </c>
      <c r="C316" t="s">
        <v>10</v>
      </c>
      <c r="D316">
        <v>40.53</v>
      </c>
      <c r="E316">
        <v>139.22</v>
      </c>
      <c r="F316">
        <v>185.73</v>
      </c>
      <c r="G316">
        <v>0.46</v>
      </c>
      <c r="H316">
        <v>49.61</v>
      </c>
      <c r="I316">
        <v>13.35</v>
      </c>
      <c r="J316" cm="1">
        <f t="array" ref="J316:N316">_xlfn.XLOOKUP(B316,weather!B:B,weather!C:G)</f>
        <v>2.84</v>
      </c>
      <c r="K316">
        <v>0</v>
      </c>
      <c r="L316">
        <v>15.38</v>
      </c>
      <c r="M316">
        <v>60.16</v>
      </c>
      <c r="N316">
        <v>10.87</v>
      </c>
      <c r="O316" cm="1">
        <f t="array" ref="O316:T316">_xlfn.XLOOKUP(C316,claimed!A:A,claimed!B:G)</f>
        <v>36</v>
      </c>
      <c r="P316">
        <v>123</v>
      </c>
      <c r="Q316">
        <v>189</v>
      </c>
      <c r="R316">
        <v>0.38</v>
      </c>
      <c r="S316">
        <v>50</v>
      </c>
      <c r="T316">
        <v>11.1</v>
      </c>
      <c r="U316" t="str">
        <f t="shared" si="8"/>
        <v>Dry</v>
      </c>
      <c r="V316" t="str">
        <f t="shared" si="9"/>
        <v>Hot</v>
      </c>
    </row>
    <row r="317" spans="1:22">
      <c r="A317" s="1">
        <v>44737</v>
      </c>
      <c r="B317">
        <v>26</v>
      </c>
      <c r="C317" t="s">
        <v>10</v>
      </c>
      <c r="D317">
        <v>43.59</v>
      </c>
      <c r="E317">
        <v>152.18</v>
      </c>
      <c r="F317">
        <v>184.05</v>
      </c>
      <c r="G317">
        <v>0.53</v>
      </c>
      <c r="H317">
        <v>50.22</v>
      </c>
      <c r="I317">
        <v>14.44</v>
      </c>
      <c r="J317" cm="1">
        <f t="array" ref="J317:N317">_xlfn.XLOOKUP(B317,weather!B:B,weather!C:G)</f>
        <v>2.84</v>
      </c>
      <c r="K317">
        <v>0</v>
      </c>
      <c r="L317">
        <v>15.38</v>
      </c>
      <c r="M317">
        <v>60.16</v>
      </c>
      <c r="N317">
        <v>10.87</v>
      </c>
      <c r="O317" cm="1">
        <f t="array" ref="O317:T317">_xlfn.XLOOKUP(C317,claimed!A:A,claimed!B:G)</f>
        <v>36</v>
      </c>
      <c r="P317">
        <v>123</v>
      </c>
      <c r="Q317">
        <v>189</v>
      </c>
      <c r="R317">
        <v>0.38</v>
      </c>
      <c r="S317">
        <v>50</v>
      </c>
      <c r="T317">
        <v>11.1</v>
      </c>
      <c r="U317" t="str">
        <f t="shared" si="8"/>
        <v>Dry</v>
      </c>
      <c r="V317" t="str">
        <f t="shared" si="9"/>
        <v>Hot</v>
      </c>
    </row>
    <row r="318" spans="1:22">
      <c r="A318" s="1">
        <v>44737</v>
      </c>
      <c r="B318">
        <v>26</v>
      </c>
      <c r="C318" t="s">
        <v>10</v>
      </c>
      <c r="D318">
        <v>47.46</v>
      </c>
      <c r="E318">
        <v>168.17</v>
      </c>
      <c r="F318">
        <v>181.63</v>
      </c>
      <c r="G318">
        <v>0.6</v>
      </c>
      <c r="H318">
        <v>48.87</v>
      </c>
      <c r="I318">
        <v>16.48</v>
      </c>
      <c r="J318" cm="1">
        <f t="array" ref="J318:N318">_xlfn.XLOOKUP(B318,weather!B:B,weather!C:G)</f>
        <v>2.84</v>
      </c>
      <c r="K318">
        <v>0</v>
      </c>
      <c r="L318">
        <v>15.38</v>
      </c>
      <c r="M318">
        <v>60.16</v>
      </c>
      <c r="N318">
        <v>10.87</v>
      </c>
      <c r="O318" cm="1">
        <f t="array" ref="O318:T318">_xlfn.XLOOKUP(C318,claimed!A:A,claimed!B:G)</f>
        <v>36</v>
      </c>
      <c r="P318">
        <v>123</v>
      </c>
      <c r="Q318">
        <v>189</v>
      </c>
      <c r="R318">
        <v>0.38</v>
      </c>
      <c r="S318">
        <v>50</v>
      </c>
      <c r="T318">
        <v>11.1</v>
      </c>
      <c r="U318" t="str">
        <f t="shared" si="8"/>
        <v>Dry</v>
      </c>
      <c r="V318" t="str">
        <f t="shared" si="9"/>
        <v>Hot</v>
      </c>
    </row>
    <row r="319" spans="1:22">
      <c r="A319" s="1">
        <v>44737</v>
      </c>
      <c r="B319">
        <v>26</v>
      </c>
      <c r="C319" t="s">
        <v>10</v>
      </c>
      <c r="D319">
        <v>50.61</v>
      </c>
      <c r="E319">
        <v>181.91</v>
      </c>
      <c r="F319">
        <v>177.67</v>
      </c>
      <c r="G319">
        <v>0.66</v>
      </c>
      <c r="H319">
        <v>53.89</v>
      </c>
      <c r="I319">
        <v>19.09</v>
      </c>
      <c r="J319" cm="1">
        <f t="array" ref="J319:N319">_xlfn.XLOOKUP(B319,weather!B:B,weather!C:G)</f>
        <v>2.84</v>
      </c>
      <c r="K319">
        <v>0</v>
      </c>
      <c r="L319">
        <v>15.38</v>
      </c>
      <c r="M319">
        <v>60.16</v>
      </c>
      <c r="N319">
        <v>10.87</v>
      </c>
      <c r="O319" cm="1">
        <f t="array" ref="O319:T319">_xlfn.XLOOKUP(C319,claimed!A:A,claimed!B:G)</f>
        <v>36</v>
      </c>
      <c r="P319">
        <v>123</v>
      </c>
      <c r="Q319">
        <v>189</v>
      </c>
      <c r="R319">
        <v>0.38</v>
      </c>
      <c r="S319">
        <v>50</v>
      </c>
      <c r="T319">
        <v>11.1</v>
      </c>
      <c r="U319" t="str">
        <f t="shared" si="8"/>
        <v>Dry</v>
      </c>
      <c r="V319" t="str">
        <f t="shared" si="9"/>
        <v>Hot</v>
      </c>
    </row>
    <row r="320" spans="1:22">
      <c r="A320" s="1">
        <v>44737</v>
      </c>
      <c r="B320">
        <v>26</v>
      </c>
      <c r="C320" t="s">
        <v>10</v>
      </c>
      <c r="D320">
        <v>53.44</v>
      </c>
      <c r="E320">
        <v>198.52</v>
      </c>
      <c r="F320">
        <v>175.97</v>
      </c>
      <c r="G320">
        <v>0.68</v>
      </c>
      <c r="H320">
        <v>56.05</v>
      </c>
      <c r="I320">
        <v>20.2</v>
      </c>
      <c r="J320" cm="1">
        <f t="array" ref="J320:N320">_xlfn.XLOOKUP(B320,weather!B:B,weather!C:G)</f>
        <v>2.84</v>
      </c>
      <c r="K320">
        <v>0</v>
      </c>
      <c r="L320">
        <v>15.38</v>
      </c>
      <c r="M320">
        <v>60.16</v>
      </c>
      <c r="N320">
        <v>10.87</v>
      </c>
      <c r="O320" cm="1">
        <f t="array" ref="O320:T320">_xlfn.XLOOKUP(C320,claimed!A:A,claimed!B:G)</f>
        <v>36</v>
      </c>
      <c r="P320">
        <v>123</v>
      </c>
      <c r="Q320">
        <v>189</v>
      </c>
      <c r="R320">
        <v>0.38</v>
      </c>
      <c r="S320">
        <v>50</v>
      </c>
      <c r="T320">
        <v>11.1</v>
      </c>
      <c r="U320" t="str">
        <f t="shared" si="8"/>
        <v>Dry</v>
      </c>
      <c r="V320" t="str">
        <f t="shared" si="9"/>
        <v>Hot</v>
      </c>
    </row>
    <row r="321" spans="1:22">
      <c r="A321" s="1">
        <v>44737</v>
      </c>
      <c r="B321">
        <v>26</v>
      </c>
      <c r="C321" t="s">
        <v>11</v>
      </c>
      <c r="D321">
        <v>39.96</v>
      </c>
      <c r="E321">
        <v>124.07</v>
      </c>
      <c r="F321">
        <v>187.07</v>
      </c>
      <c r="G321">
        <v>0.31</v>
      </c>
      <c r="H321">
        <v>59.59</v>
      </c>
      <c r="I321">
        <v>12.56</v>
      </c>
      <c r="J321" cm="1">
        <f t="array" ref="J321:N321">_xlfn.XLOOKUP(B321,weather!B:B,weather!C:G)</f>
        <v>2.84</v>
      </c>
      <c r="K321">
        <v>0</v>
      </c>
      <c r="L321">
        <v>15.38</v>
      </c>
      <c r="M321">
        <v>60.16</v>
      </c>
      <c r="N321">
        <v>10.87</v>
      </c>
      <c r="O321" cm="1">
        <f t="array" ref="O321:T321">_xlfn.XLOOKUP(C321,claimed!A:A,claimed!B:G)</f>
        <v>38</v>
      </c>
      <c r="P321">
        <v>112</v>
      </c>
      <c r="Q321">
        <v>194</v>
      </c>
      <c r="R321">
        <v>0.25</v>
      </c>
      <c r="S321">
        <v>56</v>
      </c>
      <c r="T321">
        <v>10.199999999999999</v>
      </c>
      <c r="U321" t="str">
        <f t="shared" si="8"/>
        <v>Dry</v>
      </c>
      <c r="V321" t="str">
        <f t="shared" si="9"/>
        <v>Hot</v>
      </c>
    </row>
    <row r="322" spans="1:22">
      <c r="A322" s="1">
        <v>44737</v>
      </c>
      <c r="B322">
        <v>26</v>
      </c>
      <c r="C322" t="s">
        <v>11</v>
      </c>
      <c r="D322">
        <v>42.56</v>
      </c>
      <c r="E322">
        <v>137.79</v>
      </c>
      <c r="F322">
        <v>179.72</v>
      </c>
      <c r="G322">
        <v>0.35</v>
      </c>
      <c r="H322">
        <v>64.16</v>
      </c>
      <c r="I322">
        <v>14.79</v>
      </c>
      <c r="J322" cm="1">
        <f t="array" ref="J322:N322">_xlfn.XLOOKUP(B322,weather!B:B,weather!C:G)</f>
        <v>2.84</v>
      </c>
      <c r="K322">
        <v>0</v>
      </c>
      <c r="L322">
        <v>15.38</v>
      </c>
      <c r="M322">
        <v>60.16</v>
      </c>
      <c r="N322">
        <v>10.87</v>
      </c>
      <c r="O322" cm="1">
        <f t="array" ref="O322:T322">_xlfn.XLOOKUP(C322,claimed!A:A,claimed!B:G)</f>
        <v>38</v>
      </c>
      <c r="P322">
        <v>112</v>
      </c>
      <c r="Q322">
        <v>194</v>
      </c>
      <c r="R322">
        <v>0.25</v>
      </c>
      <c r="S322">
        <v>56</v>
      </c>
      <c r="T322">
        <v>10.199999999999999</v>
      </c>
      <c r="U322" t="str">
        <f t="shared" si="8"/>
        <v>Dry</v>
      </c>
      <c r="V322" t="str">
        <f t="shared" si="9"/>
        <v>Hot</v>
      </c>
    </row>
    <row r="323" spans="1:22">
      <c r="A323" s="1">
        <v>44737</v>
      </c>
      <c r="B323">
        <v>26</v>
      </c>
      <c r="C323" t="s">
        <v>11</v>
      </c>
      <c r="D323">
        <v>45.91</v>
      </c>
      <c r="E323">
        <v>153.02000000000001</v>
      </c>
      <c r="F323">
        <v>176.76</v>
      </c>
      <c r="G323">
        <v>0.4</v>
      </c>
      <c r="H323">
        <v>67.34</v>
      </c>
      <c r="I323">
        <v>17.72</v>
      </c>
      <c r="J323" cm="1">
        <f t="array" ref="J323:N323">_xlfn.XLOOKUP(B323,weather!B:B,weather!C:G)</f>
        <v>2.84</v>
      </c>
      <c r="K323">
        <v>0</v>
      </c>
      <c r="L323">
        <v>15.38</v>
      </c>
      <c r="M323">
        <v>60.16</v>
      </c>
      <c r="N323">
        <v>10.87</v>
      </c>
      <c r="O323" cm="1">
        <f t="array" ref="O323:T323">_xlfn.XLOOKUP(C323,claimed!A:A,claimed!B:G)</f>
        <v>38</v>
      </c>
      <c r="P323">
        <v>112</v>
      </c>
      <c r="Q323">
        <v>194</v>
      </c>
      <c r="R323">
        <v>0.25</v>
      </c>
      <c r="S323">
        <v>56</v>
      </c>
      <c r="T323">
        <v>10.199999999999999</v>
      </c>
      <c r="U323" t="str">
        <f t="shared" ref="U323:U386" si="10">_xlfn.XLOOKUP(J323,W$6:W$8,X$6:X$8,,-1)</f>
        <v>Dry</v>
      </c>
      <c r="V323" t="str">
        <f t="shared" ref="V323:V386" si="11">_xlfn.XLOOKUP(L323,W$10:W$13,X$10:X$13,,-1)</f>
        <v>Hot</v>
      </c>
    </row>
    <row r="324" spans="1:22">
      <c r="A324" s="1">
        <v>44737</v>
      </c>
      <c r="B324">
        <v>26</v>
      </c>
      <c r="C324" t="s">
        <v>11</v>
      </c>
      <c r="D324">
        <v>50.38</v>
      </c>
      <c r="E324">
        <v>164.84</v>
      </c>
      <c r="F324">
        <v>172.69</v>
      </c>
      <c r="G324">
        <v>0.46</v>
      </c>
      <c r="H324">
        <v>71.47</v>
      </c>
      <c r="I324">
        <v>19.28</v>
      </c>
      <c r="J324" cm="1">
        <f t="array" ref="J324:N324">_xlfn.XLOOKUP(B324,weather!B:B,weather!C:G)</f>
        <v>2.84</v>
      </c>
      <c r="K324">
        <v>0</v>
      </c>
      <c r="L324">
        <v>15.38</v>
      </c>
      <c r="M324">
        <v>60.16</v>
      </c>
      <c r="N324">
        <v>10.87</v>
      </c>
      <c r="O324" cm="1">
        <f t="array" ref="O324:T324">_xlfn.XLOOKUP(C324,claimed!A:A,claimed!B:G)</f>
        <v>38</v>
      </c>
      <c r="P324">
        <v>112</v>
      </c>
      <c r="Q324">
        <v>194</v>
      </c>
      <c r="R324">
        <v>0.25</v>
      </c>
      <c r="S324">
        <v>56</v>
      </c>
      <c r="T324">
        <v>10.199999999999999</v>
      </c>
      <c r="U324" t="str">
        <f t="shared" si="10"/>
        <v>Dry</v>
      </c>
      <c r="V324" t="str">
        <f t="shared" si="11"/>
        <v>Hot</v>
      </c>
    </row>
    <row r="325" spans="1:22">
      <c r="A325" s="1">
        <v>44744</v>
      </c>
      <c r="B325">
        <v>27</v>
      </c>
      <c r="C325" t="s">
        <v>9</v>
      </c>
      <c r="D325">
        <v>35.590000000000003</v>
      </c>
      <c r="E325">
        <v>146</v>
      </c>
      <c r="F325">
        <v>189.69</v>
      </c>
      <c r="G325">
        <v>0.43</v>
      </c>
      <c r="H325">
        <v>46.33</v>
      </c>
      <c r="I325">
        <v>12.45</v>
      </c>
      <c r="J325" cm="1">
        <f t="array" ref="J325:N325">_xlfn.XLOOKUP(B325,weather!B:B,weather!C:G)</f>
        <v>0.72</v>
      </c>
      <c r="K325">
        <v>1</v>
      </c>
      <c r="L325">
        <v>18.260000000000002</v>
      </c>
      <c r="M325">
        <v>64.349999999999994</v>
      </c>
      <c r="N325">
        <v>8.3699999999999992</v>
      </c>
      <c r="O325" cm="1">
        <f t="array" ref="O325:T325">_xlfn.XLOOKUP(C325,claimed!A:A,claimed!B:G)</f>
        <v>35</v>
      </c>
      <c r="P325">
        <v>129</v>
      </c>
      <c r="Q325">
        <v>195</v>
      </c>
      <c r="R325">
        <v>0.4</v>
      </c>
      <c r="S325">
        <v>49</v>
      </c>
      <c r="T325">
        <v>10.9</v>
      </c>
      <c r="U325" t="str">
        <f t="shared" si="10"/>
        <v>Dry</v>
      </c>
      <c r="V325" t="str">
        <f t="shared" si="11"/>
        <v>Hot</v>
      </c>
    </row>
    <row r="326" spans="1:22">
      <c r="A326" s="1">
        <v>44744</v>
      </c>
      <c r="B326">
        <v>27</v>
      </c>
      <c r="C326" t="s">
        <v>9</v>
      </c>
      <c r="D326">
        <v>36.6</v>
      </c>
      <c r="E326">
        <v>166.01</v>
      </c>
      <c r="F326">
        <v>189.28</v>
      </c>
      <c r="G326">
        <v>0.47</v>
      </c>
      <c r="H326">
        <v>45.54</v>
      </c>
      <c r="I326">
        <v>13.77</v>
      </c>
      <c r="J326" cm="1">
        <f t="array" ref="J326:N326">_xlfn.XLOOKUP(B326,weather!B:B,weather!C:G)</f>
        <v>0.72</v>
      </c>
      <c r="K326">
        <v>1</v>
      </c>
      <c r="L326">
        <v>18.260000000000002</v>
      </c>
      <c r="M326">
        <v>64.349999999999994</v>
      </c>
      <c r="N326">
        <v>8.3699999999999992</v>
      </c>
      <c r="O326" cm="1">
        <f t="array" ref="O326:T326">_xlfn.XLOOKUP(C326,claimed!A:A,claimed!B:G)</f>
        <v>35</v>
      </c>
      <c r="P326">
        <v>129</v>
      </c>
      <c r="Q326">
        <v>195</v>
      </c>
      <c r="R326">
        <v>0.4</v>
      </c>
      <c r="S326">
        <v>49</v>
      </c>
      <c r="T326">
        <v>10.9</v>
      </c>
      <c r="U326" t="str">
        <f t="shared" si="10"/>
        <v>Dry</v>
      </c>
      <c r="V326" t="str">
        <f t="shared" si="11"/>
        <v>Hot</v>
      </c>
    </row>
    <row r="327" spans="1:22">
      <c r="A327" s="1">
        <v>44744</v>
      </c>
      <c r="B327">
        <v>27</v>
      </c>
      <c r="C327" t="s">
        <v>9</v>
      </c>
      <c r="D327">
        <v>38.49</v>
      </c>
      <c r="E327">
        <v>181.84</v>
      </c>
      <c r="F327">
        <v>187.07</v>
      </c>
      <c r="G327">
        <v>0.51</v>
      </c>
      <c r="H327">
        <v>49.44</v>
      </c>
      <c r="I327">
        <v>15.87</v>
      </c>
      <c r="J327" cm="1">
        <f t="array" ref="J327:N327">_xlfn.XLOOKUP(B327,weather!B:B,weather!C:G)</f>
        <v>0.72</v>
      </c>
      <c r="K327">
        <v>1</v>
      </c>
      <c r="L327">
        <v>18.260000000000002</v>
      </c>
      <c r="M327">
        <v>64.349999999999994</v>
      </c>
      <c r="N327">
        <v>8.3699999999999992</v>
      </c>
      <c r="O327" cm="1">
        <f t="array" ref="O327:T327">_xlfn.XLOOKUP(C327,claimed!A:A,claimed!B:G)</f>
        <v>35</v>
      </c>
      <c r="P327">
        <v>129</v>
      </c>
      <c r="Q327">
        <v>195</v>
      </c>
      <c r="R327">
        <v>0.4</v>
      </c>
      <c r="S327">
        <v>49</v>
      </c>
      <c r="T327">
        <v>10.9</v>
      </c>
      <c r="U327" t="str">
        <f t="shared" si="10"/>
        <v>Dry</v>
      </c>
      <c r="V327" t="str">
        <f t="shared" si="11"/>
        <v>Hot</v>
      </c>
    </row>
    <row r="328" spans="1:22">
      <c r="A328" s="1">
        <v>44744</v>
      </c>
      <c r="B328">
        <v>27</v>
      </c>
      <c r="C328" t="s">
        <v>10</v>
      </c>
      <c r="D328">
        <v>35.96</v>
      </c>
      <c r="E328">
        <v>139.76</v>
      </c>
      <c r="F328">
        <v>188.81</v>
      </c>
      <c r="G328">
        <v>0.43</v>
      </c>
      <c r="H328">
        <v>52.06</v>
      </c>
      <c r="I328">
        <v>11.39</v>
      </c>
      <c r="J328" cm="1">
        <f t="array" ref="J328:N328">_xlfn.XLOOKUP(B328,weather!B:B,weather!C:G)</f>
        <v>0.72</v>
      </c>
      <c r="K328">
        <v>1</v>
      </c>
      <c r="L328">
        <v>18.260000000000002</v>
      </c>
      <c r="M328">
        <v>64.349999999999994</v>
      </c>
      <c r="N328">
        <v>8.3699999999999992</v>
      </c>
      <c r="O328" cm="1">
        <f t="array" ref="O328:T328">_xlfn.XLOOKUP(C328,claimed!A:A,claimed!B:G)</f>
        <v>36</v>
      </c>
      <c r="P328">
        <v>123</v>
      </c>
      <c r="Q328">
        <v>189</v>
      </c>
      <c r="R328">
        <v>0.38</v>
      </c>
      <c r="S328">
        <v>50</v>
      </c>
      <c r="T328">
        <v>11.1</v>
      </c>
      <c r="U328" t="str">
        <f t="shared" si="10"/>
        <v>Dry</v>
      </c>
      <c r="V328" t="str">
        <f t="shared" si="11"/>
        <v>Hot</v>
      </c>
    </row>
    <row r="329" spans="1:22">
      <c r="A329" s="1">
        <v>44744</v>
      </c>
      <c r="B329">
        <v>27</v>
      </c>
      <c r="C329" t="s">
        <v>10</v>
      </c>
      <c r="D329">
        <v>33.450000000000003</v>
      </c>
      <c r="E329">
        <v>156.68</v>
      </c>
      <c r="F329">
        <v>186.42</v>
      </c>
      <c r="G329">
        <v>0.46</v>
      </c>
      <c r="H329">
        <v>57.1</v>
      </c>
      <c r="I329">
        <v>12.23</v>
      </c>
      <c r="J329" cm="1">
        <f t="array" ref="J329:N329">_xlfn.XLOOKUP(B329,weather!B:B,weather!C:G)</f>
        <v>0.72</v>
      </c>
      <c r="K329">
        <v>1</v>
      </c>
      <c r="L329">
        <v>18.260000000000002</v>
      </c>
      <c r="M329">
        <v>64.349999999999994</v>
      </c>
      <c r="N329">
        <v>8.3699999999999992</v>
      </c>
      <c r="O329" cm="1">
        <f t="array" ref="O329:T329">_xlfn.XLOOKUP(C329,claimed!A:A,claimed!B:G)</f>
        <v>36</v>
      </c>
      <c r="P329">
        <v>123</v>
      </c>
      <c r="Q329">
        <v>189</v>
      </c>
      <c r="R329">
        <v>0.38</v>
      </c>
      <c r="S329">
        <v>50</v>
      </c>
      <c r="T329">
        <v>11.1</v>
      </c>
      <c r="U329" t="str">
        <f t="shared" si="10"/>
        <v>Dry</v>
      </c>
      <c r="V329" t="str">
        <f t="shared" si="11"/>
        <v>Hot</v>
      </c>
    </row>
    <row r="330" spans="1:22">
      <c r="A330" s="1">
        <v>44744</v>
      </c>
      <c r="B330">
        <v>27</v>
      </c>
      <c r="C330" t="s">
        <v>10</v>
      </c>
      <c r="D330">
        <v>35.380000000000003</v>
      </c>
      <c r="E330">
        <v>171.7</v>
      </c>
      <c r="F330">
        <v>183.39</v>
      </c>
      <c r="G330">
        <v>0.49</v>
      </c>
      <c r="H330">
        <v>58.42</v>
      </c>
      <c r="I330">
        <v>13.23</v>
      </c>
      <c r="J330" cm="1">
        <f t="array" ref="J330:N330">_xlfn.XLOOKUP(B330,weather!B:B,weather!C:G)</f>
        <v>0.72</v>
      </c>
      <c r="K330">
        <v>1</v>
      </c>
      <c r="L330">
        <v>18.260000000000002</v>
      </c>
      <c r="M330">
        <v>64.349999999999994</v>
      </c>
      <c r="N330">
        <v>8.3699999999999992</v>
      </c>
      <c r="O330" cm="1">
        <f t="array" ref="O330:T330">_xlfn.XLOOKUP(C330,claimed!A:A,claimed!B:G)</f>
        <v>36</v>
      </c>
      <c r="P330">
        <v>123</v>
      </c>
      <c r="Q330">
        <v>189</v>
      </c>
      <c r="R330">
        <v>0.38</v>
      </c>
      <c r="S330">
        <v>50</v>
      </c>
      <c r="T330">
        <v>11.1</v>
      </c>
      <c r="U330" t="str">
        <f t="shared" si="10"/>
        <v>Dry</v>
      </c>
      <c r="V330" t="str">
        <f t="shared" si="11"/>
        <v>Hot</v>
      </c>
    </row>
    <row r="331" spans="1:22">
      <c r="A331" s="1">
        <v>44744</v>
      </c>
      <c r="B331">
        <v>27</v>
      </c>
      <c r="C331" t="s">
        <v>10</v>
      </c>
      <c r="D331">
        <v>35.96</v>
      </c>
      <c r="E331">
        <v>190.24</v>
      </c>
      <c r="F331">
        <v>179.76</v>
      </c>
      <c r="G331">
        <v>0.52</v>
      </c>
      <c r="H331">
        <v>61</v>
      </c>
      <c r="I331">
        <v>14.29</v>
      </c>
      <c r="J331" cm="1">
        <f t="array" ref="J331:N331">_xlfn.XLOOKUP(B331,weather!B:B,weather!C:G)</f>
        <v>0.72</v>
      </c>
      <c r="K331">
        <v>1</v>
      </c>
      <c r="L331">
        <v>18.260000000000002</v>
      </c>
      <c r="M331">
        <v>64.349999999999994</v>
      </c>
      <c r="N331">
        <v>8.3699999999999992</v>
      </c>
      <c r="O331" cm="1">
        <f t="array" ref="O331:T331">_xlfn.XLOOKUP(C331,claimed!A:A,claimed!B:G)</f>
        <v>36</v>
      </c>
      <c r="P331">
        <v>123</v>
      </c>
      <c r="Q331">
        <v>189</v>
      </c>
      <c r="R331">
        <v>0.38</v>
      </c>
      <c r="S331">
        <v>50</v>
      </c>
      <c r="T331">
        <v>11.1</v>
      </c>
      <c r="U331" t="str">
        <f t="shared" si="10"/>
        <v>Dry</v>
      </c>
      <c r="V331" t="str">
        <f t="shared" si="11"/>
        <v>Hot</v>
      </c>
    </row>
    <row r="332" spans="1:22">
      <c r="A332" s="1">
        <v>44744</v>
      </c>
      <c r="B332">
        <v>27</v>
      </c>
      <c r="C332" t="s">
        <v>11</v>
      </c>
      <c r="D332">
        <v>36.99</v>
      </c>
      <c r="E332">
        <v>127.72</v>
      </c>
      <c r="F332">
        <v>190.85</v>
      </c>
      <c r="G332">
        <v>0.28000000000000003</v>
      </c>
      <c r="H332">
        <v>49.26</v>
      </c>
      <c r="I332">
        <v>12.14</v>
      </c>
      <c r="J332" cm="1">
        <f t="array" ref="J332:N332">_xlfn.XLOOKUP(B332,weather!B:B,weather!C:G)</f>
        <v>0.72</v>
      </c>
      <c r="K332">
        <v>1</v>
      </c>
      <c r="L332">
        <v>18.260000000000002</v>
      </c>
      <c r="M332">
        <v>64.349999999999994</v>
      </c>
      <c r="N332">
        <v>8.3699999999999992</v>
      </c>
      <c r="O332" cm="1">
        <f t="array" ref="O332:T332">_xlfn.XLOOKUP(C332,claimed!A:A,claimed!B:G)</f>
        <v>38</v>
      </c>
      <c r="P332">
        <v>112</v>
      </c>
      <c r="Q332">
        <v>194</v>
      </c>
      <c r="R332">
        <v>0.25</v>
      </c>
      <c r="S332">
        <v>56</v>
      </c>
      <c r="T332">
        <v>10.199999999999999</v>
      </c>
      <c r="U332" t="str">
        <f t="shared" si="10"/>
        <v>Dry</v>
      </c>
      <c r="V332" t="str">
        <f t="shared" si="11"/>
        <v>Hot</v>
      </c>
    </row>
    <row r="333" spans="1:22">
      <c r="A333" s="1">
        <v>44744</v>
      </c>
      <c r="B333">
        <v>27</v>
      </c>
      <c r="C333" t="s">
        <v>11</v>
      </c>
      <c r="D333">
        <v>36.94</v>
      </c>
      <c r="E333">
        <v>143.63999999999999</v>
      </c>
      <c r="F333">
        <v>186.81</v>
      </c>
      <c r="G333">
        <v>0.32</v>
      </c>
      <c r="H333">
        <v>48.27</v>
      </c>
      <c r="I333">
        <v>12.98</v>
      </c>
      <c r="J333" cm="1">
        <f t="array" ref="J333:N333">_xlfn.XLOOKUP(B333,weather!B:B,weather!C:G)</f>
        <v>0.72</v>
      </c>
      <c r="K333">
        <v>1</v>
      </c>
      <c r="L333">
        <v>18.260000000000002</v>
      </c>
      <c r="M333">
        <v>64.349999999999994</v>
      </c>
      <c r="N333">
        <v>8.3699999999999992</v>
      </c>
      <c r="O333" cm="1">
        <f t="array" ref="O333:T333">_xlfn.XLOOKUP(C333,claimed!A:A,claimed!B:G)</f>
        <v>38</v>
      </c>
      <c r="P333">
        <v>112</v>
      </c>
      <c r="Q333">
        <v>194</v>
      </c>
      <c r="R333">
        <v>0.25</v>
      </c>
      <c r="S333">
        <v>56</v>
      </c>
      <c r="T333">
        <v>10.199999999999999</v>
      </c>
      <c r="U333" t="str">
        <f t="shared" si="10"/>
        <v>Dry</v>
      </c>
      <c r="V333" t="str">
        <f t="shared" si="11"/>
        <v>Hot</v>
      </c>
    </row>
    <row r="334" spans="1:22">
      <c r="A334" s="1">
        <v>44744</v>
      </c>
      <c r="B334">
        <v>27</v>
      </c>
      <c r="C334" t="s">
        <v>11</v>
      </c>
      <c r="D334">
        <v>36.46</v>
      </c>
      <c r="E334">
        <v>158.28</v>
      </c>
      <c r="F334">
        <v>187.82</v>
      </c>
      <c r="G334">
        <v>0.38</v>
      </c>
      <c r="H334">
        <v>53.34</v>
      </c>
      <c r="I334">
        <v>13.88</v>
      </c>
      <c r="J334" cm="1">
        <f t="array" ref="J334:N334">_xlfn.XLOOKUP(B334,weather!B:B,weather!C:G)</f>
        <v>0.72</v>
      </c>
      <c r="K334">
        <v>1</v>
      </c>
      <c r="L334">
        <v>18.260000000000002</v>
      </c>
      <c r="M334">
        <v>64.349999999999994</v>
      </c>
      <c r="N334">
        <v>8.3699999999999992</v>
      </c>
      <c r="O334" cm="1">
        <f t="array" ref="O334:T334">_xlfn.XLOOKUP(C334,claimed!A:A,claimed!B:G)</f>
        <v>38</v>
      </c>
      <c r="P334">
        <v>112</v>
      </c>
      <c r="Q334">
        <v>194</v>
      </c>
      <c r="R334">
        <v>0.25</v>
      </c>
      <c r="S334">
        <v>56</v>
      </c>
      <c r="T334">
        <v>10.199999999999999</v>
      </c>
      <c r="U334" t="str">
        <f t="shared" si="10"/>
        <v>Dry</v>
      </c>
      <c r="V334" t="str">
        <f t="shared" si="11"/>
        <v>Hot</v>
      </c>
    </row>
    <row r="335" spans="1:22">
      <c r="A335" s="1">
        <v>44751</v>
      </c>
      <c r="B335">
        <v>28</v>
      </c>
      <c r="C335" t="s">
        <v>9</v>
      </c>
      <c r="D335">
        <v>40.08</v>
      </c>
      <c r="E335">
        <v>139.86000000000001</v>
      </c>
      <c r="F335">
        <v>191.1</v>
      </c>
      <c r="G335">
        <v>0.43</v>
      </c>
      <c r="H335">
        <v>47.73</v>
      </c>
      <c r="I335">
        <v>12.69</v>
      </c>
      <c r="J335" cm="1">
        <f t="array" ref="J335:N335">_xlfn.XLOOKUP(B335,weather!B:B,weather!C:G)</f>
        <v>2.2000000000000002</v>
      </c>
      <c r="K335">
        <v>0</v>
      </c>
      <c r="L335">
        <v>18.72</v>
      </c>
      <c r="M335">
        <v>59.57</v>
      </c>
      <c r="N335">
        <v>5.17</v>
      </c>
      <c r="O335" cm="1">
        <f t="array" ref="O335:T335">_xlfn.XLOOKUP(C335,claimed!A:A,claimed!B:G)</f>
        <v>35</v>
      </c>
      <c r="P335">
        <v>129</v>
      </c>
      <c r="Q335">
        <v>195</v>
      </c>
      <c r="R335">
        <v>0.4</v>
      </c>
      <c r="S335">
        <v>49</v>
      </c>
      <c r="T335">
        <v>10.9</v>
      </c>
      <c r="U335" t="str">
        <f t="shared" si="10"/>
        <v>Dry</v>
      </c>
      <c r="V335" t="str">
        <f t="shared" si="11"/>
        <v>Hot</v>
      </c>
    </row>
    <row r="336" spans="1:22">
      <c r="A336" s="1">
        <v>44751</v>
      </c>
      <c r="B336">
        <v>28</v>
      </c>
      <c r="C336" t="s">
        <v>9</v>
      </c>
      <c r="D336">
        <v>43.16</v>
      </c>
      <c r="E336">
        <v>158.21</v>
      </c>
      <c r="F336">
        <v>188.2</v>
      </c>
      <c r="G336">
        <v>0.47</v>
      </c>
      <c r="H336">
        <v>49.86</v>
      </c>
      <c r="I336">
        <v>14.7</v>
      </c>
      <c r="J336" cm="1">
        <f t="array" ref="J336:N336">_xlfn.XLOOKUP(B336,weather!B:B,weather!C:G)</f>
        <v>2.2000000000000002</v>
      </c>
      <c r="K336">
        <v>0</v>
      </c>
      <c r="L336">
        <v>18.72</v>
      </c>
      <c r="M336">
        <v>59.57</v>
      </c>
      <c r="N336">
        <v>5.17</v>
      </c>
      <c r="O336" cm="1">
        <f t="array" ref="O336:T336">_xlfn.XLOOKUP(C336,claimed!A:A,claimed!B:G)</f>
        <v>35</v>
      </c>
      <c r="P336">
        <v>129</v>
      </c>
      <c r="Q336">
        <v>195</v>
      </c>
      <c r="R336">
        <v>0.4</v>
      </c>
      <c r="S336">
        <v>49</v>
      </c>
      <c r="T336">
        <v>10.9</v>
      </c>
      <c r="U336" t="str">
        <f t="shared" si="10"/>
        <v>Dry</v>
      </c>
      <c r="V336" t="str">
        <f t="shared" si="11"/>
        <v>Hot</v>
      </c>
    </row>
    <row r="337" spans="1:22">
      <c r="A337" s="1">
        <v>44751</v>
      </c>
      <c r="B337">
        <v>28</v>
      </c>
      <c r="C337" t="s">
        <v>9</v>
      </c>
      <c r="D337">
        <v>46.75</v>
      </c>
      <c r="E337">
        <v>174.64</v>
      </c>
      <c r="F337">
        <v>185.76</v>
      </c>
      <c r="G337">
        <v>0.5</v>
      </c>
      <c r="H337">
        <v>50.1</v>
      </c>
      <c r="I337">
        <v>16.84</v>
      </c>
      <c r="J337" cm="1">
        <f t="array" ref="J337:N337">_xlfn.XLOOKUP(B337,weather!B:B,weather!C:G)</f>
        <v>2.2000000000000002</v>
      </c>
      <c r="K337">
        <v>0</v>
      </c>
      <c r="L337">
        <v>18.72</v>
      </c>
      <c r="M337">
        <v>59.57</v>
      </c>
      <c r="N337">
        <v>5.17</v>
      </c>
      <c r="O337" cm="1">
        <f t="array" ref="O337:T337">_xlfn.XLOOKUP(C337,claimed!A:A,claimed!B:G)</f>
        <v>35</v>
      </c>
      <c r="P337">
        <v>129</v>
      </c>
      <c r="Q337">
        <v>195</v>
      </c>
      <c r="R337">
        <v>0.4</v>
      </c>
      <c r="S337">
        <v>49</v>
      </c>
      <c r="T337">
        <v>10.9</v>
      </c>
      <c r="U337" t="str">
        <f t="shared" si="10"/>
        <v>Dry</v>
      </c>
      <c r="V337" t="str">
        <f t="shared" si="11"/>
        <v>Hot</v>
      </c>
    </row>
    <row r="338" spans="1:22">
      <c r="A338" s="1">
        <v>44751</v>
      </c>
      <c r="B338">
        <v>28</v>
      </c>
      <c r="C338" t="s">
        <v>10</v>
      </c>
      <c r="D338">
        <v>40.020000000000003</v>
      </c>
      <c r="E338">
        <v>138.6</v>
      </c>
      <c r="F338">
        <v>190.92</v>
      </c>
      <c r="G338">
        <v>0.4</v>
      </c>
      <c r="H338">
        <v>49.67</v>
      </c>
      <c r="I338">
        <v>13.64</v>
      </c>
      <c r="J338" cm="1">
        <f t="array" ref="J338:N338">_xlfn.XLOOKUP(B338,weather!B:B,weather!C:G)</f>
        <v>2.2000000000000002</v>
      </c>
      <c r="K338">
        <v>0</v>
      </c>
      <c r="L338">
        <v>18.72</v>
      </c>
      <c r="M338">
        <v>59.57</v>
      </c>
      <c r="N338">
        <v>5.17</v>
      </c>
      <c r="O338" cm="1">
        <f t="array" ref="O338:T338">_xlfn.XLOOKUP(C338,claimed!A:A,claimed!B:G)</f>
        <v>36</v>
      </c>
      <c r="P338">
        <v>123</v>
      </c>
      <c r="Q338">
        <v>189</v>
      </c>
      <c r="R338">
        <v>0.38</v>
      </c>
      <c r="S338">
        <v>50</v>
      </c>
      <c r="T338">
        <v>11.1</v>
      </c>
      <c r="U338" t="str">
        <f t="shared" si="10"/>
        <v>Dry</v>
      </c>
      <c r="V338" t="str">
        <f t="shared" si="11"/>
        <v>Hot</v>
      </c>
    </row>
    <row r="339" spans="1:22">
      <c r="A339" s="1">
        <v>44751</v>
      </c>
      <c r="B339">
        <v>28</v>
      </c>
      <c r="C339" t="s">
        <v>10</v>
      </c>
      <c r="D339">
        <v>42.87</v>
      </c>
      <c r="E339">
        <v>158.86000000000001</v>
      </c>
      <c r="F339">
        <v>190.99</v>
      </c>
      <c r="G339">
        <v>0.42</v>
      </c>
      <c r="H339">
        <v>52.09</v>
      </c>
      <c r="I339">
        <v>15.53</v>
      </c>
      <c r="J339" cm="1">
        <f t="array" ref="J339:N339">_xlfn.XLOOKUP(B339,weather!B:B,weather!C:G)</f>
        <v>2.2000000000000002</v>
      </c>
      <c r="K339">
        <v>0</v>
      </c>
      <c r="L339">
        <v>18.72</v>
      </c>
      <c r="M339">
        <v>59.57</v>
      </c>
      <c r="N339">
        <v>5.17</v>
      </c>
      <c r="O339" cm="1">
        <f t="array" ref="O339:T339">_xlfn.XLOOKUP(C339,claimed!A:A,claimed!B:G)</f>
        <v>36</v>
      </c>
      <c r="P339">
        <v>123</v>
      </c>
      <c r="Q339">
        <v>189</v>
      </c>
      <c r="R339">
        <v>0.38</v>
      </c>
      <c r="S339">
        <v>50</v>
      </c>
      <c r="T339">
        <v>11.1</v>
      </c>
      <c r="U339" t="str">
        <f t="shared" si="10"/>
        <v>Dry</v>
      </c>
      <c r="V339" t="str">
        <f t="shared" si="11"/>
        <v>Hot</v>
      </c>
    </row>
    <row r="340" spans="1:22">
      <c r="A340" s="1">
        <v>44751</v>
      </c>
      <c r="B340">
        <v>28</v>
      </c>
      <c r="C340" t="s">
        <v>10</v>
      </c>
      <c r="D340">
        <v>45.89</v>
      </c>
      <c r="E340">
        <v>172.84</v>
      </c>
      <c r="F340">
        <v>189.46</v>
      </c>
      <c r="G340">
        <v>0.45</v>
      </c>
      <c r="H340">
        <v>53.05</v>
      </c>
      <c r="I340">
        <v>17.55</v>
      </c>
      <c r="J340" cm="1">
        <f t="array" ref="J340:N340">_xlfn.XLOOKUP(B340,weather!B:B,weather!C:G)</f>
        <v>2.2000000000000002</v>
      </c>
      <c r="K340">
        <v>0</v>
      </c>
      <c r="L340">
        <v>18.72</v>
      </c>
      <c r="M340">
        <v>59.57</v>
      </c>
      <c r="N340">
        <v>5.17</v>
      </c>
      <c r="O340" cm="1">
        <f t="array" ref="O340:T340">_xlfn.XLOOKUP(C340,claimed!A:A,claimed!B:G)</f>
        <v>36</v>
      </c>
      <c r="P340">
        <v>123</v>
      </c>
      <c r="Q340">
        <v>189</v>
      </c>
      <c r="R340">
        <v>0.38</v>
      </c>
      <c r="S340">
        <v>50</v>
      </c>
      <c r="T340">
        <v>11.1</v>
      </c>
      <c r="U340" t="str">
        <f t="shared" si="10"/>
        <v>Dry</v>
      </c>
      <c r="V340" t="str">
        <f t="shared" si="11"/>
        <v>Hot</v>
      </c>
    </row>
    <row r="341" spans="1:22">
      <c r="A341" s="1">
        <v>44751</v>
      </c>
      <c r="B341">
        <v>28</v>
      </c>
      <c r="C341" t="s">
        <v>10</v>
      </c>
      <c r="D341">
        <v>48.58</v>
      </c>
      <c r="E341">
        <v>185.19</v>
      </c>
      <c r="F341">
        <v>188.74</v>
      </c>
      <c r="G341">
        <v>0.48</v>
      </c>
      <c r="H341">
        <v>52.81</v>
      </c>
      <c r="I341">
        <v>20.100000000000001</v>
      </c>
      <c r="J341" cm="1">
        <f t="array" ref="J341:N341">_xlfn.XLOOKUP(B341,weather!B:B,weather!C:G)</f>
        <v>2.2000000000000002</v>
      </c>
      <c r="K341">
        <v>0</v>
      </c>
      <c r="L341">
        <v>18.72</v>
      </c>
      <c r="M341">
        <v>59.57</v>
      </c>
      <c r="N341">
        <v>5.17</v>
      </c>
      <c r="O341" cm="1">
        <f t="array" ref="O341:T341">_xlfn.XLOOKUP(C341,claimed!A:A,claimed!B:G)</f>
        <v>36</v>
      </c>
      <c r="P341">
        <v>123</v>
      </c>
      <c r="Q341">
        <v>189</v>
      </c>
      <c r="R341">
        <v>0.38</v>
      </c>
      <c r="S341">
        <v>50</v>
      </c>
      <c r="T341">
        <v>11.1</v>
      </c>
      <c r="U341" t="str">
        <f t="shared" si="10"/>
        <v>Dry</v>
      </c>
      <c r="V341" t="str">
        <f t="shared" si="11"/>
        <v>Hot</v>
      </c>
    </row>
    <row r="342" spans="1:22">
      <c r="A342" s="1">
        <v>44751</v>
      </c>
      <c r="B342">
        <v>28</v>
      </c>
      <c r="C342" t="s">
        <v>11</v>
      </c>
      <c r="D342">
        <v>42.22</v>
      </c>
      <c r="E342">
        <v>128.69</v>
      </c>
      <c r="F342">
        <v>186.77</v>
      </c>
      <c r="G342">
        <v>0.27</v>
      </c>
      <c r="H342">
        <v>58.79</v>
      </c>
      <c r="I342">
        <v>11.76</v>
      </c>
      <c r="J342" cm="1">
        <f t="array" ref="J342:N342">_xlfn.XLOOKUP(B342,weather!B:B,weather!C:G)</f>
        <v>2.2000000000000002</v>
      </c>
      <c r="K342">
        <v>0</v>
      </c>
      <c r="L342">
        <v>18.72</v>
      </c>
      <c r="M342">
        <v>59.57</v>
      </c>
      <c r="N342">
        <v>5.17</v>
      </c>
      <c r="O342" cm="1">
        <f t="array" ref="O342:T342">_xlfn.XLOOKUP(C342,claimed!A:A,claimed!B:G)</f>
        <v>38</v>
      </c>
      <c r="P342">
        <v>112</v>
      </c>
      <c r="Q342">
        <v>194</v>
      </c>
      <c r="R342">
        <v>0.25</v>
      </c>
      <c r="S342">
        <v>56</v>
      </c>
      <c r="T342">
        <v>10.199999999999999</v>
      </c>
      <c r="U342" t="str">
        <f t="shared" si="10"/>
        <v>Dry</v>
      </c>
      <c r="V342" t="str">
        <f t="shared" si="11"/>
        <v>Hot</v>
      </c>
    </row>
    <row r="343" spans="1:22">
      <c r="A343" s="1">
        <v>44751</v>
      </c>
      <c r="B343">
        <v>28</v>
      </c>
      <c r="C343" t="s">
        <v>11</v>
      </c>
      <c r="D343">
        <v>42.82</v>
      </c>
      <c r="E343">
        <v>144.47</v>
      </c>
      <c r="F343">
        <v>182.78</v>
      </c>
      <c r="G343">
        <v>0.3</v>
      </c>
      <c r="H343">
        <v>61.54</v>
      </c>
      <c r="I343">
        <v>14.75</v>
      </c>
      <c r="J343" cm="1">
        <f t="array" ref="J343:N343">_xlfn.XLOOKUP(B343,weather!B:B,weather!C:G)</f>
        <v>2.2000000000000002</v>
      </c>
      <c r="K343">
        <v>0</v>
      </c>
      <c r="L343">
        <v>18.72</v>
      </c>
      <c r="M343">
        <v>59.57</v>
      </c>
      <c r="N343">
        <v>5.17</v>
      </c>
      <c r="O343" cm="1">
        <f t="array" ref="O343:T343">_xlfn.XLOOKUP(C343,claimed!A:A,claimed!B:G)</f>
        <v>38</v>
      </c>
      <c r="P343">
        <v>112</v>
      </c>
      <c r="Q343">
        <v>194</v>
      </c>
      <c r="R343">
        <v>0.25</v>
      </c>
      <c r="S343">
        <v>56</v>
      </c>
      <c r="T343">
        <v>10.199999999999999</v>
      </c>
      <c r="U343" t="str">
        <f t="shared" si="10"/>
        <v>Dry</v>
      </c>
      <c r="V343" t="str">
        <f t="shared" si="11"/>
        <v>Hot</v>
      </c>
    </row>
    <row r="344" spans="1:22">
      <c r="A344" s="1">
        <v>44751</v>
      </c>
      <c r="B344">
        <v>28</v>
      </c>
      <c r="C344" t="s">
        <v>11</v>
      </c>
      <c r="D344">
        <v>44.59</v>
      </c>
      <c r="E344">
        <v>161.57</v>
      </c>
      <c r="F344">
        <v>178.47</v>
      </c>
      <c r="G344">
        <v>0.32</v>
      </c>
      <c r="H344">
        <v>65.87</v>
      </c>
      <c r="I344">
        <v>16.48</v>
      </c>
      <c r="J344" cm="1">
        <f t="array" ref="J344:N344">_xlfn.XLOOKUP(B344,weather!B:B,weather!C:G)</f>
        <v>2.2000000000000002</v>
      </c>
      <c r="K344">
        <v>0</v>
      </c>
      <c r="L344">
        <v>18.72</v>
      </c>
      <c r="M344">
        <v>59.57</v>
      </c>
      <c r="N344">
        <v>5.17</v>
      </c>
      <c r="O344" cm="1">
        <f t="array" ref="O344:T344">_xlfn.XLOOKUP(C344,claimed!A:A,claimed!B:G)</f>
        <v>38</v>
      </c>
      <c r="P344">
        <v>112</v>
      </c>
      <c r="Q344">
        <v>194</v>
      </c>
      <c r="R344">
        <v>0.25</v>
      </c>
      <c r="S344">
        <v>56</v>
      </c>
      <c r="T344">
        <v>10.199999999999999</v>
      </c>
      <c r="U344" t="str">
        <f t="shared" si="10"/>
        <v>Dry</v>
      </c>
      <c r="V344" t="str">
        <f t="shared" si="11"/>
        <v>Hot</v>
      </c>
    </row>
    <row r="345" spans="1:22">
      <c r="A345" s="1">
        <v>44758</v>
      </c>
      <c r="B345">
        <v>29</v>
      </c>
      <c r="C345" t="s">
        <v>9</v>
      </c>
      <c r="D345">
        <v>35.57</v>
      </c>
      <c r="E345">
        <v>148.47999999999999</v>
      </c>
      <c r="F345">
        <v>192.41</v>
      </c>
      <c r="G345">
        <v>0.44</v>
      </c>
      <c r="H345">
        <v>48.11</v>
      </c>
      <c r="I345">
        <v>11.66</v>
      </c>
      <c r="J345" cm="1">
        <f t="array" ref="J345:N345">_xlfn.XLOOKUP(B345,weather!B:B,weather!C:G)</f>
        <v>1.74</v>
      </c>
      <c r="K345">
        <v>1</v>
      </c>
      <c r="L345">
        <v>18.079999999999998</v>
      </c>
      <c r="M345">
        <v>63.83</v>
      </c>
      <c r="N345">
        <v>8.43</v>
      </c>
      <c r="O345" cm="1">
        <f t="array" ref="O345:T345">_xlfn.XLOOKUP(C345,claimed!A:A,claimed!B:G)</f>
        <v>35</v>
      </c>
      <c r="P345">
        <v>129</v>
      </c>
      <c r="Q345">
        <v>195</v>
      </c>
      <c r="R345">
        <v>0.4</v>
      </c>
      <c r="S345">
        <v>49</v>
      </c>
      <c r="T345">
        <v>10.9</v>
      </c>
      <c r="U345" t="str">
        <f t="shared" si="10"/>
        <v>Dry</v>
      </c>
      <c r="V345" t="str">
        <f t="shared" si="11"/>
        <v>Hot</v>
      </c>
    </row>
    <row r="346" spans="1:22">
      <c r="A346" s="1">
        <v>44758</v>
      </c>
      <c r="B346">
        <v>29</v>
      </c>
      <c r="C346" t="s">
        <v>9</v>
      </c>
      <c r="D346">
        <v>37.049999999999997</v>
      </c>
      <c r="E346">
        <v>161.79</v>
      </c>
      <c r="F346">
        <v>191.09</v>
      </c>
      <c r="G346">
        <v>0.49</v>
      </c>
      <c r="H346">
        <v>47.66</v>
      </c>
      <c r="I346">
        <v>12.69</v>
      </c>
      <c r="J346" cm="1">
        <f t="array" ref="J346:N346">_xlfn.XLOOKUP(B346,weather!B:B,weather!C:G)</f>
        <v>1.74</v>
      </c>
      <c r="K346">
        <v>1</v>
      </c>
      <c r="L346">
        <v>18.079999999999998</v>
      </c>
      <c r="M346">
        <v>63.83</v>
      </c>
      <c r="N346">
        <v>8.43</v>
      </c>
      <c r="O346" cm="1">
        <f t="array" ref="O346:T346">_xlfn.XLOOKUP(C346,claimed!A:A,claimed!B:G)</f>
        <v>35</v>
      </c>
      <c r="P346">
        <v>129</v>
      </c>
      <c r="Q346">
        <v>195</v>
      </c>
      <c r="R346">
        <v>0.4</v>
      </c>
      <c r="S346">
        <v>49</v>
      </c>
      <c r="T346">
        <v>10.9</v>
      </c>
      <c r="U346" t="str">
        <f t="shared" si="10"/>
        <v>Dry</v>
      </c>
      <c r="V346" t="str">
        <f t="shared" si="11"/>
        <v>Hot</v>
      </c>
    </row>
    <row r="347" spans="1:22">
      <c r="A347" s="1">
        <v>44758</v>
      </c>
      <c r="B347">
        <v>29</v>
      </c>
      <c r="C347" t="s">
        <v>9</v>
      </c>
      <c r="D347">
        <v>38.94</v>
      </c>
      <c r="E347">
        <v>177.91</v>
      </c>
      <c r="F347">
        <v>185.33</v>
      </c>
      <c r="G347">
        <v>0.52</v>
      </c>
      <c r="H347">
        <v>50.5</v>
      </c>
      <c r="I347">
        <v>14.04</v>
      </c>
      <c r="J347" cm="1">
        <f t="array" ref="J347:N347">_xlfn.XLOOKUP(B347,weather!B:B,weather!C:G)</f>
        <v>1.74</v>
      </c>
      <c r="K347">
        <v>1</v>
      </c>
      <c r="L347">
        <v>18.079999999999998</v>
      </c>
      <c r="M347">
        <v>63.83</v>
      </c>
      <c r="N347">
        <v>8.43</v>
      </c>
      <c r="O347" cm="1">
        <f t="array" ref="O347:T347">_xlfn.XLOOKUP(C347,claimed!A:A,claimed!B:G)</f>
        <v>35</v>
      </c>
      <c r="P347">
        <v>129</v>
      </c>
      <c r="Q347">
        <v>195</v>
      </c>
      <c r="R347">
        <v>0.4</v>
      </c>
      <c r="S347">
        <v>49</v>
      </c>
      <c r="T347">
        <v>10.9</v>
      </c>
      <c r="U347" t="str">
        <f t="shared" si="10"/>
        <v>Dry</v>
      </c>
      <c r="V347" t="str">
        <f t="shared" si="11"/>
        <v>Hot</v>
      </c>
    </row>
    <row r="348" spans="1:22">
      <c r="A348" s="1">
        <v>44758</v>
      </c>
      <c r="B348">
        <v>29</v>
      </c>
      <c r="C348" t="s">
        <v>9</v>
      </c>
      <c r="D348">
        <v>40.99</v>
      </c>
      <c r="E348">
        <v>191.39</v>
      </c>
      <c r="F348">
        <v>183.64</v>
      </c>
      <c r="G348">
        <v>0.55000000000000004</v>
      </c>
      <c r="H348">
        <v>46.31</v>
      </c>
      <c r="I348">
        <v>15.48</v>
      </c>
      <c r="J348" cm="1">
        <f t="array" ref="J348:N348">_xlfn.XLOOKUP(B348,weather!B:B,weather!C:G)</f>
        <v>1.74</v>
      </c>
      <c r="K348">
        <v>1</v>
      </c>
      <c r="L348">
        <v>18.079999999999998</v>
      </c>
      <c r="M348">
        <v>63.83</v>
      </c>
      <c r="N348">
        <v>8.43</v>
      </c>
      <c r="O348" cm="1">
        <f t="array" ref="O348:T348">_xlfn.XLOOKUP(C348,claimed!A:A,claimed!B:G)</f>
        <v>35</v>
      </c>
      <c r="P348">
        <v>129</v>
      </c>
      <c r="Q348">
        <v>195</v>
      </c>
      <c r="R348">
        <v>0.4</v>
      </c>
      <c r="S348">
        <v>49</v>
      </c>
      <c r="T348">
        <v>10.9</v>
      </c>
      <c r="U348" t="str">
        <f t="shared" si="10"/>
        <v>Dry</v>
      </c>
      <c r="V348" t="str">
        <f t="shared" si="11"/>
        <v>Hot</v>
      </c>
    </row>
    <row r="349" spans="1:22">
      <c r="A349" s="1">
        <v>44758</v>
      </c>
      <c r="B349">
        <v>29</v>
      </c>
      <c r="C349" t="s">
        <v>10</v>
      </c>
      <c r="D349">
        <v>36.71</v>
      </c>
      <c r="E349">
        <v>140.36000000000001</v>
      </c>
      <c r="F349">
        <v>183.37</v>
      </c>
      <c r="G349">
        <v>0.41</v>
      </c>
      <c r="H349">
        <v>50.71</v>
      </c>
      <c r="I349">
        <v>13.63</v>
      </c>
      <c r="J349" cm="1">
        <f t="array" ref="J349:N349">_xlfn.XLOOKUP(B349,weather!B:B,weather!C:G)</f>
        <v>1.74</v>
      </c>
      <c r="K349">
        <v>1</v>
      </c>
      <c r="L349">
        <v>18.079999999999998</v>
      </c>
      <c r="M349">
        <v>63.83</v>
      </c>
      <c r="N349">
        <v>8.43</v>
      </c>
      <c r="O349" cm="1">
        <f t="array" ref="O349:T349">_xlfn.XLOOKUP(C349,claimed!A:A,claimed!B:G)</f>
        <v>36</v>
      </c>
      <c r="P349">
        <v>123</v>
      </c>
      <c r="Q349">
        <v>189</v>
      </c>
      <c r="R349">
        <v>0.38</v>
      </c>
      <c r="S349">
        <v>50</v>
      </c>
      <c r="T349">
        <v>11.1</v>
      </c>
      <c r="U349" t="str">
        <f t="shared" si="10"/>
        <v>Dry</v>
      </c>
      <c r="V349" t="str">
        <f t="shared" si="11"/>
        <v>Hot</v>
      </c>
    </row>
    <row r="350" spans="1:22">
      <c r="A350" s="1">
        <v>44758</v>
      </c>
      <c r="B350">
        <v>29</v>
      </c>
      <c r="C350" t="s">
        <v>10</v>
      </c>
      <c r="D350">
        <v>37.729999999999997</v>
      </c>
      <c r="E350">
        <v>156.79</v>
      </c>
      <c r="F350">
        <v>181.52</v>
      </c>
      <c r="G350">
        <v>0.45</v>
      </c>
      <c r="H350">
        <v>50.11</v>
      </c>
      <c r="I350">
        <v>14.81</v>
      </c>
      <c r="J350" cm="1">
        <f t="array" ref="J350:N350">_xlfn.XLOOKUP(B350,weather!B:B,weather!C:G)</f>
        <v>1.74</v>
      </c>
      <c r="K350">
        <v>1</v>
      </c>
      <c r="L350">
        <v>18.079999999999998</v>
      </c>
      <c r="M350">
        <v>63.83</v>
      </c>
      <c r="N350">
        <v>8.43</v>
      </c>
      <c r="O350" cm="1">
        <f t="array" ref="O350:T350">_xlfn.XLOOKUP(C350,claimed!A:A,claimed!B:G)</f>
        <v>36</v>
      </c>
      <c r="P350">
        <v>123</v>
      </c>
      <c r="Q350">
        <v>189</v>
      </c>
      <c r="R350">
        <v>0.38</v>
      </c>
      <c r="S350">
        <v>50</v>
      </c>
      <c r="T350">
        <v>11.1</v>
      </c>
      <c r="U350" t="str">
        <f t="shared" si="10"/>
        <v>Dry</v>
      </c>
      <c r="V350" t="str">
        <f t="shared" si="11"/>
        <v>Hot</v>
      </c>
    </row>
    <row r="351" spans="1:22">
      <c r="A351" s="1">
        <v>44758</v>
      </c>
      <c r="B351">
        <v>29</v>
      </c>
      <c r="C351" t="s">
        <v>10</v>
      </c>
      <c r="D351">
        <v>37.65</v>
      </c>
      <c r="E351">
        <v>179.08</v>
      </c>
      <c r="F351">
        <v>181.65</v>
      </c>
      <c r="G351">
        <v>0.49</v>
      </c>
      <c r="H351">
        <v>46.98</v>
      </c>
      <c r="I351">
        <v>16.32</v>
      </c>
      <c r="J351" cm="1">
        <f t="array" ref="J351:N351">_xlfn.XLOOKUP(B351,weather!B:B,weather!C:G)</f>
        <v>1.74</v>
      </c>
      <c r="K351">
        <v>1</v>
      </c>
      <c r="L351">
        <v>18.079999999999998</v>
      </c>
      <c r="M351">
        <v>63.83</v>
      </c>
      <c r="N351">
        <v>8.43</v>
      </c>
      <c r="O351" cm="1">
        <f t="array" ref="O351:T351">_xlfn.XLOOKUP(C351,claimed!A:A,claimed!B:G)</f>
        <v>36</v>
      </c>
      <c r="P351">
        <v>123</v>
      </c>
      <c r="Q351">
        <v>189</v>
      </c>
      <c r="R351">
        <v>0.38</v>
      </c>
      <c r="S351">
        <v>50</v>
      </c>
      <c r="T351">
        <v>11.1</v>
      </c>
      <c r="U351" t="str">
        <f t="shared" si="10"/>
        <v>Dry</v>
      </c>
      <c r="V351" t="str">
        <f t="shared" si="11"/>
        <v>Hot</v>
      </c>
    </row>
    <row r="352" spans="1:22">
      <c r="A352" s="1">
        <v>44758</v>
      </c>
      <c r="B352">
        <v>29</v>
      </c>
      <c r="C352" t="s">
        <v>10</v>
      </c>
      <c r="D352">
        <v>39.07</v>
      </c>
      <c r="E352">
        <v>197.6</v>
      </c>
      <c r="F352">
        <v>179.65</v>
      </c>
      <c r="G352">
        <v>0.52</v>
      </c>
      <c r="H352">
        <v>46.2</v>
      </c>
      <c r="I352">
        <v>16.61</v>
      </c>
      <c r="J352" cm="1">
        <f t="array" ref="J352:N352">_xlfn.XLOOKUP(B352,weather!B:B,weather!C:G)</f>
        <v>1.74</v>
      </c>
      <c r="K352">
        <v>1</v>
      </c>
      <c r="L352">
        <v>18.079999999999998</v>
      </c>
      <c r="M352">
        <v>63.83</v>
      </c>
      <c r="N352">
        <v>8.43</v>
      </c>
      <c r="O352" cm="1">
        <f t="array" ref="O352:T352">_xlfn.XLOOKUP(C352,claimed!A:A,claimed!B:G)</f>
        <v>36</v>
      </c>
      <c r="P352">
        <v>123</v>
      </c>
      <c r="Q352">
        <v>189</v>
      </c>
      <c r="R352">
        <v>0.38</v>
      </c>
      <c r="S352">
        <v>50</v>
      </c>
      <c r="T352">
        <v>11.1</v>
      </c>
      <c r="U352" t="str">
        <f t="shared" si="10"/>
        <v>Dry</v>
      </c>
      <c r="V352" t="str">
        <f t="shared" si="11"/>
        <v>Hot</v>
      </c>
    </row>
    <row r="353" spans="1:22">
      <c r="A353" s="1">
        <v>44758</v>
      </c>
      <c r="B353">
        <v>29</v>
      </c>
      <c r="C353" t="s">
        <v>10</v>
      </c>
      <c r="D353">
        <v>37.68</v>
      </c>
      <c r="E353">
        <v>215.33</v>
      </c>
      <c r="F353">
        <v>179.15</v>
      </c>
      <c r="G353">
        <v>0.57999999999999996</v>
      </c>
      <c r="H353">
        <v>53.03</v>
      </c>
      <c r="I353">
        <v>18.46</v>
      </c>
      <c r="J353" cm="1">
        <f t="array" ref="J353:N353">_xlfn.XLOOKUP(B353,weather!B:B,weather!C:G)</f>
        <v>1.74</v>
      </c>
      <c r="K353">
        <v>1</v>
      </c>
      <c r="L353">
        <v>18.079999999999998</v>
      </c>
      <c r="M353">
        <v>63.83</v>
      </c>
      <c r="N353">
        <v>8.43</v>
      </c>
      <c r="O353" cm="1">
        <f t="array" ref="O353:T353">_xlfn.XLOOKUP(C353,claimed!A:A,claimed!B:G)</f>
        <v>36</v>
      </c>
      <c r="P353">
        <v>123</v>
      </c>
      <c r="Q353">
        <v>189</v>
      </c>
      <c r="R353">
        <v>0.38</v>
      </c>
      <c r="S353">
        <v>50</v>
      </c>
      <c r="T353">
        <v>11.1</v>
      </c>
      <c r="U353" t="str">
        <f t="shared" si="10"/>
        <v>Dry</v>
      </c>
      <c r="V353" t="str">
        <f t="shared" si="11"/>
        <v>Hot</v>
      </c>
    </row>
    <row r="354" spans="1:22">
      <c r="A354" s="1">
        <v>44758</v>
      </c>
      <c r="B354">
        <v>29</v>
      </c>
      <c r="C354" t="s">
        <v>11</v>
      </c>
      <c r="D354">
        <v>37.67</v>
      </c>
      <c r="E354">
        <v>131.21</v>
      </c>
      <c r="F354">
        <v>187.69</v>
      </c>
      <c r="G354">
        <v>0.27</v>
      </c>
      <c r="H354">
        <v>58.2</v>
      </c>
      <c r="I354">
        <v>11.3</v>
      </c>
      <c r="J354" cm="1">
        <f t="array" ref="J354:N354">_xlfn.XLOOKUP(B354,weather!B:B,weather!C:G)</f>
        <v>1.74</v>
      </c>
      <c r="K354">
        <v>1</v>
      </c>
      <c r="L354">
        <v>18.079999999999998</v>
      </c>
      <c r="M354">
        <v>63.83</v>
      </c>
      <c r="N354">
        <v>8.43</v>
      </c>
      <c r="O354" cm="1">
        <f t="array" ref="O354:T354">_xlfn.XLOOKUP(C354,claimed!A:A,claimed!B:G)</f>
        <v>38</v>
      </c>
      <c r="P354">
        <v>112</v>
      </c>
      <c r="Q354">
        <v>194</v>
      </c>
      <c r="R354">
        <v>0.25</v>
      </c>
      <c r="S354">
        <v>56</v>
      </c>
      <c r="T354">
        <v>10.199999999999999</v>
      </c>
      <c r="U354" t="str">
        <f t="shared" si="10"/>
        <v>Dry</v>
      </c>
      <c r="V354" t="str">
        <f t="shared" si="11"/>
        <v>Hot</v>
      </c>
    </row>
    <row r="355" spans="1:22">
      <c r="A355" s="1">
        <v>44758</v>
      </c>
      <c r="B355">
        <v>29</v>
      </c>
      <c r="C355" t="s">
        <v>11</v>
      </c>
      <c r="D355">
        <v>35.86</v>
      </c>
      <c r="E355">
        <v>149.22999999999999</v>
      </c>
      <c r="F355">
        <v>178.83</v>
      </c>
      <c r="G355">
        <v>0.31</v>
      </c>
      <c r="H355">
        <v>61.14</v>
      </c>
      <c r="I355">
        <v>12.99</v>
      </c>
      <c r="J355" cm="1">
        <f t="array" ref="J355:N355">_xlfn.XLOOKUP(B355,weather!B:B,weather!C:G)</f>
        <v>1.74</v>
      </c>
      <c r="K355">
        <v>1</v>
      </c>
      <c r="L355">
        <v>18.079999999999998</v>
      </c>
      <c r="M355">
        <v>63.83</v>
      </c>
      <c r="N355">
        <v>8.43</v>
      </c>
      <c r="O355" cm="1">
        <f t="array" ref="O355:T355">_xlfn.XLOOKUP(C355,claimed!A:A,claimed!B:G)</f>
        <v>38</v>
      </c>
      <c r="P355">
        <v>112</v>
      </c>
      <c r="Q355">
        <v>194</v>
      </c>
      <c r="R355">
        <v>0.25</v>
      </c>
      <c r="S355">
        <v>56</v>
      </c>
      <c r="T355">
        <v>10.199999999999999</v>
      </c>
      <c r="U355" t="str">
        <f t="shared" si="10"/>
        <v>Dry</v>
      </c>
      <c r="V355" t="str">
        <f t="shared" si="11"/>
        <v>Hot</v>
      </c>
    </row>
    <row r="356" spans="1:22">
      <c r="A356" s="1">
        <v>44758</v>
      </c>
      <c r="B356">
        <v>29</v>
      </c>
      <c r="C356" t="s">
        <v>11</v>
      </c>
      <c r="D356">
        <v>37.42</v>
      </c>
      <c r="E356">
        <v>167.62</v>
      </c>
      <c r="F356">
        <v>177.93</v>
      </c>
      <c r="G356">
        <v>0.33</v>
      </c>
      <c r="H356">
        <v>63.7</v>
      </c>
      <c r="I356">
        <v>15.03</v>
      </c>
      <c r="J356" cm="1">
        <f t="array" ref="J356:N356">_xlfn.XLOOKUP(B356,weather!B:B,weather!C:G)</f>
        <v>1.74</v>
      </c>
      <c r="K356">
        <v>1</v>
      </c>
      <c r="L356">
        <v>18.079999999999998</v>
      </c>
      <c r="M356">
        <v>63.83</v>
      </c>
      <c r="N356">
        <v>8.43</v>
      </c>
      <c r="O356" cm="1">
        <f t="array" ref="O356:T356">_xlfn.XLOOKUP(C356,claimed!A:A,claimed!B:G)</f>
        <v>38</v>
      </c>
      <c r="P356">
        <v>112</v>
      </c>
      <c r="Q356">
        <v>194</v>
      </c>
      <c r="R356">
        <v>0.25</v>
      </c>
      <c r="S356">
        <v>56</v>
      </c>
      <c r="T356">
        <v>10.199999999999999</v>
      </c>
      <c r="U356" t="str">
        <f t="shared" si="10"/>
        <v>Dry</v>
      </c>
      <c r="V356" t="str">
        <f t="shared" si="11"/>
        <v>Hot</v>
      </c>
    </row>
    <row r="357" spans="1:22">
      <c r="A357" s="1">
        <v>44758</v>
      </c>
      <c r="B357">
        <v>29</v>
      </c>
      <c r="C357" t="s">
        <v>11</v>
      </c>
      <c r="D357">
        <v>38.6</v>
      </c>
      <c r="E357">
        <v>182.6</v>
      </c>
      <c r="F357">
        <v>176.17</v>
      </c>
      <c r="G357">
        <v>0.37</v>
      </c>
      <c r="H357">
        <v>71.12</v>
      </c>
      <c r="I357">
        <v>15.41</v>
      </c>
      <c r="J357" cm="1">
        <f t="array" ref="J357:N357">_xlfn.XLOOKUP(B357,weather!B:B,weather!C:G)</f>
        <v>1.74</v>
      </c>
      <c r="K357">
        <v>1</v>
      </c>
      <c r="L357">
        <v>18.079999999999998</v>
      </c>
      <c r="M357">
        <v>63.83</v>
      </c>
      <c r="N357">
        <v>8.43</v>
      </c>
      <c r="O357" cm="1">
        <f t="array" ref="O357:T357">_xlfn.XLOOKUP(C357,claimed!A:A,claimed!B:G)</f>
        <v>38</v>
      </c>
      <c r="P357">
        <v>112</v>
      </c>
      <c r="Q357">
        <v>194</v>
      </c>
      <c r="R357">
        <v>0.25</v>
      </c>
      <c r="S357">
        <v>56</v>
      </c>
      <c r="T357">
        <v>10.199999999999999</v>
      </c>
      <c r="U357" t="str">
        <f t="shared" si="10"/>
        <v>Dry</v>
      </c>
      <c r="V357" t="str">
        <f t="shared" si="11"/>
        <v>Hot</v>
      </c>
    </row>
    <row r="358" spans="1:22">
      <c r="A358" s="1">
        <v>44765</v>
      </c>
      <c r="B358">
        <v>30</v>
      </c>
      <c r="C358" t="s">
        <v>9</v>
      </c>
      <c r="D358">
        <v>35.33</v>
      </c>
      <c r="E358">
        <v>146.4</v>
      </c>
      <c r="F358">
        <v>193.1</v>
      </c>
      <c r="G358">
        <v>0.46</v>
      </c>
      <c r="H358">
        <v>46.37</v>
      </c>
      <c r="I358">
        <v>11.68</v>
      </c>
      <c r="J358" cm="1">
        <f t="array" ref="J358:N358">_xlfn.XLOOKUP(B358,weather!B:B,weather!C:G)</f>
        <v>1.25</v>
      </c>
      <c r="K358">
        <v>0</v>
      </c>
      <c r="L358">
        <v>17.7</v>
      </c>
      <c r="M358">
        <v>58.82</v>
      </c>
      <c r="N358">
        <v>10.31</v>
      </c>
      <c r="O358" cm="1">
        <f t="array" ref="O358:T358">_xlfn.XLOOKUP(C358,claimed!A:A,claimed!B:G)</f>
        <v>35</v>
      </c>
      <c r="P358">
        <v>129</v>
      </c>
      <c r="Q358">
        <v>195</v>
      </c>
      <c r="R358">
        <v>0.4</v>
      </c>
      <c r="S358">
        <v>49</v>
      </c>
      <c r="T358">
        <v>10.9</v>
      </c>
      <c r="U358" t="str">
        <f t="shared" si="10"/>
        <v>Dry</v>
      </c>
      <c r="V358" t="str">
        <f t="shared" si="11"/>
        <v>Hot</v>
      </c>
    </row>
    <row r="359" spans="1:22">
      <c r="A359" s="1">
        <v>44765</v>
      </c>
      <c r="B359">
        <v>30</v>
      </c>
      <c r="C359" t="s">
        <v>9</v>
      </c>
      <c r="D359">
        <v>36.86</v>
      </c>
      <c r="E359">
        <v>165.36</v>
      </c>
      <c r="F359">
        <v>195.96</v>
      </c>
      <c r="G359">
        <v>0.51</v>
      </c>
      <c r="H359">
        <v>44.66</v>
      </c>
      <c r="I359">
        <v>12.56</v>
      </c>
      <c r="J359" cm="1">
        <f t="array" ref="J359:N359">_xlfn.XLOOKUP(B359,weather!B:B,weather!C:G)</f>
        <v>1.25</v>
      </c>
      <c r="K359">
        <v>0</v>
      </c>
      <c r="L359">
        <v>17.7</v>
      </c>
      <c r="M359">
        <v>58.82</v>
      </c>
      <c r="N359">
        <v>10.31</v>
      </c>
      <c r="O359" cm="1">
        <f t="array" ref="O359:T359">_xlfn.XLOOKUP(C359,claimed!A:A,claimed!B:G)</f>
        <v>35</v>
      </c>
      <c r="P359">
        <v>129</v>
      </c>
      <c r="Q359">
        <v>195</v>
      </c>
      <c r="R359">
        <v>0.4</v>
      </c>
      <c r="S359">
        <v>49</v>
      </c>
      <c r="T359">
        <v>10.9</v>
      </c>
      <c r="U359" t="str">
        <f t="shared" si="10"/>
        <v>Dry</v>
      </c>
      <c r="V359" t="str">
        <f t="shared" si="11"/>
        <v>Hot</v>
      </c>
    </row>
    <row r="360" spans="1:22">
      <c r="A360" s="1">
        <v>44765</v>
      </c>
      <c r="B360">
        <v>30</v>
      </c>
      <c r="C360" t="s">
        <v>9</v>
      </c>
      <c r="D360">
        <v>38.25</v>
      </c>
      <c r="E360">
        <v>179.18</v>
      </c>
      <c r="F360">
        <v>192.64</v>
      </c>
      <c r="G360">
        <v>0.55000000000000004</v>
      </c>
      <c r="H360">
        <v>46.11</v>
      </c>
      <c r="I360">
        <v>13.62</v>
      </c>
      <c r="J360" cm="1">
        <f t="array" ref="J360:N360">_xlfn.XLOOKUP(B360,weather!B:B,weather!C:G)</f>
        <v>1.25</v>
      </c>
      <c r="K360">
        <v>0</v>
      </c>
      <c r="L360">
        <v>17.7</v>
      </c>
      <c r="M360">
        <v>58.82</v>
      </c>
      <c r="N360">
        <v>10.31</v>
      </c>
      <c r="O360" cm="1">
        <f t="array" ref="O360:T360">_xlfn.XLOOKUP(C360,claimed!A:A,claimed!B:G)</f>
        <v>35</v>
      </c>
      <c r="P360">
        <v>129</v>
      </c>
      <c r="Q360">
        <v>195</v>
      </c>
      <c r="R360">
        <v>0.4</v>
      </c>
      <c r="S360">
        <v>49</v>
      </c>
      <c r="T360">
        <v>10.9</v>
      </c>
      <c r="U360" t="str">
        <f t="shared" si="10"/>
        <v>Dry</v>
      </c>
      <c r="V360" t="str">
        <f t="shared" si="11"/>
        <v>Hot</v>
      </c>
    </row>
    <row r="361" spans="1:22">
      <c r="A361" s="1">
        <v>44765</v>
      </c>
      <c r="B361">
        <v>30</v>
      </c>
      <c r="C361" t="s">
        <v>10</v>
      </c>
      <c r="D361">
        <v>36.61</v>
      </c>
      <c r="E361">
        <v>140.13</v>
      </c>
      <c r="F361">
        <v>185.76</v>
      </c>
      <c r="G361">
        <v>0.43</v>
      </c>
      <c r="H361">
        <v>53.6</v>
      </c>
      <c r="I361">
        <v>11.31</v>
      </c>
      <c r="J361" cm="1">
        <f t="array" ref="J361:N361">_xlfn.XLOOKUP(B361,weather!B:B,weather!C:G)</f>
        <v>1.25</v>
      </c>
      <c r="K361">
        <v>0</v>
      </c>
      <c r="L361">
        <v>17.7</v>
      </c>
      <c r="M361">
        <v>58.82</v>
      </c>
      <c r="N361">
        <v>10.31</v>
      </c>
      <c r="O361" cm="1">
        <f t="array" ref="O361:T361">_xlfn.XLOOKUP(C361,claimed!A:A,claimed!B:G)</f>
        <v>36</v>
      </c>
      <c r="P361">
        <v>123</v>
      </c>
      <c r="Q361">
        <v>189</v>
      </c>
      <c r="R361">
        <v>0.38</v>
      </c>
      <c r="S361">
        <v>50</v>
      </c>
      <c r="T361">
        <v>11.1</v>
      </c>
      <c r="U361" t="str">
        <f t="shared" si="10"/>
        <v>Dry</v>
      </c>
      <c r="V361" t="str">
        <f t="shared" si="11"/>
        <v>Hot</v>
      </c>
    </row>
    <row r="362" spans="1:22">
      <c r="A362" s="1">
        <v>44765</v>
      </c>
      <c r="B362">
        <v>30</v>
      </c>
      <c r="C362" t="s">
        <v>10</v>
      </c>
      <c r="D362">
        <v>36.65</v>
      </c>
      <c r="E362">
        <v>153.59</v>
      </c>
      <c r="F362">
        <v>183.41</v>
      </c>
      <c r="G362">
        <v>0.48</v>
      </c>
      <c r="H362">
        <v>56.23</v>
      </c>
      <c r="I362">
        <v>12.83</v>
      </c>
      <c r="J362" cm="1">
        <f t="array" ref="J362:N362">_xlfn.XLOOKUP(B362,weather!B:B,weather!C:G)</f>
        <v>1.25</v>
      </c>
      <c r="K362">
        <v>0</v>
      </c>
      <c r="L362">
        <v>17.7</v>
      </c>
      <c r="M362">
        <v>58.82</v>
      </c>
      <c r="N362">
        <v>10.31</v>
      </c>
      <c r="O362" cm="1">
        <f t="array" ref="O362:T362">_xlfn.XLOOKUP(C362,claimed!A:A,claimed!B:G)</f>
        <v>36</v>
      </c>
      <c r="P362">
        <v>123</v>
      </c>
      <c r="Q362">
        <v>189</v>
      </c>
      <c r="R362">
        <v>0.38</v>
      </c>
      <c r="S362">
        <v>50</v>
      </c>
      <c r="T362">
        <v>11.1</v>
      </c>
      <c r="U362" t="str">
        <f t="shared" si="10"/>
        <v>Dry</v>
      </c>
      <c r="V362" t="str">
        <f t="shared" si="11"/>
        <v>Hot</v>
      </c>
    </row>
    <row r="363" spans="1:22">
      <c r="A363" s="1">
        <v>44765</v>
      </c>
      <c r="B363">
        <v>30</v>
      </c>
      <c r="C363" t="s">
        <v>10</v>
      </c>
      <c r="D363">
        <v>34.65</v>
      </c>
      <c r="E363">
        <v>166.57</v>
      </c>
      <c r="F363">
        <v>182.57</v>
      </c>
      <c r="G363">
        <v>0.56000000000000005</v>
      </c>
      <c r="H363">
        <v>59.24</v>
      </c>
      <c r="I363">
        <v>13.5</v>
      </c>
      <c r="J363" cm="1">
        <f t="array" ref="J363:N363">_xlfn.XLOOKUP(B363,weather!B:B,weather!C:G)</f>
        <v>1.25</v>
      </c>
      <c r="K363">
        <v>0</v>
      </c>
      <c r="L363">
        <v>17.7</v>
      </c>
      <c r="M363">
        <v>58.82</v>
      </c>
      <c r="N363">
        <v>10.31</v>
      </c>
      <c r="O363" cm="1">
        <f t="array" ref="O363:T363">_xlfn.XLOOKUP(C363,claimed!A:A,claimed!B:G)</f>
        <v>36</v>
      </c>
      <c r="P363">
        <v>123</v>
      </c>
      <c r="Q363">
        <v>189</v>
      </c>
      <c r="R363">
        <v>0.38</v>
      </c>
      <c r="S363">
        <v>50</v>
      </c>
      <c r="T363">
        <v>11.1</v>
      </c>
      <c r="U363" t="str">
        <f t="shared" si="10"/>
        <v>Dry</v>
      </c>
      <c r="V363" t="str">
        <f t="shared" si="11"/>
        <v>Hot</v>
      </c>
    </row>
    <row r="364" spans="1:22">
      <c r="A364" s="1">
        <v>44765</v>
      </c>
      <c r="B364">
        <v>30</v>
      </c>
      <c r="C364" t="s">
        <v>10</v>
      </c>
      <c r="D364">
        <v>34.619999999999997</v>
      </c>
      <c r="E364">
        <v>183.83</v>
      </c>
      <c r="F364">
        <v>181.17</v>
      </c>
      <c r="G364">
        <v>0.61</v>
      </c>
      <c r="H364">
        <v>60.91</v>
      </c>
      <c r="I364">
        <v>13.44</v>
      </c>
      <c r="J364" cm="1">
        <f t="array" ref="J364:N364">_xlfn.XLOOKUP(B364,weather!B:B,weather!C:G)</f>
        <v>1.25</v>
      </c>
      <c r="K364">
        <v>0</v>
      </c>
      <c r="L364">
        <v>17.7</v>
      </c>
      <c r="M364">
        <v>58.82</v>
      </c>
      <c r="N364">
        <v>10.31</v>
      </c>
      <c r="O364" cm="1">
        <f t="array" ref="O364:T364">_xlfn.XLOOKUP(C364,claimed!A:A,claimed!B:G)</f>
        <v>36</v>
      </c>
      <c r="P364">
        <v>123</v>
      </c>
      <c r="Q364">
        <v>189</v>
      </c>
      <c r="R364">
        <v>0.38</v>
      </c>
      <c r="S364">
        <v>50</v>
      </c>
      <c r="T364">
        <v>11.1</v>
      </c>
      <c r="U364" t="str">
        <f t="shared" si="10"/>
        <v>Dry</v>
      </c>
      <c r="V364" t="str">
        <f t="shared" si="11"/>
        <v>Hot</v>
      </c>
    </row>
    <row r="365" spans="1:22">
      <c r="A365" s="1">
        <v>44765</v>
      </c>
      <c r="B365">
        <v>30</v>
      </c>
      <c r="C365" t="s">
        <v>11</v>
      </c>
      <c r="D365">
        <v>38.299999999999997</v>
      </c>
      <c r="E365">
        <v>126.78</v>
      </c>
      <c r="F365">
        <v>187</v>
      </c>
      <c r="G365">
        <v>0.3</v>
      </c>
      <c r="H365">
        <v>57.28</v>
      </c>
      <c r="I365">
        <v>11.76</v>
      </c>
      <c r="J365" cm="1">
        <f t="array" ref="J365:N365">_xlfn.XLOOKUP(B365,weather!B:B,weather!C:G)</f>
        <v>1.25</v>
      </c>
      <c r="K365">
        <v>0</v>
      </c>
      <c r="L365">
        <v>17.7</v>
      </c>
      <c r="M365">
        <v>58.82</v>
      </c>
      <c r="N365">
        <v>10.31</v>
      </c>
      <c r="O365" cm="1">
        <f t="array" ref="O365:T365">_xlfn.XLOOKUP(C365,claimed!A:A,claimed!B:G)</f>
        <v>38</v>
      </c>
      <c r="P365">
        <v>112</v>
      </c>
      <c r="Q365">
        <v>194</v>
      </c>
      <c r="R365">
        <v>0.25</v>
      </c>
      <c r="S365">
        <v>56</v>
      </c>
      <c r="T365">
        <v>10.199999999999999</v>
      </c>
      <c r="U365" t="str">
        <f t="shared" si="10"/>
        <v>Dry</v>
      </c>
      <c r="V365" t="str">
        <f t="shared" si="11"/>
        <v>Hot</v>
      </c>
    </row>
    <row r="366" spans="1:22">
      <c r="A366" s="1">
        <v>44765</v>
      </c>
      <c r="B366">
        <v>30</v>
      </c>
      <c r="C366" t="s">
        <v>11</v>
      </c>
      <c r="D366">
        <v>39.15</v>
      </c>
      <c r="E366">
        <v>142.84</v>
      </c>
      <c r="F366">
        <v>180.62</v>
      </c>
      <c r="G366">
        <v>0.35</v>
      </c>
      <c r="H366">
        <v>58.39</v>
      </c>
      <c r="I366">
        <v>12.05</v>
      </c>
      <c r="J366" cm="1">
        <f t="array" ref="J366:N366">_xlfn.XLOOKUP(B366,weather!B:B,weather!C:G)</f>
        <v>1.25</v>
      </c>
      <c r="K366">
        <v>0</v>
      </c>
      <c r="L366">
        <v>17.7</v>
      </c>
      <c r="M366">
        <v>58.82</v>
      </c>
      <c r="N366">
        <v>10.31</v>
      </c>
      <c r="O366" cm="1">
        <f t="array" ref="O366:T366">_xlfn.XLOOKUP(C366,claimed!A:A,claimed!B:G)</f>
        <v>38</v>
      </c>
      <c r="P366">
        <v>112</v>
      </c>
      <c r="Q366">
        <v>194</v>
      </c>
      <c r="R366">
        <v>0.25</v>
      </c>
      <c r="S366">
        <v>56</v>
      </c>
      <c r="T366">
        <v>10.199999999999999</v>
      </c>
      <c r="U366" t="str">
        <f t="shared" si="10"/>
        <v>Dry</v>
      </c>
      <c r="V366" t="str">
        <f t="shared" si="11"/>
        <v>Hot</v>
      </c>
    </row>
    <row r="367" spans="1:22">
      <c r="A367" s="1">
        <v>44765</v>
      </c>
      <c r="B367">
        <v>30</v>
      </c>
      <c r="C367" t="s">
        <v>11</v>
      </c>
      <c r="D367">
        <v>39.14</v>
      </c>
      <c r="E367">
        <v>162.65</v>
      </c>
      <c r="F367">
        <v>173.23</v>
      </c>
      <c r="G367">
        <v>0.41</v>
      </c>
      <c r="H367">
        <v>63.94</v>
      </c>
      <c r="I367">
        <v>13.19</v>
      </c>
      <c r="J367" cm="1">
        <f t="array" ref="J367:N367">_xlfn.XLOOKUP(B367,weather!B:B,weather!C:G)</f>
        <v>1.25</v>
      </c>
      <c r="K367">
        <v>0</v>
      </c>
      <c r="L367">
        <v>17.7</v>
      </c>
      <c r="M367">
        <v>58.82</v>
      </c>
      <c r="N367">
        <v>10.31</v>
      </c>
      <c r="O367" cm="1">
        <f t="array" ref="O367:T367">_xlfn.XLOOKUP(C367,claimed!A:A,claimed!B:G)</f>
        <v>38</v>
      </c>
      <c r="P367">
        <v>112</v>
      </c>
      <c r="Q367">
        <v>194</v>
      </c>
      <c r="R367">
        <v>0.25</v>
      </c>
      <c r="S367">
        <v>56</v>
      </c>
      <c r="T367">
        <v>10.199999999999999</v>
      </c>
      <c r="U367" t="str">
        <f t="shared" si="10"/>
        <v>Dry</v>
      </c>
      <c r="V367" t="str">
        <f t="shared" si="11"/>
        <v>Hot</v>
      </c>
    </row>
    <row r="368" spans="1:22">
      <c r="A368" s="1">
        <v>44765</v>
      </c>
      <c r="B368">
        <v>30</v>
      </c>
      <c r="C368" t="s">
        <v>11</v>
      </c>
      <c r="D368">
        <v>38.479999999999997</v>
      </c>
      <c r="E368">
        <v>181.42</v>
      </c>
      <c r="F368">
        <v>168.43</v>
      </c>
      <c r="G368">
        <v>0.46</v>
      </c>
      <c r="H368">
        <v>65.040000000000006</v>
      </c>
      <c r="I368">
        <v>14.27</v>
      </c>
      <c r="J368" cm="1">
        <f t="array" ref="J368:N368">_xlfn.XLOOKUP(B368,weather!B:B,weather!C:G)</f>
        <v>1.25</v>
      </c>
      <c r="K368">
        <v>0</v>
      </c>
      <c r="L368">
        <v>17.7</v>
      </c>
      <c r="M368">
        <v>58.82</v>
      </c>
      <c r="N368">
        <v>10.31</v>
      </c>
      <c r="O368" cm="1">
        <f t="array" ref="O368:T368">_xlfn.XLOOKUP(C368,claimed!A:A,claimed!B:G)</f>
        <v>38</v>
      </c>
      <c r="P368">
        <v>112</v>
      </c>
      <c r="Q368">
        <v>194</v>
      </c>
      <c r="R368">
        <v>0.25</v>
      </c>
      <c r="S368">
        <v>56</v>
      </c>
      <c r="T368">
        <v>10.199999999999999</v>
      </c>
      <c r="U368" t="str">
        <f t="shared" si="10"/>
        <v>Dry</v>
      </c>
      <c r="V368" t="str">
        <f t="shared" si="11"/>
        <v>Hot</v>
      </c>
    </row>
    <row r="369" spans="1:22">
      <c r="A369" s="1">
        <v>44765</v>
      </c>
      <c r="B369">
        <v>30</v>
      </c>
      <c r="C369" t="s">
        <v>11</v>
      </c>
      <c r="D369">
        <v>38.630000000000003</v>
      </c>
      <c r="E369">
        <v>197.38</v>
      </c>
      <c r="F369">
        <v>163.16</v>
      </c>
      <c r="G369">
        <v>0.51</v>
      </c>
      <c r="H369">
        <v>68.05</v>
      </c>
      <c r="I369">
        <v>16.07</v>
      </c>
      <c r="J369" cm="1">
        <f t="array" ref="J369:N369">_xlfn.XLOOKUP(B369,weather!B:B,weather!C:G)</f>
        <v>1.25</v>
      </c>
      <c r="K369">
        <v>0</v>
      </c>
      <c r="L369">
        <v>17.7</v>
      </c>
      <c r="M369">
        <v>58.82</v>
      </c>
      <c r="N369">
        <v>10.31</v>
      </c>
      <c r="O369" cm="1">
        <f t="array" ref="O369:T369">_xlfn.XLOOKUP(C369,claimed!A:A,claimed!B:G)</f>
        <v>38</v>
      </c>
      <c r="P369">
        <v>112</v>
      </c>
      <c r="Q369">
        <v>194</v>
      </c>
      <c r="R369">
        <v>0.25</v>
      </c>
      <c r="S369">
        <v>56</v>
      </c>
      <c r="T369">
        <v>10.199999999999999</v>
      </c>
      <c r="U369" t="str">
        <f t="shared" si="10"/>
        <v>Dry</v>
      </c>
      <c r="V369" t="str">
        <f t="shared" si="11"/>
        <v>Hot</v>
      </c>
    </row>
    <row r="370" spans="1:22">
      <c r="A370" s="1">
        <v>44772</v>
      </c>
      <c r="B370">
        <v>31</v>
      </c>
      <c r="C370" t="s">
        <v>9</v>
      </c>
      <c r="D370">
        <v>37.14</v>
      </c>
      <c r="E370">
        <v>147.4</v>
      </c>
      <c r="F370">
        <v>191.63</v>
      </c>
      <c r="G370">
        <v>0.43</v>
      </c>
      <c r="H370">
        <v>54.64</v>
      </c>
      <c r="I370">
        <v>12.62</v>
      </c>
      <c r="J370" cm="1">
        <f t="array" ref="J370:N370">_xlfn.XLOOKUP(B370,weather!B:B,weather!C:G)</f>
        <v>1.2</v>
      </c>
      <c r="K370">
        <v>2</v>
      </c>
      <c r="L370">
        <v>18.059999999999999</v>
      </c>
      <c r="M370">
        <v>60.35</v>
      </c>
      <c r="N370">
        <v>6.8</v>
      </c>
      <c r="O370" cm="1">
        <f t="array" ref="O370:T370">_xlfn.XLOOKUP(C370,claimed!A:A,claimed!B:G)</f>
        <v>35</v>
      </c>
      <c r="P370">
        <v>129</v>
      </c>
      <c r="Q370">
        <v>195</v>
      </c>
      <c r="R370">
        <v>0.4</v>
      </c>
      <c r="S370">
        <v>49</v>
      </c>
      <c r="T370">
        <v>10.9</v>
      </c>
      <c r="U370" t="str">
        <f t="shared" si="10"/>
        <v>Dry</v>
      </c>
      <c r="V370" t="str">
        <f t="shared" si="11"/>
        <v>Hot</v>
      </c>
    </row>
    <row r="371" spans="1:22">
      <c r="A371" s="1">
        <v>44772</v>
      </c>
      <c r="B371">
        <v>31</v>
      </c>
      <c r="C371" t="s">
        <v>9</v>
      </c>
      <c r="D371">
        <v>39.03</v>
      </c>
      <c r="E371">
        <v>162.82</v>
      </c>
      <c r="F371">
        <v>191.05</v>
      </c>
      <c r="G371">
        <v>0.46</v>
      </c>
      <c r="H371">
        <v>55.55</v>
      </c>
      <c r="I371">
        <v>12.83</v>
      </c>
      <c r="J371" cm="1">
        <f t="array" ref="J371:N371">_xlfn.XLOOKUP(B371,weather!B:B,weather!C:G)</f>
        <v>1.2</v>
      </c>
      <c r="K371">
        <v>2</v>
      </c>
      <c r="L371">
        <v>18.059999999999999</v>
      </c>
      <c r="M371">
        <v>60.35</v>
      </c>
      <c r="N371">
        <v>6.8</v>
      </c>
      <c r="O371" cm="1">
        <f t="array" ref="O371:T371">_xlfn.XLOOKUP(C371,claimed!A:A,claimed!B:G)</f>
        <v>35</v>
      </c>
      <c r="P371">
        <v>129</v>
      </c>
      <c r="Q371">
        <v>195</v>
      </c>
      <c r="R371">
        <v>0.4</v>
      </c>
      <c r="S371">
        <v>49</v>
      </c>
      <c r="T371">
        <v>10.9</v>
      </c>
      <c r="U371" t="str">
        <f t="shared" si="10"/>
        <v>Dry</v>
      </c>
      <c r="V371" t="str">
        <f t="shared" si="11"/>
        <v>Hot</v>
      </c>
    </row>
    <row r="372" spans="1:22">
      <c r="A372" s="1">
        <v>44772</v>
      </c>
      <c r="B372">
        <v>31</v>
      </c>
      <c r="C372" t="s">
        <v>9</v>
      </c>
      <c r="D372">
        <v>40.24</v>
      </c>
      <c r="E372">
        <v>179.57</v>
      </c>
      <c r="F372">
        <v>188.28</v>
      </c>
      <c r="G372">
        <v>0.5</v>
      </c>
      <c r="H372">
        <v>56.26</v>
      </c>
      <c r="I372">
        <v>13.84</v>
      </c>
      <c r="J372" cm="1">
        <f t="array" ref="J372:N372">_xlfn.XLOOKUP(B372,weather!B:B,weather!C:G)</f>
        <v>1.2</v>
      </c>
      <c r="K372">
        <v>2</v>
      </c>
      <c r="L372">
        <v>18.059999999999999</v>
      </c>
      <c r="M372">
        <v>60.35</v>
      </c>
      <c r="N372">
        <v>6.8</v>
      </c>
      <c r="O372" cm="1">
        <f t="array" ref="O372:T372">_xlfn.XLOOKUP(C372,claimed!A:A,claimed!B:G)</f>
        <v>35</v>
      </c>
      <c r="P372">
        <v>129</v>
      </c>
      <c r="Q372">
        <v>195</v>
      </c>
      <c r="R372">
        <v>0.4</v>
      </c>
      <c r="S372">
        <v>49</v>
      </c>
      <c r="T372">
        <v>10.9</v>
      </c>
      <c r="U372" t="str">
        <f t="shared" si="10"/>
        <v>Dry</v>
      </c>
      <c r="V372" t="str">
        <f t="shared" si="11"/>
        <v>Hot</v>
      </c>
    </row>
    <row r="373" spans="1:22">
      <c r="A373" s="1">
        <v>44772</v>
      </c>
      <c r="B373">
        <v>31</v>
      </c>
      <c r="C373" t="s">
        <v>9</v>
      </c>
      <c r="D373">
        <v>41.28</v>
      </c>
      <c r="E373">
        <v>196.79</v>
      </c>
      <c r="F373">
        <v>188.23</v>
      </c>
      <c r="G373">
        <v>0.54</v>
      </c>
      <c r="H373">
        <v>58.15</v>
      </c>
      <c r="I373">
        <v>16.97</v>
      </c>
      <c r="J373" cm="1">
        <f t="array" ref="J373:N373">_xlfn.XLOOKUP(B373,weather!B:B,weather!C:G)</f>
        <v>1.2</v>
      </c>
      <c r="K373">
        <v>2</v>
      </c>
      <c r="L373">
        <v>18.059999999999999</v>
      </c>
      <c r="M373">
        <v>60.35</v>
      </c>
      <c r="N373">
        <v>6.8</v>
      </c>
      <c r="O373" cm="1">
        <f t="array" ref="O373:T373">_xlfn.XLOOKUP(C373,claimed!A:A,claimed!B:G)</f>
        <v>35</v>
      </c>
      <c r="P373">
        <v>129</v>
      </c>
      <c r="Q373">
        <v>195</v>
      </c>
      <c r="R373">
        <v>0.4</v>
      </c>
      <c r="S373">
        <v>49</v>
      </c>
      <c r="T373">
        <v>10.9</v>
      </c>
      <c r="U373" t="str">
        <f t="shared" si="10"/>
        <v>Dry</v>
      </c>
      <c r="V373" t="str">
        <f t="shared" si="11"/>
        <v>Hot</v>
      </c>
    </row>
    <row r="374" spans="1:22">
      <c r="A374" s="1">
        <v>44772</v>
      </c>
      <c r="B374">
        <v>31</v>
      </c>
      <c r="C374" t="s">
        <v>10</v>
      </c>
      <c r="D374">
        <v>37.549999999999997</v>
      </c>
      <c r="E374">
        <v>141.72</v>
      </c>
      <c r="F374">
        <v>189.14</v>
      </c>
      <c r="G374">
        <v>0.43</v>
      </c>
      <c r="H374">
        <v>51.05</v>
      </c>
      <c r="I374">
        <v>11.09</v>
      </c>
      <c r="J374" cm="1">
        <f t="array" ref="J374:N374">_xlfn.XLOOKUP(B374,weather!B:B,weather!C:G)</f>
        <v>1.2</v>
      </c>
      <c r="K374">
        <v>2</v>
      </c>
      <c r="L374">
        <v>18.059999999999999</v>
      </c>
      <c r="M374">
        <v>60.35</v>
      </c>
      <c r="N374">
        <v>6.8</v>
      </c>
      <c r="O374" cm="1">
        <f t="array" ref="O374:T374">_xlfn.XLOOKUP(C374,claimed!A:A,claimed!B:G)</f>
        <v>36</v>
      </c>
      <c r="P374">
        <v>123</v>
      </c>
      <c r="Q374">
        <v>189</v>
      </c>
      <c r="R374">
        <v>0.38</v>
      </c>
      <c r="S374">
        <v>50</v>
      </c>
      <c r="T374">
        <v>11.1</v>
      </c>
      <c r="U374" t="str">
        <f t="shared" si="10"/>
        <v>Dry</v>
      </c>
      <c r="V374" t="str">
        <f t="shared" si="11"/>
        <v>Hot</v>
      </c>
    </row>
    <row r="375" spans="1:22">
      <c r="A375" s="1">
        <v>44772</v>
      </c>
      <c r="B375">
        <v>31</v>
      </c>
      <c r="C375" t="s">
        <v>10</v>
      </c>
      <c r="D375">
        <v>39.08</v>
      </c>
      <c r="E375">
        <v>158.19</v>
      </c>
      <c r="F375">
        <v>187.89</v>
      </c>
      <c r="G375">
        <v>0.46</v>
      </c>
      <c r="H375">
        <v>53.04</v>
      </c>
      <c r="I375">
        <v>10.48</v>
      </c>
      <c r="J375" cm="1">
        <f t="array" ref="J375:N375">_xlfn.XLOOKUP(B375,weather!B:B,weather!C:G)</f>
        <v>1.2</v>
      </c>
      <c r="K375">
        <v>2</v>
      </c>
      <c r="L375">
        <v>18.059999999999999</v>
      </c>
      <c r="M375">
        <v>60.35</v>
      </c>
      <c r="N375">
        <v>6.8</v>
      </c>
      <c r="O375" cm="1">
        <f t="array" ref="O375:T375">_xlfn.XLOOKUP(C375,claimed!A:A,claimed!B:G)</f>
        <v>36</v>
      </c>
      <c r="P375">
        <v>123</v>
      </c>
      <c r="Q375">
        <v>189</v>
      </c>
      <c r="R375">
        <v>0.38</v>
      </c>
      <c r="S375">
        <v>50</v>
      </c>
      <c r="T375">
        <v>11.1</v>
      </c>
      <c r="U375" t="str">
        <f t="shared" si="10"/>
        <v>Dry</v>
      </c>
      <c r="V375" t="str">
        <f t="shared" si="11"/>
        <v>Hot</v>
      </c>
    </row>
    <row r="376" spans="1:22">
      <c r="A376" s="1">
        <v>44772</v>
      </c>
      <c r="B376">
        <v>31</v>
      </c>
      <c r="C376" t="s">
        <v>10</v>
      </c>
      <c r="D376">
        <v>37.840000000000003</v>
      </c>
      <c r="E376">
        <v>176.57</v>
      </c>
      <c r="F376">
        <v>187.05</v>
      </c>
      <c r="G376">
        <v>0.48</v>
      </c>
      <c r="H376">
        <v>55</v>
      </c>
      <c r="I376">
        <v>10.88</v>
      </c>
      <c r="J376" cm="1">
        <f t="array" ref="J376:N376">_xlfn.XLOOKUP(B376,weather!B:B,weather!C:G)</f>
        <v>1.2</v>
      </c>
      <c r="K376">
        <v>2</v>
      </c>
      <c r="L376">
        <v>18.059999999999999</v>
      </c>
      <c r="M376">
        <v>60.35</v>
      </c>
      <c r="N376">
        <v>6.8</v>
      </c>
      <c r="O376" cm="1">
        <f t="array" ref="O376:T376">_xlfn.XLOOKUP(C376,claimed!A:A,claimed!B:G)</f>
        <v>36</v>
      </c>
      <c r="P376">
        <v>123</v>
      </c>
      <c r="Q376">
        <v>189</v>
      </c>
      <c r="R376">
        <v>0.38</v>
      </c>
      <c r="S376">
        <v>50</v>
      </c>
      <c r="T376">
        <v>11.1</v>
      </c>
      <c r="U376" t="str">
        <f t="shared" si="10"/>
        <v>Dry</v>
      </c>
      <c r="V376" t="str">
        <f t="shared" si="11"/>
        <v>Hot</v>
      </c>
    </row>
    <row r="377" spans="1:22">
      <c r="A377" s="1">
        <v>44772</v>
      </c>
      <c r="B377">
        <v>31</v>
      </c>
      <c r="C377" t="s">
        <v>10</v>
      </c>
      <c r="D377">
        <v>38.75</v>
      </c>
      <c r="E377">
        <v>192.3</v>
      </c>
      <c r="F377">
        <v>183.41</v>
      </c>
      <c r="G377">
        <v>0.53</v>
      </c>
      <c r="H377">
        <v>56.87</v>
      </c>
      <c r="I377">
        <v>12</v>
      </c>
      <c r="J377" cm="1">
        <f t="array" ref="J377:N377">_xlfn.XLOOKUP(B377,weather!B:B,weather!C:G)</f>
        <v>1.2</v>
      </c>
      <c r="K377">
        <v>2</v>
      </c>
      <c r="L377">
        <v>18.059999999999999</v>
      </c>
      <c r="M377">
        <v>60.35</v>
      </c>
      <c r="N377">
        <v>6.8</v>
      </c>
      <c r="O377" cm="1">
        <f t="array" ref="O377:T377">_xlfn.XLOOKUP(C377,claimed!A:A,claimed!B:G)</f>
        <v>36</v>
      </c>
      <c r="P377">
        <v>123</v>
      </c>
      <c r="Q377">
        <v>189</v>
      </c>
      <c r="R377">
        <v>0.38</v>
      </c>
      <c r="S377">
        <v>50</v>
      </c>
      <c r="T377">
        <v>11.1</v>
      </c>
      <c r="U377" t="str">
        <f t="shared" si="10"/>
        <v>Dry</v>
      </c>
      <c r="V377" t="str">
        <f t="shared" si="11"/>
        <v>Hot</v>
      </c>
    </row>
    <row r="378" spans="1:22">
      <c r="A378" s="1">
        <v>44772</v>
      </c>
      <c r="B378">
        <v>31</v>
      </c>
      <c r="C378" t="s">
        <v>10</v>
      </c>
      <c r="D378">
        <v>40.28</v>
      </c>
      <c r="E378">
        <v>209.09</v>
      </c>
      <c r="F378">
        <v>181.74</v>
      </c>
      <c r="G378">
        <v>0.55000000000000004</v>
      </c>
      <c r="H378">
        <v>56.25</v>
      </c>
      <c r="I378">
        <v>12.63</v>
      </c>
      <c r="J378" cm="1">
        <f t="array" ref="J378:N378">_xlfn.XLOOKUP(B378,weather!B:B,weather!C:G)</f>
        <v>1.2</v>
      </c>
      <c r="K378">
        <v>2</v>
      </c>
      <c r="L378">
        <v>18.059999999999999</v>
      </c>
      <c r="M378">
        <v>60.35</v>
      </c>
      <c r="N378">
        <v>6.8</v>
      </c>
      <c r="O378" cm="1">
        <f t="array" ref="O378:T378">_xlfn.XLOOKUP(C378,claimed!A:A,claimed!B:G)</f>
        <v>36</v>
      </c>
      <c r="P378">
        <v>123</v>
      </c>
      <c r="Q378">
        <v>189</v>
      </c>
      <c r="R378">
        <v>0.38</v>
      </c>
      <c r="S378">
        <v>50</v>
      </c>
      <c r="T378">
        <v>11.1</v>
      </c>
      <c r="U378" t="str">
        <f t="shared" si="10"/>
        <v>Dry</v>
      </c>
      <c r="V378" t="str">
        <f t="shared" si="11"/>
        <v>Hot</v>
      </c>
    </row>
    <row r="379" spans="1:22">
      <c r="A379" s="1">
        <v>44772</v>
      </c>
      <c r="B379">
        <v>31</v>
      </c>
      <c r="C379" t="s">
        <v>11</v>
      </c>
      <c r="D379">
        <v>38.6</v>
      </c>
      <c r="E379">
        <v>126.7</v>
      </c>
      <c r="F379">
        <v>190.88</v>
      </c>
      <c r="G379">
        <v>0.28999999999999998</v>
      </c>
      <c r="H379">
        <v>54.15</v>
      </c>
      <c r="I379">
        <v>10.199999999999999</v>
      </c>
      <c r="J379" cm="1">
        <f t="array" ref="J379:N379">_xlfn.XLOOKUP(B379,weather!B:B,weather!C:G)</f>
        <v>1.2</v>
      </c>
      <c r="K379">
        <v>2</v>
      </c>
      <c r="L379">
        <v>18.059999999999999</v>
      </c>
      <c r="M379">
        <v>60.35</v>
      </c>
      <c r="N379">
        <v>6.8</v>
      </c>
      <c r="O379" cm="1">
        <f t="array" ref="O379:T379">_xlfn.XLOOKUP(C379,claimed!A:A,claimed!B:G)</f>
        <v>38</v>
      </c>
      <c r="P379">
        <v>112</v>
      </c>
      <c r="Q379">
        <v>194</v>
      </c>
      <c r="R379">
        <v>0.25</v>
      </c>
      <c r="S379">
        <v>56</v>
      </c>
      <c r="T379">
        <v>10.199999999999999</v>
      </c>
      <c r="U379" t="str">
        <f t="shared" si="10"/>
        <v>Dry</v>
      </c>
      <c r="V379" t="str">
        <f t="shared" si="11"/>
        <v>Hot</v>
      </c>
    </row>
    <row r="380" spans="1:22">
      <c r="A380" s="1">
        <v>44772</v>
      </c>
      <c r="B380">
        <v>31</v>
      </c>
      <c r="C380" t="s">
        <v>11</v>
      </c>
      <c r="D380">
        <v>38.450000000000003</v>
      </c>
      <c r="E380">
        <v>145.01</v>
      </c>
      <c r="F380">
        <v>187.69</v>
      </c>
      <c r="G380">
        <v>0.33</v>
      </c>
      <c r="H380">
        <v>53.61</v>
      </c>
      <c r="I380">
        <v>11.15</v>
      </c>
      <c r="J380" cm="1">
        <f t="array" ref="J380:N380">_xlfn.XLOOKUP(B380,weather!B:B,weather!C:G)</f>
        <v>1.2</v>
      </c>
      <c r="K380">
        <v>2</v>
      </c>
      <c r="L380">
        <v>18.059999999999999</v>
      </c>
      <c r="M380">
        <v>60.35</v>
      </c>
      <c r="N380">
        <v>6.8</v>
      </c>
      <c r="O380" cm="1">
        <f t="array" ref="O380:T380">_xlfn.XLOOKUP(C380,claimed!A:A,claimed!B:G)</f>
        <v>38</v>
      </c>
      <c r="P380">
        <v>112</v>
      </c>
      <c r="Q380">
        <v>194</v>
      </c>
      <c r="R380">
        <v>0.25</v>
      </c>
      <c r="S380">
        <v>56</v>
      </c>
      <c r="T380">
        <v>10.199999999999999</v>
      </c>
      <c r="U380" t="str">
        <f t="shared" si="10"/>
        <v>Dry</v>
      </c>
      <c r="V380" t="str">
        <f t="shared" si="11"/>
        <v>Hot</v>
      </c>
    </row>
    <row r="381" spans="1:22">
      <c r="A381" s="1">
        <v>44772</v>
      </c>
      <c r="B381">
        <v>31</v>
      </c>
      <c r="C381" t="s">
        <v>11</v>
      </c>
      <c r="D381">
        <v>39.090000000000003</v>
      </c>
      <c r="E381">
        <v>161.53</v>
      </c>
      <c r="F381">
        <v>183.88</v>
      </c>
      <c r="G381">
        <v>0.39</v>
      </c>
      <c r="H381">
        <v>58.15</v>
      </c>
      <c r="I381">
        <v>12.01</v>
      </c>
      <c r="J381" cm="1">
        <f t="array" ref="J381:N381">_xlfn.XLOOKUP(B381,weather!B:B,weather!C:G)</f>
        <v>1.2</v>
      </c>
      <c r="K381">
        <v>2</v>
      </c>
      <c r="L381">
        <v>18.059999999999999</v>
      </c>
      <c r="M381">
        <v>60.35</v>
      </c>
      <c r="N381">
        <v>6.8</v>
      </c>
      <c r="O381" cm="1">
        <f t="array" ref="O381:T381">_xlfn.XLOOKUP(C381,claimed!A:A,claimed!B:G)</f>
        <v>38</v>
      </c>
      <c r="P381">
        <v>112</v>
      </c>
      <c r="Q381">
        <v>194</v>
      </c>
      <c r="R381">
        <v>0.25</v>
      </c>
      <c r="S381">
        <v>56</v>
      </c>
      <c r="T381">
        <v>10.199999999999999</v>
      </c>
      <c r="U381" t="str">
        <f t="shared" si="10"/>
        <v>Dry</v>
      </c>
      <c r="V381" t="str">
        <f t="shared" si="11"/>
        <v>Hot</v>
      </c>
    </row>
    <row r="382" spans="1:22">
      <c r="A382" s="1">
        <v>44772</v>
      </c>
      <c r="B382">
        <v>31</v>
      </c>
      <c r="C382" t="s">
        <v>11</v>
      </c>
      <c r="D382">
        <v>39.57</v>
      </c>
      <c r="E382">
        <v>178.61</v>
      </c>
      <c r="F382">
        <v>179.96</v>
      </c>
      <c r="G382">
        <v>0.42</v>
      </c>
      <c r="H382">
        <v>63.67</v>
      </c>
      <c r="I382">
        <v>13.39</v>
      </c>
      <c r="J382" cm="1">
        <f t="array" ref="J382:N382">_xlfn.XLOOKUP(B382,weather!B:B,weather!C:G)</f>
        <v>1.2</v>
      </c>
      <c r="K382">
        <v>2</v>
      </c>
      <c r="L382">
        <v>18.059999999999999</v>
      </c>
      <c r="M382">
        <v>60.35</v>
      </c>
      <c r="N382">
        <v>6.8</v>
      </c>
      <c r="O382" cm="1">
        <f t="array" ref="O382:T382">_xlfn.XLOOKUP(C382,claimed!A:A,claimed!B:G)</f>
        <v>38</v>
      </c>
      <c r="P382">
        <v>112</v>
      </c>
      <c r="Q382">
        <v>194</v>
      </c>
      <c r="R382">
        <v>0.25</v>
      </c>
      <c r="S382">
        <v>56</v>
      </c>
      <c r="T382">
        <v>10.199999999999999</v>
      </c>
      <c r="U382" t="str">
        <f t="shared" si="10"/>
        <v>Dry</v>
      </c>
      <c r="V382" t="str">
        <f t="shared" si="11"/>
        <v>Hot</v>
      </c>
    </row>
    <row r="383" spans="1:22">
      <c r="A383" s="1">
        <v>44779</v>
      </c>
      <c r="B383">
        <v>32</v>
      </c>
      <c r="C383" t="s">
        <v>9</v>
      </c>
      <c r="D383">
        <v>36.200000000000003</v>
      </c>
      <c r="E383">
        <v>145.97999999999999</v>
      </c>
      <c r="F383">
        <v>191.44</v>
      </c>
      <c r="G383">
        <v>0.45</v>
      </c>
      <c r="H383">
        <v>52.72</v>
      </c>
      <c r="I383">
        <v>10.35</v>
      </c>
      <c r="J383" cm="1">
        <f t="array" ref="J383:N383">_xlfn.XLOOKUP(B383,weather!B:B,weather!C:G)</f>
        <v>0.04</v>
      </c>
      <c r="K383">
        <v>3</v>
      </c>
      <c r="L383">
        <v>20.48</v>
      </c>
      <c r="M383">
        <v>61.34</v>
      </c>
      <c r="N383">
        <v>11.41</v>
      </c>
      <c r="O383" cm="1">
        <f t="array" ref="O383:T383">_xlfn.XLOOKUP(C383,claimed!A:A,claimed!B:G)</f>
        <v>35</v>
      </c>
      <c r="P383">
        <v>129</v>
      </c>
      <c r="Q383">
        <v>195</v>
      </c>
      <c r="R383">
        <v>0.4</v>
      </c>
      <c r="S383">
        <v>49</v>
      </c>
      <c r="T383">
        <v>10.9</v>
      </c>
      <c r="U383" t="str">
        <f t="shared" si="10"/>
        <v>Dry</v>
      </c>
      <c r="V383" t="str">
        <f t="shared" si="11"/>
        <v>Hot</v>
      </c>
    </row>
    <row r="384" spans="1:22">
      <c r="A384" s="1">
        <v>44779</v>
      </c>
      <c r="B384">
        <v>32</v>
      </c>
      <c r="C384" t="s">
        <v>9</v>
      </c>
      <c r="D384">
        <v>35.520000000000003</v>
      </c>
      <c r="E384">
        <v>160.06</v>
      </c>
      <c r="F384">
        <v>197.53</v>
      </c>
      <c r="G384">
        <v>0.51</v>
      </c>
      <c r="H384">
        <v>52.2</v>
      </c>
      <c r="I384">
        <v>10.99</v>
      </c>
      <c r="J384" cm="1">
        <f t="array" ref="J384:N384">_xlfn.XLOOKUP(B384,weather!B:B,weather!C:G)</f>
        <v>0.04</v>
      </c>
      <c r="K384">
        <v>3</v>
      </c>
      <c r="L384">
        <v>20.48</v>
      </c>
      <c r="M384">
        <v>61.34</v>
      </c>
      <c r="N384">
        <v>11.41</v>
      </c>
      <c r="O384" cm="1">
        <f t="array" ref="O384:T384">_xlfn.XLOOKUP(C384,claimed!A:A,claimed!B:G)</f>
        <v>35</v>
      </c>
      <c r="P384">
        <v>129</v>
      </c>
      <c r="Q384">
        <v>195</v>
      </c>
      <c r="R384">
        <v>0.4</v>
      </c>
      <c r="S384">
        <v>49</v>
      </c>
      <c r="T384">
        <v>10.9</v>
      </c>
      <c r="U384" t="str">
        <f t="shared" si="10"/>
        <v>Dry</v>
      </c>
      <c r="V384" t="str">
        <f t="shared" si="11"/>
        <v>Hot</v>
      </c>
    </row>
    <row r="385" spans="1:22">
      <c r="A385" s="1">
        <v>44779</v>
      </c>
      <c r="B385">
        <v>32</v>
      </c>
      <c r="C385" t="s">
        <v>9</v>
      </c>
      <c r="D385">
        <v>37.020000000000003</v>
      </c>
      <c r="E385">
        <v>178.46</v>
      </c>
      <c r="F385">
        <v>194.84</v>
      </c>
      <c r="G385">
        <v>0.56000000000000005</v>
      </c>
      <c r="H385">
        <v>53.99</v>
      </c>
      <c r="I385">
        <v>12.17</v>
      </c>
      <c r="J385" cm="1">
        <f t="array" ref="J385:N385">_xlfn.XLOOKUP(B385,weather!B:B,weather!C:G)</f>
        <v>0.04</v>
      </c>
      <c r="K385">
        <v>3</v>
      </c>
      <c r="L385">
        <v>20.48</v>
      </c>
      <c r="M385">
        <v>61.34</v>
      </c>
      <c r="N385">
        <v>11.41</v>
      </c>
      <c r="O385" cm="1">
        <f t="array" ref="O385:T385">_xlfn.XLOOKUP(C385,claimed!A:A,claimed!B:G)</f>
        <v>35</v>
      </c>
      <c r="P385">
        <v>129</v>
      </c>
      <c r="Q385">
        <v>195</v>
      </c>
      <c r="R385">
        <v>0.4</v>
      </c>
      <c r="S385">
        <v>49</v>
      </c>
      <c r="T385">
        <v>10.9</v>
      </c>
      <c r="U385" t="str">
        <f t="shared" si="10"/>
        <v>Dry</v>
      </c>
      <c r="V385" t="str">
        <f t="shared" si="11"/>
        <v>Hot</v>
      </c>
    </row>
    <row r="386" spans="1:22">
      <c r="A386" s="1">
        <v>44779</v>
      </c>
      <c r="B386">
        <v>32</v>
      </c>
      <c r="C386" t="s">
        <v>9</v>
      </c>
      <c r="D386">
        <v>39.630000000000003</v>
      </c>
      <c r="E386">
        <v>197.71</v>
      </c>
      <c r="F386">
        <v>194.9</v>
      </c>
      <c r="G386">
        <v>0.6</v>
      </c>
      <c r="H386">
        <v>57.24</v>
      </c>
      <c r="I386">
        <v>12</v>
      </c>
      <c r="J386" cm="1">
        <f t="array" ref="J386:N386">_xlfn.XLOOKUP(B386,weather!B:B,weather!C:G)</f>
        <v>0.04</v>
      </c>
      <c r="K386">
        <v>3</v>
      </c>
      <c r="L386">
        <v>20.48</v>
      </c>
      <c r="M386">
        <v>61.34</v>
      </c>
      <c r="N386">
        <v>11.41</v>
      </c>
      <c r="O386" cm="1">
        <f t="array" ref="O386:T386">_xlfn.XLOOKUP(C386,claimed!A:A,claimed!B:G)</f>
        <v>35</v>
      </c>
      <c r="P386">
        <v>129</v>
      </c>
      <c r="Q386">
        <v>195</v>
      </c>
      <c r="R386">
        <v>0.4</v>
      </c>
      <c r="S386">
        <v>49</v>
      </c>
      <c r="T386">
        <v>10.9</v>
      </c>
      <c r="U386" t="str">
        <f t="shared" si="10"/>
        <v>Dry</v>
      </c>
      <c r="V386" t="str">
        <f t="shared" si="11"/>
        <v>Hot</v>
      </c>
    </row>
    <row r="387" spans="1:22">
      <c r="A387" s="1">
        <v>44779</v>
      </c>
      <c r="B387">
        <v>32</v>
      </c>
      <c r="C387" t="s">
        <v>10</v>
      </c>
      <c r="D387">
        <v>35.92</v>
      </c>
      <c r="E387">
        <v>139.25</v>
      </c>
      <c r="F387">
        <v>188.04</v>
      </c>
      <c r="G387">
        <v>0.44</v>
      </c>
      <c r="H387">
        <v>50.01</v>
      </c>
      <c r="I387">
        <v>12.85</v>
      </c>
      <c r="J387" cm="1">
        <f t="array" ref="J387:N387">_xlfn.XLOOKUP(B387,weather!B:B,weather!C:G)</f>
        <v>0.04</v>
      </c>
      <c r="K387">
        <v>3</v>
      </c>
      <c r="L387">
        <v>20.48</v>
      </c>
      <c r="M387">
        <v>61.34</v>
      </c>
      <c r="N387">
        <v>11.41</v>
      </c>
      <c r="O387" cm="1">
        <f t="array" ref="O387:T387">_xlfn.XLOOKUP(C387,claimed!A:A,claimed!B:G)</f>
        <v>36</v>
      </c>
      <c r="P387">
        <v>123</v>
      </c>
      <c r="Q387">
        <v>189</v>
      </c>
      <c r="R387">
        <v>0.38</v>
      </c>
      <c r="S387">
        <v>50</v>
      </c>
      <c r="T387">
        <v>11.1</v>
      </c>
      <c r="U387" t="str">
        <f t="shared" ref="U387:U450" si="12">_xlfn.XLOOKUP(J387,W$6:W$8,X$6:X$8,,-1)</f>
        <v>Dry</v>
      </c>
      <c r="V387" t="str">
        <f t="shared" ref="V387:V450" si="13">_xlfn.XLOOKUP(L387,W$10:W$13,X$10:X$13,,-1)</f>
        <v>Hot</v>
      </c>
    </row>
    <row r="388" spans="1:22">
      <c r="A388" s="1">
        <v>44779</v>
      </c>
      <c r="B388">
        <v>32</v>
      </c>
      <c r="C388" t="s">
        <v>10</v>
      </c>
      <c r="D388">
        <v>36.479999999999997</v>
      </c>
      <c r="E388">
        <v>155.35</v>
      </c>
      <c r="F388">
        <v>182.19</v>
      </c>
      <c r="G388">
        <v>0.49</v>
      </c>
      <c r="H388">
        <v>51.36</v>
      </c>
      <c r="I388">
        <v>13.91</v>
      </c>
      <c r="J388" cm="1">
        <f t="array" ref="J388:N388">_xlfn.XLOOKUP(B388,weather!B:B,weather!C:G)</f>
        <v>0.04</v>
      </c>
      <c r="K388">
        <v>3</v>
      </c>
      <c r="L388">
        <v>20.48</v>
      </c>
      <c r="M388">
        <v>61.34</v>
      </c>
      <c r="N388">
        <v>11.41</v>
      </c>
      <c r="O388" cm="1">
        <f t="array" ref="O388:T388">_xlfn.XLOOKUP(C388,claimed!A:A,claimed!B:G)</f>
        <v>36</v>
      </c>
      <c r="P388">
        <v>123</v>
      </c>
      <c r="Q388">
        <v>189</v>
      </c>
      <c r="R388">
        <v>0.38</v>
      </c>
      <c r="S388">
        <v>50</v>
      </c>
      <c r="T388">
        <v>11.1</v>
      </c>
      <c r="U388" t="str">
        <f t="shared" si="12"/>
        <v>Dry</v>
      </c>
      <c r="V388" t="str">
        <f t="shared" si="13"/>
        <v>Hot</v>
      </c>
    </row>
    <row r="389" spans="1:22">
      <c r="A389" s="1">
        <v>44779</v>
      </c>
      <c r="B389">
        <v>32</v>
      </c>
      <c r="C389" t="s">
        <v>10</v>
      </c>
      <c r="D389">
        <v>37.47</v>
      </c>
      <c r="E389">
        <v>172.88</v>
      </c>
      <c r="F389">
        <v>180.85</v>
      </c>
      <c r="G389">
        <v>0.54</v>
      </c>
      <c r="H389">
        <v>53.78</v>
      </c>
      <c r="I389">
        <v>14.79</v>
      </c>
      <c r="J389" cm="1">
        <f t="array" ref="J389:N389">_xlfn.XLOOKUP(B389,weather!B:B,weather!C:G)</f>
        <v>0.04</v>
      </c>
      <c r="K389">
        <v>3</v>
      </c>
      <c r="L389">
        <v>20.48</v>
      </c>
      <c r="M389">
        <v>61.34</v>
      </c>
      <c r="N389">
        <v>11.41</v>
      </c>
      <c r="O389" cm="1">
        <f t="array" ref="O389:T389">_xlfn.XLOOKUP(C389,claimed!A:A,claimed!B:G)</f>
        <v>36</v>
      </c>
      <c r="P389">
        <v>123</v>
      </c>
      <c r="Q389">
        <v>189</v>
      </c>
      <c r="R389">
        <v>0.38</v>
      </c>
      <c r="S389">
        <v>50</v>
      </c>
      <c r="T389">
        <v>11.1</v>
      </c>
      <c r="U389" t="str">
        <f t="shared" si="12"/>
        <v>Dry</v>
      </c>
      <c r="V389" t="str">
        <f t="shared" si="13"/>
        <v>Hot</v>
      </c>
    </row>
    <row r="390" spans="1:22">
      <c r="A390" s="1">
        <v>44779</v>
      </c>
      <c r="B390">
        <v>32</v>
      </c>
      <c r="C390" t="s">
        <v>11</v>
      </c>
      <c r="D390">
        <v>39.72</v>
      </c>
      <c r="E390">
        <v>127.01</v>
      </c>
      <c r="F390">
        <v>192.4</v>
      </c>
      <c r="G390">
        <v>0.32</v>
      </c>
      <c r="H390">
        <v>55.38</v>
      </c>
      <c r="I390">
        <v>11.43</v>
      </c>
      <c r="J390" cm="1">
        <f t="array" ref="J390:N390">_xlfn.XLOOKUP(B390,weather!B:B,weather!C:G)</f>
        <v>0.04</v>
      </c>
      <c r="K390">
        <v>3</v>
      </c>
      <c r="L390">
        <v>20.48</v>
      </c>
      <c r="M390">
        <v>61.34</v>
      </c>
      <c r="N390">
        <v>11.41</v>
      </c>
      <c r="O390" cm="1">
        <f t="array" ref="O390:T390">_xlfn.XLOOKUP(C390,claimed!A:A,claimed!B:G)</f>
        <v>38</v>
      </c>
      <c r="P390">
        <v>112</v>
      </c>
      <c r="Q390">
        <v>194</v>
      </c>
      <c r="R390">
        <v>0.25</v>
      </c>
      <c r="S390">
        <v>56</v>
      </c>
      <c r="T390">
        <v>10.199999999999999</v>
      </c>
      <c r="U390" t="str">
        <f t="shared" si="12"/>
        <v>Dry</v>
      </c>
      <c r="V390" t="str">
        <f t="shared" si="13"/>
        <v>Hot</v>
      </c>
    </row>
    <row r="391" spans="1:22">
      <c r="A391" s="1">
        <v>44779</v>
      </c>
      <c r="B391">
        <v>32</v>
      </c>
      <c r="C391" t="s">
        <v>11</v>
      </c>
      <c r="D391">
        <v>39</v>
      </c>
      <c r="E391">
        <v>145.88999999999999</v>
      </c>
      <c r="F391">
        <v>190.85</v>
      </c>
      <c r="G391">
        <v>0.36</v>
      </c>
      <c r="H391">
        <v>58.77</v>
      </c>
      <c r="I391">
        <v>13.01</v>
      </c>
      <c r="J391" cm="1">
        <f t="array" ref="J391:N391">_xlfn.XLOOKUP(B391,weather!B:B,weather!C:G)</f>
        <v>0.04</v>
      </c>
      <c r="K391">
        <v>3</v>
      </c>
      <c r="L391">
        <v>20.48</v>
      </c>
      <c r="M391">
        <v>61.34</v>
      </c>
      <c r="N391">
        <v>11.41</v>
      </c>
      <c r="O391" cm="1">
        <f t="array" ref="O391:T391">_xlfn.XLOOKUP(C391,claimed!A:A,claimed!B:G)</f>
        <v>38</v>
      </c>
      <c r="P391">
        <v>112</v>
      </c>
      <c r="Q391">
        <v>194</v>
      </c>
      <c r="R391">
        <v>0.25</v>
      </c>
      <c r="S391">
        <v>56</v>
      </c>
      <c r="T391">
        <v>10.199999999999999</v>
      </c>
      <c r="U391" t="str">
        <f t="shared" si="12"/>
        <v>Dry</v>
      </c>
      <c r="V391" t="str">
        <f t="shared" si="13"/>
        <v>Hot</v>
      </c>
    </row>
    <row r="392" spans="1:22">
      <c r="A392" s="1">
        <v>44779</v>
      </c>
      <c r="B392">
        <v>32</v>
      </c>
      <c r="C392" t="s">
        <v>11</v>
      </c>
      <c r="D392">
        <v>39.770000000000003</v>
      </c>
      <c r="E392">
        <v>162.28</v>
      </c>
      <c r="F392">
        <v>186.69</v>
      </c>
      <c r="G392">
        <v>0.41</v>
      </c>
      <c r="H392">
        <v>61.58</v>
      </c>
      <c r="I392">
        <v>13.13</v>
      </c>
      <c r="J392" cm="1">
        <f t="array" ref="J392:N392">_xlfn.XLOOKUP(B392,weather!B:B,weather!C:G)</f>
        <v>0.04</v>
      </c>
      <c r="K392">
        <v>3</v>
      </c>
      <c r="L392">
        <v>20.48</v>
      </c>
      <c r="M392">
        <v>61.34</v>
      </c>
      <c r="N392">
        <v>11.41</v>
      </c>
      <c r="O392" cm="1">
        <f t="array" ref="O392:T392">_xlfn.XLOOKUP(C392,claimed!A:A,claimed!B:G)</f>
        <v>38</v>
      </c>
      <c r="P392">
        <v>112</v>
      </c>
      <c r="Q392">
        <v>194</v>
      </c>
      <c r="R392">
        <v>0.25</v>
      </c>
      <c r="S392">
        <v>56</v>
      </c>
      <c r="T392">
        <v>10.199999999999999</v>
      </c>
      <c r="U392" t="str">
        <f t="shared" si="12"/>
        <v>Dry</v>
      </c>
      <c r="V392" t="str">
        <f t="shared" si="13"/>
        <v>Hot</v>
      </c>
    </row>
    <row r="393" spans="1:22">
      <c r="A393" s="1">
        <v>44779</v>
      </c>
      <c r="B393">
        <v>32</v>
      </c>
      <c r="C393" t="s">
        <v>11</v>
      </c>
      <c r="D393">
        <v>40.06</v>
      </c>
      <c r="E393">
        <v>174.82</v>
      </c>
      <c r="F393">
        <v>186.19</v>
      </c>
      <c r="G393">
        <v>0.49</v>
      </c>
      <c r="H393">
        <v>63.69</v>
      </c>
      <c r="I393">
        <v>14.87</v>
      </c>
      <c r="J393" cm="1">
        <f t="array" ref="J393:N393">_xlfn.XLOOKUP(B393,weather!B:B,weather!C:G)</f>
        <v>0.04</v>
      </c>
      <c r="K393">
        <v>3</v>
      </c>
      <c r="L393">
        <v>20.48</v>
      </c>
      <c r="M393">
        <v>61.34</v>
      </c>
      <c r="N393">
        <v>11.41</v>
      </c>
      <c r="O393" cm="1">
        <f t="array" ref="O393:T393">_xlfn.XLOOKUP(C393,claimed!A:A,claimed!B:G)</f>
        <v>38</v>
      </c>
      <c r="P393">
        <v>112</v>
      </c>
      <c r="Q393">
        <v>194</v>
      </c>
      <c r="R393">
        <v>0.25</v>
      </c>
      <c r="S393">
        <v>56</v>
      </c>
      <c r="T393">
        <v>10.199999999999999</v>
      </c>
      <c r="U393" t="str">
        <f t="shared" si="12"/>
        <v>Dry</v>
      </c>
      <c r="V393" t="str">
        <f t="shared" si="13"/>
        <v>Hot</v>
      </c>
    </row>
    <row r="394" spans="1:22">
      <c r="A394" s="1">
        <v>44786</v>
      </c>
      <c r="B394">
        <v>33</v>
      </c>
      <c r="C394" t="s">
        <v>9</v>
      </c>
      <c r="D394">
        <v>40.83</v>
      </c>
      <c r="E394">
        <v>144.34</v>
      </c>
      <c r="F394">
        <v>191.52</v>
      </c>
      <c r="G394">
        <v>0.43</v>
      </c>
      <c r="H394">
        <v>50.05</v>
      </c>
      <c r="I394">
        <v>13.27</v>
      </c>
      <c r="J394" cm="1">
        <f t="array" ref="J394:N394">_xlfn.XLOOKUP(B394,weather!B:B,weather!C:G)</f>
        <v>2.2999999999999998</v>
      </c>
      <c r="K394">
        <v>1</v>
      </c>
      <c r="L394">
        <v>19.21</v>
      </c>
      <c r="M394">
        <v>66.599999999999994</v>
      </c>
      <c r="N394">
        <v>9.1300000000000008</v>
      </c>
      <c r="O394" cm="1">
        <f t="array" ref="O394:T394">_xlfn.XLOOKUP(C394,claimed!A:A,claimed!B:G)</f>
        <v>35</v>
      </c>
      <c r="P394">
        <v>129</v>
      </c>
      <c r="Q394">
        <v>195</v>
      </c>
      <c r="R394">
        <v>0.4</v>
      </c>
      <c r="S394">
        <v>49</v>
      </c>
      <c r="T394">
        <v>10.9</v>
      </c>
      <c r="U394" t="str">
        <f t="shared" si="12"/>
        <v>Dry</v>
      </c>
      <c r="V394" t="str">
        <f t="shared" si="13"/>
        <v>Hot</v>
      </c>
    </row>
    <row r="395" spans="1:22">
      <c r="A395" s="1">
        <v>44786</v>
      </c>
      <c r="B395">
        <v>33</v>
      </c>
      <c r="C395" t="s">
        <v>9</v>
      </c>
      <c r="D395">
        <v>43.74</v>
      </c>
      <c r="E395">
        <v>158.29</v>
      </c>
      <c r="F395">
        <v>190.39</v>
      </c>
      <c r="G395">
        <v>0.46</v>
      </c>
      <c r="H395">
        <v>55.77</v>
      </c>
      <c r="I395">
        <v>15.49</v>
      </c>
      <c r="J395" cm="1">
        <f t="array" ref="J395:N395">_xlfn.XLOOKUP(B395,weather!B:B,weather!C:G)</f>
        <v>2.2999999999999998</v>
      </c>
      <c r="K395">
        <v>1</v>
      </c>
      <c r="L395">
        <v>19.21</v>
      </c>
      <c r="M395">
        <v>66.599999999999994</v>
      </c>
      <c r="N395">
        <v>9.1300000000000008</v>
      </c>
      <c r="O395" cm="1">
        <f t="array" ref="O395:T395">_xlfn.XLOOKUP(C395,claimed!A:A,claimed!B:G)</f>
        <v>35</v>
      </c>
      <c r="P395">
        <v>129</v>
      </c>
      <c r="Q395">
        <v>195</v>
      </c>
      <c r="R395">
        <v>0.4</v>
      </c>
      <c r="S395">
        <v>49</v>
      </c>
      <c r="T395">
        <v>10.9</v>
      </c>
      <c r="U395" t="str">
        <f t="shared" si="12"/>
        <v>Dry</v>
      </c>
      <c r="V395" t="str">
        <f t="shared" si="13"/>
        <v>Hot</v>
      </c>
    </row>
    <row r="396" spans="1:22">
      <c r="A396" s="1">
        <v>44786</v>
      </c>
      <c r="B396">
        <v>33</v>
      </c>
      <c r="C396" t="s">
        <v>9</v>
      </c>
      <c r="D396">
        <v>48.05</v>
      </c>
      <c r="E396">
        <v>173.18</v>
      </c>
      <c r="F396">
        <v>188.02</v>
      </c>
      <c r="G396">
        <v>0.49</v>
      </c>
      <c r="H396">
        <v>55.54</v>
      </c>
      <c r="I396">
        <v>17.63</v>
      </c>
      <c r="J396" cm="1">
        <f t="array" ref="J396:N396">_xlfn.XLOOKUP(B396,weather!B:B,weather!C:G)</f>
        <v>2.2999999999999998</v>
      </c>
      <c r="K396">
        <v>1</v>
      </c>
      <c r="L396">
        <v>19.21</v>
      </c>
      <c r="M396">
        <v>66.599999999999994</v>
      </c>
      <c r="N396">
        <v>9.1300000000000008</v>
      </c>
      <c r="O396" cm="1">
        <f t="array" ref="O396:T396">_xlfn.XLOOKUP(C396,claimed!A:A,claimed!B:G)</f>
        <v>35</v>
      </c>
      <c r="P396">
        <v>129</v>
      </c>
      <c r="Q396">
        <v>195</v>
      </c>
      <c r="R396">
        <v>0.4</v>
      </c>
      <c r="S396">
        <v>49</v>
      </c>
      <c r="T396">
        <v>10.9</v>
      </c>
      <c r="U396" t="str">
        <f t="shared" si="12"/>
        <v>Dry</v>
      </c>
      <c r="V396" t="str">
        <f t="shared" si="13"/>
        <v>Hot</v>
      </c>
    </row>
    <row r="397" spans="1:22">
      <c r="A397" s="1">
        <v>44786</v>
      </c>
      <c r="B397">
        <v>33</v>
      </c>
      <c r="C397" t="s">
        <v>9</v>
      </c>
      <c r="D397">
        <v>54.07</v>
      </c>
      <c r="E397">
        <v>188.53</v>
      </c>
      <c r="F397">
        <v>187.04</v>
      </c>
      <c r="G397">
        <v>0.51</v>
      </c>
      <c r="H397">
        <v>59.98</v>
      </c>
      <c r="I397">
        <v>19.68</v>
      </c>
      <c r="J397" cm="1">
        <f t="array" ref="J397:N397">_xlfn.XLOOKUP(B397,weather!B:B,weather!C:G)</f>
        <v>2.2999999999999998</v>
      </c>
      <c r="K397">
        <v>1</v>
      </c>
      <c r="L397">
        <v>19.21</v>
      </c>
      <c r="M397">
        <v>66.599999999999994</v>
      </c>
      <c r="N397">
        <v>9.1300000000000008</v>
      </c>
      <c r="O397" cm="1">
        <f t="array" ref="O397:T397">_xlfn.XLOOKUP(C397,claimed!A:A,claimed!B:G)</f>
        <v>35</v>
      </c>
      <c r="P397">
        <v>129</v>
      </c>
      <c r="Q397">
        <v>195</v>
      </c>
      <c r="R397">
        <v>0.4</v>
      </c>
      <c r="S397">
        <v>49</v>
      </c>
      <c r="T397">
        <v>10.9</v>
      </c>
      <c r="U397" t="str">
        <f t="shared" si="12"/>
        <v>Dry</v>
      </c>
      <c r="V397" t="str">
        <f t="shared" si="13"/>
        <v>Hot</v>
      </c>
    </row>
    <row r="398" spans="1:22">
      <c r="A398" s="1">
        <v>44786</v>
      </c>
      <c r="B398">
        <v>33</v>
      </c>
      <c r="C398" t="s">
        <v>10</v>
      </c>
      <c r="D398">
        <v>38.880000000000003</v>
      </c>
      <c r="E398">
        <v>139.38</v>
      </c>
      <c r="F398">
        <v>188.38</v>
      </c>
      <c r="G398">
        <v>0.39</v>
      </c>
      <c r="H398">
        <v>51.04</v>
      </c>
      <c r="I398">
        <v>11.9</v>
      </c>
      <c r="J398" cm="1">
        <f t="array" ref="J398:N398">_xlfn.XLOOKUP(B398,weather!B:B,weather!C:G)</f>
        <v>2.2999999999999998</v>
      </c>
      <c r="K398">
        <v>1</v>
      </c>
      <c r="L398">
        <v>19.21</v>
      </c>
      <c r="M398">
        <v>66.599999999999994</v>
      </c>
      <c r="N398">
        <v>9.1300000000000008</v>
      </c>
      <c r="O398" cm="1">
        <f t="array" ref="O398:T398">_xlfn.XLOOKUP(C398,claimed!A:A,claimed!B:G)</f>
        <v>36</v>
      </c>
      <c r="P398">
        <v>123</v>
      </c>
      <c r="Q398">
        <v>189</v>
      </c>
      <c r="R398">
        <v>0.38</v>
      </c>
      <c r="S398">
        <v>50</v>
      </c>
      <c r="T398">
        <v>11.1</v>
      </c>
      <c r="U398" t="str">
        <f t="shared" si="12"/>
        <v>Dry</v>
      </c>
      <c r="V398" t="str">
        <f t="shared" si="13"/>
        <v>Hot</v>
      </c>
    </row>
    <row r="399" spans="1:22">
      <c r="A399" s="1">
        <v>44786</v>
      </c>
      <c r="B399">
        <v>33</v>
      </c>
      <c r="C399" t="s">
        <v>10</v>
      </c>
      <c r="D399">
        <v>42.53</v>
      </c>
      <c r="E399">
        <v>159.46</v>
      </c>
      <c r="F399">
        <v>186.05</v>
      </c>
      <c r="G399">
        <v>0.41</v>
      </c>
      <c r="H399">
        <v>54.76</v>
      </c>
      <c r="I399">
        <v>13.08</v>
      </c>
      <c r="J399" cm="1">
        <f t="array" ref="J399:N399">_xlfn.XLOOKUP(B399,weather!B:B,weather!C:G)</f>
        <v>2.2999999999999998</v>
      </c>
      <c r="K399">
        <v>1</v>
      </c>
      <c r="L399">
        <v>19.21</v>
      </c>
      <c r="M399">
        <v>66.599999999999994</v>
      </c>
      <c r="N399">
        <v>9.1300000000000008</v>
      </c>
      <c r="O399" cm="1">
        <f t="array" ref="O399:T399">_xlfn.XLOOKUP(C399,claimed!A:A,claimed!B:G)</f>
        <v>36</v>
      </c>
      <c r="P399">
        <v>123</v>
      </c>
      <c r="Q399">
        <v>189</v>
      </c>
      <c r="R399">
        <v>0.38</v>
      </c>
      <c r="S399">
        <v>50</v>
      </c>
      <c r="T399">
        <v>11.1</v>
      </c>
      <c r="U399" t="str">
        <f t="shared" si="12"/>
        <v>Dry</v>
      </c>
      <c r="V399" t="str">
        <f t="shared" si="13"/>
        <v>Hot</v>
      </c>
    </row>
    <row r="400" spans="1:22">
      <c r="A400" s="1">
        <v>44786</v>
      </c>
      <c r="B400">
        <v>33</v>
      </c>
      <c r="C400" t="s">
        <v>10</v>
      </c>
      <c r="D400">
        <v>43.71</v>
      </c>
      <c r="E400">
        <v>177.54</v>
      </c>
      <c r="F400">
        <v>184.61</v>
      </c>
      <c r="G400">
        <v>0.44</v>
      </c>
      <c r="H400">
        <v>53.12</v>
      </c>
      <c r="I400">
        <v>15.41</v>
      </c>
      <c r="J400" cm="1">
        <f t="array" ref="J400:N400">_xlfn.XLOOKUP(B400,weather!B:B,weather!C:G)</f>
        <v>2.2999999999999998</v>
      </c>
      <c r="K400">
        <v>1</v>
      </c>
      <c r="L400">
        <v>19.21</v>
      </c>
      <c r="M400">
        <v>66.599999999999994</v>
      </c>
      <c r="N400">
        <v>9.1300000000000008</v>
      </c>
      <c r="O400" cm="1">
        <f t="array" ref="O400:T400">_xlfn.XLOOKUP(C400,claimed!A:A,claimed!B:G)</f>
        <v>36</v>
      </c>
      <c r="P400">
        <v>123</v>
      </c>
      <c r="Q400">
        <v>189</v>
      </c>
      <c r="R400">
        <v>0.38</v>
      </c>
      <c r="S400">
        <v>50</v>
      </c>
      <c r="T400">
        <v>11.1</v>
      </c>
      <c r="U400" t="str">
        <f t="shared" si="12"/>
        <v>Dry</v>
      </c>
      <c r="V400" t="str">
        <f t="shared" si="13"/>
        <v>Hot</v>
      </c>
    </row>
    <row r="401" spans="1:22">
      <c r="A401" s="1">
        <v>44786</v>
      </c>
      <c r="B401">
        <v>33</v>
      </c>
      <c r="C401" t="s">
        <v>10</v>
      </c>
      <c r="D401">
        <v>46.7</v>
      </c>
      <c r="E401">
        <v>194.54</v>
      </c>
      <c r="F401">
        <v>182.73</v>
      </c>
      <c r="G401">
        <v>0.47</v>
      </c>
      <c r="H401">
        <v>53.91</v>
      </c>
      <c r="I401">
        <v>18.07</v>
      </c>
      <c r="J401" cm="1">
        <f t="array" ref="J401:N401">_xlfn.XLOOKUP(B401,weather!B:B,weather!C:G)</f>
        <v>2.2999999999999998</v>
      </c>
      <c r="K401">
        <v>1</v>
      </c>
      <c r="L401">
        <v>19.21</v>
      </c>
      <c r="M401">
        <v>66.599999999999994</v>
      </c>
      <c r="N401">
        <v>9.1300000000000008</v>
      </c>
      <c r="O401" cm="1">
        <f t="array" ref="O401:T401">_xlfn.XLOOKUP(C401,claimed!A:A,claimed!B:G)</f>
        <v>36</v>
      </c>
      <c r="P401">
        <v>123</v>
      </c>
      <c r="Q401">
        <v>189</v>
      </c>
      <c r="R401">
        <v>0.38</v>
      </c>
      <c r="S401">
        <v>50</v>
      </c>
      <c r="T401">
        <v>11.1</v>
      </c>
      <c r="U401" t="str">
        <f t="shared" si="12"/>
        <v>Dry</v>
      </c>
      <c r="V401" t="str">
        <f t="shared" si="13"/>
        <v>Hot</v>
      </c>
    </row>
    <row r="402" spans="1:22">
      <c r="A402" s="1">
        <v>44786</v>
      </c>
      <c r="B402">
        <v>33</v>
      </c>
      <c r="C402" t="s">
        <v>11</v>
      </c>
      <c r="D402">
        <v>42.06</v>
      </c>
      <c r="E402">
        <v>127.44</v>
      </c>
      <c r="F402">
        <v>188.72</v>
      </c>
      <c r="G402">
        <v>0.28999999999999998</v>
      </c>
      <c r="H402">
        <v>57.37</v>
      </c>
      <c r="I402">
        <v>12.36</v>
      </c>
      <c r="J402" cm="1">
        <f t="array" ref="J402:N402">_xlfn.XLOOKUP(B402,weather!B:B,weather!C:G)</f>
        <v>2.2999999999999998</v>
      </c>
      <c r="K402">
        <v>1</v>
      </c>
      <c r="L402">
        <v>19.21</v>
      </c>
      <c r="M402">
        <v>66.599999999999994</v>
      </c>
      <c r="N402">
        <v>9.1300000000000008</v>
      </c>
      <c r="O402" cm="1">
        <f t="array" ref="O402:T402">_xlfn.XLOOKUP(C402,claimed!A:A,claimed!B:G)</f>
        <v>38</v>
      </c>
      <c r="P402">
        <v>112</v>
      </c>
      <c r="Q402">
        <v>194</v>
      </c>
      <c r="R402">
        <v>0.25</v>
      </c>
      <c r="S402">
        <v>56</v>
      </c>
      <c r="T402">
        <v>10.199999999999999</v>
      </c>
      <c r="U402" t="str">
        <f t="shared" si="12"/>
        <v>Dry</v>
      </c>
      <c r="V402" t="str">
        <f t="shared" si="13"/>
        <v>Hot</v>
      </c>
    </row>
    <row r="403" spans="1:22">
      <c r="A403" s="1">
        <v>44786</v>
      </c>
      <c r="B403">
        <v>33</v>
      </c>
      <c r="C403" t="s">
        <v>11</v>
      </c>
      <c r="D403">
        <v>45.78</v>
      </c>
      <c r="E403">
        <v>140.65</v>
      </c>
      <c r="F403">
        <v>184.88</v>
      </c>
      <c r="G403">
        <v>0.31</v>
      </c>
      <c r="H403">
        <v>61.1</v>
      </c>
      <c r="I403">
        <v>13.89</v>
      </c>
      <c r="J403" cm="1">
        <f t="array" ref="J403:N403">_xlfn.XLOOKUP(B403,weather!B:B,weather!C:G)</f>
        <v>2.2999999999999998</v>
      </c>
      <c r="K403">
        <v>1</v>
      </c>
      <c r="L403">
        <v>19.21</v>
      </c>
      <c r="M403">
        <v>66.599999999999994</v>
      </c>
      <c r="N403">
        <v>9.1300000000000008</v>
      </c>
      <c r="O403" cm="1">
        <f t="array" ref="O403:T403">_xlfn.XLOOKUP(C403,claimed!A:A,claimed!B:G)</f>
        <v>38</v>
      </c>
      <c r="P403">
        <v>112</v>
      </c>
      <c r="Q403">
        <v>194</v>
      </c>
      <c r="R403">
        <v>0.25</v>
      </c>
      <c r="S403">
        <v>56</v>
      </c>
      <c r="T403">
        <v>10.199999999999999</v>
      </c>
      <c r="U403" t="str">
        <f t="shared" si="12"/>
        <v>Dry</v>
      </c>
      <c r="V403" t="str">
        <f t="shared" si="13"/>
        <v>Hot</v>
      </c>
    </row>
    <row r="404" spans="1:22">
      <c r="A404" s="1">
        <v>44786</v>
      </c>
      <c r="B404">
        <v>33</v>
      </c>
      <c r="C404" t="s">
        <v>11</v>
      </c>
      <c r="D404">
        <v>48.87</v>
      </c>
      <c r="E404">
        <v>154.9</v>
      </c>
      <c r="F404">
        <v>179.33</v>
      </c>
      <c r="G404">
        <v>0.33</v>
      </c>
      <c r="H404">
        <v>61.25</v>
      </c>
      <c r="I404">
        <v>16.829999999999998</v>
      </c>
      <c r="J404" cm="1">
        <f t="array" ref="J404:N404">_xlfn.XLOOKUP(B404,weather!B:B,weather!C:G)</f>
        <v>2.2999999999999998</v>
      </c>
      <c r="K404">
        <v>1</v>
      </c>
      <c r="L404">
        <v>19.21</v>
      </c>
      <c r="M404">
        <v>66.599999999999994</v>
      </c>
      <c r="N404">
        <v>9.1300000000000008</v>
      </c>
      <c r="O404" cm="1">
        <f t="array" ref="O404:T404">_xlfn.XLOOKUP(C404,claimed!A:A,claimed!B:G)</f>
        <v>38</v>
      </c>
      <c r="P404">
        <v>112</v>
      </c>
      <c r="Q404">
        <v>194</v>
      </c>
      <c r="R404">
        <v>0.25</v>
      </c>
      <c r="S404">
        <v>56</v>
      </c>
      <c r="T404">
        <v>10.199999999999999</v>
      </c>
      <c r="U404" t="str">
        <f t="shared" si="12"/>
        <v>Dry</v>
      </c>
      <c r="V404" t="str">
        <f t="shared" si="13"/>
        <v>Hot</v>
      </c>
    </row>
    <row r="405" spans="1:22">
      <c r="A405" s="1">
        <v>44786</v>
      </c>
      <c r="B405">
        <v>33</v>
      </c>
      <c r="C405" t="s">
        <v>11</v>
      </c>
      <c r="D405">
        <v>50.18</v>
      </c>
      <c r="E405">
        <v>175.34</v>
      </c>
      <c r="F405">
        <v>176.57</v>
      </c>
      <c r="G405">
        <v>0.36</v>
      </c>
      <c r="H405">
        <v>67.5</v>
      </c>
      <c r="I405">
        <v>19.059999999999999</v>
      </c>
      <c r="J405" cm="1">
        <f t="array" ref="J405:N405">_xlfn.XLOOKUP(B405,weather!B:B,weather!C:G)</f>
        <v>2.2999999999999998</v>
      </c>
      <c r="K405">
        <v>1</v>
      </c>
      <c r="L405">
        <v>19.21</v>
      </c>
      <c r="M405">
        <v>66.599999999999994</v>
      </c>
      <c r="N405">
        <v>9.1300000000000008</v>
      </c>
      <c r="O405" cm="1">
        <f t="array" ref="O405:T405">_xlfn.XLOOKUP(C405,claimed!A:A,claimed!B:G)</f>
        <v>38</v>
      </c>
      <c r="P405">
        <v>112</v>
      </c>
      <c r="Q405">
        <v>194</v>
      </c>
      <c r="R405">
        <v>0.25</v>
      </c>
      <c r="S405">
        <v>56</v>
      </c>
      <c r="T405">
        <v>10.199999999999999</v>
      </c>
      <c r="U405" t="str">
        <f t="shared" si="12"/>
        <v>Dry</v>
      </c>
      <c r="V405" t="str">
        <f t="shared" si="13"/>
        <v>Hot</v>
      </c>
    </row>
    <row r="406" spans="1:22">
      <c r="A406" s="1">
        <v>44786</v>
      </c>
      <c r="B406">
        <v>33</v>
      </c>
      <c r="C406" t="s">
        <v>11</v>
      </c>
      <c r="D406">
        <v>51.62</v>
      </c>
      <c r="E406">
        <v>191.3</v>
      </c>
      <c r="F406">
        <v>174.29</v>
      </c>
      <c r="G406">
        <v>0.39</v>
      </c>
      <c r="H406">
        <v>72.09</v>
      </c>
      <c r="I406">
        <v>21.45</v>
      </c>
      <c r="J406" cm="1">
        <f t="array" ref="J406:N406">_xlfn.XLOOKUP(B406,weather!B:B,weather!C:G)</f>
        <v>2.2999999999999998</v>
      </c>
      <c r="K406">
        <v>1</v>
      </c>
      <c r="L406">
        <v>19.21</v>
      </c>
      <c r="M406">
        <v>66.599999999999994</v>
      </c>
      <c r="N406">
        <v>9.1300000000000008</v>
      </c>
      <c r="O406" cm="1">
        <f t="array" ref="O406:T406">_xlfn.XLOOKUP(C406,claimed!A:A,claimed!B:G)</f>
        <v>38</v>
      </c>
      <c r="P406">
        <v>112</v>
      </c>
      <c r="Q406">
        <v>194</v>
      </c>
      <c r="R406">
        <v>0.25</v>
      </c>
      <c r="S406">
        <v>56</v>
      </c>
      <c r="T406">
        <v>10.199999999999999</v>
      </c>
      <c r="U406" t="str">
        <f t="shared" si="12"/>
        <v>Dry</v>
      </c>
      <c r="V406" t="str">
        <f t="shared" si="13"/>
        <v>Hot</v>
      </c>
    </row>
    <row r="407" spans="1:22">
      <c r="A407" s="1">
        <v>44793</v>
      </c>
      <c r="B407">
        <v>34</v>
      </c>
      <c r="C407" t="s">
        <v>9</v>
      </c>
      <c r="D407">
        <v>32.299999999999997</v>
      </c>
      <c r="E407">
        <v>146.47999999999999</v>
      </c>
      <c r="F407">
        <v>197.52</v>
      </c>
      <c r="G407">
        <v>0.41</v>
      </c>
      <c r="H407">
        <v>51.76</v>
      </c>
      <c r="I407">
        <v>12.64</v>
      </c>
      <c r="J407" cm="1">
        <f t="array" ref="J407:N407">_xlfn.XLOOKUP(B407,weather!B:B,weather!C:G)</f>
        <v>1.51</v>
      </c>
      <c r="K407">
        <v>3</v>
      </c>
      <c r="L407">
        <v>18.649999999999999</v>
      </c>
      <c r="M407">
        <v>63.64</v>
      </c>
      <c r="N407">
        <v>4.07</v>
      </c>
      <c r="O407" cm="1">
        <f t="array" ref="O407:T407">_xlfn.XLOOKUP(C407,claimed!A:A,claimed!B:G)</f>
        <v>35</v>
      </c>
      <c r="P407">
        <v>129</v>
      </c>
      <c r="Q407">
        <v>195</v>
      </c>
      <c r="R407">
        <v>0.4</v>
      </c>
      <c r="S407">
        <v>49</v>
      </c>
      <c r="T407">
        <v>10.9</v>
      </c>
      <c r="U407" t="str">
        <f t="shared" si="12"/>
        <v>Dry</v>
      </c>
      <c r="V407" t="str">
        <f t="shared" si="13"/>
        <v>Hot</v>
      </c>
    </row>
    <row r="408" spans="1:22">
      <c r="A408" s="1">
        <v>44793</v>
      </c>
      <c r="B408">
        <v>34</v>
      </c>
      <c r="C408" t="s">
        <v>9</v>
      </c>
      <c r="D408">
        <v>34.74</v>
      </c>
      <c r="E408">
        <v>166.69</v>
      </c>
      <c r="F408">
        <v>197.37</v>
      </c>
      <c r="G408">
        <v>0.43</v>
      </c>
      <c r="H408">
        <v>48.68</v>
      </c>
      <c r="I408">
        <v>15.06</v>
      </c>
      <c r="J408" cm="1">
        <f t="array" ref="J408:N408">_xlfn.XLOOKUP(B408,weather!B:B,weather!C:G)</f>
        <v>1.51</v>
      </c>
      <c r="K408">
        <v>3</v>
      </c>
      <c r="L408">
        <v>18.649999999999999</v>
      </c>
      <c r="M408">
        <v>63.64</v>
      </c>
      <c r="N408">
        <v>4.07</v>
      </c>
      <c r="O408" cm="1">
        <f t="array" ref="O408:T408">_xlfn.XLOOKUP(C408,claimed!A:A,claimed!B:G)</f>
        <v>35</v>
      </c>
      <c r="P408">
        <v>129</v>
      </c>
      <c r="Q408">
        <v>195</v>
      </c>
      <c r="R408">
        <v>0.4</v>
      </c>
      <c r="S408">
        <v>49</v>
      </c>
      <c r="T408">
        <v>10.9</v>
      </c>
      <c r="U408" t="str">
        <f t="shared" si="12"/>
        <v>Dry</v>
      </c>
      <c r="V408" t="str">
        <f t="shared" si="13"/>
        <v>Hot</v>
      </c>
    </row>
    <row r="409" spans="1:22">
      <c r="A409" s="1">
        <v>44793</v>
      </c>
      <c r="B409">
        <v>34</v>
      </c>
      <c r="C409" t="s">
        <v>9</v>
      </c>
      <c r="D409">
        <v>35.450000000000003</v>
      </c>
      <c r="E409">
        <v>179.8</v>
      </c>
      <c r="F409">
        <v>200.89</v>
      </c>
      <c r="G409">
        <v>0.44</v>
      </c>
      <c r="H409">
        <v>47.54</v>
      </c>
      <c r="I409">
        <v>16.440000000000001</v>
      </c>
      <c r="J409" cm="1">
        <f t="array" ref="J409:N409">_xlfn.XLOOKUP(B409,weather!B:B,weather!C:G)</f>
        <v>1.51</v>
      </c>
      <c r="K409">
        <v>3</v>
      </c>
      <c r="L409">
        <v>18.649999999999999</v>
      </c>
      <c r="M409">
        <v>63.64</v>
      </c>
      <c r="N409">
        <v>4.07</v>
      </c>
      <c r="O409" cm="1">
        <f t="array" ref="O409:T409">_xlfn.XLOOKUP(C409,claimed!A:A,claimed!B:G)</f>
        <v>35</v>
      </c>
      <c r="P409">
        <v>129</v>
      </c>
      <c r="Q409">
        <v>195</v>
      </c>
      <c r="R409">
        <v>0.4</v>
      </c>
      <c r="S409">
        <v>49</v>
      </c>
      <c r="T409">
        <v>10.9</v>
      </c>
      <c r="U409" t="str">
        <f t="shared" si="12"/>
        <v>Dry</v>
      </c>
      <c r="V409" t="str">
        <f t="shared" si="13"/>
        <v>Hot</v>
      </c>
    </row>
    <row r="410" spans="1:22">
      <c r="A410" s="1">
        <v>44793</v>
      </c>
      <c r="B410">
        <v>34</v>
      </c>
      <c r="C410" t="s">
        <v>9</v>
      </c>
      <c r="D410">
        <v>37.64</v>
      </c>
      <c r="E410">
        <v>194.78</v>
      </c>
      <c r="F410">
        <v>199.45</v>
      </c>
      <c r="G410">
        <v>0.47</v>
      </c>
      <c r="H410">
        <v>50.21</v>
      </c>
      <c r="I410">
        <v>16.86</v>
      </c>
      <c r="J410" cm="1">
        <f t="array" ref="J410:N410">_xlfn.XLOOKUP(B410,weather!B:B,weather!C:G)</f>
        <v>1.51</v>
      </c>
      <c r="K410">
        <v>3</v>
      </c>
      <c r="L410">
        <v>18.649999999999999</v>
      </c>
      <c r="M410">
        <v>63.64</v>
      </c>
      <c r="N410">
        <v>4.07</v>
      </c>
      <c r="O410" cm="1">
        <f t="array" ref="O410:T410">_xlfn.XLOOKUP(C410,claimed!A:A,claimed!B:G)</f>
        <v>35</v>
      </c>
      <c r="P410">
        <v>129</v>
      </c>
      <c r="Q410">
        <v>195</v>
      </c>
      <c r="R410">
        <v>0.4</v>
      </c>
      <c r="S410">
        <v>49</v>
      </c>
      <c r="T410">
        <v>10.9</v>
      </c>
      <c r="U410" t="str">
        <f t="shared" si="12"/>
        <v>Dry</v>
      </c>
      <c r="V410" t="str">
        <f t="shared" si="13"/>
        <v>Hot</v>
      </c>
    </row>
    <row r="411" spans="1:22">
      <c r="A411" s="1">
        <v>44793</v>
      </c>
      <c r="B411">
        <v>34</v>
      </c>
      <c r="C411" t="s">
        <v>9</v>
      </c>
      <c r="D411">
        <v>37.92</v>
      </c>
      <c r="E411">
        <v>213.01</v>
      </c>
      <c r="F411">
        <v>197.53</v>
      </c>
      <c r="G411">
        <v>0.47</v>
      </c>
      <c r="H411">
        <v>52.49</v>
      </c>
      <c r="I411">
        <v>18.41</v>
      </c>
      <c r="J411" cm="1">
        <f t="array" ref="J411:N411">_xlfn.XLOOKUP(B411,weather!B:B,weather!C:G)</f>
        <v>1.51</v>
      </c>
      <c r="K411">
        <v>3</v>
      </c>
      <c r="L411">
        <v>18.649999999999999</v>
      </c>
      <c r="M411">
        <v>63.64</v>
      </c>
      <c r="N411">
        <v>4.07</v>
      </c>
      <c r="O411" cm="1">
        <f t="array" ref="O411:T411">_xlfn.XLOOKUP(C411,claimed!A:A,claimed!B:G)</f>
        <v>35</v>
      </c>
      <c r="P411">
        <v>129</v>
      </c>
      <c r="Q411">
        <v>195</v>
      </c>
      <c r="R411">
        <v>0.4</v>
      </c>
      <c r="S411">
        <v>49</v>
      </c>
      <c r="T411">
        <v>10.9</v>
      </c>
      <c r="U411" t="str">
        <f t="shared" si="12"/>
        <v>Dry</v>
      </c>
      <c r="V411" t="str">
        <f t="shared" si="13"/>
        <v>Hot</v>
      </c>
    </row>
    <row r="412" spans="1:22">
      <c r="A412" s="1">
        <v>44793</v>
      </c>
      <c r="B412">
        <v>34</v>
      </c>
      <c r="C412" t="s">
        <v>10</v>
      </c>
      <c r="D412">
        <v>35.799999999999997</v>
      </c>
      <c r="E412">
        <v>140.61000000000001</v>
      </c>
      <c r="F412">
        <v>185.19</v>
      </c>
      <c r="G412">
        <v>0.39</v>
      </c>
      <c r="H412">
        <v>51.59</v>
      </c>
      <c r="I412">
        <v>12.05</v>
      </c>
      <c r="J412" cm="1">
        <f t="array" ref="J412:N412">_xlfn.XLOOKUP(B412,weather!B:B,weather!C:G)</f>
        <v>1.51</v>
      </c>
      <c r="K412">
        <v>3</v>
      </c>
      <c r="L412">
        <v>18.649999999999999</v>
      </c>
      <c r="M412">
        <v>63.64</v>
      </c>
      <c r="N412">
        <v>4.07</v>
      </c>
      <c r="O412" cm="1">
        <f t="array" ref="O412:T412">_xlfn.XLOOKUP(C412,claimed!A:A,claimed!B:G)</f>
        <v>36</v>
      </c>
      <c r="P412">
        <v>123</v>
      </c>
      <c r="Q412">
        <v>189</v>
      </c>
      <c r="R412">
        <v>0.38</v>
      </c>
      <c r="S412">
        <v>50</v>
      </c>
      <c r="T412">
        <v>11.1</v>
      </c>
      <c r="U412" t="str">
        <f t="shared" si="12"/>
        <v>Dry</v>
      </c>
      <c r="V412" t="str">
        <f t="shared" si="13"/>
        <v>Hot</v>
      </c>
    </row>
    <row r="413" spans="1:22">
      <c r="A413" s="1">
        <v>44793</v>
      </c>
      <c r="B413">
        <v>34</v>
      </c>
      <c r="C413" t="s">
        <v>10</v>
      </c>
      <c r="D413">
        <v>35.49</v>
      </c>
      <c r="E413">
        <v>156.72999999999999</v>
      </c>
      <c r="F413">
        <v>184.49</v>
      </c>
      <c r="G413">
        <v>0.39</v>
      </c>
      <c r="H413">
        <v>51.24</v>
      </c>
      <c r="I413">
        <v>13.57</v>
      </c>
      <c r="J413" cm="1">
        <f t="array" ref="J413:N413">_xlfn.XLOOKUP(B413,weather!B:B,weather!C:G)</f>
        <v>1.51</v>
      </c>
      <c r="K413">
        <v>3</v>
      </c>
      <c r="L413">
        <v>18.649999999999999</v>
      </c>
      <c r="M413">
        <v>63.64</v>
      </c>
      <c r="N413">
        <v>4.07</v>
      </c>
      <c r="O413" cm="1">
        <f t="array" ref="O413:T413">_xlfn.XLOOKUP(C413,claimed!A:A,claimed!B:G)</f>
        <v>36</v>
      </c>
      <c r="P413">
        <v>123</v>
      </c>
      <c r="Q413">
        <v>189</v>
      </c>
      <c r="R413">
        <v>0.38</v>
      </c>
      <c r="S413">
        <v>50</v>
      </c>
      <c r="T413">
        <v>11.1</v>
      </c>
      <c r="U413" t="str">
        <f t="shared" si="12"/>
        <v>Dry</v>
      </c>
      <c r="V413" t="str">
        <f t="shared" si="13"/>
        <v>Hot</v>
      </c>
    </row>
    <row r="414" spans="1:22">
      <c r="A414" s="1">
        <v>44793</v>
      </c>
      <c r="B414">
        <v>34</v>
      </c>
      <c r="C414" t="s">
        <v>10</v>
      </c>
      <c r="D414">
        <v>33.74</v>
      </c>
      <c r="E414">
        <v>173.27</v>
      </c>
      <c r="F414">
        <v>180.74</v>
      </c>
      <c r="G414">
        <v>0.41</v>
      </c>
      <c r="H414">
        <v>51.08</v>
      </c>
      <c r="I414">
        <v>14.69</v>
      </c>
      <c r="J414" cm="1">
        <f t="array" ref="J414:N414">_xlfn.XLOOKUP(B414,weather!B:B,weather!C:G)</f>
        <v>1.51</v>
      </c>
      <c r="K414">
        <v>3</v>
      </c>
      <c r="L414">
        <v>18.649999999999999</v>
      </c>
      <c r="M414">
        <v>63.64</v>
      </c>
      <c r="N414">
        <v>4.07</v>
      </c>
      <c r="O414" cm="1">
        <f t="array" ref="O414:T414">_xlfn.XLOOKUP(C414,claimed!A:A,claimed!B:G)</f>
        <v>36</v>
      </c>
      <c r="P414">
        <v>123</v>
      </c>
      <c r="Q414">
        <v>189</v>
      </c>
      <c r="R414">
        <v>0.38</v>
      </c>
      <c r="S414">
        <v>50</v>
      </c>
      <c r="T414">
        <v>11.1</v>
      </c>
      <c r="U414" t="str">
        <f t="shared" si="12"/>
        <v>Dry</v>
      </c>
      <c r="V414" t="str">
        <f t="shared" si="13"/>
        <v>Hot</v>
      </c>
    </row>
    <row r="415" spans="1:22">
      <c r="A415" s="1">
        <v>44793</v>
      </c>
      <c r="B415">
        <v>34</v>
      </c>
      <c r="C415" t="s">
        <v>10</v>
      </c>
      <c r="D415">
        <v>33.630000000000003</v>
      </c>
      <c r="E415">
        <v>187.78</v>
      </c>
      <c r="F415">
        <v>180.01</v>
      </c>
      <c r="G415">
        <v>0.42</v>
      </c>
      <c r="H415">
        <v>51.6</v>
      </c>
      <c r="I415">
        <v>15.16</v>
      </c>
      <c r="J415" cm="1">
        <f t="array" ref="J415:N415">_xlfn.XLOOKUP(B415,weather!B:B,weather!C:G)</f>
        <v>1.51</v>
      </c>
      <c r="K415">
        <v>3</v>
      </c>
      <c r="L415">
        <v>18.649999999999999</v>
      </c>
      <c r="M415">
        <v>63.64</v>
      </c>
      <c r="N415">
        <v>4.07</v>
      </c>
      <c r="O415" cm="1">
        <f t="array" ref="O415:T415">_xlfn.XLOOKUP(C415,claimed!A:A,claimed!B:G)</f>
        <v>36</v>
      </c>
      <c r="P415">
        <v>123</v>
      </c>
      <c r="Q415">
        <v>189</v>
      </c>
      <c r="R415">
        <v>0.38</v>
      </c>
      <c r="S415">
        <v>50</v>
      </c>
      <c r="T415">
        <v>11.1</v>
      </c>
      <c r="U415" t="str">
        <f t="shared" si="12"/>
        <v>Dry</v>
      </c>
      <c r="V415" t="str">
        <f t="shared" si="13"/>
        <v>Hot</v>
      </c>
    </row>
    <row r="416" spans="1:22">
      <c r="A416" s="1">
        <v>44793</v>
      </c>
      <c r="B416">
        <v>34</v>
      </c>
      <c r="C416" t="s">
        <v>11</v>
      </c>
      <c r="D416">
        <v>37.94</v>
      </c>
      <c r="E416">
        <v>126.67</v>
      </c>
      <c r="F416">
        <v>191.06</v>
      </c>
      <c r="G416">
        <v>0.27</v>
      </c>
      <c r="H416">
        <v>57.34</v>
      </c>
      <c r="I416">
        <v>10.71</v>
      </c>
      <c r="J416" cm="1">
        <f t="array" ref="J416:N416">_xlfn.XLOOKUP(B416,weather!B:B,weather!C:G)</f>
        <v>1.51</v>
      </c>
      <c r="K416">
        <v>3</v>
      </c>
      <c r="L416">
        <v>18.649999999999999</v>
      </c>
      <c r="M416">
        <v>63.64</v>
      </c>
      <c r="N416">
        <v>4.07</v>
      </c>
      <c r="O416" cm="1">
        <f t="array" ref="O416:T416">_xlfn.XLOOKUP(C416,claimed!A:A,claimed!B:G)</f>
        <v>38</v>
      </c>
      <c r="P416">
        <v>112</v>
      </c>
      <c r="Q416">
        <v>194</v>
      </c>
      <c r="R416">
        <v>0.25</v>
      </c>
      <c r="S416">
        <v>56</v>
      </c>
      <c r="T416">
        <v>10.199999999999999</v>
      </c>
      <c r="U416" t="str">
        <f t="shared" si="12"/>
        <v>Dry</v>
      </c>
      <c r="V416" t="str">
        <f t="shared" si="13"/>
        <v>Hot</v>
      </c>
    </row>
    <row r="417" spans="1:22">
      <c r="A417" s="1">
        <v>44793</v>
      </c>
      <c r="B417">
        <v>34</v>
      </c>
      <c r="C417" t="s">
        <v>11</v>
      </c>
      <c r="D417">
        <v>37.75</v>
      </c>
      <c r="E417">
        <v>143.63999999999999</v>
      </c>
      <c r="F417">
        <v>183.97</v>
      </c>
      <c r="G417">
        <v>0.28999999999999998</v>
      </c>
      <c r="H417">
        <v>57.33</v>
      </c>
      <c r="I417">
        <v>12.17</v>
      </c>
      <c r="J417" cm="1">
        <f t="array" ref="J417:N417">_xlfn.XLOOKUP(B417,weather!B:B,weather!C:G)</f>
        <v>1.51</v>
      </c>
      <c r="K417">
        <v>3</v>
      </c>
      <c r="L417">
        <v>18.649999999999999</v>
      </c>
      <c r="M417">
        <v>63.64</v>
      </c>
      <c r="N417">
        <v>4.07</v>
      </c>
      <c r="O417" cm="1">
        <f t="array" ref="O417:T417">_xlfn.XLOOKUP(C417,claimed!A:A,claimed!B:G)</f>
        <v>38</v>
      </c>
      <c r="P417">
        <v>112</v>
      </c>
      <c r="Q417">
        <v>194</v>
      </c>
      <c r="R417">
        <v>0.25</v>
      </c>
      <c r="S417">
        <v>56</v>
      </c>
      <c r="T417">
        <v>10.199999999999999</v>
      </c>
      <c r="U417" t="str">
        <f t="shared" si="12"/>
        <v>Dry</v>
      </c>
      <c r="V417" t="str">
        <f t="shared" si="13"/>
        <v>Hot</v>
      </c>
    </row>
    <row r="418" spans="1:22">
      <c r="A418" s="1">
        <v>44793</v>
      </c>
      <c r="B418">
        <v>34</v>
      </c>
      <c r="C418" t="s">
        <v>11</v>
      </c>
      <c r="D418">
        <v>39.28</v>
      </c>
      <c r="E418">
        <v>162.47</v>
      </c>
      <c r="F418">
        <v>179.31</v>
      </c>
      <c r="G418">
        <v>0.3</v>
      </c>
      <c r="H418">
        <v>60.26</v>
      </c>
      <c r="I418">
        <v>12.96</v>
      </c>
      <c r="J418" cm="1">
        <f t="array" ref="J418:N418">_xlfn.XLOOKUP(B418,weather!B:B,weather!C:G)</f>
        <v>1.51</v>
      </c>
      <c r="K418">
        <v>3</v>
      </c>
      <c r="L418">
        <v>18.649999999999999</v>
      </c>
      <c r="M418">
        <v>63.64</v>
      </c>
      <c r="N418">
        <v>4.07</v>
      </c>
      <c r="O418" cm="1">
        <f t="array" ref="O418:T418">_xlfn.XLOOKUP(C418,claimed!A:A,claimed!B:G)</f>
        <v>38</v>
      </c>
      <c r="P418">
        <v>112</v>
      </c>
      <c r="Q418">
        <v>194</v>
      </c>
      <c r="R418">
        <v>0.25</v>
      </c>
      <c r="S418">
        <v>56</v>
      </c>
      <c r="T418">
        <v>10.199999999999999</v>
      </c>
      <c r="U418" t="str">
        <f t="shared" si="12"/>
        <v>Dry</v>
      </c>
      <c r="V418" t="str">
        <f t="shared" si="13"/>
        <v>Hot</v>
      </c>
    </row>
    <row r="419" spans="1:22">
      <c r="A419" s="1">
        <v>44800</v>
      </c>
      <c r="B419">
        <v>35</v>
      </c>
      <c r="C419" t="s">
        <v>9</v>
      </c>
      <c r="D419">
        <v>37.119999999999997</v>
      </c>
      <c r="E419">
        <v>145.26</v>
      </c>
      <c r="F419">
        <v>191.81</v>
      </c>
      <c r="G419">
        <v>0.43</v>
      </c>
      <c r="H419">
        <v>46.47</v>
      </c>
      <c r="I419">
        <v>12.21</v>
      </c>
      <c r="J419" cm="1">
        <f t="array" ref="J419:N419">_xlfn.XLOOKUP(B419,weather!B:B,weather!C:G)</f>
        <v>1.3</v>
      </c>
      <c r="K419">
        <v>2</v>
      </c>
      <c r="L419">
        <v>16.190000000000001</v>
      </c>
      <c r="M419">
        <v>64.61</v>
      </c>
      <c r="N419">
        <v>7.39</v>
      </c>
      <c r="O419" cm="1">
        <f t="array" ref="O419:T419">_xlfn.XLOOKUP(C419,claimed!A:A,claimed!B:G)</f>
        <v>35</v>
      </c>
      <c r="P419">
        <v>129</v>
      </c>
      <c r="Q419">
        <v>195</v>
      </c>
      <c r="R419">
        <v>0.4</v>
      </c>
      <c r="S419">
        <v>49</v>
      </c>
      <c r="T419">
        <v>10.9</v>
      </c>
      <c r="U419" t="str">
        <f t="shared" si="12"/>
        <v>Dry</v>
      </c>
      <c r="V419" t="str">
        <f t="shared" si="13"/>
        <v>Hot</v>
      </c>
    </row>
    <row r="420" spans="1:22">
      <c r="A420" s="1">
        <v>44800</v>
      </c>
      <c r="B420">
        <v>35</v>
      </c>
      <c r="C420" t="s">
        <v>9</v>
      </c>
      <c r="D420">
        <v>37.69</v>
      </c>
      <c r="E420">
        <v>161.96</v>
      </c>
      <c r="F420">
        <v>188.96</v>
      </c>
      <c r="G420">
        <v>0.47</v>
      </c>
      <c r="H420">
        <v>48.11</v>
      </c>
      <c r="I420">
        <v>14.09</v>
      </c>
      <c r="J420" cm="1">
        <f t="array" ref="J420:N420">_xlfn.XLOOKUP(B420,weather!B:B,weather!C:G)</f>
        <v>1.3</v>
      </c>
      <c r="K420">
        <v>2</v>
      </c>
      <c r="L420">
        <v>16.190000000000001</v>
      </c>
      <c r="M420">
        <v>64.61</v>
      </c>
      <c r="N420">
        <v>7.39</v>
      </c>
      <c r="O420" cm="1">
        <f t="array" ref="O420:T420">_xlfn.XLOOKUP(C420,claimed!A:A,claimed!B:G)</f>
        <v>35</v>
      </c>
      <c r="P420">
        <v>129</v>
      </c>
      <c r="Q420">
        <v>195</v>
      </c>
      <c r="R420">
        <v>0.4</v>
      </c>
      <c r="S420">
        <v>49</v>
      </c>
      <c r="T420">
        <v>10.9</v>
      </c>
      <c r="U420" t="str">
        <f t="shared" si="12"/>
        <v>Dry</v>
      </c>
      <c r="V420" t="str">
        <f t="shared" si="13"/>
        <v>Hot</v>
      </c>
    </row>
    <row r="421" spans="1:22">
      <c r="A421" s="1">
        <v>44800</v>
      </c>
      <c r="B421">
        <v>35</v>
      </c>
      <c r="C421" t="s">
        <v>9</v>
      </c>
      <c r="D421">
        <v>38.090000000000003</v>
      </c>
      <c r="E421">
        <v>180.22</v>
      </c>
      <c r="F421">
        <v>189.22</v>
      </c>
      <c r="G421">
        <v>0.5</v>
      </c>
      <c r="H421">
        <v>49.98</v>
      </c>
      <c r="I421">
        <v>14.48</v>
      </c>
      <c r="J421" cm="1">
        <f t="array" ref="J421:N421">_xlfn.XLOOKUP(B421,weather!B:B,weather!C:G)</f>
        <v>1.3</v>
      </c>
      <c r="K421">
        <v>2</v>
      </c>
      <c r="L421">
        <v>16.190000000000001</v>
      </c>
      <c r="M421">
        <v>64.61</v>
      </c>
      <c r="N421">
        <v>7.39</v>
      </c>
      <c r="O421" cm="1">
        <f t="array" ref="O421:T421">_xlfn.XLOOKUP(C421,claimed!A:A,claimed!B:G)</f>
        <v>35</v>
      </c>
      <c r="P421">
        <v>129</v>
      </c>
      <c r="Q421">
        <v>195</v>
      </c>
      <c r="R421">
        <v>0.4</v>
      </c>
      <c r="S421">
        <v>49</v>
      </c>
      <c r="T421">
        <v>10.9</v>
      </c>
      <c r="U421" t="str">
        <f t="shared" si="12"/>
        <v>Dry</v>
      </c>
      <c r="V421" t="str">
        <f t="shared" si="13"/>
        <v>Hot</v>
      </c>
    </row>
    <row r="422" spans="1:22">
      <c r="A422" s="1">
        <v>44800</v>
      </c>
      <c r="B422">
        <v>35</v>
      </c>
      <c r="C422" t="s">
        <v>9</v>
      </c>
      <c r="D422">
        <v>35.299999999999997</v>
      </c>
      <c r="E422">
        <v>195.51</v>
      </c>
      <c r="F422">
        <v>185.4</v>
      </c>
      <c r="G422">
        <v>0.54</v>
      </c>
      <c r="H422">
        <v>51.72</v>
      </c>
      <c r="I422">
        <v>15.27</v>
      </c>
      <c r="J422" cm="1">
        <f t="array" ref="J422:N422">_xlfn.XLOOKUP(B422,weather!B:B,weather!C:G)</f>
        <v>1.3</v>
      </c>
      <c r="K422">
        <v>2</v>
      </c>
      <c r="L422">
        <v>16.190000000000001</v>
      </c>
      <c r="M422">
        <v>64.61</v>
      </c>
      <c r="N422">
        <v>7.39</v>
      </c>
      <c r="O422" cm="1">
        <f t="array" ref="O422:T422">_xlfn.XLOOKUP(C422,claimed!A:A,claimed!B:G)</f>
        <v>35</v>
      </c>
      <c r="P422">
        <v>129</v>
      </c>
      <c r="Q422">
        <v>195</v>
      </c>
      <c r="R422">
        <v>0.4</v>
      </c>
      <c r="S422">
        <v>49</v>
      </c>
      <c r="T422">
        <v>10.9</v>
      </c>
      <c r="U422" t="str">
        <f t="shared" si="12"/>
        <v>Dry</v>
      </c>
      <c r="V422" t="str">
        <f t="shared" si="13"/>
        <v>Hot</v>
      </c>
    </row>
    <row r="423" spans="1:22">
      <c r="A423" s="1">
        <v>44800</v>
      </c>
      <c r="B423">
        <v>35</v>
      </c>
      <c r="C423" t="s">
        <v>9</v>
      </c>
      <c r="D423">
        <v>35.74</v>
      </c>
      <c r="E423">
        <v>212.87</v>
      </c>
      <c r="F423">
        <v>183.1</v>
      </c>
      <c r="G423">
        <v>0.56999999999999995</v>
      </c>
      <c r="H423">
        <v>52.24</v>
      </c>
      <c r="I423">
        <v>16.829999999999998</v>
      </c>
      <c r="J423" cm="1">
        <f t="array" ref="J423:N423">_xlfn.XLOOKUP(B423,weather!B:B,weather!C:G)</f>
        <v>1.3</v>
      </c>
      <c r="K423">
        <v>2</v>
      </c>
      <c r="L423">
        <v>16.190000000000001</v>
      </c>
      <c r="M423">
        <v>64.61</v>
      </c>
      <c r="N423">
        <v>7.39</v>
      </c>
      <c r="O423" cm="1">
        <f t="array" ref="O423:T423">_xlfn.XLOOKUP(C423,claimed!A:A,claimed!B:G)</f>
        <v>35</v>
      </c>
      <c r="P423">
        <v>129</v>
      </c>
      <c r="Q423">
        <v>195</v>
      </c>
      <c r="R423">
        <v>0.4</v>
      </c>
      <c r="S423">
        <v>49</v>
      </c>
      <c r="T423">
        <v>10.9</v>
      </c>
      <c r="U423" t="str">
        <f t="shared" si="12"/>
        <v>Dry</v>
      </c>
      <c r="V423" t="str">
        <f t="shared" si="13"/>
        <v>Hot</v>
      </c>
    </row>
    <row r="424" spans="1:22">
      <c r="A424" s="1">
        <v>44800</v>
      </c>
      <c r="B424">
        <v>35</v>
      </c>
      <c r="C424" t="s">
        <v>10</v>
      </c>
      <c r="D424">
        <v>36</v>
      </c>
      <c r="E424">
        <v>139.16</v>
      </c>
      <c r="F424">
        <v>183.33</v>
      </c>
      <c r="G424">
        <v>0.42</v>
      </c>
      <c r="H424">
        <v>49.22</v>
      </c>
      <c r="I424">
        <v>12.53</v>
      </c>
      <c r="J424" cm="1">
        <f t="array" ref="J424:N424">_xlfn.XLOOKUP(B424,weather!B:B,weather!C:G)</f>
        <v>1.3</v>
      </c>
      <c r="K424">
        <v>2</v>
      </c>
      <c r="L424">
        <v>16.190000000000001</v>
      </c>
      <c r="M424">
        <v>64.61</v>
      </c>
      <c r="N424">
        <v>7.39</v>
      </c>
      <c r="O424" cm="1">
        <f t="array" ref="O424:T424">_xlfn.XLOOKUP(C424,claimed!A:A,claimed!B:G)</f>
        <v>36</v>
      </c>
      <c r="P424">
        <v>123</v>
      </c>
      <c r="Q424">
        <v>189</v>
      </c>
      <c r="R424">
        <v>0.38</v>
      </c>
      <c r="S424">
        <v>50</v>
      </c>
      <c r="T424">
        <v>11.1</v>
      </c>
      <c r="U424" t="str">
        <f t="shared" si="12"/>
        <v>Dry</v>
      </c>
      <c r="V424" t="str">
        <f t="shared" si="13"/>
        <v>Hot</v>
      </c>
    </row>
    <row r="425" spans="1:22">
      <c r="A425" s="1">
        <v>44800</v>
      </c>
      <c r="B425">
        <v>35</v>
      </c>
      <c r="C425" t="s">
        <v>10</v>
      </c>
      <c r="D425">
        <v>36.32</v>
      </c>
      <c r="E425">
        <v>159.49</v>
      </c>
      <c r="F425">
        <v>182.1</v>
      </c>
      <c r="G425">
        <v>0.47</v>
      </c>
      <c r="H425">
        <v>50.61</v>
      </c>
      <c r="I425">
        <v>13.98</v>
      </c>
      <c r="J425" cm="1">
        <f t="array" ref="J425:N425">_xlfn.XLOOKUP(B425,weather!B:B,weather!C:G)</f>
        <v>1.3</v>
      </c>
      <c r="K425">
        <v>2</v>
      </c>
      <c r="L425">
        <v>16.190000000000001</v>
      </c>
      <c r="M425">
        <v>64.61</v>
      </c>
      <c r="N425">
        <v>7.39</v>
      </c>
      <c r="O425" cm="1">
        <f t="array" ref="O425:T425">_xlfn.XLOOKUP(C425,claimed!A:A,claimed!B:G)</f>
        <v>36</v>
      </c>
      <c r="P425">
        <v>123</v>
      </c>
      <c r="Q425">
        <v>189</v>
      </c>
      <c r="R425">
        <v>0.38</v>
      </c>
      <c r="S425">
        <v>50</v>
      </c>
      <c r="T425">
        <v>11.1</v>
      </c>
      <c r="U425" t="str">
        <f t="shared" si="12"/>
        <v>Dry</v>
      </c>
      <c r="V425" t="str">
        <f t="shared" si="13"/>
        <v>Hot</v>
      </c>
    </row>
    <row r="426" spans="1:22">
      <c r="A426" s="1">
        <v>44800</v>
      </c>
      <c r="B426">
        <v>35</v>
      </c>
      <c r="C426" t="s">
        <v>10</v>
      </c>
      <c r="D426">
        <v>38.1</v>
      </c>
      <c r="E426">
        <v>176.52</v>
      </c>
      <c r="F426">
        <v>176.98</v>
      </c>
      <c r="G426">
        <v>0.5</v>
      </c>
      <c r="H426">
        <v>52.55</v>
      </c>
      <c r="I426">
        <v>14.02</v>
      </c>
      <c r="J426" cm="1">
        <f t="array" ref="J426:N426">_xlfn.XLOOKUP(B426,weather!B:B,weather!C:G)</f>
        <v>1.3</v>
      </c>
      <c r="K426">
        <v>2</v>
      </c>
      <c r="L426">
        <v>16.190000000000001</v>
      </c>
      <c r="M426">
        <v>64.61</v>
      </c>
      <c r="N426">
        <v>7.39</v>
      </c>
      <c r="O426" cm="1">
        <f t="array" ref="O426:T426">_xlfn.XLOOKUP(C426,claimed!A:A,claimed!B:G)</f>
        <v>36</v>
      </c>
      <c r="P426">
        <v>123</v>
      </c>
      <c r="Q426">
        <v>189</v>
      </c>
      <c r="R426">
        <v>0.38</v>
      </c>
      <c r="S426">
        <v>50</v>
      </c>
      <c r="T426">
        <v>11.1</v>
      </c>
      <c r="U426" t="str">
        <f t="shared" si="12"/>
        <v>Dry</v>
      </c>
      <c r="V426" t="str">
        <f t="shared" si="13"/>
        <v>Hot</v>
      </c>
    </row>
    <row r="427" spans="1:22">
      <c r="A427" s="1">
        <v>44800</v>
      </c>
      <c r="B427">
        <v>35</v>
      </c>
      <c r="C427" t="s">
        <v>11</v>
      </c>
      <c r="D427">
        <v>39.15</v>
      </c>
      <c r="E427">
        <v>129.62</v>
      </c>
      <c r="F427">
        <v>188.77</v>
      </c>
      <c r="G427">
        <v>0.28000000000000003</v>
      </c>
      <c r="H427">
        <v>58.52</v>
      </c>
      <c r="I427">
        <v>10.64</v>
      </c>
      <c r="J427" cm="1">
        <f t="array" ref="J427:N427">_xlfn.XLOOKUP(B427,weather!B:B,weather!C:G)</f>
        <v>1.3</v>
      </c>
      <c r="K427">
        <v>2</v>
      </c>
      <c r="L427">
        <v>16.190000000000001</v>
      </c>
      <c r="M427">
        <v>64.61</v>
      </c>
      <c r="N427">
        <v>7.39</v>
      </c>
      <c r="O427" cm="1">
        <f t="array" ref="O427:T427">_xlfn.XLOOKUP(C427,claimed!A:A,claimed!B:G)</f>
        <v>38</v>
      </c>
      <c r="P427">
        <v>112</v>
      </c>
      <c r="Q427">
        <v>194</v>
      </c>
      <c r="R427">
        <v>0.25</v>
      </c>
      <c r="S427">
        <v>56</v>
      </c>
      <c r="T427">
        <v>10.199999999999999</v>
      </c>
      <c r="U427" t="str">
        <f t="shared" si="12"/>
        <v>Dry</v>
      </c>
      <c r="V427" t="str">
        <f t="shared" si="13"/>
        <v>Hot</v>
      </c>
    </row>
    <row r="428" spans="1:22">
      <c r="A428" s="1">
        <v>44800</v>
      </c>
      <c r="B428">
        <v>35</v>
      </c>
      <c r="C428" t="s">
        <v>11</v>
      </c>
      <c r="D428">
        <v>39.909999999999997</v>
      </c>
      <c r="E428">
        <v>148.46</v>
      </c>
      <c r="F428">
        <v>185.8</v>
      </c>
      <c r="G428">
        <v>0.31</v>
      </c>
      <c r="H428">
        <v>62.28</v>
      </c>
      <c r="I428">
        <v>11.78</v>
      </c>
      <c r="J428" cm="1">
        <f t="array" ref="J428:N428">_xlfn.XLOOKUP(B428,weather!B:B,weather!C:G)</f>
        <v>1.3</v>
      </c>
      <c r="K428">
        <v>2</v>
      </c>
      <c r="L428">
        <v>16.190000000000001</v>
      </c>
      <c r="M428">
        <v>64.61</v>
      </c>
      <c r="N428">
        <v>7.39</v>
      </c>
      <c r="O428" cm="1">
        <f t="array" ref="O428:T428">_xlfn.XLOOKUP(C428,claimed!A:A,claimed!B:G)</f>
        <v>38</v>
      </c>
      <c r="P428">
        <v>112</v>
      </c>
      <c r="Q428">
        <v>194</v>
      </c>
      <c r="R428">
        <v>0.25</v>
      </c>
      <c r="S428">
        <v>56</v>
      </c>
      <c r="T428">
        <v>10.199999999999999</v>
      </c>
      <c r="U428" t="str">
        <f t="shared" si="12"/>
        <v>Dry</v>
      </c>
      <c r="V428" t="str">
        <f t="shared" si="13"/>
        <v>Hot</v>
      </c>
    </row>
    <row r="429" spans="1:22">
      <c r="A429" s="1">
        <v>44800</v>
      </c>
      <c r="B429">
        <v>35</v>
      </c>
      <c r="C429" t="s">
        <v>11</v>
      </c>
      <c r="D429">
        <v>38.32</v>
      </c>
      <c r="E429">
        <v>166.07</v>
      </c>
      <c r="F429">
        <v>182.36</v>
      </c>
      <c r="G429">
        <v>0.35</v>
      </c>
      <c r="H429">
        <v>65.36</v>
      </c>
      <c r="I429">
        <v>11.88</v>
      </c>
      <c r="J429" cm="1">
        <f t="array" ref="J429:N429">_xlfn.XLOOKUP(B429,weather!B:B,weather!C:G)</f>
        <v>1.3</v>
      </c>
      <c r="K429">
        <v>2</v>
      </c>
      <c r="L429">
        <v>16.190000000000001</v>
      </c>
      <c r="M429">
        <v>64.61</v>
      </c>
      <c r="N429">
        <v>7.39</v>
      </c>
      <c r="O429" cm="1">
        <f t="array" ref="O429:T429">_xlfn.XLOOKUP(C429,claimed!A:A,claimed!B:G)</f>
        <v>38</v>
      </c>
      <c r="P429">
        <v>112</v>
      </c>
      <c r="Q429">
        <v>194</v>
      </c>
      <c r="R429">
        <v>0.25</v>
      </c>
      <c r="S429">
        <v>56</v>
      </c>
      <c r="T429">
        <v>10.199999999999999</v>
      </c>
      <c r="U429" t="str">
        <f t="shared" si="12"/>
        <v>Dry</v>
      </c>
      <c r="V429" t="str">
        <f t="shared" si="13"/>
        <v>Hot</v>
      </c>
    </row>
    <row r="430" spans="1:22">
      <c r="A430" s="1">
        <v>44800</v>
      </c>
      <c r="B430">
        <v>35</v>
      </c>
      <c r="C430" t="s">
        <v>11</v>
      </c>
      <c r="D430">
        <v>38.79</v>
      </c>
      <c r="E430">
        <v>185.86</v>
      </c>
      <c r="F430">
        <v>178</v>
      </c>
      <c r="G430">
        <v>0.37</v>
      </c>
      <c r="H430">
        <v>67.77</v>
      </c>
      <c r="I430">
        <v>13.12</v>
      </c>
      <c r="J430" cm="1">
        <f t="array" ref="J430:N430">_xlfn.XLOOKUP(B430,weather!B:B,weather!C:G)</f>
        <v>1.3</v>
      </c>
      <c r="K430">
        <v>2</v>
      </c>
      <c r="L430">
        <v>16.190000000000001</v>
      </c>
      <c r="M430">
        <v>64.61</v>
      </c>
      <c r="N430">
        <v>7.39</v>
      </c>
      <c r="O430" cm="1">
        <f t="array" ref="O430:T430">_xlfn.XLOOKUP(C430,claimed!A:A,claimed!B:G)</f>
        <v>38</v>
      </c>
      <c r="P430">
        <v>112</v>
      </c>
      <c r="Q430">
        <v>194</v>
      </c>
      <c r="R430">
        <v>0.25</v>
      </c>
      <c r="S430">
        <v>56</v>
      </c>
      <c r="T430">
        <v>10.199999999999999</v>
      </c>
      <c r="U430" t="str">
        <f t="shared" si="12"/>
        <v>Dry</v>
      </c>
      <c r="V430" t="str">
        <f t="shared" si="13"/>
        <v>Hot</v>
      </c>
    </row>
    <row r="431" spans="1:22">
      <c r="A431" s="1">
        <v>44800</v>
      </c>
      <c r="B431">
        <v>35</v>
      </c>
      <c r="C431" t="s">
        <v>11</v>
      </c>
      <c r="D431">
        <v>38.51</v>
      </c>
      <c r="E431">
        <v>205.52</v>
      </c>
      <c r="F431">
        <v>175.24</v>
      </c>
      <c r="G431">
        <v>0.42</v>
      </c>
      <c r="H431">
        <v>67.989999999999995</v>
      </c>
      <c r="I431">
        <v>14.08</v>
      </c>
      <c r="J431" cm="1">
        <f t="array" ref="J431:N431">_xlfn.XLOOKUP(B431,weather!B:B,weather!C:G)</f>
        <v>1.3</v>
      </c>
      <c r="K431">
        <v>2</v>
      </c>
      <c r="L431">
        <v>16.190000000000001</v>
      </c>
      <c r="M431">
        <v>64.61</v>
      </c>
      <c r="N431">
        <v>7.39</v>
      </c>
      <c r="O431" cm="1">
        <f t="array" ref="O431:T431">_xlfn.XLOOKUP(C431,claimed!A:A,claimed!B:G)</f>
        <v>38</v>
      </c>
      <c r="P431">
        <v>112</v>
      </c>
      <c r="Q431">
        <v>194</v>
      </c>
      <c r="R431">
        <v>0.25</v>
      </c>
      <c r="S431">
        <v>56</v>
      </c>
      <c r="T431">
        <v>10.199999999999999</v>
      </c>
      <c r="U431" t="str">
        <f t="shared" si="12"/>
        <v>Dry</v>
      </c>
      <c r="V431" t="str">
        <f t="shared" si="13"/>
        <v>Hot</v>
      </c>
    </row>
    <row r="432" spans="1:22">
      <c r="A432" s="1">
        <v>44807</v>
      </c>
      <c r="B432">
        <v>36</v>
      </c>
      <c r="C432" t="s">
        <v>9</v>
      </c>
      <c r="D432">
        <v>42.99</v>
      </c>
      <c r="E432">
        <v>148.21</v>
      </c>
      <c r="F432">
        <v>196.02</v>
      </c>
      <c r="G432">
        <v>0.45</v>
      </c>
      <c r="H432">
        <v>51.7</v>
      </c>
      <c r="I432">
        <v>13.41</v>
      </c>
      <c r="J432" cm="1">
        <f t="array" ref="J432:N432">_xlfn.XLOOKUP(B432,weather!B:B,weather!C:G)</f>
        <v>3.55</v>
      </c>
      <c r="K432">
        <v>3</v>
      </c>
      <c r="L432">
        <v>15.31</v>
      </c>
      <c r="M432">
        <v>74.84</v>
      </c>
      <c r="N432">
        <v>4.4800000000000004</v>
      </c>
      <c r="O432" cm="1">
        <f t="array" ref="O432:T432">_xlfn.XLOOKUP(C432,claimed!A:A,claimed!B:G)</f>
        <v>35</v>
      </c>
      <c r="P432">
        <v>129</v>
      </c>
      <c r="Q432">
        <v>195</v>
      </c>
      <c r="R432">
        <v>0.4</v>
      </c>
      <c r="S432">
        <v>49</v>
      </c>
      <c r="T432">
        <v>10.9</v>
      </c>
      <c r="U432" t="str">
        <f t="shared" si="12"/>
        <v>Wet</v>
      </c>
      <c r="V432" t="str">
        <f t="shared" si="13"/>
        <v>Hot</v>
      </c>
    </row>
    <row r="433" spans="1:22">
      <c r="A433" s="1">
        <v>44807</v>
      </c>
      <c r="B433">
        <v>36</v>
      </c>
      <c r="C433" t="s">
        <v>9</v>
      </c>
      <c r="D433">
        <v>50.99</v>
      </c>
      <c r="E433">
        <v>165.11</v>
      </c>
      <c r="F433">
        <v>190.64</v>
      </c>
      <c r="G433">
        <v>0.48</v>
      </c>
      <c r="H433">
        <v>48.14</v>
      </c>
      <c r="I433">
        <v>15.21</v>
      </c>
      <c r="J433" cm="1">
        <f t="array" ref="J433:N433">_xlfn.XLOOKUP(B433,weather!B:B,weather!C:G)</f>
        <v>3.55</v>
      </c>
      <c r="K433">
        <v>3</v>
      </c>
      <c r="L433">
        <v>15.31</v>
      </c>
      <c r="M433">
        <v>74.84</v>
      </c>
      <c r="N433">
        <v>4.4800000000000004</v>
      </c>
      <c r="O433" cm="1">
        <f t="array" ref="O433:T433">_xlfn.XLOOKUP(C433,claimed!A:A,claimed!B:G)</f>
        <v>35</v>
      </c>
      <c r="P433">
        <v>129</v>
      </c>
      <c r="Q433">
        <v>195</v>
      </c>
      <c r="R433">
        <v>0.4</v>
      </c>
      <c r="S433">
        <v>49</v>
      </c>
      <c r="T433">
        <v>10.9</v>
      </c>
      <c r="U433" t="str">
        <f t="shared" si="12"/>
        <v>Wet</v>
      </c>
      <c r="V433" t="str">
        <f t="shared" si="13"/>
        <v>Hot</v>
      </c>
    </row>
    <row r="434" spans="1:22">
      <c r="A434" s="1">
        <v>44807</v>
      </c>
      <c r="B434">
        <v>36</v>
      </c>
      <c r="C434" t="s">
        <v>9</v>
      </c>
      <c r="D434">
        <v>53.97</v>
      </c>
      <c r="E434">
        <v>179.29</v>
      </c>
      <c r="F434">
        <v>189.19</v>
      </c>
      <c r="G434">
        <v>0.52</v>
      </c>
      <c r="H434">
        <v>53.51</v>
      </c>
      <c r="I434">
        <v>17.28</v>
      </c>
      <c r="J434" cm="1">
        <f t="array" ref="J434:N434">_xlfn.XLOOKUP(B434,weather!B:B,weather!C:G)</f>
        <v>3.55</v>
      </c>
      <c r="K434">
        <v>3</v>
      </c>
      <c r="L434">
        <v>15.31</v>
      </c>
      <c r="M434">
        <v>74.84</v>
      </c>
      <c r="N434">
        <v>4.4800000000000004</v>
      </c>
      <c r="O434" cm="1">
        <f t="array" ref="O434:T434">_xlfn.XLOOKUP(C434,claimed!A:A,claimed!B:G)</f>
        <v>35</v>
      </c>
      <c r="P434">
        <v>129</v>
      </c>
      <c r="Q434">
        <v>195</v>
      </c>
      <c r="R434">
        <v>0.4</v>
      </c>
      <c r="S434">
        <v>49</v>
      </c>
      <c r="T434">
        <v>10.9</v>
      </c>
      <c r="U434" t="str">
        <f t="shared" si="12"/>
        <v>Wet</v>
      </c>
      <c r="V434" t="str">
        <f t="shared" si="13"/>
        <v>Hot</v>
      </c>
    </row>
    <row r="435" spans="1:22">
      <c r="A435" s="1">
        <v>44807</v>
      </c>
      <c r="B435">
        <v>36</v>
      </c>
      <c r="C435" t="s">
        <v>9</v>
      </c>
      <c r="D435">
        <v>57.89</v>
      </c>
      <c r="E435">
        <v>191.81</v>
      </c>
      <c r="F435">
        <v>184.34</v>
      </c>
      <c r="G435">
        <v>0.55000000000000004</v>
      </c>
      <c r="H435">
        <v>55.86</v>
      </c>
      <c r="I435">
        <v>18.489999999999998</v>
      </c>
      <c r="J435" cm="1">
        <f t="array" ref="J435:N435">_xlfn.XLOOKUP(B435,weather!B:B,weather!C:G)</f>
        <v>3.55</v>
      </c>
      <c r="K435">
        <v>3</v>
      </c>
      <c r="L435">
        <v>15.31</v>
      </c>
      <c r="M435">
        <v>74.84</v>
      </c>
      <c r="N435">
        <v>4.4800000000000004</v>
      </c>
      <c r="O435" cm="1">
        <f t="array" ref="O435:T435">_xlfn.XLOOKUP(C435,claimed!A:A,claimed!B:G)</f>
        <v>35</v>
      </c>
      <c r="P435">
        <v>129</v>
      </c>
      <c r="Q435">
        <v>195</v>
      </c>
      <c r="R435">
        <v>0.4</v>
      </c>
      <c r="S435">
        <v>49</v>
      </c>
      <c r="T435">
        <v>10.9</v>
      </c>
      <c r="U435" t="str">
        <f t="shared" si="12"/>
        <v>Wet</v>
      </c>
      <c r="V435" t="str">
        <f t="shared" si="13"/>
        <v>Hot</v>
      </c>
    </row>
    <row r="436" spans="1:22">
      <c r="A436" s="1">
        <v>44807</v>
      </c>
      <c r="B436">
        <v>36</v>
      </c>
      <c r="C436" t="s">
        <v>9</v>
      </c>
      <c r="D436">
        <v>61.59</v>
      </c>
      <c r="E436">
        <v>205.75</v>
      </c>
      <c r="F436">
        <v>184.03</v>
      </c>
      <c r="G436">
        <v>0.59</v>
      </c>
      <c r="H436">
        <v>54.02</v>
      </c>
      <c r="I436">
        <v>20.48</v>
      </c>
      <c r="J436" cm="1">
        <f t="array" ref="J436:N436">_xlfn.XLOOKUP(B436,weather!B:B,weather!C:G)</f>
        <v>3.55</v>
      </c>
      <c r="K436">
        <v>3</v>
      </c>
      <c r="L436">
        <v>15.31</v>
      </c>
      <c r="M436">
        <v>74.84</v>
      </c>
      <c r="N436">
        <v>4.4800000000000004</v>
      </c>
      <c r="O436" cm="1">
        <f t="array" ref="O436:T436">_xlfn.XLOOKUP(C436,claimed!A:A,claimed!B:G)</f>
        <v>35</v>
      </c>
      <c r="P436">
        <v>129</v>
      </c>
      <c r="Q436">
        <v>195</v>
      </c>
      <c r="R436">
        <v>0.4</v>
      </c>
      <c r="S436">
        <v>49</v>
      </c>
      <c r="T436">
        <v>10.9</v>
      </c>
      <c r="U436" t="str">
        <f t="shared" si="12"/>
        <v>Wet</v>
      </c>
      <c r="V436" t="str">
        <f t="shared" si="13"/>
        <v>Hot</v>
      </c>
    </row>
    <row r="437" spans="1:22">
      <c r="A437" s="1">
        <v>44807</v>
      </c>
      <c r="B437">
        <v>36</v>
      </c>
      <c r="C437" t="s">
        <v>10</v>
      </c>
      <c r="D437">
        <v>38.72</v>
      </c>
      <c r="E437">
        <v>138.44</v>
      </c>
      <c r="F437">
        <v>183.56</v>
      </c>
      <c r="G437">
        <v>0.42</v>
      </c>
      <c r="H437">
        <v>52.4</v>
      </c>
      <c r="I437">
        <v>15.08</v>
      </c>
      <c r="J437" cm="1">
        <f t="array" ref="J437:N437">_xlfn.XLOOKUP(B437,weather!B:B,weather!C:G)</f>
        <v>3.55</v>
      </c>
      <c r="K437">
        <v>3</v>
      </c>
      <c r="L437">
        <v>15.31</v>
      </c>
      <c r="M437">
        <v>74.84</v>
      </c>
      <c r="N437">
        <v>4.4800000000000004</v>
      </c>
      <c r="O437" cm="1">
        <f t="array" ref="O437:T437">_xlfn.XLOOKUP(C437,claimed!A:A,claimed!B:G)</f>
        <v>36</v>
      </c>
      <c r="P437">
        <v>123</v>
      </c>
      <c r="Q437">
        <v>189</v>
      </c>
      <c r="R437">
        <v>0.38</v>
      </c>
      <c r="S437">
        <v>50</v>
      </c>
      <c r="T437">
        <v>11.1</v>
      </c>
      <c r="U437" t="str">
        <f t="shared" si="12"/>
        <v>Wet</v>
      </c>
      <c r="V437" t="str">
        <f t="shared" si="13"/>
        <v>Hot</v>
      </c>
    </row>
    <row r="438" spans="1:22">
      <c r="A438" s="1">
        <v>44807</v>
      </c>
      <c r="B438">
        <v>36</v>
      </c>
      <c r="C438" t="s">
        <v>10</v>
      </c>
      <c r="D438">
        <v>42.51</v>
      </c>
      <c r="E438">
        <v>151.99</v>
      </c>
      <c r="F438">
        <v>184.26</v>
      </c>
      <c r="G438">
        <v>0.45</v>
      </c>
      <c r="H438">
        <v>54.52</v>
      </c>
      <c r="I438">
        <v>15.95</v>
      </c>
      <c r="J438" cm="1">
        <f t="array" ref="J438:N438">_xlfn.XLOOKUP(B438,weather!B:B,weather!C:G)</f>
        <v>3.55</v>
      </c>
      <c r="K438">
        <v>3</v>
      </c>
      <c r="L438">
        <v>15.31</v>
      </c>
      <c r="M438">
        <v>74.84</v>
      </c>
      <c r="N438">
        <v>4.4800000000000004</v>
      </c>
      <c r="O438" cm="1">
        <f t="array" ref="O438:T438">_xlfn.XLOOKUP(C438,claimed!A:A,claimed!B:G)</f>
        <v>36</v>
      </c>
      <c r="P438">
        <v>123</v>
      </c>
      <c r="Q438">
        <v>189</v>
      </c>
      <c r="R438">
        <v>0.38</v>
      </c>
      <c r="S438">
        <v>50</v>
      </c>
      <c r="T438">
        <v>11.1</v>
      </c>
      <c r="U438" t="str">
        <f t="shared" si="12"/>
        <v>Wet</v>
      </c>
      <c r="V438" t="str">
        <f t="shared" si="13"/>
        <v>Hot</v>
      </c>
    </row>
    <row r="439" spans="1:22">
      <c r="A439" s="1">
        <v>44807</v>
      </c>
      <c r="B439">
        <v>36</v>
      </c>
      <c r="C439" t="s">
        <v>10</v>
      </c>
      <c r="D439">
        <v>46.04</v>
      </c>
      <c r="E439">
        <v>162.66999999999999</v>
      </c>
      <c r="F439">
        <v>178.99</v>
      </c>
      <c r="G439">
        <v>0.49</v>
      </c>
      <c r="H439">
        <v>58.22</v>
      </c>
      <c r="I439">
        <v>17.22</v>
      </c>
      <c r="J439" cm="1">
        <f t="array" ref="J439:N439">_xlfn.XLOOKUP(B439,weather!B:B,weather!C:G)</f>
        <v>3.55</v>
      </c>
      <c r="K439">
        <v>3</v>
      </c>
      <c r="L439">
        <v>15.31</v>
      </c>
      <c r="M439">
        <v>74.84</v>
      </c>
      <c r="N439">
        <v>4.4800000000000004</v>
      </c>
      <c r="O439" cm="1">
        <f t="array" ref="O439:T439">_xlfn.XLOOKUP(C439,claimed!A:A,claimed!B:G)</f>
        <v>36</v>
      </c>
      <c r="P439">
        <v>123</v>
      </c>
      <c r="Q439">
        <v>189</v>
      </c>
      <c r="R439">
        <v>0.38</v>
      </c>
      <c r="S439">
        <v>50</v>
      </c>
      <c r="T439">
        <v>11.1</v>
      </c>
      <c r="U439" t="str">
        <f t="shared" si="12"/>
        <v>Wet</v>
      </c>
      <c r="V439" t="str">
        <f t="shared" si="13"/>
        <v>Hot</v>
      </c>
    </row>
    <row r="440" spans="1:22">
      <c r="A440" s="1">
        <v>44807</v>
      </c>
      <c r="B440">
        <v>36</v>
      </c>
      <c r="C440" t="s">
        <v>11</v>
      </c>
      <c r="D440">
        <v>41.95</v>
      </c>
      <c r="E440">
        <v>127.99</v>
      </c>
      <c r="F440">
        <v>190</v>
      </c>
      <c r="G440">
        <v>0.28000000000000003</v>
      </c>
      <c r="H440">
        <v>56.76</v>
      </c>
      <c r="I440">
        <v>11.32</v>
      </c>
      <c r="J440" cm="1">
        <f t="array" ref="J440:N440">_xlfn.XLOOKUP(B440,weather!B:B,weather!C:G)</f>
        <v>3.55</v>
      </c>
      <c r="K440">
        <v>3</v>
      </c>
      <c r="L440">
        <v>15.31</v>
      </c>
      <c r="M440">
        <v>74.84</v>
      </c>
      <c r="N440">
        <v>4.4800000000000004</v>
      </c>
      <c r="O440" cm="1">
        <f t="array" ref="O440:T440">_xlfn.XLOOKUP(C440,claimed!A:A,claimed!B:G)</f>
        <v>38</v>
      </c>
      <c r="P440">
        <v>112</v>
      </c>
      <c r="Q440">
        <v>194</v>
      </c>
      <c r="R440">
        <v>0.25</v>
      </c>
      <c r="S440">
        <v>56</v>
      </c>
      <c r="T440">
        <v>10.199999999999999</v>
      </c>
      <c r="U440" t="str">
        <f t="shared" si="12"/>
        <v>Wet</v>
      </c>
      <c r="V440" t="str">
        <f t="shared" si="13"/>
        <v>Hot</v>
      </c>
    </row>
    <row r="441" spans="1:22">
      <c r="A441" s="1">
        <v>44807</v>
      </c>
      <c r="B441">
        <v>36</v>
      </c>
      <c r="C441" t="s">
        <v>11</v>
      </c>
      <c r="D441">
        <v>47.21</v>
      </c>
      <c r="E441">
        <v>144.04</v>
      </c>
      <c r="F441">
        <v>187.23</v>
      </c>
      <c r="G441">
        <v>0.31</v>
      </c>
      <c r="H441">
        <v>57.18</v>
      </c>
      <c r="I441">
        <v>13.62</v>
      </c>
      <c r="J441" cm="1">
        <f t="array" ref="J441:N441">_xlfn.XLOOKUP(B441,weather!B:B,weather!C:G)</f>
        <v>3.55</v>
      </c>
      <c r="K441">
        <v>3</v>
      </c>
      <c r="L441">
        <v>15.31</v>
      </c>
      <c r="M441">
        <v>74.84</v>
      </c>
      <c r="N441">
        <v>4.4800000000000004</v>
      </c>
      <c r="O441" cm="1">
        <f t="array" ref="O441:T441">_xlfn.XLOOKUP(C441,claimed!A:A,claimed!B:G)</f>
        <v>38</v>
      </c>
      <c r="P441">
        <v>112</v>
      </c>
      <c r="Q441">
        <v>194</v>
      </c>
      <c r="R441">
        <v>0.25</v>
      </c>
      <c r="S441">
        <v>56</v>
      </c>
      <c r="T441">
        <v>10.199999999999999</v>
      </c>
      <c r="U441" t="str">
        <f t="shared" si="12"/>
        <v>Wet</v>
      </c>
      <c r="V441" t="str">
        <f t="shared" si="13"/>
        <v>Hot</v>
      </c>
    </row>
    <row r="442" spans="1:22">
      <c r="A442" s="1">
        <v>44807</v>
      </c>
      <c r="B442">
        <v>36</v>
      </c>
      <c r="C442" t="s">
        <v>11</v>
      </c>
      <c r="D442">
        <v>51.74</v>
      </c>
      <c r="E442">
        <v>159.29</v>
      </c>
      <c r="F442">
        <v>174.55</v>
      </c>
      <c r="G442">
        <v>0.34</v>
      </c>
      <c r="H442">
        <v>61.45</v>
      </c>
      <c r="I442">
        <v>16.87</v>
      </c>
      <c r="J442" cm="1">
        <f t="array" ref="J442:N442">_xlfn.XLOOKUP(B442,weather!B:B,weather!C:G)</f>
        <v>3.55</v>
      </c>
      <c r="K442">
        <v>3</v>
      </c>
      <c r="L442">
        <v>15.31</v>
      </c>
      <c r="M442">
        <v>74.84</v>
      </c>
      <c r="N442">
        <v>4.4800000000000004</v>
      </c>
      <c r="O442" cm="1">
        <f t="array" ref="O442:T442">_xlfn.XLOOKUP(C442,claimed!A:A,claimed!B:G)</f>
        <v>38</v>
      </c>
      <c r="P442">
        <v>112</v>
      </c>
      <c r="Q442">
        <v>194</v>
      </c>
      <c r="R442">
        <v>0.25</v>
      </c>
      <c r="S442">
        <v>56</v>
      </c>
      <c r="T442">
        <v>10.199999999999999</v>
      </c>
      <c r="U442" t="str">
        <f t="shared" si="12"/>
        <v>Wet</v>
      </c>
      <c r="V442" t="str">
        <f t="shared" si="13"/>
        <v>Hot</v>
      </c>
    </row>
    <row r="443" spans="1:22">
      <c r="A443" s="1">
        <v>44807</v>
      </c>
      <c r="B443">
        <v>36</v>
      </c>
      <c r="C443" t="s">
        <v>11</v>
      </c>
      <c r="D443">
        <v>55.98</v>
      </c>
      <c r="E443">
        <v>174.55</v>
      </c>
      <c r="F443">
        <v>171.77</v>
      </c>
      <c r="G443">
        <v>0.36</v>
      </c>
      <c r="H443">
        <v>62.73</v>
      </c>
      <c r="I443">
        <v>18.71</v>
      </c>
      <c r="J443" cm="1">
        <f t="array" ref="J443:N443">_xlfn.XLOOKUP(B443,weather!B:B,weather!C:G)</f>
        <v>3.55</v>
      </c>
      <c r="K443">
        <v>3</v>
      </c>
      <c r="L443">
        <v>15.31</v>
      </c>
      <c r="M443">
        <v>74.84</v>
      </c>
      <c r="N443">
        <v>4.4800000000000004</v>
      </c>
      <c r="O443" cm="1">
        <f t="array" ref="O443:T443">_xlfn.XLOOKUP(C443,claimed!A:A,claimed!B:G)</f>
        <v>38</v>
      </c>
      <c r="P443">
        <v>112</v>
      </c>
      <c r="Q443">
        <v>194</v>
      </c>
      <c r="R443">
        <v>0.25</v>
      </c>
      <c r="S443">
        <v>56</v>
      </c>
      <c r="T443">
        <v>10.199999999999999</v>
      </c>
      <c r="U443" t="str">
        <f t="shared" si="12"/>
        <v>Wet</v>
      </c>
      <c r="V443" t="str">
        <f t="shared" si="13"/>
        <v>Hot</v>
      </c>
    </row>
    <row r="444" spans="1:22">
      <c r="A444" s="1">
        <v>44807</v>
      </c>
      <c r="B444">
        <v>36</v>
      </c>
      <c r="C444" t="s">
        <v>11</v>
      </c>
      <c r="D444">
        <v>58.32</v>
      </c>
      <c r="E444">
        <v>189.36</v>
      </c>
      <c r="F444">
        <v>163.43</v>
      </c>
      <c r="G444">
        <v>0.4</v>
      </c>
      <c r="H444">
        <v>66.55</v>
      </c>
      <c r="I444">
        <v>19.98</v>
      </c>
      <c r="J444" cm="1">
        <f t="array" ref="J444:N444">_xlfn.XLOOKUP(B444,weather!B:B,weather!C:G)</f>
        <v>3.55</v>
      </c>
      <c r="K444">
        <v>3</v>
      </c>
      <c r="L444">
        <v>15.31</v>
      </c>
      <c r="M444">
        <v>74.84</v>
      </c>
      <c r="N444">
        <v>4.4800000000000004</v>
      </c>
      <c r="O444" cm="1">
        <f t="array" ref="O444:T444">_xlfn.XLOOKUP(C444,claimed!A:A,claimed!B:G)</f>
        <v>38</v>
      </c>
      <c r="P444">
        <v>112</v>
      </c>
      <c r="Q444">
        <v>194</v>
      </c>
      <c r="R444">
        <v>0.25</v>
      </c>
      <c r="S444">
        <v>56</v>
      </c>
      <c r="T444">
        <v>10.199999999999999</v>
      </c>
      <c r="U444" t="str">
        <f t="shared" si="12"/>
        <v>Wet</v>
      </c>
      <c r="V444" t="str">
        <f t="shared" si="13"/>
        <v>Hot</v>
      </c>
    </row>
    <row r="445" spans="1:22">
      <c r="A445" s="1">
        <v>44814</v>
      </c>
      <c r="B445">
        <v>37</v>
      </c>
      <c r="C445" t="s">
        <v>9</v>
      </c>
      <c r="D445">
        <v>39.64</v>
      </c>
      <c r="E445">
        <v>142.18</v>
      </c>
      <c r="F445">
        <v>192.57</v>
      </c>
      <c r="G445">
        <v>0.48</v>
      </c>
      <c r="H445">
        <v>53.53</v>
      </c>
      <c r="I445">
        <v>11.99</v>
      </c>
      <c r="J445" cm="1">
        <f t="array" ref="J445:N445">_xlfn.XLOOKUP(B445,weather!B:B,weather!C:G)</f>
        <v>3.6</v>
      </c>
      <c r="K445">
        <v>4</v>
      </c>
      <c r="L445">
        <v>15.07</v>
      </c>
      <c r="M445">
        <v>73.650000000000006</v>
      </c>
      <c r="N445">
        <v>11.16</v>
      </c>
      <c r="O445" cm="1">
        <f t="array" ref="O445:T445">_xlfn.XLOOKUP(C445,claimed!A:A,claimed!B:G)</f>
        <v>35</v>
      </c>
      <c r="P445">
        <v>129</v>
      </c>
      <c r="Q445">
        <v>195</v>
      </c>
      <c r="R445">
        <v>0.4</v>
      </c>
      <c r="S445">
        <v>49</v>
      </c>
      <c r="T445">
        <v>10.9</v>
      </c>
      <c r="U445" t="str">
        <f t="shared" si="12"/>
        <v>Wet</v>
      </c>
      <c r="V445" t="str">
        <f t="shared" si="13"/>
        <v>Hot</v>
      </c>
    </row>
    <row r="446" spans="1:22">
      <c r="A446" s="1">
        <v>44814</v>
      </c>
      <c r="B446">
        <v>37</v>
      </c>
      <c r="C446" t="s">
        <v>9</v>
      </c>
      <c r="D446">
        <v>46.15</v>
      </c>
      <c r="E446">
        <v>155.01</v>
      </c>
      <c r="F446">
        <v>186.82</v>
      </c>
      <c r="G446">
        <v>0.54</v>
      </c>
      <c r="H446">
        <v>53.93</v>
      </c>
      <c r="I446">
        <v>14.38</v>
      </c>
      <c r="J446" cm="1">
        <f t="array" ref="J446:N446">_xlfn.XLOOKUP(B446,weather!B:B,weather!C:G)</f>
        <v>3.6</v>
      </c>
      <c r="K446">
        <v>4</v>
      </c>
      <c r="L446">
        <v>15.07</v>
      </c>
      <c r="M446">
        <v>73.650000000000006</v>
      </c>
      <c r="N446">
        <v>11.16</v>
      </c>
      <c r="O446" cm="1">
        <f t="array" ref="O446:T446">_xlfn.XLOOKUP(C446,claimed!A:A,claimed!B:G)</f>
        <v>35</v>
      </c>
      <c r="P446">
        <v>129</v>
      </c>
      <c r="Q446">
        <v>195</v>
      </c>
      <c r="R446">
        <v>0.4</v>
      </c>
      <c r="S446">
        <v>49</v>
      </c>
      <c r="T446">
        <v>10.9</v>
      </c>
      <c r="U446" t="str">
        <f t="shared" si="12"/>
        <v>Wet</v>
      </c>
      <c r="V446" t="str">
        <f t="shared" si="13"/>
        <v>Hot</v>
      </c>
    </row>
    <row r="447" spans="1:22">
      <c r="A447" s="1">
        <v>44814</v>
      </c>
      <c r="B447">
        <v>37</v>
      </c>
      <c r="C447" t="s">
        <v>9</v>
      </c>
      <c r="D447">
        <v>47.68</v>
      </c>
      <c r="E447">
        <v>172.82</v>
      </c>
      <c r="F447">
        <v>183.86</v>
      </c>
      <c r="G447">
        <v>0.63</v>
      </c>
      <c r="H447">
        <v>54.55</v>
      </c>
      <c r="I447">
        <v>16.7</v>
      </c>
      <c r="J447" cm="1">
        <f t="array" ref="J447:N447">_xlfn.XLOOKUP(B447,weather!B:B,weather!C:G)</f>
        <v>3.6</v>
      </c>
      <c r="K447">
        <v>4</v>
      </c>
      <c r="L447">
        <v>15.07</v>
      </c>
      <c r="M447">
        <v>73.650000000000006</v>
      </c>
      <c r="N447">
        <v>11.16</v>
      </c>
      <c r="O447" cm="1">
        <f t="array" ref="O447:T447">_xlfn.XLOOKUP(C447,claimed!A:A,claimed!B:G)</f>
        <v>35</v>
      </c>
      <c r="P447">
        <v>129</v>
      </c>
      <c r="Q447">
        <v>195</v>
      </c>
      <c r="R447">
        <v>0.4</v>
      </c>
      <c r="S447">
        <v>49</v>
      </c>
      <c r="T447">
        <v>10.9</v>
      </c>
      <c r="U447" t="str">
        <f t="shared" si="12"/>
        <v>Wet</v>
      </c>
      <c r="V447" t="str">
        <f t="shared" si="13"/>
        <v>Hot</v>
      </c>
    </row>
    <row r="448" spans="1:22">
      <c r="A448" s="1">
        <v>44814</v>
      </c>
      <c r="B448">
        <v>37</v>
      </c>
      <c r="C448" t="s">
        <v>9</v>
      </c>
      <c r="D448">
        <v>52.2</v>
      </c>
      <c r="E448">
        <v>192.13</v>
      </c>
      <c r="F448">
        <v>179.24</v>
      </c>
      <c r="G448">
        <v>0.72</v>
      </c>
      <c r="H448">
        <v>54.05</v>
      </c>
      <c r="I448">
        <v>18.62</v>
      </c>
      <c r="J448" cm="1">
        <f t="array" ref="J448:N448">_xlfn.XLOOKUP(B448,weather!B:B,weather!C:G)</f>
        <v>3.6</v>
      </c>
      <c r="K448">
        <v>4</v>
      </c>
      <c r="L448">
        <v>15.07</v>
      </c>
      <c r="M448">
        <v>73.650000000000006</v>
      </c>
      <c r="N448">
        <v>11.16</v>
      </c>
      <c r="O448" cm="1">
        <f t="array" ref="O448:T448">_xlfn.XLOOKUP(C448,claimed!A:A,claimed!B:G)</f>
        <v>35</v>
      </c>
      <c r="P448">
        <v>129</v>
      </c>
      <c r="Q448">
        <v>195</v>
      </c>
      <c r="R448">
        <v>0.4</v>
      </c>
      <c r="S448">
        <v>49</v>
      </c>
      <c r="T448">
        <v>10.9</v>
      </c>
      <c r="U448" t="str">
        <f t="shared" si="12"/>
        <v>Wet</v>
      </c>
      <c r="V448" t="str">
        <f t="shared" si="13"/>
        <v>Hot</v>
      </c>
    </row>
    <row r="449" spans="1:22">
      <c r="A449" s="1">
        <v>44814</v>
      </c>
      <c r="B449">
        <v>37</v>
      </c>
      <c r="C449" t="s">
        <v>10</v>
      </c>
      <c r="D449">
        <v>39.5</v>
      </c>
      <c r="E449">
        <v>139.37</v>
      </c>
      <c r="F449">
        <v>185.52</v>
      </c>
      <c r="G449">
        <v>0.48</v>
      </c>
      <c r="H449">
        <v>50.86</v>
      </c>
      <c r="I449">
        <v>14.36</v>
      </c>
      <c r="J449" cm="1">
        <f t="array" ref="J449:N449">_xlfn.XLOOKUP(B449,weather!B:B,weather!C:G)</f>
        <v>3.6</v>
      </c>
      <c r="K449">
        <v>4</v>
      </c>
      <c r="L449">
        <v>15.07</v>
      </c>
      <c r="M449">
        <v>73.650000000000006</v>
      </c>
      <c r="N449">
        <v>11.16</v>
      </c>
      <c r="O449" cm="1">
        <f t="array" ref="O449:T449">_xlfn.XLOOKUP(C449,claimed!A:A,claimed!B:G)</f>
        <v>36</v>
      </c>
      <c r="P449">
        <v>123</v>
      </c>
      <c r="Q449">
        <v>189</v>
      </c>
      <c r="R449">
        <v>0.38</v>
      </c>
      <c r="S449">
        <v>50</v>
      </c>
      <c r="T449">
        <v>11.1</v>
      </c>
      <c r="U449" t="str">
        <f t="shared" si="12"/>
        <v>Wet</v>
      </c>
      <c r="V449" t="str">
        <f t="shared" si="13"/>
        <v>Hot</v>
      </c>
    </row>
    <row r="450" spans="1:22">
      <c r="A450" s="1">
        <v>44814</v>
      </c>
      <c r="B450">
        <v>37</v>
      </c>
      <c r="C450" t="s">
        <v>10</v>
      </c>
      <c r="D450">
        <v>41.21</v>
      </c>
      <c r="E450">
        <v>155.63</v>
      </c>
      <c r="F450">
        <v>185.96</v>
      </c>
      <c r="G450">
        <v>0.54</v>
      </c>
      <c r="H450">
        <v>52.78</v>
      </c>
      <c r="I450">
        <v>17.170000000000002</v>
      </c>
      <c r="J450" cm="1">
        <f t="array" ref="J450:N450">_xlfn.XLOOKUP(B450,weather!B:B,weather!C:G)</f>
        <v>3.6</v>
      </c>
      <c r="K450">
        <v>4</v>
      </c>
      <c r="L450">
        <v>15.07</v>
      </c>
      <c r="M450">
        <v>73.650000000000006</v>
      </c>
      <c r="N450">
        <v>11.16</v>
      </c>
      <c r="O450" cm="1">
        <f t="array" ref="O450:T450">_xlfn.XLOOKUP(C450,claimed!A:A,claimed!B:G)</f>
        <v>36</v>
      </c>
      <c r="P450">
        <v>123</v>
      </c>
      <c r="Q450">
        <v>189</v>
      </c>
      <c r="R450">
        <v>0.38</v>
      </c>
      <c r="S450">
        <v>50</v>
      </c>
      <c r="T450">
        <v>11.1</v>
      </c>
      <c r="U450" t="str">
        <f t="shared" si="12"/>
        <v>Wet</v>
      </c>
      <c r="V450" t="str">
        <f t="shared" si="13"/>
        <v>Hot</v>
      </c>
    </row>
    <row r="451" spans="1:22">
      <c r="A451" s="1">
        <v>44814</v>
      </c>
      <c r="B451">
        <v>37</v>
      </c>
      <c r="C451" t="s">
        <v>10</v>
      </c>
      <c r="D451">
        <v>44.69</v>
      </c>
      <c r="E451">
        <v>169.22</v>
      </c>
      <c r="F451">
        <v>184.41</v>
      </c>
      <c r="G451">
        <v>0.63</v>
      </c>
      <c r="H451">
        <v>54.91</v>
      </c>
      <c r="I451">
        <v>18.149999999999999</v>
      </c>
      <c r="J451" cm="1">
        <f t="array" ref="J451:N451">_xlfn.XLOOKUP(B451,weather!B:B,weather!C:G)</f>
        <v>3.6</v>
      </c>
      <c r="K451">
        <v>4</v>
      </c>
      <c r="L451">
        <v>15.07</v>
      </c>
      <c r="M451">
        <v>73.650000000000006</v>
      </c>
      <c r="N451">
        <v>11.16</v>
      </c>
      <c r="O451" cm="1">
        <f t="array" ref="O451:T451">_xlfn.XLOOKUP(C451,claimed!A:A,claimed!B:G)</f>
        <v>36</v>
      </c>
      <c r="P451">
        <v>123</v>
      </c>
      <c r="Q451">
        <v>189</v>
      </c>
      <c r="R451">
        <v>0.38</v>
      </c>
      <c r="S451">
        <v>50</v>
      </c>
      <c r="T451">
        <v>11.1</v>
      </c>
      <c r="U451" t="str">
        <f t="shared" ref="U451:U514" si="14">_xlfn.XLOOKUP(J451,W$6:W$8,X$6:X$8,,-1)</f>
        <v>Wet</v>
      </c>
      <c r="V451" t="str">
        <f t="shared" ref="V451:V514" si="15">_xlfn.XLOOKUP(L451,W$10:W$13,X$10:X$13,,-1)</f>
        <v>Hot</v>
      </c>
    </row>
    <row r="452" spans="1:22">
      <c r="A452" s="1">
        <v>44814</v>
      </c>
      <c r="B452">
        <v>37</v>
      </c>
      <c r="C452" t="s">
        <v>10</v>
      </c>
      <c r="D452">
        <v>49.2</v>
      </c>
      <c r="E452">
        <v>189.24</v>
      </c>
      <c r="F452">
        <v>182.49</v>
      </c>
      <c r="G452">
        <v>0.72</v>
      </c>
      <c r="H452">
        <v>52.41</v>
      </c>
      <c r="I452">
        <v>19.850000000000001</v>
      </c>
      <c r="J452" cm="1">
        <f t="array" ref="J452:N452">_xlfn.XLOOKUP(B452,weather!B:B,weather!C:G)</f>
        <v>3.6</v>
      </c>
      <c r="K452">
        <v>4</v>
      </c>
      <c r="L452">
        <v>15.07</v>
      </c>
      <c r="M452">
        <v>73.650000000000006</v>
      </c>
      <c r="N452">
        <v>11.16</v>
      </c>
      <c r="O452" cm="1">
        <f t="array" ref="O452:T452">_xlfn.XLOOKUP(C452,claimed!A:A,claimed!B:G)</f>
        <v>36</v>
      </c>
      <c r="P452">
        <v>123</v>
      </c>
      <c r="Q452">
        <v>189</v>
      </c>
      <c r="R452">
        <v>0.38</v>
      </c>
      <c r="S452">
        <v>50</v>
      </c>
      <c r="T452">
        <v>11.1</v>
      </c>
      <c r="U452" t="str">
        <f t="shared" si="14"/>
        <v>Wet</v>
      </c>
      <c r="V452" t="str">
        <f t="shared" si="15"/>
        <v>Hot</v>
      </c>
    </row>
    <row r="453" spans="1:22">
      <c r="A453" s="1">
        <v>44814</v>
      </c>
      <c r="B453">
        <v>37</v>
      </c>
      <c r="C453" t="s">
        <v>11</v>
      </c>
      <c r="D453">
        <v>42</v>
      </c>
      <c r="E453">
        <v>127.93</v>
      </c>
      <c r="F453">
        <v>185.86</v>
      </c>
      <c r="G453">
        <v>0.31</v>
      </c>
      <c r="H453">
        <v>54.76</v>
      </c>
      <c r="I453">
        <v>12.12</v>
      </c>
      <c r="J453" cm="1">
        <f t="array" ref="J453:N453">_xlfn.XLOOKUP(B453,weather!B:B,weather!C:G)</f>
        <v>3.6</v>
      </c>
      <c r="K453">
        <v>4</v>
      </c>
      <c r="L453">
        <v>15.07</v>
      </c>
      <c r="M453">
        <v>73.650000000000006</v>
      </c>
      <c r="N453">
        <v>11.16</v>
      </c>
      <c r="O453" cm="1">
        <f t="array" ref="O453:T453">_xlfn.XLOOKUP(C453,claimed!A:A,claimed!B:G)</f>
        <v>38</v>
      </c>
      <c r="P453">
        <v>112</v>
      </c>
      <c r="Q453">
        <v>194</v>
      </c>
      <c r="R453">
        <v>0.25</v>
      </c>
      <c r="S453">
        <v>56</v>
      </c>
      <c r="T453">
        <v>10.199999999999999</v>
      </c>
      <c r="U453" t="str">
        <f t="shared" si="14"/>
        <v>Wet</v>
      </c>
      <c r="V453" t="str">
        <f t="shared" si="15"/>
        <v>Hot</v>
      </c>
    </row>
    <row r="454" spans="1:22">
      <c r="A454" s="1">
        <v>44814</v>
      </c>
      <c r="B454">
        <v>37</v>
      </c>
      <c r="C454" t="s">
        <v>11</v>
      </c>
      <c r="D454">
        <v>47.41</v>
      </c>
      <c r="E454">
        <v>142.79</v>
      </c>
      <c r="F454">
        <v>180.04</v>
      </c>
      <c r="G454">
        <v>0.39</v>
      </c>
      <c r="H454">
        <v>53.35</v>
      </c>
      <c r="I454">
        <v>15.1</v>
      </c>
      <c r="J454" cm="1">
        <f t="array" ref="J454:N454">_xlfn.XLOOKUP(B454,weather!B:B,weather!C:G)</f>
        <v>3.6</v>
      </c>
      <c r="K454">
        <v>4</v>
      </c>
      <c r="L454">
        <v>15.07</v>
      </c>
      <c r="M454">
        <v>73.650000000000006</v>
      </c>
      <c r="N454">
        <v>11.16</v>
      </c>
      <c r="O454" cm="1">
        <f t="array" ref="O454:T454">_xlfn.XLOOKUP(C454,claimed!A:A,claimed!B:G)</f>
        <v>38</v>
      </c>
      <c r="P454">
        <v>112</v>
      </c>
      <c r="Q454">
        <v>194</v>
      </c>
      <c r="R454">
        <v>0.25</v>
      </c>
      <c r="S454">
        <v>56</v>
      </c>
      <c r="T454">
        <v>10.199999999999999</v>
      </c>
      <c r="U454" t="str">
        <f t="shared" si="14"/>
        <v>Wet</v>
      </c>
      <c r="V454" t="str">
        <f t="shared" si="15"/>
        <v>Hot</v>
      </c>
    </row>
    <row r="455" spans="1:22">
      <c r="A455" s="1">
        <v>44814</v>
      </c>
      <c r="B455">
        <v>37</v>
      </c>
      <c r="C455" t="s">
        <v>11</v>
      </c>
      <c r="D455">
        <v>51.05</v>
      </c>
      <c r="E455">
        <v>158.91999999999999</v>
      </c>
      <c r="F455">
        <v>173.18</v>
      </c>
      <c r="G455">
        <v>0.47</v>
      </c>
      <c r="H455">
        <v>57.88</v>
      </c>
      <c r="I455">
        <v>16.88</v>
      </c>
      <c r="J455" cm="1">
        <f t="array" ref="J455:N455">_xlfn.XLOOKUP(B455,weather!B:B,weather!C:G)</f>
        <v>3.6</v>
      </c>
      <c r="K455">
        <v>4</v>
      </c>
      <c r="L455">
        <v>15.07</v>
      </c>
      <c r="M455">
        <v>73.650000000000006</v>
      </c>
      <c r="N455">
        <v>11.16</v>
      </c>
      <c r="O455" cm="1">
        <f t="array" ref="O455:T455">_xlfn.XLOOKUP(C455,claimed!A:A,claimed!B:G)</f>
        <v>38</v>
      </c>
      <c r="P455">
        <v>112</v>
      </c>
      <c r="Q455">
        <v>194</v>
      </c>
      <c r="R455">
        <v>0.25</v>
      </c>
      <c r="S455">
        <v>56</v>
      </c>
      <c r="T455">
        <v>10.199999999999999</v>
      </c>
      <c r="U455" t="str">
        <f t="shared" si="14"/>
        <v>Wet</v>
      </c>
      <c r="V455" t="str">
        <f t="shared" si="15"/>
        <v>Hot</v>
      </c>
    </row>
    <row r="456" spans="1:22">
      <c r="A456" s="1">
        <v>44814</v>
      </c>
      <c r="B456">
        <v>37</v>
      </c>
      <c r="C456" t="s">
        <v>11</v>
      </c>
      <c r="D456">
        <v>53.89</v>
      </c>
      <c r="E456">
        <v>170.98</v>
      </c>
      <c r="F456">
        <v>166.89</v>
      </c>
      <c r="G456">
        <v>0.55000000000000004</v>
      </c>
      <c r="H456">
        <v>63.41</v>
      </c>
      <c r="I456">
        <v>19.64</v>
      </c>
      <c r="J456" cm="1">
        <f t="array" ref="J456:N456">_xlfn.XLOOKUP(B456,weather!B:B,weather!C:G)</f>
        <v>3.6</v>
      </c>
      <c r="K456">
        <v>4</v>
      </c>
      <c r="L456">
        <v>15.07</v>
      </c>
      <c r="M456">
        <v>73.650000000000006</v>
      </c>
      <c r="N456">
        <v>11.16</v>
      </c>
      <c r="O456" cm="1">
        <f t="array" ref="O456:T456">_xlfn.XLOOKUP(C456,claimed!A:A,claimed!B:G)</f>
        <v>38</v>
      </c>
      <c r="P456">
        <v>112</v>
      </c>
      <c r="Q456">
        <v>194</v>
      </c>
      <c r="R456">
        <v>0.25</v>
      </c>
      <c r="S456">
        <v>56</v>
      </c>
      <c r="T456">
        <v>10.199999999999999</v>
      </c>
      <c r="U456" t="str">
        <f t="shared" si="14"/>
        <v>Wet</v>
      </c>
      <c r="V456" t="str">
        <f t="shared" si="15"/>
        <v>Hot</v>
      </c>
    </row>
    <row r="457" spans="1:22">
      <c r="A457" s="1">
        <v>44821</v>
      </c>
      <c r="B457">
        <v>38</v>
      </c>
      <c r="C457" t="s">
        <v>9</v>
      </c>
      <c r="D457">
        <v>41.23</v>
      </c>
      <c r="E457">
        <v>146.37</v>
      </c>
      <c r="F457">
        <v>188.84</v>
      </c>
      <c r="G457">
        <v>0.46</v>
      </c>
      <c r="H457">
        <v>49.98</v>
      </c>
      <c r="I457">
        <v>12.78</v>
      </c>
      <c r="J457" cm="1">
        <f t="array" ref="J457:N457">_xlfn.XLOOKUP(B457,weather!B:B,weather!C:G)</f>
        <v>4.26</v>
      </c>
      <c r="K457">
        <v>2</v>
      </c>
      <c r="L457">
        <v>13.73</v>
      </c>
      <c r="M457">
        <v>71.97</v>
      </c>
      <c r="N457">
        <v>6.66</v>
      </c>
      <c r="O457" cm="1">
        <f t="array" ref="O457:T457">_xlfn.XLOOKUP(C457,claimed!A:A,claimed!B:G)</f>
        <v>35</v>
      </c>
      <c r="P457">
        <v>129</v>
      </c>
      <c r="Q457">
        <v>195</v>
      </c>
      <c r="R457">
        <v>0.4</v>
      </c>
      <c r="S457">
        <v>49</v>
      </c>
      <c r="T457">
        <v>10.9</v>
      </c>
      <c r="U457" t="str">
        <f t="shared" si="14"/>
        <v>Wet</v>
      </c>
      <c r="V457" t="str">
        <f t="shared" si="15"/>
        <v>Warm</v>
      </c>
    </row>
    <row r="458" spans="1:22">
      <c r="A458" s="1">
        <v>44821</v>
      </c>
      <c r="B458">
        <v>38</v>
      </c>
      <c r="C458" t="s">
        <v>9</v>
      </c>
      <c r="D458">
        <v>47.74</v>
      </c>
      <c r="E458">
        <v>163</v>
      </c>
      <c r="F458">
        <v>189.01</v>
      </c>
      <c r="G458">
        <v>0.52</v>
      </c>
      <c r="H458">
        <v>49.75</v>
      </c>
      <c r="I458">
        <v>14.13</v>
      </c>
      <c r="J458" cm="1">
        <f t="array" ref="J458:N458">_xlfn.XLOOKUP(B458,weather!B:B,weather!C:G)</f>
        <v>4.26</v>
      </c>
      <c r="K458">
        <v>2</v>
      </c>
      <c r="L458">
        <v>13.73</v>
      </c>
      <c r="M458">
        <v>71.97</v>
      </c>
      <c r="N458">
        <v>6.66</v>
      </c>
      <c r="O458" cm="1">
        <f t="array" ref="O458:T458">_xlfn.XLOOKUP(C458,claimed!A:A,claimed!B:G)</f>
        <v>35</v>
      </c>
      <c r="P458">
        <v>129</v>
      </c>
      <c r="Q458">
        <v>195</v>
      </c>
      <c r="R458">
        <v>0.4</v>
      </c>
      <c r="S458">
        <v>49</v>
      </c>
      <c r="T458">
        <v>10.9</v>
      </c>
      <c r="U458" t="str">
        <f t="shared" si="14"/>
        <v>Wet</v>
      </c>
      <c r="V458" t="str">
        <f t="shared" si="15"/>
        <v>Warm</v>
      </c>
    </row>
    <row r="459" spans="1:22">
      <c r="A459" s="1">
        <v>44821</v>
      </c>
      <c r="B459">
        <v>38</v>
      </c>
      <c r="C459" t="s">
        <v>9</v>
      </c>
      <c r="D459">
        <v>53.76</v>
      </c>
      <c r="E459">
        <v>174.05</v>
      </c>
      <c r="F459">
        <v>183.08</v>
      </c>
      <c r="G459">
        <v>0.56999999999999995</v>
      </c>
      <c r="H459">
        <v>51.74</v>
      </c>
      <c r="I459">
        <v>15.51</v>
      </c>
      <c r="J459" cm="1">
        <f t="array" ref="J459:N459">_xlfn.XLOOKUP(B459,weather!B:B,weather!C:G)</f>
        <v>4.26</v>
      </c>
      <c r="K459">
        <v>2</v>
      </c>
      <c r="L459">
        <v>13.73</v>
      </c>
      <c r="M459">
        <v>71.97</v>
      </c>
      <c r="N459">
        <v>6.66</v>
      </c>
      <c r="O459" cm="1">
        <f t="array" ref="O459:T459">_xlfn.XLOOKUP(C459,claimed!A:A,claimed!B:G)</f>
        <v>35</v>
      </c>
      <c r="P459">
        <v>129</v>
      </c>
      <c r="Q459">
        <v>195</v>
      </c>
      <c r="R459">
        <v>0.4</v>
      </c>
      <c r="S459">
        <v>49</v>
      </c>
      <c r="T459">
        <v>10.9</v>
      </c>
      <c r="U459" t="str">
        <f t="shared" si="14"/>
        <v>Wet</v>
      </c>
      <c r="V459" t="str">
        <f t="shared" si="15"/>
        <v>Warm</v>
      </c>
    </row>
    <row r="460" spans="1:22">
      <c r="A460" s="1">
        <v>44821</v>
      </c>
      <c r="B460">
        <v>38</v>
      </c>
      <c r="C460" t="s">
        <v>9</v>
      </c>
      <c r="D460">
        <v>57.53</v>
      </c>
      <c r="E460">
        <v>186.74</v>
      </c>
      <c r="F460">
        <v>177.56</v>
      </c>
      <c r="G460">
        <v>0.64</v>
      </c>
      <c r="H460">
        <v>51.05</v>
      </c>
      <c r="I460">
        <v>17.87</v>
      </c>
      <c r="J460" cm="1">
        <f t="array" ref="J460:N460">_xlfn.XLOOKUP(B460,weather!B:B,weather!C:G)</f>
        <v>4.26</v>
      </c>
      <c r="K460">
        <v>2</v>
      </c>
      <c r="L460">
        <v>13.73</v>
      </c>
      <c r="M460">
        <v>71.97</v>
      </c>
      <c r="N460">
        <v>6.66</v>
      </c>
      <c r="O460" cm="1">
        <f t="array" ref="O460:T460">_xlfn.XLOOKUP(C460,claimed!A:A,claimed!B:G)</f>
        <v>35</v>
      </c>
      <c r="P460">
        <v>129</v>
      </c>
      <c r="Q460">
        <v>195</v>
      </c>
      <c r="R460">
        <v>0.4</v>
      </c>
      <c r="S460">
        <v>49</v>
      </c>
      <c r="T460">
        <v>10.9</v>
      </c>
      <c r="U460" t="str">
        <f t="shared" si="14"/>
        <v>Wet</v>
      </c>
      <c r="V460" t="str">
        <f t="shared" si="15"/>
        <v>Warm</v>
      </c>
    </row>
    <row r="461" spans="1:22">
      <c r="A461" s="1">
        <v>44821</v>
      </c>
      <c r="B461">
        <v>38</v>
      </c>
      <c r="C461" t="s">
        <v>9</v>
      </c>
      <c r="D461">
        <v>60.43</v>
      </c>
      <c r="E461">
        <v>201.36</v>
      </c>
      <c r="F461">
        <v>176.12</v>
      </c>
      <c r="G461">
        <v>0.7</v>
      </c>
      <c r="H461">
        <v>56.2</v>
      </c>
      <c r="I461">
        <v>19.2</v>
      </c>
      <c r="J461" cm="1">
        <f t="array" ref="J461:N461">_xlfn.XLOOKUP(B461,weather!B:B,weather!C:G)</f>
        <v>4.26</v>
      </c>
      <c r="K461">
        <v>2</v>
      </c>
      <c r="L461">
        <v>13.73</v>
      </c>
      <c r="M461">
        <v>71.97</v>
      </c>
      <c r="N461">
        <v>6.66</v>
      </c>
      <c r="O461" cm="1">
        <f t="array" ref="O461:T461">_xlfn.XLOOKUP(C461,claimed!A:A,claimed!B:G)</f>
        <v>35</v>
      </c>
      <c r="P461">
        <v>129</v>
      </c>
      <c r="Q461">
        <v>195</v>
      </c>
      <c r="R461">
        <v>0.4</v>
      </c>
      <c r="S461">
        <v>49</v>
      </c>
      <c r="T461">
        <v>10.9</v>
      </c>
      <c r="U461" t="str">
        <f t="shared" si="14"/>
        <v>Wet</v>
      </c>
      <c r="V461" t="str">
        <f t="shared" si="15"/>
        <v>Warm</v>
      </c>
    </row>
    <row r="462" spans="1:22">
      <c r="A462" s="1">
        <v>44821</v>
      </c>
      <c r="B462">
        <v>38</v>
      </c>
      <c r="C462" t="s">
        <v>10</v>
      </c>
      <c r="D462">
        <v>38.65</v>
      </c>
      <c r="E462">
        <v>141.71</v>
      </c>
      <c r="F462">
        <v>182.12</v>
      </c>
      <c r="G462">
        <v>0.44</v>
      </c>
      <c r="H462">
        <v>50.99</v>
      </c>
      <c r="I462">
        <v>13.98</v>
      </c>
      <c r="J462" cm="1">
        <f t="array" ref="J462:N462">_xlfn.XLOOKUP(B462,weather!B:B,weather!C:G)</f>
        <v>4.26</v>
      </c>
      <c r="K462">
        <v>2</v>
      </c>
      <c r="L462">
        <v>13.73</v>
      </c>
      <c r="M462">
        <v>71.97</v>
      </c>
      <c r="N462">
        <v>6.66</v>
      </c>
      <c r="O462" cm="1">
        <f t="array" ref="O462:T462">_xlfn.XLOOKUP(C462,claimed!A:A,claimed!B:G)</f>
        <v>36</v>
      </c>
      <c r="P462">
        <v>123</v>
      </c>
      <c r="Q462">
        <v>189</v>
      </c>
      <c r="R462">
        <v>0.38</v>
      </c>
      <c r="S462">
        <v>50</v>
      </c>
      <c r="T462">
        <v>11.1</v>
      </c>
      <c r="U462" t="str">
        <f t="shared" si="14"/>
        <v>Wet</v>
      </c>
      <c r="V462" t="str">
        <f t="shared" si="15"/>
        <v>Warm</v>
      </c>
    </row>
    <row r="463" spans="1:22">
      <c r="A463" s="1">
        <v>44821</v>
      </c>
      <c r="B463">
        <v>38</v>
      </c>
      <c r="C463" t="s">
        <v>10</v>
      </c>
      <c r="D463">
        <v>41.39</v>
      </c>
      <c r="E463">
        <v>156.08000000000001</v>
      </c>
      <c r="F463">
        <v>179.75</v>
      </c>
      <c r="G463">
        <v>0.5</v>
      </c>
      <c r="H463">
        <v>51.91</v>
      </c>
      <c r="I463">
        <v>16.239999999999998</v>
      </c>
      <c r="J463" cm="1">
        <f t="array" ref="J463:N463">_xlfn.XLOOKUP(B463,weather!B:B,weather!C:G)</f>
        <v>4.26</v>
      </c>
      <c r="K463">
        <v>2</v>
      </c>
      <c r="L463">
        <v>13.73</v>
      </c>
      <c r="M463">
        <v>71.97</v>
      </c>
      <c r="N463">
        <v>6.66</v>
      </c>
      <c r="O463" cm="1">
        <f t="array" ref="O463:T463">_xlfn.XLOOKUP(C463,claimed!A:A,claimed!B:G)</f>
        <v>36</v>
      </c>
      <c r="P463">
        <v>123</v>
      </c>
      <c r="Q463">
        <v>189</v>
      </c>
      <c r="R463">
        <v>0.38</v>
      </c>
      <c r="S463">
        <v>50</v>
      </c>
      <c r="T463">
        <v>11.1</v>
      </c>
      <c r="U463" t="str">
        <f t="shared" si="14"/>
        <v>Wet</v>
      </c>
      <c r="V463" t="str">
        <f t="shared" si="15"/>
        <v>Warm</v>
      </c>
    </row>
    <row r="464" spans="1:22">
      <c r="A464" s="1">
        <v>44821</v>
      </c>
      <c r="B464">
        <v>38</v>
      </c>
      <c r="C464" t="s">
        <v>10</v>
      </c>
      <c r="D464">
        <v>44.45</v>
      </c>
      <c r="E464">
        <v>172.52</v>
      </c>
      <c r="F464">
        <v>173.85</v>
      </c>
      <c r="G464">
        <v>0.55000000000000004</v>
      </c>
      <c r="H464">
        <v>58.92</v>
      </c>
      <c r="I464">
        <v>18.64</v>
      </c>
      <c r="J464" cm="1">
        <f t="array" ref="J464:N464">_xlfn.XLOOKUP(B464,weather!B:B,weather!C:G)</f>
        <v>4.26</v>
      </c>
      <c r="K464">
        <v>2</v>
      </c>
      <c r="L464">
        <v>13.73</v>
      </c>
      <c r="M464">
        <v>71.97</v>
      </c>
      <c r="N464">
        <v>6.66</v>
      </c>
      <c r="O464" cm="1">
        <f t="array" ref="O464:T464">_xlfn.XLOOKUP(C464,claimed!A:A,claimed!B:G)</f>
        <v>36</v>
      </c>
      <c r="P464">
        <v>123</v>
      </c>
      <c r="Q464">
        <v>189</v>
      </c>
      <c r="R464">
        <v>0.38</v>
      </c>
      <c r="S464">
        <v>50</v>
      </c>
      <c r="T464">
        <v>11.1</v>
      </c>
      <c r="U464" t="str">
        <f t="shared" si="14"/>
        <v>Wet</v>
      </c>
      <c r="V464" t="str">
        <f t="shared" si="15"/>
        <v>Warm</v>
      </c>
    </row>
    <row r="465" spans="1:22">
      <c r="A465" s="1">
        <v>44821</v>
      </c>
      <c r="B465">
        <v>38</v>
      </c>
      <c r="C465" t="s">
        <v>11</v>
      </c>
      <c r="D465">
        <v>40.42</v>
      </c>
      <c r="E465">
        <v>126.66</v>
      </c>
      <c r="F465">
        <v>188.97</v>
      </c>
      <c r="G465">
        <v>0.31</v>
      </c>
      <c r="H465">
        <v>58.11</v>
      </c>
      <c r="I465">
        <v>11.9</v>
      </c>
      <c r="J465" cm="1">
        <f t="array" ref="J465:N465">_xlfn.XLOOKUP(B465,weather!B:B,weather!C:G)</f>
        <v>4.26</v>
      </c>
      <c r="K465">
        <v>2</v>
      </c>
      <c r="L465">
        <v>13.73</v>
      </c>
      <c r="M465">
        <v>71.97</v>
      </c>
      <c r="N465">
        <v>6.66</v>
      </c>
      <c r="O465" cm="1">
        <f t="array" ref="O465:T465">_xlfn.XLOOKUP(C465,claimed!A:A,claimed!B:G)</f>
        <v>38</v>
      </c>
      <c r="P465">
        <v>112</v>
      </c>
      <c r="Q465">
        <v>194</v>
      </c>
      <c r="R465">
        <v>0.25</v>
      </c>
      <c r="S465">
        <v>56</v>
      </c>
      <c r="T465">
        <v>10.199999999999999</v>
      </c>
      <c r="U465" t="str">
        <f t="shared" si="14"/>
        <v>Wet</v>
      </c>
      <c r="V465" t="str">
        <f t="shared" si="15"/>
        <v>Warm</v>
      </c>
    </row>
    <row r="466" spans="1:22">
      <c r="A466" s="1">
        <v>44821</v>
      </c>
      <c r="B466">
        <v>38</v>
      </c>
      <c r="C466" t="s">
        <v>11</v>
      </c>
      <c r="D466">
        <v>44.79</v>
      </c>
      <c r="E466">
        <v>142.41</v>
      </c>
      <c r="F466">
        <v>184.6</v>
      </c>
      <c r="G466">
        <v>0.36</v>
      </c>
      <c r="H466">
        <v>59.32</v>
      </c>
      <c r="I466">
        <v>14.1</v>
      </c>
      <c r="J466" cm="1">
        <f t="array" ref="J466:N466">_xlfn.XLOOKUP(B466,weather!B:B,weather!C:G)</f>
        <v>4.26</v>
      </c>
      <c r="K466">
        <v>2</v>
      </c>
      <c r="L466">
        <v>13.73</v>
      </c>
      <c r="M466">
        <v>71.97</v>
      </c>
      <c r="N466">
        <v>6.66</v>
      </c>
      <c r="O466" cm="1">
        <f t="array" ref="O466:T466">_xlfn.XLOOKUP(C466,claimed!A:A,claimed!B:G)</f>
        <v>38</v>
      </c>
      <c r="P466">
        <v>112</v>
      </c>
      <c r="Q466">
        <v>194</v>
      </c>
      <c r="R466">
        <v>0.25</v>
      </c>
      <c r="S466">
        <v>56</v>
      </c>
      <c r="T466">
        <v>10.199999999999999</v>
      </c>
      <c r="U466" t="str">
        <f t="shared" si="14"/>
        <v>Wet</v>
      </c>
      <c r="V466" t="str">
        <f t="shared" si="15"/>
        <v>Warm</v>
      </c>
    </row>
    <row r="467" spans="1:22">
      <c r="A467" s="1">
        <v>44821</v>
      </c>
      <c r="B467">
        <v>38</v>
      </c>
      <c r="C467" t="s">
        <v>11</v>
      </c>
      <c r="D467">
        <v>46.56</v>
      </c>
      <c r="E467">
        <v>156.53</v>
      </c>
      <c r="F467">
        <v>180.13</v>
      </c>
      <c r="G467">
        <v>0.43</v>
      </c>
      <c r="H467">
        <v>63.11</v>
      </c>
      <c r="I467">
        <v>16.45</v>
      </c>
      <c r="J467" cm="1">
        <f t="array" ref="J467:N467">_xlfn.XLOOKUP(B467,weather!B:B,weather!C:G)</f>
        <v>4.26</v>
      </c>
      <c r="K467">
        <v>2</v>
      </c>
      <c r="L467">
        <v>13.73</v>
      </c>
      <c r="M467">
        <v>71.97</v>
      </c>
      <c r="N467">
        <v>6.66</v>
      </c>
      <c r="O467" cm="1">
        <f t="array" ref="O467:T467">_xlfn.XLOOKUP(C467,claimed!A:A,claimed!B:G)</f>
        <v>38</v>
      </c>
      <c r="P467">
        <v>112</v>
      </c>
      <c r="Q467">
        <v>194</v>
      </c>
      <c r="R467">
        <v>0.25</v>
      </c>
      <c r="S467">
        <v>56</v>
      </c>
      <c r="T467">
        <v>10.199999999999999</v>
      </c>
      <c r="U467" t="str">
        <f t="shared" si="14"/>
        <v>Wet</v>
      </c>
      <c r="V467" t="str">
        <f t="shared" si="15"/>
        <v>Warm</v>
      </c>
    </row>
    <row r="468" spans="1:22">
      <c r="A468" s="1">
        <v>44821</v>
      </c>
      <c r="B468">
        <v>38</v>
      </c>
      <c r="C468" t="s">
        <v>11</v>
      </c>
      <c r="D468">
        <v>49.92</v>
      </c>
      <c r="E468">
        <v>169.63</v>
      </c>
      <c r="F468">
        <v>177.2</v>
      </c>
      <c r="G468">
        <v>0.52</v>
      </c>
      <c r="H468">
        <v>64.959999999999994</v>
      </c>
      <c r="I468">
        <v>19.38</v>
      </c>
      <c r="J468" cm="1">
        <f t="array" ref="J468:N468">_xlfn.XLOOKUP(B468,weather!B:B,weather!C:G)</f>
        <v>4.26</v>
      </c>
      <c r="K468">
        <v>2</v>
      </c>
      <c r="L468">
        <v>13.73</v>
      </c>
      <c r="M468">
        <v>71.97</v>
      </c>
      <c r="N468">
        <v>6.66</v>
      </c>
      <c r="O468" cm="1">
        <f t="array" ref="O468:T468">_xlfn.XLOOKUP(C468,claimed!A:A,claimed!B:G)</f>
        <v>38</v>
      </c>
      <c r="P468">
        <v>112</v>
      </c>
      <c r="Q468">
        <v>194</v>
      </c>
      <c r="R468">
        <v>0.25</v>
      </c>
      <c r="S468">
        <v>56</v>
      </c>
      <c r="T468">
        <v>10.199999999999999</v>
      </c>
      <c r="U468" t="str">
        <f t="shared" si="14"/>
        <v>Wet</v>
      </c>
      <c r="V468" t="str">
        <f t="shared" si="15"/>
        <v>Warm</v>
      </c>
    </row>
    <row r="469" spans="1:22">
      <c r="A469" s="1">
        <v>44828</v>
      </c>
      <c r="B469">
        <v>39</v>
      </c>
      <c r="C469" t="s">
        <v>9</v>
      </c>
      <c r="D469">
        <v>43</v>
      </c>
      <c r="E469">
        <v>145.21</v>
      </c>
      <c r="F469">
        <v>193.42</v>
      </c>
      <c r="G469">
        <v>0.47</v>
      </c>
      <c r="H469">
        <v>47.66</v>
      </c>
      <c r="I469">
        <v>13.22</v>
      </c>
      <c r="J469" cm="1">
        <f t="array" ref="J469:N469">_xlfn.XLOOKUP(B469,weather!B:B,weather!C:G)</f>
        <v>4.91</v>
      </c>
      <c r="K469">
        <v>2</v>
      </c>
      <c r="L469">
        <v>12.22</v>
      </c>
      <c r="M469">
        <v>71.41</v>
      </c>
      <c r="N469">
        <v>8.02</v>
      </c>
      <c r="O469" cm="1">
        <f t="array" ref="O469:T469">_xlfn.XLOOKUP(C469,claimed!A:A,claimed!B:G)</f>
        <v>35</v>
      </c>
      <c r="P469">
        <v>129</v>
      </c>
      <c r="Q469">
        <v>195</v>
      </c>
      <c r="R469">
        <v>0.4</v>
      </c>
      <c r="S469">
        <v>49</v>
      </c>
      <c r="T469">
        <v>10.9</v>
      </c>
      <c r="U469" t="str">
        <f t="shared" si="14"/>
        <v>Very Wet</v>
      </c>
      <c r="V469" t="str">
        <f t="shared" si="15"/>
        <v>Warm</v>
      </c>
    </row>
    <row r="470" spans="1:22">
      <c r="A470" s="1">
        <v>44828</v>
      </c>
      <c r="B470">
        <v>39</v>
      </c>
      <c r="C470" t="s">
        <v>9</v>
      </c>
      <c r="D470">
        <v>42.8</v>
      </c>
      <c r="E470">
        <v>161.31</v>
      </c>
      <c r="F470">
        <v>189.57</v>
      </c>
      <c r="G470">
        <v>0.52</v>
      </c>
      <c r="H470">
        <v>48</v>
      </c>
      <c r="I470">
        <v>14.23</v>
      </c>
      <c r="J470" cm="1">
        <f t="array" ref="J470:N470">_xlfn.XLOOKUP(B470,weather!B:B,weather!C:G)</f>
        <v>4.91</v>
      </c>
      <c r="K470">
        <v>2</v>
      </c>
      <c r="L470">
        <v>12.22</v>
      </c>
      <c r="M470">
        <v>71.41</v>
      </c>
      <c r="N470">
        <v>8.02</v>
      </c>
      <c r="O470" cm="1">
        <f t="array" ref="O470:T470">_xlfn.XLOOKUP(C470,claimed!A:A,claimed!B:G)</f>
        <v>35</v>
      </c>
      <c r="P470">
        <v>129</v>
      </c>
      <c r="Q470">
        <v>195</v>
      </c>
      <c r="R470">
        <v>0.4</v>
      </c>
      <c r="S470">
        <v>49</v>
      </c>
      <c r="T470">
        <v>10.9</v>
      </c>
      <c r="U470" t="str">
        <f t="shared" si="14"/>
        <v>Very Wet</v>
      </c>
      <c r="V470" t="str">
        <f t="shared" si="15"/>
        <v>Warm</v>
      </c>
    </row>
    <row r="471" spans="1:22">
      <c r="A471" s="1">
        <v>44828</v>
      </c>
      <c r="B471">
        <v>39</v>
      </c>
      <c r="C471" t="s">
        <v>9</v>
      </c>
      <c r="D471">
        <v>46.14</v>
      </c>
      <c r="E471">
        <v>177.01</v>
      </c>
      <c r="F471">
        <v>186.12</v>
      </c>
      <c r="G471">
        <v>0.56999999999999995</v>
      </c>
      <c r="H471">
        <v>47.98</v>
      </c>
      <c r="I471">
        <v>15.65</v>
      </c>
      <c r="J471" cm="1">
        <f t="array" ref="J471:N471">_xlfn.XLOOKUP(B471,weather!B:B,weather!C:G)</f>
        <v>4.91</v>
      </c>
      <c r="K471">
        <v>2</v>
      </c>
      <c r="L471">
        <v>12.22</v>
      </c>
      <c r="M471">
        <v>71.41</v>
      </c>
      <c r="N471">
        <v>8.02</v>
      </c>
      <c r="O471" cm="1">
        <f t="array" ref="O471:T471">_xlfn.XLOOKUP(C471,claimed!A:A,claimed!B:G)</f>
        <v>35</v>
      </c>
      <c r="P471">
        <v>129</v>
      </c>
      <c r="Q471">
        <v>195</v>
      </c>
      <c r="R471">
        <v>0.4</v>
      </c>
      <c r="S471">
        <v>49</v>
      </c>
      <c r="T471">
        <v>10.9</v>
      </c>
      <c r="U471" t="str">
        <f t="shared" si="14"/>
        <v>Very Wet</v>
      </c>
      <c r="V471" t="str">
        <f t="shared" si="15"/>
        <v>Warm</v>
      </c>
    </row>
    <row r="472" spans="1:22">
      <c r="A472" s="1">
        <v>44828</v>
      </c>
      <c r="B472">
        <v>39</v>
      </c>
      <c r="C472" t="s">
        <v>9</v>
      </c>
      <c r="D472">
        <v>51.41</v>
      </c>
      <c r="E472">
        <v>191.29</v>
      </c>
      <c r="F472">
        <v>179.57</v>
      </c>
      <c r="G472">
        <v>0.62</v>
      </c>
      <c r="H472">
        <v>53.76</v>
      </c>
      <c r="I472">
        <v>18.93</v>
      </c>
      <c r="J472" cm="1">
        <f t="array" ref="J472:N472">_xlfn.XLOOKUP(B472,weather!B:B,weather!C:G)</f>
        <v>4.91</v>
      </c>
      <c r="K472">
        <v>2</v>
      </c>
      <c r="L472">
        <v>12.22</v>
      </c>
      <c r="M472">
        <v>71.41</v>
      </c>
      <c r="N472">
        <v>8.02</v>
      </c>
      <c r="O472" cm="1">
        <f t="array" ref="O472:T472">_xlfn.XLOOKUP(C472,claimed!A:A,claimed!B:G)</f>
        <v>35</v>
      </c>
      <c r="P472">
        <v>129</v>
      </c>
      <c r="Q472">
        <v>195</v>
      </c>
      <c r="R472">
        <v>0.4</v>
      </c>
      <c r="S472">
        <v>49</v>
      </c>
      <c r="T472">
        <v>10.9</v>
      </c>
      <c r="U472" t="str">
        <f t="shared" si="14"/>
        <v>Very Wet</v>
      </c>
      <c r="V472" t="str">
        <f t="shared" si="15"/>
        <v>Warm</v>
      </c>
    </row>
    <row r="473" spans="1:22">
      <c r="A473" s="1">
        <v>44828</v>
      </c>
      <c r="B473">
        <v>39</v>
      </c>
      <c r="C473" t="s">
        <v>9</v>
      </c>
      <c r="D473">
        <v>60.74</v>
      </c>
      <c r="E473">
        <v>206.44</v>
      </c>
      <c r="F473">
        <v>177.5</v>
      </c>
      <c r="G473">
        <v>0.67</v>
      </c>
      <c r="H473">
        <v>61.32</v>
      </c>
      <c r="I473">
        <v>21.74</v>
      </c>
      <c r="J473" cm="1">
        <f t="array" ref="J473:N473">_xlfn.XLOOKUP(B473,weather!B:B,weather!C:G)</f>
        <v>4.91</v>
      </c>
      <c r="K473">
        <v>2</v>
      </c>
      <c r="L473">
        <v>12.22</v>
      </c>
      <c r="M473">
        <v>71.41</v>
      </c>
      <c r="N473">
        <v>8.02</v>
      </c>
      <c r="O473" cm="1">
        <f t="array" ref="O473:T473">_xlfn.XLOOKUP(C473,claimed!A:A,claimed!B:G)</f>
        <v>35</v>
      </c>
      <c r="P473">
        <v>129</v>
      </c>
      <c r="Q473">
        <v>195</v>
      </c>
      <c r="R473">
        <v>0.4</v>
      </c>
      <c r="S473">
        <v>49</v>
      </c>
      <c r="T473">
        <v>10.9</v>
      </c>
      <c r="U473" t="str">
        <f t="shared" si="14"/>
        <v>Very Wet</v>
      </c>
      <c r="V473" t="str">
        <f t="shared" si="15"/>
        <v>Warm</v>
      </c>
    </row>
    <row r="474" spans="1:22">
      <c r="A474" s="1">
        <v>44828</v>
      </c>
      <c r="B474">
        <v>39</v>
      </c>
      <c r="C474" t="s">
        <v>10</v>
      </c>
      <c r="D474">
        <v>40.24</v>
      </c>
      <c r="E474">
        <v>133.16</v>
      </c>
      <c r="F474">
        <v>186.73</v>
      </c>
      <c r="G474">
        <v>0.43</v>
      </c>
      <c r="H474">
        <v>52.45</v>
      </c>
      <c r="I474">
        <v>10.93</v>
      </c>
      <c r="J474" cm="1">
        <f t="array" ref="J474:N474">_xlfn.XLOOKUP(B474,weather!B:B,weather!C:G)</f>
        <v>4.91</v>
      </c>
      <c r="K474">
        <v>2</v>
      </c>
      <c r="L474">
        <v>12.22</v>
      </c>
      <c r="M474">
        <v>71.41</v>
      </c>
      <c r="N474">
        <v>8.02</v>
      </c>
      <c r="O474" cm="1">
        <f t="array" ref="O474:T474">_xlfn.XLOOKUP(C474,claimed!A:A,claimed!B:G)</f>
        <v>36</v>
      </c>
      <c r="P474">
        <v>123</v>
      </c>
      <c r="Q474">
        <v>189</v>
      </c>
      <c r="R474">
        <v>0.38</v>
      </c>
      <c r="S474">
        <v>50</v>
      </c>
      <c r="T474">
        <v>11.1</v>
      </c>
      <c r="U474" t="str">
        <f t="shared" si="14"/>
        <v>Very Wet</v>
      </c>
      <c r="V474" t="str">
        <f t="shared" si="15"/>
        <v>Warm</v>
      </c>
    </row>
    <row r="475" spans="1:22">
      <c r="A475" s="1">
        <v>44828</v>
      </c>
      <c r="B475">
        <v>39</v>
      </c>
      <c r="C475" t="s">
        <v>10</v>
      </c>
      <c r="D475">
        <v>43.98</v>
      </c>
      <c r="E475">
        <v>148.63</v>
      </c>
      <c r="F475">
        <v>181.85</v>
      </c>
      <c r="G475">
        <v>0.49</v>
      </c>
      <c r="H475">
        <v>54.9</v>
      </c>
      <c r="I475">
        <v>12.77</v>
      </c>
      <c r="J475" cm="1">
        <f t="array" ref="J475:N475">_xlfn.XLOOKUP(B475,weather!B:B,weather!C:G)</f>
        <v>4.91</v>
      </c>
      <c r="K475">
        <v>2</v>
      </c>
      <c r="L475">
        <v>12.22</v>
      </c>
      <c r="M475">
        <v>71.41</v>
      </c>
      <c r="N475">
        <v>8.02</v>
      </c>
      <c r="O475" cm="1">
        <f t="array" ref="O475:T475">_xlfn.XLOOKUP(C475,claimed!A:A,claimed!B:G)</f>
        <v>36</v>
      </c>
      <c r="P475">
        <v>123</v>
      </c>
      <c r="Q475">
        <v>189</v>
      </c>
      <c r="R475">
        <v>0.38</v>
      </c>
      <c r="S475">
        <v>50</v>
      </c>
      <c r="T475">
        <v>11.1</v>
      </c>
      <c r="U475" t="str">
        <f t="shared" si="14"/>
        <v>Very Wet</v>
      </c>
      <c r="V475" t="str">
        <f t="shared" si="15"/>
        <v>Warm</v>
      </c>
    </row>
    <row r="476" spans="1:22">
      <c r="A476" s="1">
        <v>44828</v>
      </c>
      <c r="B476">
        <v>39</v>
      </c>
      <c r="C476" t="s">
        <v>10</v>
      </c>
      <c r="D476">
        <v>46.65</v>
      </c>
      <c r="E476">
        <v>165.26</v>
      </c>
      <c r="F476">
        <v>184.36</v>
      </c>
      <c r="G476">
        <v>0.54</v>
      </c>
      <c r="H476">
        <v>55.42</v>
      </c>
      <c r="I476">
        <v>14.64</v>
      </c>
      <c r="J476" cm="1">
        <f t="array" ref="J476:N476">_xlfn.XLOOKUP(B476,weather!B:B,weather!C:G)</f>
        <v>4.91</v>
      </c>
      <c r="K476">
        <v>2</v>
      </c>
      <c r="L476">
        <v>12.22</v>
      </c>
      <c r="M476">
        <v>71.41</v>
      </c>
      <c r="N476">
        <v>8.02</v>
      </c>
      <c r="O476" cm="1">
        <f t="array" ref="O476:T476">_xlfn.XLOOKUP(C476,claimed!A:A,claimed!B:G)</f>
        <v>36</v>
      </c>
      <c r="P476">
        <v>123</v>
      </c>
      <c r="Q476">
        <v>189</v>
      </c>
      <c r="R476">
        <v>0.38</v>
      </c>
      <c r="S476">
        <v>50</v>
      </c>
      <c r="T476">
        <v>11.1</v>
      </c>
      <c r="U476" t="str">
        <f t="shared" si="14"/>
        <v>Very Wet</v>
      </c>
      <c r="V476" t="str">
        <f t="shared" si="15"/>
        <v>Warm</v>
      </c>
    </row>
    <row r="477" spans="1:22">
      <c r="A477" s="1">
        <v>44828</v>
      </c>
      <c r="B477">
        <v>39</v>
      </c>
      <c r="C477" t="s">
        <v>10</v>
      </c>
      <c r="D477">
        <v>51.2</v>
      </c>
      <c r="E477">
        <v>176.5</v>
      </c>
      <c r="F477">
        <v>184.88</v>
      </c>
      <c r="G477">
        <v>0.6</v>
      </c>
      <c r="H477">
        <v>56.85</v>
      </c>
      <c r="I477">
        <v>16.989999999999998</v>
      </c>
      <c r="J477" cm="1">
        <f t="array" ref="J477:N477">_xlfn.XLOOKUP(B477,weather!B:B,weather!C:G)</f>
        <v>4.91</v>
      </c>
      <c r="K477">
        <v>2</v>
      </c>
      <c r="L477">
        <v>12.22</v>
      </c>
      <c r="M477">
        <v>71.41</v>
      </c>
      <c r="N477">
        <v>8.02</v>
      </c>
      <c r="O477" cm="1">
        <f t="array" ref="O477:T477">_xlfn.XLOOKUP(C477,claimed!A:A,claimed!B:G)</f>
        <v>36</v>
      </c>
      <c r="P477">
        <v>123</v>
      </c>
      <c r="Q477">
        <v>189</v>
      </c>
      <c r="R477">
        <v>0.38</v>
      </c>
      <c r="S477">
        <v>50</v>
      </c>
      <c r="T477">
        <v>11.1</v>
      </c>
      <c r="U477" t="str">
        <f t="shared" si="14"/>
        <v>Very Wet</v>
      </c>
      <c r="V477" t="str">
        <f t="shared" si="15"/>
        <v>Warm</v>
      </c>
    </row>
    <row r="478" spans="1:22">
      <c r="A478" s="1">
        <v>44828</v>
      </c>
      <c r="B478">
        <v>39</v>
      </c>
      <c r="C478" t="s">
        <v>11</v>
      </c>
      <c r="D478">
        <v>41.15</v>
      </c>
      <c r="E478">
        <v>124.14</v>
      </c>
      <c r="F478">
        <v>186.02</v>
      </c>
      <c r="G478">
        <v>0.3</v>
      </c>
      <c r="H478">
        <v>60.04</v>
      </c>
      <c r="I478">
        <v>11.73</v>
      </c>
      <c r="J478" cm="1">
        <f t="array" ref="J478:N478">_xlfn.XLOOKUP(B478,weather!B:B,weather!C:G)</f>
        <v>4.91</v>
      </c>
      <c r="K478">
        <v>2</v>
      </c>
      <c r="L478">
        <v>12.22</v>
      </c>
      <c r="M478">
        <v>71.41</v>
      </c>
      <c r="N478">
        <v>8.02</v>
      </c>
      <c r="O478" cm="1">
        <f t="array" ref="O478:T478">_xlfn.XLOOKUP(C478,claimed!A:A,claimed!B:G)</f>
        <v>38</v>
      </c>
      <c r="P478">
        <v>112</v>
      </c>
      <c r="Q478">
        <v>194</v>
      </c>
      <c r="R478">
        <v>0.25</v>
      </c>
      <c r="S478">
        <v>56</v>
      </c>
      <c r="T478">
        <v>10.199999999999999</v>
      </c>
      <c r="U478" t="str">
        <f t="shared" si="14"/>
        <v>Very Wet</v>
      </c>
      <c r="V478" t="str">
        <f t="shared" si="15"/>
        <v>Warm</v>
      </c>
    </row>
    <row r="479" spans="1:22">
      <c r="A479" s="1">
        <v>44828</v>
      </c>
      <c r="B479">
        <v>39</v>
      </c>
      <c r="C479" t="s">
        <v>11</v>
      </c>
      <c r="D479">
        <v>44.42</v>
      </c>
      <c r="E479">
        <v>135.88</v>
      </c>
      <c r="F479">
        <v>185.24</v>
      </c>
      <c r="G479">
        <v>0.35</v>
      </c>
      <c r="H479">
        <v>59.04</v>
      </c>
      <c r="I479">
        <v>12.58</v>
      </c>
      <c r="J479" cm="1">
        <f t="array" ref="J479:N479">_xlfn.XLOOKUP(B479,weather!B:B,weather!C:G)</f>
        <v>4.91</v>
      </c>
      <c r="K479">
        <v>2</v>
      </c>
      <c r="L479">
        <v>12.22</v>
      </c>
      <c r="M479">
        <v>71.41</v>
      </c>
      <c r="N479">
        <v>8.02</v>
      </c>
      <c r="O479" cm="1">
        <f t="array" ref="O479:T479">_xlfn.XLOOKUP(C479,claimed!A:A,claimed!B:G)</f>
        <v>38</v>
      </c>
      <c r="P479">
        <v>112</v>
      </c>
      <c r="Q479">
        <v>194</v>
      </c>
      <c r="R479">
        <v>0.25</v>
      </c>
      <c r="S479">
        <v>56</v>
      </c>
      <c r="T479">
        <v>10.199999999999999</v>
      </c>
      <c r="U479" t="str">
        <f t="shared" si="14"/>
        <v>Very Wet</v>
      </c>
      <c r="V479" t="str">
        <f t="shared" si="15"/>
        <v>Warm</v>
      </c>
    </row>
    <row r="480" spans="1:22">
      <c r="A480" s="1">
        <v>44828</v>
      </c>
      <c r="B480">
        <v>39</v>
      </c>
      <c r="C480" t="s">
        <v>11</v>
      </c>
      <c r="D480">
        <v>46.63</v>
      </c>
      <c r="E480">
        <v>154.84</v>
      </c>
      <c r="F480">
        <v>184.09</v>
      </c>
      <c r="G480">
        <v>0.41</v>
      </c>
      <c r="H480">
        <v>61.8</v>
      </c>
      <c r="I480">
        <v>13.68</v>
      </c>
      <c r="J480" cm="1">
        <f t="array" ref="J480:N480">_xlfn.XLOOKUP(B480,weather!B:B,weather!C:G)</f>
        <v>4.91</v>
      </c>
      <c r="K480">
        <v>2</v>
      </c>
      <c r="L480">
        <v>12.22</v>
      </c>
      <c r="M480">
        <v>71.41</v>
      </c>
      <c r="N480">
        <v>8.02</v>
      </c>
      <c r="O480" cm="1">
        <f t="array" ref="O480:T480">_xlfn.XLOOKUP(C480,claimed!A:A,claimed!B:G)</f>
        <v>38</v>
      </c>
      <c r="P480">
        <v>112</v>
      </c>
      <c r="Q480">
        <v>194</v>
      </c>
      <c r="R480">
        <v>0.25</v>
      </c>
      <c r="S480">
        <v>56</v>
      </c>
      <c r="T480">
        <v>10.199999999999999</v>
      </c>
      <c r="U480" t="str">
        <f t="shared" si="14"/>
        <v>Very Wet</v>
      </c>
      <c r="V480" t="str">
        <f t="shared" si="15"/>
        <v>Warm</v>
      </c>
    </row>
    <row r="481" spans="1:22">
      <c r="A481" s="1">
        <v>44828</v>
      </c>
      <c r="B481">
        <v>39</v>
      </c>
      <c r="C481" t="s">
        <v>11</v>
      </c>
      <c r="D481">
        <v>51.24</v>
      </c>
      <c r="E481">
        <v>167.6</v>
      </c>
      <c r="F481">
        <v>180.25</v>
      </c>
      <c r="G481">
        <v>0.45</v>
      </c>
      <c r="H481">
        <v>65.36</v>
      </c>
      <c r="I481">
        <v>16.579999999999998</v>
      </c>
      <c r="J481" cm="1">
        <f t="array" ref="J481:N481">_xlfn.XLOOKUP(B481,weather!B:B,weather!C:G)</f>
        <v>4.91</v>
      </c>
      <c r="K481">
        <v>2</v>
      </c>
      <c r="L481">
        <v>12.22</v>
      </c>
      <c r="M481">
        <v>71.41</v>
      </c>
      <c r="N481">
        <v>8.02</v>
      </c>
      <c r="O481" cm="1">
        <f t="array" ref="O481:T481">_xlfn.XLOOKUP(C481,claimed!A:A,claimed!B:G)</f>
        <v>38</v>
      </c>
      <c r="P481">
        <v>112</v>
      </c>
      <c r="Q481">
        <v>194</v>
      </c>
      <c r="R481">
        <v>0.25</v>
      </c>
      <c r="S481">
        <v>56</v>
      </c>
      <c r="T481">
        <v>10.199999999999999</v>
      </c>
      <c r="U481" t="str">
        <f t="shared" si="14"/>
        <v>Very Wet</v>
      </c>
      <c r="V481" t="str">
        <f t="shared" si="15"/>
        <v>Warm</v>
      </c>
    </row>
    <row r="482" spans="1:22">
      <c r="A482" s="1">
        <v>44835</v>
      </c>
      <c r="B482">
        <v>40</v>
      </c>
      <c r="C482" t="s">
        <v>9</v>
      </c>
      <c r="D482">
        <v>39.75</v>
      </c>
      <c r="E482">
        <v>143.4</v>
      </c>
      <c r="F482">
        <v>187.73</v>
      </c>
      <c r="G482">
        <v>0.47</v>
      </c>
      <c r="H482">
        <v>50.29</v>
      </c>
      <c r="I482">
        <v>12</v>
      </c>
      <c r="J482" cm="1">
        <f t="array" ref="J482:N482">_xlfn.XLOOKUP(B482,weather!B:B,weather!C:G)</f>
        <v>3.66</v>
      </c>
      <c r="K482">
        <v>5</v>
      </c>
      <c r="L482">
        <v>13.57</v>
      </c>
      <c r="M482">
        <v>79.52</v>
      </c>
      <c r="N482">
        <v>5.77</v>
      </c>
      <c r="O482" cm="1">
        <f t="array" ref="O482:T482">_xlfn.XLOOKUP(C482,claimed!A:A,claimed!B:G)</f>
        <v>35</v>
      </c>
      <c r="P482">
        <v>129</v>
      </c>
      <c r="Q482">
        <v>195</v>
      </c>
      <c r="R482">
        <v>0.4</v>
      </c>
      <c r="S482">
        <v>49</v>
      </c>
      <c r="T482">
        <v>10.9</v>
      </c>
      <c r="U482" t="str">
        <f t="shared" si="14"/>
        <v>Wet</v>
      </c>
      <c r="V482" t="str">
        <f t="shared" si="15"/>
        <v>Warm</v>
      </c>
    </row>
    <row r="483" spans="1:22">
      <c r="A483" s="1">
        <v>44835</v>
      </c>
      <c r="B483">
        <v>40</v>
      </c>
      <c r="C483" t="s">
        <v>9</v>
      </c>
      <c r="D483">
        <v>45.85</v>
      </c>
      <c r="E483">
        <v>159.54</v>
      </c>
      <c r="F483">
        <v>183.7</v>
      </c>
      <c r="G483">
        <v>0.55000000000000004</v>
      </c>
      <c r="H483">
        <v>53.71</v>
      </c>
      <c r="I483">
        <v>13.54</v>
      </c>
      <c r="J483" cm="1">
        <f t="array" ref="J483:N483">_xlfn.XLOOKUP(B483,weather!B:B,weather!C:G)</f>
        <v>3.66</v>
      </c>
      <c r="K483">
        <v>5</v>
      </c>
      <c r="L483">
        <v>13.57</v>
      </c>
      <c r="M483">
        <v>79.52</v>
      </c>
      <c r="N483">
        <v>5.77</v>
      </c>
      <c r="O483" cm="1">
        <f t="array" ref="O483:T483">_xlfn.XLOOKUP(C483,claimed!A:A,claimed!B:G)</f>
        <v>35</v>
      </c>
      <c r="P483">
        <v>129</v>
      </c>
      <c r="Q483">
        <v>195</v>
      </c>
      <c r="R483">
        <v>0.4</v>
      </c>
      <c r="S483">
        <v>49</v>
      </c>
      <c r="T483">
        <v>10.9</v>
      </c>
      <c r="U483" t="str">
        <f t="shared" si="14"/>
        <v>Wet</v>
      </c>
      <c r="V483" t="str">
        <f t="shared" si="15"/>
        <v>Warm</v>
      </c>
    </row>
    <row r="484" spans="1:22">
      <c r="A484" s="1">
        <v>44835</v>
      </c>
      <c r="B484">
        <v>40</v>
      </c>
      <c r="C484" t="s">
        <v>9</v>
      </c>
      <c r="D484">
        <v>48.42</v>
      </c>
      <c r="E484">
        <v>172.02</v>
      </c>
      <c r="F484">
        <v>179.71</v>
      </c>
      <c r="G484">
        <v>0.6</v>
      </c>
      <c r="H484">
        <v>55.53</v>
      </c>
      <c r="I484">
        <v>15.71</v>
      </c>
      <c r="J484" cm="1">
        <f t="array" ref="J484:N484">_xlfn.XLOOKUP(B484,weather!B:B,weather!C:G)</f>
        <v>3.66</v>
      </c>
      <c r="K484">
        <v>5</v>
      </c>
      <c r="L484">
        <v>13.57</v>
      </c>
      <c r="M484">
        <v>79.52</v>
      </c>
      <c r="N484">
        <v>5.77</v>
      </c>
      <c r="O484" cm="1">
        <f t="array" ref="O484:T484">_xlfn.XLOOKUP(C484,claimed!A:A,claimed!B:G)</f>
        <v>35</v>
      </c>
      <c r="P484">
        <v>129</v>
      </c>
      <c r="Q484">
        <v>195</v>
      </c>
      <c r="R484">
        <v>0.4</v>
      </c>
      <c r="S484">
        <v>49</v>
      </c>
      <c r="T484">
        <v>10.9</v>
      </c>
      <c r="U484" t="str">
        <f t="shared" si="14"/>
        <v>Wet</v>
      </c>
      <c r="V484" t="str">
        <f t="shared" si="15"/>
        <v>Warm</v>
      </c>
    </row>
    <row r="485" spans="1:22">
      <c r="A485" s="1">
        <v>44835</v>
      </c>
      <c r="B485">
        <v>40</v>
      </c>
      <c r="C485" t="s">
        <v>9</v>
      </c>
      <c r="D485">
        <v>55.09</v>
      </c>
      <c r="E485">
        <v>185.72</v>
      </c>
      <c r="F485">
        <v>174.9</v>
      </c>
      <c r="G485">
        <v>0.65</v>
      </c>
      <c r="H485">
        <v>56.06</v>
      </c>
      <c r="I485">
        <v>17.329999999999998</v>
      </c>
      <c r="J485" cm="1">
        <f t="array" ref="J485:N485">_xlfn.XLOOKUP(B485,weather!B:B,weather!C:G)</f>
        <v>3.66</v>
      </c>
      <c r="K485">
        <v>5</v>
      </c>
      <c r="L485">
        <v>13.57</v>
      </c>
      <c r="M485">
        <v>79.52</v>
      </c>
      <c r="N485">
        <v>5.77</v>
      </c>
      <c r="O485" cm="1">
        <f t="array" ref="O485:T485">_xlfn.XLOOKUP(C485,claimed!A:A,claimed!B:G)</f>
        <v>35</v>
      </c>
      <c r="P485">
        <v>129</v>
      </c>
      <c r="Q485">
        <v>195</v>
      </c>
      <c r="R485">
        <v>0.4</v>
      </c>
      <c r="S485">
        <v>49</v>
      </c>
      <c r="T485">
        <v>10.9</v>
      </c>
      <c r="U485" t="str">
        <f t="shared" si="14"/>
        <v>Wet</v>
      </c>
      <c r="V485" t="str">
        <f t="shared" si="15"/>
        <v>Warm</v>
      </c>
    </row>
    <row r="486" spans="1:22">
      <c r="A486" s="1">
        <v>44835</v>
      </c>
      <c r="B486">
        <v>40</v>
      </c>
      <c r="C486" t="s">
        <v>9</v>
      </c>
      <c r="D486">
        <v>62.53</v>
      </c>
      <c r="E486">
        <v>201.52</v>
      </c>
      <c r="F486">
        <v>169.43</v>
      </c>
      <c r="G486">
        <v>0.71</v>
      </c>
      <c r="H486">
        <v>56.69</v>
      </c>
      <c r="I486">
        <v>18.77</v>
      </c>
      <c r="J486" cm="1">
        <f t="array" ref="J486:N486">_xlfn.XLOOKUP(B486,weather!B:B,weather!C:G)</f>
        <v>3.66</v>
      </c>
      <c r="K486">
        <v>5</v>
      </c>
      <c r="L486">
        <v>13.57</v>
      </c>
      <c r="M486">
        <v>79.52</v>
      </c>
      <c r="N486">
        <v>5.77</v>
      </c>
      <c r="O486" cm="1">
        <f t="array" ref="O486:T486">_xlfn.XLOOKUP(C486,claimed!A:A,claimed!B:G)</f>
        <v>35</v>
      </c>
      <c r="P486">
        <v>129</v>
      </c>
      <c r="Q486">
        <v>195</v>
      </c>
      <c r="R486">
        <v>0.4</v>
      </c>
      <c r="S486">
        <v>49</v>
      </c>
      <c r="T486">
        <v>10.9</v>
      </c>
      <c r="U486" t="str">
        <f t="shared" si="14"/>
        <v>Wet</v>
      </c>
      <c r="V486" t="str">
        <f t="shared" si="15"/>
        <v>Warm</v>
      </c>
    </row>
    <row r="487" spans="1:22">
      <c r="A487" s="1">
        <v>44835</v>
      </c>
      <c r="B487">
        <v>40</v>
      </c>
      <c r="C487" t="s">
        <v>10</v>
      </c>
      <c r="D487">
        <v>38.03</v>
      </c>
      <c r="E487">
        <v>137.03</v>
      </c>
      <c r="F487">
        <v>182.89</v>
      </c>
      <c r="G487">
        <v>0.44</v>
      </c>
      <c r="H487">
        <v>50.54</v>
      </c>
      <c r="I487">
        <v>13.54</v>
      </c>
      <c r="J487" cm="1">
        <f t="array" ref="J487:N487">_xlfn.XLOOKUP(B487,weather!B:B,weather!C:G)</f>
        <v>3.66</v>
      </c>
      <c r="K487">
        <v>5</v>
      </c>
      <c r="L487">
        <v>13.57</v>
      </c>
      <c r="M487">
        <v>79.52</v>
      </c>
      <c r="N487">
        <v>5.77</v>
      </c>
      <c r="O487" cm="1">
        <f t="array" ref="O487:T487">_xlfn.XLOOKUP(C487,claimed!A:A,claimed!B:G)</f>
        <v>36</v>
      </c>
      <c r="P487">
        <v>123</v>
      </c>
      <c r="Q487">
        <v>189</v>
      </c>
      <c r="R487">
        <v>0.38</v>
      </c>
      <c r="S487">
        <v>50</v>
      </c>
      <c r="T487">
        <v>11.1</v>
      </c>
      <c r="U487" t="str">
        <f t="shared" si="14"/>
        <v>Wet</v>
      </c>
      <c r="V487" t="str">
        <f t="shared" si="15"/>
        <v>Warm</v>
      </c>
    </row>
    <row r="488" spans="1:22">
      <c r="A488" s="1">
        <v>44835</v>
      </c>
      <c r="B488">
        <v>40</v>
      </c>
      <c r="C488" t="s">
        <v>10</v>
      </c>
      <c r="D488">
        <v>41.54</v>
      </c>
      <c r="E488">
        <v>149.76</v>
      </c>
      <c r="F488">
        <v>179.34</v>
      </c>
      <c r="G488">
        <v>0.49</v>
      </c>
      <c r="H488">
        <v>53.68</v>
      </c>
      <c r="I488">
        <v>16.02</v>
      </c>
      <c r="J488" cm="1">
        <f t="array" ref="J488:N488">_xlfn.XLOOKUP(B488,weather!B:B,weather!C:G)</f>
        <v>3.66</v>
      </c>
      <c r="K488">
        <v>5</v>
      </c>
      <c r="L488">
        <v>13.57</v>
      </c>
      <c r="M488">
        <v>79.52</v>
      </c>
      <c r="N488">
        <v>5.77</v>
      </c>
      <c r="O488" cm="1">
        <f t="array" ref="O488:T488">_xlfn.XLOOKUP(C488,claimed!A:A,claimed!B:G)</f>
        <v>36</v>
      </c>
      <c r="P488">
        <v>123</v>
      </c>
      <c r="Q488">
        <v>189</v>
      </c>
      <c r="R488">
        <v>0.38</v>
      </c>
      <c r="S488">
        <v>50</v>
      </c>
      <c r="T488">
        <v>11.1</v>
      </c>
      <c r="U488" t="str">
        <f t="shared" si="14"/>
        <v>Wet</v>
      </c>
      <c r="V488" t="str">
        <f t="shared" si="15"/>
        <v>Warm</v>
      </c>
    </row>
    <row r="489" spans="1:22">
      <c r="A489" s="1">
        <v>44835</v>
      </c>
      <c r="B489">
        <v>40</v>
      </c>
      <c r="C489" t="s">
        <v>10</v>
      </c>
      <c r="D489">
        <v>44.19</v>
      </c>
      <c r="E489">
        <v>161.71</v>
      </c>
      <c r="F489">
        <v>175.97</v>
      </c>
      <c r="G489">
        <v>0.54</v>
      </c>
      <c r="H489">
        <v>57.58</v>
      </c>
      <c r="I489">
        <v>18.010000000000002</v>
      </c>
      <c r="J489" cm="1">
        <f t="array" ref="J489:N489">_xlfn.XLOOKUP(B489,weather!B:B,weather!C:G)</f>
        <v>3.66</v>
      </c>
      <c r="K489">
        <v>5</v>
      </c>
      <c r="L489">
        <v>13.57</v>
      </c>
      <c r="M489">
        <v>79.52</v>
      </c>
      <c r="N489">
        <v>5.77</v>
      </c>
      <c r="O489" cm="1">
        <f t="array" ref="O489:T489">_xlfn.XLOOKUP(C489,claimed!A:A,claimed!B:G)</f>
        <v>36</v>
      </c>
      <c r="P489">
        <v>123</v>
      </c>
      <c r="Q489">
        <v>189</v>
      </c>
      <c r="R489">
        <v>0.38</v>
      </c>
      <c r="S489">
        <v>50</v>
      </c>
      <c r="T489">
        <v>11.1</v>
      </c>
      <c r="U489" t="str">
        <f t="shared" si="14"/>
        <v>Wet</v>
      </c>
      <c r="V489" t="str">
        <f t="shared" si="15"/>
        <v>Warm</v>
      </c>
    </row>
    <row r="490" spans="1:22">
      <c r="A490" s="1">
        <v>44835</v>
      </c>
      <c r="B490">
        <v>40</v>
      </c>
      <c r="C490" t="s">
        <v>11</v>
      </c>
      <c r="D490">
        <v>40.950000000000003</v>
      </c>
      <c r="E490">
        <v>133.77000000000001</v>
      </c>
      <c r="F490">
        <v>188.99</v>
      </c>
      <c r="G490">
        <v>0.3</v>
      </c>
      <c r="H490">
        <v>57.6</v>
      </c>
      <c r="I490">
        <v>12.27</v>
      </c>
      <c r="J490" cm="1">
        <f t="array" ref="J490:N490">_xlfn.XLOOKUP(B490,weather!B:B,weather!C:G)</f>
        <v>3.66</v>
      </c>
      <c r="K490">
        <v>5</v>
      </c>
      <c r="L490">
        <v>13.57</v>
      </c>
      <c r="M490">
        <v>79.52</v>
      </c>
      <c r="N490">
        <v>5.77</v>
      </c>
      <c r="O490" cm="1">
        <f t="array" ref="O490:T490">_xlfn.XLOOKUP(C490,claimed!A:A,claimed!B:G)</f>
        <v>38</v>
      </c>
      <c r="P490">
        <v>112</v>
      </c>
      <c r="Q490">
        <v>194</v>
      </c>
      <c r="R490">
        <v>0.25</v>
      </c>
      <c r="S490">
        <v>56</v>
      </c>
      <c r="T490">
        <v>10.199999999999999</v>
      </c>
      <c r="U490" t="str">
        <f t="shared" si="14"/>
        <v>Wet</v>
      </c>
      <c r="V490" t="str">
        <f t="shared" si="15"/>
        <v>Warm</v>
      </c>
    </row>
    <row r="491" spans="1:22">
      <c r="A491" s="1">
        <v>44835</v>
      </c>
      <c r="B491">
        <v>40</v>
      </c>
      <c r="C491" t="s">
        <v>11</v>
      </c>
      <c r="D491">
        <v>43.71</v>
      </c>
      <c r="E491">
        <v>151.88999999999999</v>
      </c>
      <c r="F491">
        <v>181.03</v>
      </c>
      <c r="G491">
        <v>0.35</v>
      </c>
      <c r="H491">
        <v>56.97</v>
      </c>
      <c r="I491">
        <v>15.08</v>
      </c>
      <c r="J491" cm="1">
        <f t="array" ref="J491:N491">_xlfn.XLOOKUP(B491,weather!B:B,weather!C:G)</f>
        <v>3.66</v>
      </c>
      <c r="K491">
        <v>5</v>
      </c>
      <c r="L491">
        <v>13.57</v>
      </c>
      <c r="M491">
        <v>79.52</v>
      </c>
      <c r="N491">
        <v>5.77</v>
      </c>
      <c r="O491" cm="1">
        <f t="array" ref="O491:T491">_xlfn.XLOOKUP(C491,claimed!A:A,claimed!B:G)</f>
        <v>38</v>
      </c>
      <c r="P491">
        <v>112</v>
      </c>
      <c r="Q491">
        <v>194</v>
      </c>
      <c r="R491">
        <v>0.25</v>
      </c>
      <c r="S491">
        <v>56</v>
      </c>
      <c r="T491">
        <v>10.199999999999999</v>
      </c>
      <c r="U491" t="str">
        <f t="shared" si="14"/>
        <v>Wet</v>
      </c>
      <c r="V491" t="str">
        <f t="shared" si="15"/>
        <v>Warm</v>
      </c>
    </row>
    <row r="492" spans="1:22">
      <c r="A492" s="1">
        <v>44835</v>
      </c>
      <c r="B492">
        <v>40</v>
      </c>
      <c r="C492" t="s">
        <v>11</v>
      </c>
      <c r="D492">
        <v>47.27</v>
      </c>
      <c r="E492">
        <v>162.35</v>
      </c>
      <c r="F492">
        <v>176.5</v>
      </c>
      <c r="G492">
        <v>0.41</v>
      </c>
      <c r="H492">
        <v>61.09</v>
      </c>
      <c r="I492">
        <v>15.76</v>
      </c>
      <c r="J492" cm="1">
        <f t="array" ref="J492:N492">_xlfn.XLOOKUP(B492,weather!B:B,weather!C:G)</f>
        <v>3.66</v>
      </c>
      <c r="K492">
        <v>5</v>
      </c>
      <c r="L492">
        <v>13.57</v>
      </c>
      <c r="M492">
        <v>79.52</v>
      </c>
      <c r="N492">
        <v>5.77</v>
      </c>
      <c r="O492" cm="1">
        <f t="array" ref="O492:T492">_xlfn.XLOOKUP(C492,claimed!A:A,claimed!B:G)</f>
        <v>38</v>
      </c>
      <c r="P492">
        <v>112</v>
      </c>
      <c r="Q492">
        <v>194</v>
      </c>
      <c r="R492">
        <v>0.25</v>
      </c>
      <c r="S492">
        <v>56</v>
      </c>
      <c r="T492">
        <v>10.199999999999999</v>
      </c>
      <c r="U492" t="str">
        <f t="shared" si="14"/>
        <v>Wet</v>
      </c>
      <c r="V492" t="str">
        <f t="shared" si="15"/>
        <v>Warm</v>
      </c>
    </row>
    <row r="493" spans="1:22">
      <c r="A493" s="1">
        <v>44835</v>
      </c>
      <c r="B493">
        <v>40</v>
      </c>
      <c r="C493" t="s">
        <v>11</v>
      </c>
      <c r="D493">
        <v>49.67</v>
      </c>
      <c r="E493">
        <v>175.43</v>
      </c>
      <c r="F493">
        <v>173.17</v>
      </c>
      <c r="G493">
        <v>0.47</v>
      </c>
      <c r="H493">
        <v>67.34</v>
      </c>
      <c r="I493">
        <v>17.559999999999999</v>
      </c>
      <c r="J493" cm="1">
        <f t="array" ref="J493:N493">_xlfn.XLOOKUP(B493,weather!B:B,weather!C:G)</f>
        <v>3.66</v>
      </c>
      <c r="K493">
        <v>5</v>
      </c>
      <c r="L493">
        <v>13.57</v>
      </c>
      <c r="M493">
        <v>79.52</v>
      </c>
      <c r="N493">
        <v>5.77</v>
      </c>
      <c r="O493" cm="1">
        <f t="array" ref="O493:T493">_xlfn.XLOOKUP(C493,claimed!A:A,claimed!B:G)</f>
        <v>38</v>
      </c>
      <c r="P493">
        <v>112</v>
      </c>
      <c r="Q493">
        <v>194</v>
      </c>
      <c r="R493">
        <v>0.25</v>
      </c>
      <c r="S493">
        <v>56</v>
      </c>
      <c r="T493">
        <v>10.199999999999999</v>
      </c>
      <c r="U493" t="str">
        <f t="shared" si="14"/>
        <v>Wet</v>
      </c>
      <c r="V493" t="str">
        <f t="shared" si="15"/>
        <v>Warm</v>
      </c>
    </row>
    <row r="494" spans="1:22">
      <c r="A494" s="1">
        <v>44835</v>
      </c>
      <c r="B494">
        <v>40</v>
      </c>
      <c r="C494" t="s">
        <v>11</v>
      </c>
      <c r="D494">
        <v>52.71</v>
      </c>
      <c r="E494">
        <v>190.7</v>
      </c>
      <c r="F494">
        <v>164.75</v>
      </c>
      <c r="G494">
        <v>0.53</v>
      </c>
      <c r="H494">
        <v>72.16</v>
      </c>
      <c r="I494">
        <v>20.91</v>
      </c>
      <c r="J494" cm="1">
        <f t="array" ref="J494:N494">_xlfn.XLOOKUP(B494,weather!B:B,weather!C:G)</f>
        <v>3.66</v>
      </c>
      <c r="K494">
        <v>5</v>
      </c>
      <c r="L494">
        <v>13.57</v>
      </c>
      <c r="M494">
        <v>79.52</v>
      </c>
      <c r="N494">
        <v>5.77</v>
      </c>
      <c r="O494" cm="1">
        <f t="array" ref="O494:T494">_xlfn.XLOOKUP(C494,claimed!A:A,claimed!B:G)</f>
        <v>38</v>
      </c>
      <c r="P494">
        <v>112</v>
      </c>
      <c r="Q494">
        <v>194</v>
      </c>
      <c r="R494">
        <v>0.25</v>
      </c>
      <c r="S494">
        <v>56</v>
      </c>
      <c r="T494">
        <v>10.199999999999999</v>
      </c>
      <c r="U494" t="str">
        <f t="shared" si="14"/>
        <v>Wet</v>
      </c>
      <c r="V494" t="str">
        <f t="shared" si="15"/>
        <v>Warm</v>
      </c>
    </row>
    <row r="495" spans="1:22">
      <c r="A495" s="1">
        <v>44842</v>
      </c>
      <c r="B495">
        <v>41</v>
      </c>
      <c r="C495" t="s">
        <v>9</v>
      </c>
      <c r="D495">
        <v>40.01</v>
      </c>
      <c r="E495">
        <v>145.19</v>
      </c>
      <c r="F495">
        <v>194.57</v>
      </c>
      <c r="G495">
        <v>0.48</v>
      </c>
      <c r="H495">
        <v>49.71</v>
      </c>
      <c r="I495">
        <v>12.58</v>
      </c>
      <c r="J495" cm="1">
        <f t="array" ref="J495:N495">_xlfn.XLOOKUP(B495,weather!B:B,weather!C:G)</f>
        <v>4.66</v>
      </c>
      <c r="K495">
        <v>6</v>
      </c>
      <c r="L495">
        <v>12.27</v>
      </c>
      <c r="M495">
        <v>74.08</v>
      </c>
      <c r="N495">
        <v>11.81</v>
      </c>
      <c r="O495" cm="1">
        <f t="array" ref="O495:T495">_xlfn.XLOOKUP(C495,claimed!A:A,claimed!B:G)</f>
        <v>35</v>
      </c>
      <c r="P495">
        <v>129</v>
      </c>
      <c r="Q495">
        <v>195</v>
      </c>
      <c r="R495">
        <v>0.4</v>
      </c>
      <c r="S495">
        <v>49</v>
      </c>
      <c r="T495">
        <v>10.9</v>
      </c>
      <c r="U495" t="str">
        <f t="shared" si="14"/>
        <v>Very Wet</v>
      </c>
      <c r="V495" t="str">
        <f t="shared" si="15"/>
        <v>Warm</v>
      </c>
    </row>
    <row r="496" spans="1:22">
      <c r="A496" s="1">
        <v>44842</v>
      </c>
      <c r="B496">
        <v>41</v>
      </c>
      <c r="C496" t="s">
        <v>9</v>
      </c>
      <c r="D496">
        <v>47.84</v>
      </c>
      <c r="E496">
        <v>160.11000000000001</v>
      </c>
      <c r="F496">
        <v>187.94</v>
      </c>
      <c r="G496">
        <v>0.55000000000000004</v>
      </c>
      <c r="H496">
        <v>50.17</v>
      </c>
      <c r="I496">
        <v>13.9</v>
      </c>
      <c r="J496" cm="1">
        <f t="array" ref="J496:N496">_xlfn.XLOOKUP(B496,weather!B:B,weather!C:G)</f>
        <v>4.66</v>
      </c>
      <c r="K496">
        <v>6</v>
      </c>
      <c r="L496">
        <v>12.27</v>
      </c>
      <c r="M496">
        <v>74.08</v>
      </c>
      <c r="N496">
        <v>11.81</v>
      </c>
      <c r="O496" cm="1">
        <f t="array" ref="O496:T496">_xlfn.XLOOKUP(C496,claimed!A:A,claimed!B:G)</f>
        <v>35</v>
      </c>
      <c r="P496">
        <v>129</v>
      </c>
      <c r="Q496">
        <v>195</v>
      </c>
      <c r="R496">
        <v>0.4</v>
      </c>
      <c r="S496">
        <v>49</v>
      </c>
      <c r="T496">
        <v>10.9</v>
      </c>
      <c r="U496" t="str">
        <f t="shared" si="14"/>
        <v>Very Wet</v>
      </c>
      <c r="V496" t="str">
        <f t="shared" si="15"/>
        <v>Warm</v>
      </c>
    </row>
    <row r="497" spans="1:22">
      <c r="A497" s="1">
        <v>44842</v>
      </c>
      <c r="B497">
        <v>41</v>
      </c>
      <c r="C497" t="s">
        <v>9</v>
      </c>
      <c r="D497">
        <v>53.14</v>
      </c>
      <c r="E497">
        <v>174.75</v>
      </c>
      <c r="F497">
        <v>186.29</v>
      </c>
      <c r="G497">
        <v>0.63</v>
      </c>
      <c r="H497">
        <v>52.94</v>
      </c>
      <c r="I497">
        <v>15.27</v>
      </c>
      <c r="J497" cm="1">
        <f t="array" ref="J497:N497">_xlfn.XLOOKUP(B497,weather!B:B,weather!C:G)</f>
        <v>4.66</v>
      </c>
      <c r="K497">
        <v>6</v>
      </c>
      <c r="L497">
        <v>12.27</v>
      </c>
      <c r="M497">
        <v>74.08</v>
      </c>
      <c r="N497">
        <v>11.81</v>
      </c>
      <c r="O497" cm="1">
        <f t="array" ref="O497:T497">_xlfn.XLOOKUP(C497,claimed!A:A,claimed!B:G)</f>
        <v>35</v>
      </c>
      <c r="P497">
        <v>129</v>
      </c>
      <c r="Q497">
        <v>195</v>
      </c>
      <c r="R497">
        <v>0.4</v>
      </c>
      <c r="S497">
        <v>49</v>
      </c>
      <c r="T497">
        <v>10.9</v>
      </c>
      <c r="U497" t="str">
        <f t="shared" si="14"/>
        <v>Very Wet</v>
      </c>
      <c r="V497" t="str">
        <f t="shared" si="15"/>
        <v>Warm</v>
      </c>
    </row>
    <row r="498" spans="1:22">
      <c r="A498" s="1">
        <v>44842</v>
      </c>
      <c r="B498">
        <v>41</v>
      </c>
      <c r="C498" t="s">
        <v>9</v>
      </c>
      <c r="D498">
        <v>54.25</v>
      </c>
      <c r="E498">
        <v>190.4</v>
      </c>
      <c r="F498">
        <v>180.65</v>
      </c>
      <c r="G498">
        <v>0.72</v>
      </c>
      <c r="H498">
        <v>52.53</v>
      </c>
      <c r="I498">
        <v>16.350000000000001</v>
      </c>
      <c r="J498" cm="1">
        <f t="array" ref="J498:N498">_xlfn.XLOOKUP(B498,weather!B:B,weather!C:G)</f>
        <v>4.66</v>
      </c>
      <c r="K498">
        <v>6</v>
      </c>
      <c r="L498">
        <v>12.27</v>
      </c>
      <c r="M498">
        <v>74.08</v>
      </c>
      <c r="N498">
        <v>11.81</v>
      </c>
      <c r="O498" cm="1">
        <f t="array" ref="O498:T498">_xlfn.XLOOKUP(C498,claimed!A:A,claimed!B:G)</f>
        <v>35</v>
      </c>
      <c r="P498">
        <v>129</v>
      </c>
      <c r="Q498">
        <v>195</v>
      </c>
      <c r="R498">
        <v>0.4</v>
      </c>
      <c r="S498">
        <v>49</v>
      </c>
      <c r="T498">
        <v>10.9</v>
      </c>
      <c r="U498" t="str">
        <f t="shared" si="14"/>
        <v>Very Wet</v>
      </c>
      <c r="V498" t="str">
        <f t="shared" si="15"/>
        <v>Warm</v>
      </c>
    </row>
    <row r="499" spans="1:22">
      <c r="A499" s="1">
        <v>44842</v>
      </c>
      <c r="B499">
        <v>41</v>
      </c>
      <c r="C499" t="s">
        <v>10</v>
      </c>
      <c r="D499">
        <v>40.79</v>
      </c>
      <c r="E499">
        <v>132.04</v>
      </c>
      <c r="F499">
        <v>179.56</v>
      </c>
      <c r="G499">
        <v>0.44</v>
      </c>
      <c r="H499">
        <v>52.81</v>
      </c>
      <c r="I499">
        <v>12.39</v>
      </c>
      <c r="J499" cm="1">
        <f t="array" ref="J499:N499">_xlfn.XLOOKUP(B499,weather!B:B,weather!C:G)</f>
        <v>4.66</v>
      </c>
      <c r="K499">
        <v>6</v>
      </c>
      <c r="L499">
        <v>12.27</v>
      </c>
      <c r="M499">
        <v>74.08</v>
      </c>
      <c r="N499">
        <v>11.81</v>
      </c>
      <c r="O499" cm="1">
        <f t="array" ref="O499:T499">_xlfn.XLOOKUP(C499,claimed!A:A,claimed!B:G)</f>
        <v>36</v>
      </c>
      <c r="P499">
        <v>123</v>
      </c>
      <c r="Q499">
        <v>189</v>
      </c>
      <c r="R499">
        <v>0.38</v>
      </c>
      <c r="S499">
        <v>50</v>
      </c>
      <c r="T499">
        <v>11.1</v>
      </c>
      <c r="U499" t="str">
        <f t="shared" si="14"/>
        <v>Very Wet</v>
      </c>
      <c r="V499" t="str">
        <f t="shared" si="15"/>
        <v>Warm</v>
      </c>
    </row>
    <row r="500" spans="1:22">
      <c r="A500" s="1">
        <v>44842</v>
      </c>
      <c r="B500">
        <v>41</v>
      </c>
      <c r="C500" t="s">
        <v>10</v>
      </c>
      <c r="D500">
        <v>43.6</v>
      </c>
      <c r="E500">
        <v>146.29</v>
      </c>
      <c r="F500">
        <v>178.3</v>
      </c>
      <c r="G500">
        <v>0.53</v>
      </c>
      <c r="H500">
        <v>54.84</v>
      </c>
      <c r="I500">
        <v>14.54</v>
      </c>
      <c r="J500" cm="1">
        <f t="array" ref="J500:N500">_xlfn.XLOOKUP(B500,weather!B:B,weather!C:G)</f>
        <v>4.66</v>
      </c>
      <c r="K500">
        <v>6</v>
      </c>
      <c r="L500">
        <v>12.27</v>
      </c>
      <c r="M500">
        <v>74.08</v>
      </c>
      <c r="N500">
        <v>11.81</v>
      </c>
      <c r="O500" cm="1">
        <f t="array" ref="O500:T500">_xlfn.XLOOKUP(C500,claimed!A:A,claimed!B:G)</f>
        <v>36</v>
      </c>
      <c r="P500">
        <v>123</v>
      </c>
      <c r="Q500">
        <v>189</v>
      </c>
      <c r="R500">
        <v>0.38</v>
      </c>
      <c r="S500">
        <v>50</v>
      </c>
      <c r="T500">
        <v>11.1</v>
      </c>
      <c r="U500" t="str">
        <f t="shared" si="14"/>
        <v>Very Wet</v>
      </c>
      <c r="V500" t="str">
        <f t="shared" si="15"/>
        <v>Warm</v>
      </c>
    </row>
    <row r="501" spans="1:22">
      <c r="A501" s="1">
        <v>44842</v>
      </c>
      <c r="B501">
        <v>41</v>
      </c>
      <c r="C501" t="s">
        <v>10</v>
      </c>
      <c r="D501">
        <v>46.31</v>
      </c>
      <c r="E501">
        <v>158.19999999999999</v>
      </c>
      <c r="F501">
        <v>177.24</v>
      </c>
      <c r="G501">
        <v>0.59</v>
      </c>
      <c r="H501">
        <v>60.86</v>
      </c>
      <c r="I501">
        <v>16.93</v>
      </c>
      <c r="J501" cm="1">
        <f t="array" ref="J501:N501">_xlfn.XLOOKUP(B501,weather!B:B,weather!C:G)</f>
        <v>4.66</v>
      </c>
      <c r="K501">
        <v>6</v>
      </c>
      <c r="L501">
        <v>12.27</v>
      </c>
      <c r="M501">
        <v>74.08</v>
      </c>
      <c r="N501">
        <v>11.81</v>
      </c>
      <c r="O501" cm="1">
        <f t="array" ref="O501:T501">_xlfn.XLOOKUP(C501,claimed!A:A,claimed!B:G)</f>
        <v>36</v>
      </c>
      <c r="P501">
        <v>123</v>
      </c>
      <c r="Q501">
        <v>189</v>
      </c>
      <c r="R501">
        <v>0.38</v>
      </c>
      <c r="S501">
        <v>50</v>
      </c>
      <c r="T501">
        <v>11.1</v>
      </c>
      <c r="U501" t="str">
        <f t="shared" si="14"/>
        <v>Very Wet</v>
      </c>
      <c r="V501" t="str">
        <f t="shared" si="15"/>
        <v>Warm</v>
      </c>
    </row>
    <row r="502" spans="1:22">
      <c r="A502" s="1">
        <v>44842</v>
      </c>
      <c r="B502">
        <v>41</v>
      </c>
      <c r="C502" t="s">
        <v>10</v>
      </c>
      <c r="D502">
        <v>51.11</v>
      </c>
      <c r="E502">
        <v>172.77</v>
      </c>
      <c r="F502">
        <v>172.5</v>
      </c>
      <c r="G502">
        <v>0.66</v>
      </c>
      <c r="H502">
        <v>64.19</v>
      </c>
      <c r="I502">
        <v>19.05</v>
      </c>
      <c r="J502" cm="1">
        <f t="array" ref="J502:N502">_xlfn.XLOOKUP(B502,weather!B:B,weather!C:G)</f>
        <v>4.66</v>
      </c>
      <c r="K502">
        <v>6</v>
      </c>
      <c r="L502">
        <v>12.27</v>
      </c>
      <c r="M502">
        <v>74.08</v>
      </c>
      <c r="N502">
        <v>11.81</v>
      </c>
      <c r="O502" cm="1">
        <f t="array" ref="O502:T502">_xlfn.XLOOKUP(C502,claimed!A:A,claimed!B:G)</f>
        <v>36</v>
      </c>
      <c r="P502">
        <v>123</v>
      </c>
      <c r="Q502">
        <v>189</v>
      </c>
      <c r="R502">
        <v>0.38</v>
      </c>
      <c r="S502">
        <v>50</v>
      </c>
      <c r="T502">
        <v>11.1</v>
      </c>
      <c r="U502" t="str">
        <f t="shared" si="14"/>
        <v>Very Wet</v>
      </c>
      <c r="V502" t="str">
        <f t="shared" si="15"/>
        <v>Warm</v>
      </c>
    </row>
    <row r="503" spans="1:22">
      <c r="A503" s="1">
        <v>44842</v>
      </c>
      <c r="B503">
        <v>41</v>
      </c>
      <c r="C503" t="s">
        <v>10</v>
      </c>
      <c r="D503">
        <v>52.75</v>
      </c>
      <c r="E503">
        <v>185.45</v>
      </c>
      <c r="F503">
        <v>169.76</v>
      </c>
      <c r="G503">
        <v>0.73</v>
      </c>
      <c r="H503">
        <v>64.94</v>
      </c>
      <c r="I503">
        <v>20.39</v>
      </c>
      <c r="J503" cm="1">
        <f t="array" ref="J503:N503">_xlfn.XLOOKUP(B503,weather!B:B,weather!C:G)</f>
        <v>4.66</v>
      </c>
      <c r="K503">
        <v>6</v>
      </c>
      <c r="L503">
        <v>12.27</v>
      </c>
      <c r="M503">
        <v>74.08</v>
      </c>
      <c r="N503">
        <v>11.81</v>
      </c>
      <c r="O503" cm="1">
        <f t="array" ref="O503:T503">_xlfn.XLOOKUP(C503,claimed!A:A,claimed!B:G)</f>
        <v>36</v>
      </c>
      <c r="P503">
        <v>123</v>
      </c>
      <c r="Q503">
        <v>189</v>
      </c>
      <c r="R503">
        <v>0.38</v>
      </c>
      <c r="S503">
        <v>50</v>
      </c>
      <c r="T503">
        <v>11.1</v>
      </c>
      <c r="U503" t="str">
        <f t="shared" si="14"/>
        <v>Very Wet</v>
      </c>
      <c r="V503" t="str">
        <f t="shared" si="15"/>
        <v>Warm</v>
      </c>
    </row>
    <row r="504" spans="1:22">
      <c r="A504" s="1">
        <v>44842</v>
      </c>
      <c r="B504">
        <v>41</v>
      </c>
      <c r="C504" t="s">
        <v>11</v>
      </c>
      <c r="D504">
        <v>41.46</v>
      </c>
      <c r="E504">
        <v>125.03</v>
      </c>
      <c r="F504">
        <v>191.68</v>
      </c>
      <c r="G504">
        <v>0.33</v>
      </c>
      <c r="H504">
        <v>51.98</v>
      </c>
      <c r="I504">
        <v>12.79</v>
      </c>
      <c r="J504" cm="1">
        <f t="array" ref="J504:N504">_xlfn.XLOOKUP(B504,weather!B:B,weather!C:G)</f>
        <v>4.66</v>
      </c>
      <c r="K504">
        <v>6</v>
      </c>
      <c r="L504">
        <v>12.27</v>
      </c>
      <c r="M504">
        <v>74.08</v>
      </c>
      <c r="N504">
        <v>11.81</v>
      </c>
      <c r="O504" cm="1">
        <f t="array" ref="O504:T504">_xlfn.XLOOKUP(C504,claimed!A:A,claimed!B:G)</f>
        <v>38</v>
      </c>
      <c r="P504">
        <v>112</v>
      </c>
      <c r="Q504">
        <v>194</v>
      </c>
      <c r="R504">
        <v>0.25</v>
      </c>
      <c r="S504">
        <v>56</v>
      </c>
      <c r="T504">
        <v>10.199999999999999</v>
      </c>
      <c r="U504" t="str">
        <f t="shared" si="14"/>
        <v>Very Wet</v>
      </c>
      <c r="V504" t="str">
        <f t="shared" si="15"/>
        <v>Warm</v>
      </c>
    </row>
    <row r="505" spans="1:22">
      <c r="A505" s="1">
        <v>44842</v>
      </c>
      <c r="B505">
        <v>41</v>
      </c>
      <c r="C505" t="s">
        <v>11</v>
      </c>
      <c r="D505">
        <v>46.81</v>
      </c>
      <c r="E505">
        <v>137.47</v>
      </c>
      <c r="F505">
        <v>184.45</v>
      </c>
      <c r="G505">
        <v>0.42</v>
      </c>
      <c r="H505">
        <v>52.22</v>
      </c>
      <c r="I505">
        <v>14.85</v>
      </c>
      <c r="J505" cm="1">
        <f t="array" ref="J505:N505">_xlfn.XLOOKUP(B505,weather!B:B,weather!C:G)</f>
        <v>4.66</v>
      </c>
      <c r="K505">
        <v>6</v>
      </c>
      <c r="L505">
        <v>12.27</v>
      </c>
      <c r="M505">
        <v>74.08</v>
      </c>
      <c r="N505">
        <v>11.81</v>
      </c>
      <c r="O505" cm="1">
        <f t="array" ref="O505:T505">_xlfn.XLOOKUP(C505,claimed!A:A,claimed!B:G)</f>
        <v>38</v>
      </c>
      <c r="P505">
        <v>112</v>
      </c>
      <c r="Q505">
        <v>194</v>
      </c>
      <c r="R505">
        <v>0.25</v>
      </c>
      <c r="S505">
        <v>56</v>
      </c>
      <c r="T505">
        <v>10.199999999999999</v>
      </c>
      <c r="U505" t="str">
        <f t="shared" si="14"/>
        <v>Very Wet</v>
      </c>
      <c r="V505" t="str">
        <f t="shared" si="15"/>
        <v>Warm</v>
      </c>
    </row>
    <row r="506" spans="1:22">
      <c r="A506" s="1">
        <v>44842</v>
      </c>
      <c r="B506">
        <v>41</v>
      </c>
      <c r="C506" t="s">
        <v>11</v>
      </c>
      <c r="D506">
        <v>49.63</v>
      </c>
      <c r="E506">
        <v>148.4</v>
      </c>
      <c r="F506">
        <v>182.05</v>
      </c>
      <c r="G506">
        <v>0.5</v>
      </c>
      <c r="H506">
        <v>52.03</v>
      </c>
      <c r="I506">
        <v>16.28</v>
      </c>
      <c r="J506" cm="1">
        <f t="array" ref="J506:N506">_xlfn.XLOOKUP(B506,weather!B:B,weather!C:G)</f>
        <v>4.66</v>
      </c>
      <c r="K506">
        <v>6</v>
      </c>
      <c r="L506">
        <v>12.27</v>
      </c>
      <c r="M506">
        <v>74.08</v>
      </c>
      <c r="N506">
        <v>11.81</v>
      </c>
      <c r="O506" cm="1">
        <f t="array" ref="O506:T506">_xlfn.XLOOKUP(C506,claimed!A:A,claimed!B:G)</f>
        <v>38</v>
      </c>
      <c r="P506">
        <v>112</v>
      </c>
      <c r="Q506">
        <v>194</v>
      </c>
      <c r="R506">
        <v>0.25</v>
      </c>
      <c r="S506">
        <v>56</v>
      </c>
      <c r="T506">
        <v>10.199999999999999</v>
      </c>
      <c r="U506" t="str">
        <f t="shared" si="14"/>
        <v>Very Wet</v>
      </c>
      <c r="V506" t="str">
        <f t="shared" si="15"/>
        <v>Warm</v>
      </c>
    </row>
    <row r="507" spans="1:22">
      <c r="A507" s="1">
        <v>44849</v>
      </c>
      <c r="B507">
        <v>42</v>
      </c>
      <c r="C507" t="s">
        <v>9</v>
      </c>
      <c r="D507">
        <v>52.77</v>
      </c>
      <c r="E507">
        <v>142.46</v>
      </c>
      <c r="F507">
        <v>189.3</v>
      </c>
      <c r="G507">
        <v>0.47</v>
      </c>
      <c r="H507">
        <v>47.8</v>
      </c>
      <c r="I507">
        <v>15.27</v>
      </c>
      <c r="J507" cm="1">
        <f t="array" ref="J507:N507">_xlfn.XLOOKUP(B507,weather!B:B,weather!C:G)</f>
        <v>6.09</v>
      </c>
      <c r="K507">
        <v>3</v>
      </c>
      <c r="L507">
        <v>11.8</v>
      </c>
      <c r="M507">
        <v>77.41</v>
      </c>
      <c r="N507">
        <v>8.92</v>
      </c>
      <c r="O507" cm="1">
        <f t="array" ref="O507:T507">_xlfn.XLOOKUP(C507,claimed!A:A,claimed!B:G)</f>
        <v>35</v>
      </c>
      <c r="P507">
        <v>129</v>
      </c>
      <c r="Q507">
        <v>195</v>
      </c>
      <c r="R507">
        <v>0.4</v>
      </c>
      <c r="S507">
        <v>49</v>
      </c>
      <c r="T507">
        <v>10.9</v>
      </c>
      <c r="U507" t="str">
        <f t="shared" si="14"/>
        <v>Very Wet</v>
      </c>
      <c r="V507" t="str">
        <f t="shared" si="15"/>
        <v>Warm</v>
      </c>
    </row>
    <row r="508" spans="1:22">
      <c r="A508" s="1">
        <v>44849</v>
      </c>
      <c r="B508">
        <v>42</v>
      </c>
      <c r="C508" t="s">
        <v>9</v>
      </c>
      <c r="D508">
        <v>66.81</v>
      </c>
      <c r="E508">
        <v>154.12</v>
      </c>
      <c r="F508">
        <v>186.54</v>
      </c>
      <c r="G508">
        <v>0.52</v>
      </c>
      <c r="H508">
        <v>50.3</v>
      </c>
      <c r="I508">
        <v>17.89</v>
      </c>
      <c r="J508" cm="1">
        <f t="array" ref="J508:N508">_xlfn.XLOOKUP(B508,weather!B:B,weather!C:G)</f>
        <v>6.09</v>
      </c>
      <c r="K508">
        <v>3</v>
      </c>
      <c r="L508">
        <v>11.8</v>
      </c>
      <c r="M508">
        <v>77.41</v>
      </c>
      <c r="N508">
        <v>8.92</v>
      </c>
      <c r="O508" cm="1">
        <f t="array" ref="O508:T508">_xlfn.XLOOKUP(C508,claimed!A:A,claimed!B:G)</f>
        <v>35</v>
      </c>
      <c r="P508">
        <v>129</v>
      </c>
      <c r="Q508">
        <v>195</v>
      </c>
      <c r="R508">
        <v>0.4</v>
      </c>
      <c r="S508">
        <v>49</v>
      </c>
      <c r="T508">
        <v>10.9</v>
      </c>
      <c r="U508" t="str">
        <f t="shared" si="14"/>
        <v>Very Wet</v>
      </c>
      <c r="V508" t="str">
        <f t="shared" si="15"/>
        <v>Warm</v>
      </c>
    </row>
    <row r="509" spans="1:22">
      <c r="A509" s="1">
        <v>44849</v>
      </c>
      <c r="B509">
        <v>42</v>
      </c>
      <c r="C509" t="s">
        <v>9</v>
      </c>
      <c r="D509">
        <v>86.04</v>
      </c>
      <c r="E509">
        <v>162.29</v>
      </c>
      <c r="F509">
        <v>181.13</v>
      </c>
      <c r="G509">
        <v>0.56000000000000005</v>
      </c>
      <c r="H509">
        <v>52.19</v>
      </c>
      <c r="I509">
        <v>20.07</v>
      </c>
      <c r="J509" cm="1">
        <f t="array" ref="J509:N509">_xlfn.XLOOKUP(B509,weather!B:B,weather!C:G)</f>
        <v>6.09</v>
      </c>
      <c r="K509">
        <v>3</v>
      </c>
      <c r="L509">
        <v>11.8</v>
      </c>
      <c r="M509">
        <v>77.41</v>
      </c>
      <c r="N509">
        <v>8.92</v>
      </c>
      <c r="O509" cm="1">
        <f t="array" ref="O509:T509">_xlfn.XLOOKUP(C509,claimed!A:A,claimed!B:G)</f>
        <v>35</v>
      </c>
      <c r="P509">
        <v>129</v>
      </c>
      <c r="Q509">
        <v>195</v>
      </c>
      <c r="R509">
        <v>0.4</v>
      </c>
      <c r="S509">
        <v>49</v>
      </c>
      <c r="T509">
        <v>10.9</v>
      </c>
      <c r="U509" t="str">
        <f t="shared" si="14"/>
        <v>Very Wet</v>
      </c>
      <c r="V509" t="str">
        <f t="shared" si="15"/>
        <v>Warm</v>
      </c>
    </row>
    <row r="510" spans="1:22">
      <c r="A510" s="1">
        <v>44849</v>
      </c>
      <c r="B510">
        <v>42</v>
      </c>
      <c r="C510" t="s">
        <v>9</v>
      </c>
      <c r="D510">
        <v>102.43</v>
      </c>
      <c r="E510">
        <v>173.37</v>
      </c>
      <c r="F510">
        <v>177.69</v>
      </c>
      <c r="G510">
        <v>0.63</v>
      </c>
      <c r="H510">
        <v>55.88</v>
      </c>
      <c r="I510">
        <v>22.85</v>
      </c>
      <c r="J510" cm="1">
        <f t="array" ref="J510:N510">_xlfn.XLOOKUP(B510,weather!B:B,weather!C:G)</f>
        <v>6.09</v>
      </c>
      <c r="K510">
        <v>3</v>
      </c>
      <c r="L510">
        <v>11.8</v>
      </c>
      <c r="M510">
        <v>77.41</v>
      </c>
      <c r="N510">
        <v>8.92</v>
      </c>
      <c r="O510" cm="1">
        <f t="array" ref="O510:T510">_xlfn.XLOOKUP(C510,claimed!A:A,claimed!B:G)</f>
        <v>35</v>
      </c>
      <c r="P510">
        <v>129</v>
      </c>
      <c r="Q510">
        <v>195</v>
      </c>
      <c r="R510">
        <v>0.4</v>
      </c>
      <c r="S510">
        <v>49</v>
      </c>
      <c r="T510">
        <v>10.9</v>
      </c>
      <c r="U510" t="str">
        <f t="shared" si="14"/>
        <v>Very Wet</v>
      </c>
      <c r="V510" t="str">
        <f t="shared" si="15"/>
        <v>Warm</v>
      </c>
    </row>
    <row r="511" spans="1:22">
      <c r="A511" s="1">
        <v>44849</v>
      </c>
      <c r="B511">
        <v>42</v>
      </c>
      <c r="C511" t="s">
        <v>10</v>
      </c>
      <c r="D511">
        <v>43.3</v>
      </c>
      <c r="E511">
        <v>136.11000000000001</v>
      </c>
      <c r="F511">
        <v>184.68</v>
      </c>
      <c r="G511">
        <v>0.43</v>
      </c>
      <c r="H511">
        <v>50.29</v>
      </c>
      <c r="I511">
        <v>13.91</v>
      </c>
      <c r="J511" cm="1">
        <f t="array" ref="J511:N511">_xlfn.XLOOKUP(B511,weather!B:B,weather!C:G)</f>
        <v>6.09</v>
      </c>
      <c r="K511">
        <v>3</v>
      </c>
      <c r="L511">
        <v>11.8</v>
      </c>
      <c r="M511">
        <v>77.41</v>
      </c>
      <c r="N511">
        <v>8.92</v>
      </c>
      <c r="O511" cm="1">
        <f t="array" ref="O511:T511">_xlfn.XLOOKUP(C511,claimed!A:A,claimed!B:G)</f>
        <v>36</v>
      </c>
      <c r="P511">
        <v>123</v>
      </c>
      <c r="Q511">
        <v>189</v>
      </c>
      <c r="R511">
        <v>0.38</v>
      </c>
      <c r="S511">
        <v>50</v>
      </c>
      <c r="T511">
        <v>11.1</v>
      </c>
      <c r="U511" t="str">
        <f t="shared" si="14"/>
        <v>Very Wet</v>
      </c>
      <c r="V511" t="str">
        <f t="shared" si="15"/>
        <v>Warm</v>
      </c>
    </row>
    <row r="512" spans="1:22">
      <c r="A512" s="1">
        <v>44849</v>
      </c>
      <c r="B512">
        <v>42</v>
      </c>
      <c r="C512" t="s">
        <v>10</v>
      </c>
      <c r="D512">
        <v>50.56</v>
      </c>
      <c r="E512">
        <v>147.41999999999999</v>
      </c>
      <c r="F512">
        <v>180.21</v>
      </c>
      <c r="G512">
        <v>0.47</v>
      </c>
      <c r="H512">
        <v>52.78</v>
      </c>
      <c r="I512">
        <v>17.41</v>
      </c>
      <c r="J512" cm="1">
        <f t="array" ref="J512:N512">_xlfn.XLOOKUP(B512,weather!B:B,weather!C:G)</f>
        <v>6.09</v>
      </c>
      <c r="K512">
        <v>3</v>
      </c>
      <c r="L512">
        <v>11.8</v>
      </c>
      <c r="M512">
        <v>77.41</v>
      </c>
      <c r="N512">
        <v>8.92</v>
      </c>
      <c r="O512" cm="1">
        <f t="array" ref="O512:T512">_xlfn.XLOOKUP(C512,claimed!A:A,claimed!B:G)</f>
        <v>36</v>
      </c>
      <c r="P512">
        <v>123</v>
      </c>
      <c r="Q512">
        <v>189</v>
      </c>
      <c r="R512">
        <v>0.38</v>
      </c>
      <c r="S512">
        <v>50</v>
      </c>
      <c r="T512">
        <v>11.1</v>
      </c>
      <c r="U512" t="str">
        <f t="shared" si="14"/>
        <v>Very Wet</v>
      </c>
      <c r="V512" t="str">
        <f t="shared" si="15"/>
        <v>Warm</v>
      </c>
    </row>
    <row r="513" spans="1:22">
      <c r="A513" s="1">
        <v>44849</v>
      </c>
      <c r="B513">
        <v>42</v>
      </c>
      <c r="C513" t="s">
        <v>10</v>
      </c>
      <c r="D513">
        <v>58.59</v>
      </c>
      <c r="E513">
        <v>158.76</v>
      </c>
      <c r="F513">
        <v>173.63</v>
      </c>
      <c r="G513">
        <v>0.52</v>
      </c>
      <c r="H513">
        <v>54.48</v>
      </c>
      <c r="I513">
        <v>20.98</v>
      </c>
      <c r="J513" cm="1">
        <f t="array" ref="J513:N513">_xlfn.XLOOKUP(B513,weather!B:B,weather!C:G)</f>
        <v>6.09</v>
      </c>
      <c r="K513">
        <v>3</v>
      </c>
      <c r="L513">
        <v>11.8</v>
      </c>
      <c r="M513">
        <v>77.41</v>
      </c>
      <c r="N513">
        <v>8.92</v>
      </c>
      <c r="O513" cm="1">
        <f t="array" ref="O513:T513">_xlfn.XLOOKUP(C513,claimed!A:A,claimed!B:G)</f>
        <v>36</v>
      </c>
      <c r="P513">
        <v>123</v>
      </c>
      <c r="Q513">
        <v>189</v>
      </c>
      <c r="R513">
        <v>0.38</v>
      </c>
      <c r="S513">
        <v>50</v>
      </c>
      <c r="T513">
        <v>11.1</v>
      </c>
      <c r="U513" t="str">
        <f t="shared" si="14"/>
        <v>Very Wet</v>
      </c>
      <c r="V513" t="str">
        <f t="shared" si="15"/>
        <v>Warm</v>
      </c>
    </row>
    <row r="514" spans="1:22">
      <c r="A514" s="1">
        <v>44849</v>
      </c>
      <c r="B514">
        <v>42</v>
      </c>
      <c r="C514" t="s">
        <v>10</v>
      </c>
      <c r="D514">
        <v>66.34</v>
      </c>
      <c r="E514">
        <v>173.73</v>
      </c>
      <c r="F514">
        <v>168.44</v>
      </c>
      <c r="G514">
        <v>0.59</v>
      </c>
      <c r="H514">
        <v>56.2</v>
      </c>
      <c r="I514">
        <v>24.63</v>
      </c>
      <c r="J514" cm="1">
        <f t="array" ref="J514:N514">_xlfn.XLOOKUP(B514,weather!B:B,weather!C:G)</f>
        <v>6.09</v>
      </c>
      <c r="K514">
        <v>3</v>
      </c>
      <c r="L514">
        <v>11.8</v>
      </c>
      <c r="M514">
        <v>77.41</v>
      </c>
      <c r="N514">
        <v>8.92</v>
      </c>
      <c r="O514" cm="1">
        <f t="array" ref="O514:T514">_xlfn.XLOOKUP(C514,claimed!A:A,claimed!B:G)</f>
        <v>36</v>
      </c>
      <c r="P514">
        <v>123</v>
      </c>
      <c r="Q514">
        <v>189</v>
      </c>
      <c r="R514">
        <v>0.38</v>
      </c>
      <c r="S514">
        <v>50</v>
      </c>
      <c r="T514">
        <v>11.1</v>
      </c>
      <c r="U514" t="str">
        <f t="shared" si="14"/>
        <v>Very Wet</v>
      </c>
      <c r="V514" t="str">
        <f t="shared" si="15"/>
        <v>Warm</v>
      </c>
    </row>
    <row r="515" spans="1:22">
      <c r="A515" s="1">
        <v>44849</v>
      </c>
      <c r="B515">
        <v>42</v>
      </c>
      <c r="C515" t="s">
        <v>10</v>
      </c>
      <c r="D515">
        <v>74.12</v>
      </c>
      <c r="E515">
        <v>186.63</v>
      </c>
      <c r="F515">
        <v>164.08</v>
      </c>
      <c r="G515">
        <v>0.64</v>
      </c>
      <c r="H515">
        <v>56.41</v>
      </c>
      <c r="I515">
        <v>26.51</v>
      </c>
      <c r="J515" cm="1">
        <f t="array" ref="J515:N515">_xlfn.XLOOKUP(B515,weather!B:B,weather!C:G)</f>
        <v>6.09</v>
      </c>
      <c r="K515">
        <v>3</v>
      </c>
      <c r="L515">
        <v>11.8</v>
      </c>
      <c r="M515">
        <v>77.41</v>
      </c>
      <c r="N515">
        <v>8.92</v>
      </c>
      <c r="O515" cm="1">
        <f t="array" ref="O515:T515">_xlfn.XLOOKUP(C515,claimed!A:A,claimed!B:G)</f>
        <v>36</v>
      </c>
      <c r="P515">
        <v>123</v>
      </c>
      <c r="Q515">
        <v>189</v>
      </c>
      <c r="R515">
        <v>0.38</v>
      </c>
      <c r="S515">
        <v>50</v>
      </c>
      <c r="T515">
        <v>11.1</v>
      </c>
      <c r="U515" t="str">
        <f t="shared" ref="U515:U578" si="16">_xlfn.XLOOKUP(J515,W$6:W$8,X$6:X$8,,-1)</f>
        <v>Very Wet</v>
      </c>
      <c r="V515" t="str">
        <f t="shared" ref="V515:V578" si="17">_xlfn.XLOOKUP(L515,W$10:W$13,X$10:X$13,,-1)</f>
        <v>Warm</v>
      </c>
    </row>
    <row r="516" spans="1:22">
      <c r="A516" s="1">
        <v>44849</v>
      </c>
      <c r="B516">
        <v>42</v>
      </c>
      <c r="C516" t="s">
        <v>11</v>
      </c>
      <c r="D516">
        <v>46.11</v>
      </c>
      <c r="E516">
        <v>124.33</v>
      </c>
      <c r="F516">
        <v>190.01</v>
      </c>
      <c r="G516">
        <v>0.3</v>
      </c>
      <c r="H516">
        <v>50.4</v>
      </c>
      <c r="I516">
        <v>14.4</v>
      </c>
      <c r="J516" cm="1">
        <f t="array" ref="J516:N516">_xlfn.XLOOKUP(B516,weather!B:B,weather!C:G)</f>
        <v>6.09</v>
      </c>
      <c r="K516">
        <v>3</v>
      </c>
      <c r="L516">
        <v>11.8</v>
      </c>
      <c r="M516">
        <v>77.41</v>
      </c>
      <c r="N516">
        <v>8.92</v>
      </c>
      <c r="O516" cm="1">
        <f t="array" ref="O516:T516">_xlfn.XLOOKUP(C516,claimed!A:A,claimed!B:G)</f>
        <v>38</v>
      </c>
      <c r="P516">
        <v>112</v>
      </c>
      <c r="Q516">
        <v>194</v>
      </c>
      <c r="R516">
        <v>0.25</v>
      </c>
      <c r="S516">
        <v>56</v>
      </c>
      <c r="T516">
        <v>10.199999999999999</v>
      </c>
      <c r="U516" t="str">
        <f t="shared" si="16"/>
        <v>Very Wet</v>
      </c>
      <c r="V516" t="str">
        <f t="shared" si="17"/>
        <v>Warm</v>
      </c>
    </row>
    <row r="517" spans="1:22">
      <c r="A517" s="1">
        <v>44849</v>
      </c>
      <c r="B517">
        <v>42</v>
      </c>
      <c r="C517" t="s">
        <v>11</v>
      </c>
      <c r="D517">
        <v>54.52</v>
      </c>
      <c r="E517">
        <v>139.16</v>
      </c>
      <c r="F517">
        <v>183.57</v>
      </c>
      <c r="G517">
        <v>0.35</v>
      </c>
      <c r="H517">
        <v>49.82</v>
      </c>
      <c r="I517">
        <v>17.100000000000001</v>
      </c>
      <c r="J517" cm="1">
        <f t="array" ref="J517:N517">_xlfn.XLOOKUP(B517,weather!B:B,weather!C:G)</f>
        <v>6.09</v>
      </c>
      <c r="K517">
        <v>3</v>
      </c>
      <c r="L517">
        <v>11.8</v>
      </c>
      <c r="M517">
        <v>77.41</v>
      </c>
      <c r="N517">
        <v>8.92</v>
      </c>
      <c r="O517" cm="1">
        <f t="array" ref="O517:T517">_xlfn.XLOOKUP(C517,claimed!A:A,claimed!B:G)</f>
        <v>38</v>
      </c>
      <c r="P517">
        <v>112</v>
      </c>
      <c r="Q517">
        <v>194</v>
      </c>
      <c r="R517">
        <v>0.25</v>
      </c>
      <c r="S517">
        <v>56</v>
      </c>
      <c r="T517">
        <v>10.199999999999999</v>
      </c>
      <c r="U517" t="str">
        <f t="shared" si="16"/>
        <v>Very Wet</v>
      </c>
      <c r="V517" t="str">
        <f t="shared" si="17"/>
        <v>Warm</v>
      </c>
    </row>
    <row r="518" spans="1:22">
      <c r="A518" s="1">
        <v>44849</v>
      </c>
      <c r="B518">
        <v>42</v>
      </c>
      <c r="C518" t="s">
        <v>11</v>
      </c>
      <c r="D518">
        <v>62.39</v>
      </c>
      <c r="E518">
        <v>149.57</v>
      </c>
      <c r="F518">
        <v>171.56</v>
      </c>
      <c r="G518">
        <v>0.38</v>
      </c>
      <c r="H518">
        <v>56.47</v>
      </c>
      <c r="I518">
        <v>19.48</v>
      </c>
      <c r="J518" cm="1">
        <f t="array" ref="J518:N518">_xlfn.XLOOKUP(B518,weather!B:B,weather!C:G)</f>
        <v>6.09</v>
      </c>
      <c r="K518">
        <v>3</v>
      </c>
      <c r="L518">
        <v>11.8</v>
      </c>
      <c r="M518">
        <v>77.41</v>
      </c>
      <c r="N518">
        <v>8.92</v>
      </c>
      <c r="O518" cm="1">
        <f t="array" ref="O518:T518">_xlfn.XLOOKUP(C518,claimed!A:A,claimed!B:G)</f>
        <v>38</v>
      </c>
      <c r="P518">
        <v>112</v>
      </c>
      <c r="Q518">
        <v>194</v>
      </c>
      <c r="R518">
        <v>0.25</v>
      </c>
      <c r="S518">
        <v>56</v>
      </c>
      <c r="T518">
        <v>10.199999999999999</v>
      </c>
      <c r="U518" t="str">
        <f t="shared" si="16"/>
        <v>Very Wet</v>
      </c>
      <c r="V518" t="str">
        <f t="shared" si="17"/>
        <v>Warm</v>
      </c>
    </row>
    <row r="519" spans="1:22">
      <c r="A519" s="1">
        <v>44849</v>
      </c>
      <c r="B519">
        <v>42</v>
      </c>
      <c r="C519" t="s">
        <v>11</v>
      </c>
      <c r="D519">
        <v>72.69</v>
      </c>
      <c r="E519">
        <v>160.97999999999999</v>
      </c>
      <c r="F519">
        <v>165.58</v>
      </c>
      <c r="G519">
        <v>0.44</v>
      </c>
      <c r="H519">
        <v>62.81</v>
      </c>
      <c r="I519">
        <v>22.27</v>
      </c>
      <c r="J519" cm="1">
        <f t="array" ref="J519:N519">_xlfn.XLOOKUP(B519,weather!B:B,weather!C:G)</f>
        <v>6.09</v>
      </c>
      <c r="K519">
        <v>3</v>
      </c>
      <c r="L519">
        <v>11.8</v>
      </c>
      <c r="M519">
        <v>77.41</v>
      </c>
      <c r="N519">
        <v>8.92</v>
      </c>
      <c r="O519" cm="1">
        <f t="array" ref="O519:T519">_xlfn.XLOOKUP(C519,claimed!A:A,claimed!B:G)</f>
        <v>38</v>
      </c>
      <c r="P519">
        <v>112</v>
      </c>
      <c r="Q519">
        <v>194</v>
      </c>
      <c r="R519">
        <v>0.25</v>
      </c>
      <c r="S519">
        <v>56</v>
      </c>
      <c r="T519">
        <v>10.199999999999999</v>
      </c>
      <c r="U519" t="str">
        <f t="shared" si="16"/>
        <v>Very Wet</v>
      </c>
      <c r="V519" t="str">
        <f t="shared" si="17"/>
        <v>Warm</v>
      </c>
    </row>
    <row r="520" spans="1:22">
      <c r="A520" s="1">
        <v>44856</v>
      </c>
      <c r="B520">
        <v>43</v>
      </c>
      <c r="C520" t="s">
        <v>9</v>
      </c>
      <c r="D520">
        <v>39.75</v>
      </c>
      <c r="E520">
        <v>144.44</v>
      </c>
      <c r="F520">
        <v>193.05</v>
      </c>
      <c r="G520">
        <v>0.44</v>
      </c>
      <c r="H520">
        <v>49.85</v>
      </c>
      <c r="I520">
        <v>11.59</v>
      </c>
      <c r="J520" cm="1">
        <f t="array" ref="J520:N520">_xlfn.XLOOKUP(B520,weather!B:B,weather!C:G)</f>
        <v>3.76</v>
      </c>
      <c r="K520">
        <v>6</v>
      </c>
      <c r="L520">
        <v>12.63</v>
      </c>
      <c r="M520">
        <v>80.12</v>
      </c>
      <c r="N520">
        <v>3.64</v>
      </c>
      <c r="O520" cm="1">
        <f t="array" ref="O520:T520">_xlfn.XLOOKUP(C520,claimed!A:A,claimed!B:G)</f>
        <v>35</v>
      </c>
      <c r="P520">
        <v>129</v>
      </c>
      <c r="Q520">
        <v>195</v>
      </c>
      <c r="R520">
        <v>0.4</v>
      </c>
      <c r="S520">
        <v>49</v>
      </c>
      <c r="T520">
        <v>10.9</v>
      </c>
      <c r="U520" t="str">
        <f t="shared" si="16"/>
        <v>Wet</v>
      </c>
      <c r="V520" t="str">
        <f t="shared" si="17"/>
        <v>Warm</v>
      </c>
    </row>
    <row r="521" spans="1:22">
      <c r="A521" s="1">
        <v>44856</v>
      </c>
      <c r="B521">
        <v>43</v>
      </c>
      <c r="C521" t="s">
        <v>9</v>
      </c>
      <c r="D521">
        <v>43.52</v>
      </c>
      <c r="E521">
        <v>157.01</v>
      </c>
      <c r="F521">
        <v>190.64</v>
      </c>
      <c r="G521">
        <v>0.46</v>
      </c>
      <c r="H521">
        <v>49.27</v>
      </c>
      <c r="I521">
        <v>15.2</v>
      </c>
      <c r="J521" cm="1">
        <f t="array" ref="J521:N521">_xlfn.XLOOKUP(B521,weather!B:B,weather!C:G)</f>
        <v>3.76</v>
      </c>
      <c r="K521">
        <v>6</v>
      </c>
      <c r="L521">
        <v>12.63</v>
      </c>
      <c r="M521">
        <v>80.12</v>
      </c>
      <c r="N521">
        <v>3.64</v>
      </c>
      <c r="O521" cm="1">
        <f t="array" ref="O521:T521">_xlfn.XLOOKUP(C521,claimed!A:A,claimed!B:G)</f>
        <v>35</v>
      </c>
      <c r="P521">
        <v>129</v>
      </c>
      <c r="Q521">
        <v>195</v>
      </c>
      <c r="R521">
        <v>0.4</v>
      </c>
      <c r="S521">
        <v>49</v>
      </c>
      <c r="T521">
        <v>10.9</v>
      </c>
      <c r="U521" t="str">
        <f t="shared" si="16"/>
        <v>Wet</v>
      </c>
      <c r="V521" t="str">
        <f t="shared" si="17"/>
        <v>Warm</v>
      </c>
    </row>
    <row r="522" spans="1:22">
      <c r="A522" s="1">
        <v>44856</v>
      </c>
      <c r="B522">
        <v>43</v>
      </c>
      <c r="C522" t="s">
        <v>9</v>
      </c>
      <c r="D522">
        <v>50.12</v>
      </c>
      <c r="E522">
        <v>169.98</v>
      </c>
      <c r="F522">
        <v>185.89</v>
      </c>
      <c r="G522">
        <v>0.48</v>
      </c>
      <c r="H522">
        <v>51.74</v>
      </c>
      <c r="I522">
        <v>16.3</v>
      </c>
      <c r="J522" cm="1">
        <f t="array" ref="J522:N522">_xlfn.XLOOKUP(B522,weather!B:B,weather!C:G)</f>
        <v>3.76</v>
      </c>
      <c r="K522">
        <v>6</v>
      </c>
      <c r="L522">
        <v>12.63</v>
      </c>
      <c r="M522">
        <v>80.12</v>
      </c>
      <c r="N522">
        <v>3.64</v>
      </c>
      <c r="O522" cm="1">
        <f t="array" ref="O522:T522">_xlfn.XLOOKUP(C522,claimed!A:A,claimed!B:G)</f>
        <v>35</v>
      </c>
      <c r="P522">
        <v>129</v>
      </c>
      <c r="Q522">
        <v>195</v>
      </c>
      <c r="R522">
        <v>0.4</v>
      </c>
      <c r="S522">
        <v>49</v>
      </c>
      <c r="T522">
        <v>10.9</v>
      </c>
      <c r="U522" t="str">
        <f t="shared" si="16"/>
        <v>Wet</v>
      </c>
      <c r="V522" t="str">
        <f t="shared" si="17"/>
        <v>Warm</v>
      </c>
    </row>
    <row r="523" spans="1:22">
      <c r="A523" s="1">
        <v>44856</v>
      </c>
      <c r="B523">
        <v>43</v>
      </c>
      <c r="C523" t="s">
        <v>9</v>
      </c>
      <c r="D523">
        <v>57.59</v>
      </c>
      <c r="E523">
        <v>183.63</v>
      </c>
      <c r="F523">
        <v>182.44</v>
      </c>
      <c r="G523">
        <v>0.52</v>
      </c>
      <c r="H523">
        <v>51.97</v>
      </c>
      <c r="I523">
        <v>17.39</v>
      </c>
      <c r="J523" cm="1">
        <f t="array" ref="J523:N523">_xlfn.XLOOKUP(B523,weather!B:B,weather!C:G)</f>
        <v>3.76</v>
      </c>
      <c r="K523">
        <v>6</v>
      </c>
      <c r="L523">
        <v>12.63</v>
      </c>
      <c r="M523">
        <v>80.12</v>
      </c>
      <c r="N523">
        <v>3.64</v>
      </c>
      <c r="O523" cm="1">
        <f t="array" ref="O523:T523">_xlfn.XLOOKUP(C523,claimed!A:A,claimed!B:G)</f>
        <v>35</v>
      </c>
      <c r="P523">
        <v>129</v>
      </c>
      <c r="Q523">
        <v>195</v>
      </c>
      <c r="R523">
        <v>0.4</v>
      </c>
      <c r="S523">
        <v>49</v>
      </c>
      <c r="T523">
        <v>10.9</v>
      </c>
      <c r="U523" t="str">
        <f t="shared" si="16"/>
        <v>Wet</v>
      </c>
      <c r="V523" t="str">
        <f t="shared" si="17"/>
        <v>Warm</v>
      </c>
    </row>
    <row r="524" spans="1:22">
      <c r="A524" s="1">
        <v>44856</v>
      </c>
      <c r="B524">
        <v>43</v>
      </c>
      <c r="C524" t="s">
        <v>10</v>
      </c>
      <c r="D524">
        <v>39.049999999999997</v>
      </c>
      <c r="E524">
        <v>140.05000000000001</v>
      </c>
      <c r="F524">
        <v>188.16</v>
      </c>
      <c r="G524">
        <v>0.41</v>
      </c>
      <c r="H524">
        <v>50.53</v>
      </c>
      <c r="I524">
        <v>13.12</v>
      </c>
      <c r="J524" cm="1">
        <f t="array" ref="J524:N524">_xlfn.XLOOKUP(B524,weather!B:B,weather!C:G)</f>
        <v>3.76</v>
      </c>
      <c r="K524">
        <v>6</v>
      </c>
      <c r="L524">
        <v>12.63</v>
      </c>
      <c r="M524">
        <v>80.12</v>
      </c>
      <c r="N524">
        <v>3.64</v>
      </c>
      <c r="O524" cm="1">
        <f t="array" ref="O524:T524">_xlfn.XLOOKUP(C524,claimed!A:A,claimed!B:G)</f>
        <v>36</v>
      </c>
      <c r="P524">
        <v>123</v>
      </c>
      <c r="Q524">
        <v>189</v>
      </c>
      <c r="R524">
        <v>0.38</v>
      </c>
      <c r="S524">
        <v>50</v>
      </c>
      <c r="T524">
        <v>11.1</v>
      </c>
      <c r="U524" t="str">
        <f t="shared" si="16"/>
        <v>Wet</v>
      </c>
      <c r="V524" t="str">
        <f t="shared" si="17"/>
        <v>Warm</v>
      </c>
    </row>
    <row r="525" spans="1:22">
      <c r="A525" s="1">
        <v>44856</v>
      </c>
      <c r="B525">
        <v>43</v>
      </c>
      <c r="C525" t="s">
        <v>10</v>
      </c>
      <c r="D525">
        <v>42.59</v>
      </c>
      <c r="E525">
        <v>156.59</v>
      </c>
      <c r="F525">
        <v>182.16</v>
      </c>
      <c r="G525">
        <v>0.44</v>
      </c>
      <c r="H525">
        <v>49.1</v>
      </c>
      <c r="I525">
        <v>14.65</v>
      </c>
      <c r="J525" cm="1">
        <f t="array" ref="J525:N525">_xlfn.XLOOKUP(B525,weather!B:B,weather!C:G)</f>
        <v>3.76</v>
      </c>
      <c r="K525">
        <v>6</v>
      </c>
      <c r="L525">
        <v>12.63</v>
      </c>
      <c r="M525">
        <v>80.12</v>
      </c>
      <c r="N525">
        <v>3.64</v>
      </c>
      <c r="O525" cm="1">
        <f t="array" ref="O525:T525">_xlfn.XLOOKUP(C525,claimed!A:A,claimed!B:G)</f>
        <v>36</v>
      </c>
      <c r="P525">
        <v>123</v>
      </c>
      <c r="Q525">
        <v>189</v>
      </c>
      <c r="R525">
        <v>0.38</v>
      </c>
      <c r="S525">
        <v>50</v>
      </c>
      <c r="T525">
        <v>11.1</v>
      </c>
      <c r="U525" t="str">
        <f t="shared" si="16"/>
        <v>Wet</v>
      </c>
      <c r="V525" t="str">
        <f t="shared" si="17"/>
        <v>Warm</v>
      </c>
    </row>
    <row r="526" spans="1:22">
      <c r="A526" s="1">
        <v>44856</v>
      </c>
      <c r="B526">
        <v>43</v>
      </c>
      <c r="C526" t="s">
        <v>10</v>
      </c>
      <c r="D526">
        <v>44.95</v>
      </c>
      <c r="E526">
        <v>168.77</v>
      </c>
      <c r="F526">
        <v>180.56</v>
      </c>
      <c r="G526">
        <v>0.48</v>
      </c>
      <c r="H526">
        <v>50.54</v>
      </c>
      <c r="I526">
        <v>15.45</v>
      </c>
      <c r="J526" cm="1">
        <f t="array" ref="J526:N526">_xlfn.XLOOKUP(B526,weather!B:B,weather!C:G)</f>
        <v>3.76</v>
      </c>
      <c r="K526">
        <v>6</v>
      </c>
      <c r="L526">
        <v>12.63</v>
      </c>
      <c r="M526">
        <v>80.12</v>
      </c>
      <c r="N526">
        <v>3.64</v>
      </c>
      <c r="O526" cm="1">
        <f t="array" ref="O526:T526">_xlfn.XLOOKUP(C526,claimed!A:A,claimed!B:G)</f>
        <v>36</v>
      </c>
      <c r="P526">
        <v>123</v>
      </c>
      <c r="Q526">
        <v>189</v>
      </c>
      <c r="R526">
        <v>0.38</v>
      </c>
      <c r="S526">
        <v>50</v>
      </c>
      <c r="T526">
        <v>11.1</v>
      </c>
      <c r="U526" t="str">
        <f t="shared" si="16"/>
        <v>Wet</v>
      </c>
      <c r="V526" t="str">
        <f t="shared" si="17"/>
        <v>Warm</v>
      </c>
    </row>
    <row r="527" spans="1:22">
      <c r="A527" s="1">
        <v>44856</v>
      </c>
      <c r="B527">
        <v>43</v>
      </c>
      <c r="C527" t="s">
        <v>10</v>
      </c>
      <c r="D527">
        <v>47.85</v>
      </c>
      <c r="E527">
        <v>187.92</v>
      </c>
      <c r="F527">
        <v>179.22</v>
      </c>
      <c r="G527">
        <v>0.51</v>
      </c>
      <c r="H527">
        <v>56.54</v>
      </c>
      <c r="I527">
        <v>18.03</v>
      </c>
      <c r="J527" cm="1">
        <f t="array" ref="J527:N527">_xlfn.XLOOKUP(B527,weather!B:B,weather!C:G)</f>
        <v>3.76</v>
      </c>
      <c r="K527">
        <v>6</v>
      </c>
      <c r="L527">
        <v>12.63</v>
      </c>
      <c r="M527">
        <v>80.12</v>
      </c>
      <c r="N527">
        <v>3.64</v>
      </c>
      <c r="O527" cm="1">
        <f t="array" ref="O527:T527">_xlfn.XLOOKUP(C527,claimed!A:A,claimed!B:G)</f>
        <v>36</v>
      </c>
      <c r="P527">
        <v>123</v>
      </c>
      <c r="Q527">
        <v>189</v>
      </c>
      <c r="R527">
        <v>0.38</v>
      </c>
      <c r="S527">
        <v>50</v>
      </c>
      <c r="T527">
        <v>11.1</v>
      </c>
      <c r="U527" t="str">
        <f t="shared" si="16"/>
        <v>Wet</v>
      </c>
      <c r="V527" t="str">
        <f t="shared" si="17"/>
        <v>Warm</v>
      </c>
    </row>
    <row r="528" spans="1:22">
      <c r="A528" s="1">
        <v>44856</v>
      </c>
      <c r="B528">
        <v>43</v>
      </c>
      <c r="C528" t="s">
        <v>10</v>
      </c>
      <c r="D528">
        <v>50.75</v>
      </c>
      <c r="E528">
        <v>207.29</v>
      </c>
      <c r="F528">
        <v>180.77</v>
      </c>
      <c r="G528">
        <v>0.54</v>
      </c>
      <c r="H528">
        <v>55.12</v>
      </c>
      <c r="I528">
        <v>20.51</v>
      </c>
      <c r="J528" cm="1">
        <f t="array" ref="J528:N528">_xlfn.XLOOKUP(B528,weather!B:B,weather!C:G)</f>
        <v>3.76</v>
      </c>
      <c r="K528">
        <v>6</v>
      </c>
      <c r="L528">
        <v>12.63</v>
      </c>
      <c r="M528">
        <v>80.12</v>
      </c>
      <c r="N528">
        <v>3.64</v>
      </c>
      <c r="O528" cm="1">
        <f t="array" ref="O528:T528">_xlfn.XLOOKUP(C528,claimed!A:A,claimed!B:G)</f>
        <v>36</v>
      </c>
      <c r="P528">
        <v>123</v>
      </c>
      <c r="Q528">
        <v>189</v>
      </c>
      <c r="R528">
        <v>0.38</v>
      </c>
      <c r="S528">
        <v>50</v>
      </c>
      <c r="T528">
        <v>11.1</v>
      </c>
      <c r="U528" t="str">
        <f t="shared" si="16"/>
        <v>Wet</v>
      </c>
      <c r="V528" t="str">
        <f t="shared" si="17"/>
        <v>Warm</v>
      </c>
    </row>
    <row r="529" spans="1:22">
      <c r="A529" s="1">
        <v>44856</v>
      </c>
      <c r="B529">
        <v>43</v>
      </c>
      <c r="C529" t="s">
        <v>11</v>
      </c>
      <c r="D529">
        <v>40.89</v>
      </c>
      <c r="E529">
        <v>130.9</v>
      </c>
      <c r="F529">
        <v>188.72</v>
      </c>
      <c r="G529">
        <v>0.28999999999999998</v>
      </c>
      <c r="H529">
        <v>56.01</v>
      </c>
      <c r="I529">
        <v>11.96</v>
      </c>
      <c r="J529" cm="1">
        <f t="array" ref="J529:N529">_xlfn.XLOOKUP(B529,weather!B:B,weather!C:G)</f>
        <v>3.76</v>
      </c>
      <c r="K529">
        <v>6</v>
      </c>
      <c r="L529">
        <v>12.63</v>
      </c>
      <c r="M529">
        <v>80.12</v>
      </c>
      <c r="N529">
        <v>3.64</v>
      </c>
      <c r="O529" cm="1">
        <f t="array" ref="O529:T529">_xlfn.XLOOKUP(C529,claimed!A:A,claimed!B:G)</f>
        <v>38</v>
      </c>
      <c r="P529">
        <v>112</v>
      </c>
      <c r="Q529">
        <v>194</v>
      </c>
      <c r="R529">
        <v>0.25</v>
      </c>
      <c r="S529">
        <v>56</v>
      </c>
      <c r="T529">
        <v>10.199999999999999</v>
      </c>
      <c r="U529" t="str">
        <f t="shared" si="16"/>
        <v>Wet</v>
      </c>
      <c r="V529" t="str">
        <f t="shared" si="17"/>
        <v>Warm</v>
      </c>
    </row>
    <row r="530" spans="1:22">
      <c r="A530" s="1">
        <v>44856</v>
      </c>
      <c r="B530">
        <v>43</v>
      </c>
      <c r="C530" t="s">
        <v>11</v>
      </c>
      <c r="D530">
        <v>45.7</v>
      </c>
      <c r="E530">
        <v>144.59</v>
      </c>
      <c r="F530">
        <v>181.22</v>
      </c>
      <c r="G530">
        <v>0.36</v>
      </c>
      <c r="H530">
        <v>53.59</v>
      </c>
      <c r="I530">
        <v>13.99</v>
      </c>
      <c r="J530" cm="1">
        <f t="array" ref="J530:N530">_xlfn.XLOOKUP(B530,weather!B:B,weather!C:G)</f>
        <v>3.76</v>
      </c>
      <c r="K530">
        <v>6</v>
      </c>
      <c r="L530">
        <v>12.63</v>
      </c>
      <c r="M530">
        <v>80.12</v>
      </c>
      <c r="N530">
        <v>3.64</v>
      </c>
      <c r="O530" cm="1">
        <f t="array" ref="O530:T530">_xlfn.XLOOKUP(C530,claimed!A:A,claimed!B:G)</f>
        <v>38</v>
      </c>
      <c r="P530">
        <v>112</v>
      </c>
      <c r="Q530">
        <v>194</v>
      </c>
      <c r="R530">
        <v>0.25</v>
      </c>
      <c r="S530">
        <v>56</v>
      </c>
      <c r="T530">
        <v>10.199999999999999</v>
      </c>
      <c r="U530" t="str">
        <f t="shared" si="16"/>
        <v>Wet</v>
      </c>
      <c r="V530" t="str">
        <f t="shared" si="17"/>
        <v>Warm</v>
      </c>
    </row>
    <row r="531" spans="1:22">
      <c r="A531" s="1">
        <v>44856</v>
      </c>
      <c r="B531">
        <v>43</v>
      </c>
      <c r="C531" t="s">
        <v>11</v>
      </c>
      <c r="D531">
        <v>48.26</v>
      </c>
      <c r="E531">
        <v>157.79</v>
      </c>
      <c r="F531">
        <v>180.06</v>
      </c>
      <c r="G531">
        <v>0.39</v>
      </c>
      <c r="H531">
        <v>52.69</v>
      </c>
      <c r="I531">
        <v>16.260000000000002</v>
      </c>
      <c r="J531" cm="1">
        <f t="array" ref="J531:N531">_xlfn.XLOOKUP(B531,weather!B:B,weather!C:G)</f>
        <v>3.76</v>
      </c>
      <c r="K531">
        <v>6</v>
      </c>
      <c r="L531">
        <v>12.63</v>
      </c>
      <c r="M531">
        <v>80.12</v>
      </c>
      <c r="N531">
        <v>3.64</v>
      </c>
      <c r="O531" cm="1">
        <f t="array" ref="O531:T531">_xlfn.XLOOKUP(C531,claimed!A:A,claimed!B:G)</f>
        <v>38</v>
      </c>
      <c r="P531">
        <v>112</v>
      </c>
      <c r="Q531">
        <v>194</v>
      </c>
      <c r="R531">
        <v>0.25</v>
      </c>
      <c r="S531">
        <v>56</v>
      </c>
      <c r="T531">
        <v>10.199999999999999</v>
      </c>
      <c r="U531" t="str">
        <f t="shared" si="16"/>
        <v>Wet</v>
      </c>
      <c r="V531" t="str">
        <f t="shared" si="17"/>
        <v>Warm</v>
      </c>
    </row>
    <row r="532" spans="1:22">
      <c r="A532" s="1">
        <v>44856</v>
      </c>
      <c r="B532">
        <v>43</v>
      </c>
      <c r="C532" t="s">
        <v>11</v>
      </c>
      <c r="D532">
        <v>51.48</v>
      </c>
      <c r="E532">
        <v>175.85</v>
      </c>
      <c r="F532">
        <v>172</v>
      </c>
      <c r="G532">
        <v>0.42</v>
      </c>
      <c r="H532">
        <v>54.27</v>
      </c>
      <c r="I532">
        <v>18.07</v>
      </c>
      <c r="J532" cm="1">
        <f t="array" ref="J532:N532">_xlfn.XLOOKUP(B532,weather!B:B,weather!C:G)</f>
        <v>3.76</v>
      </c>
      <c r="K532">
        <v>6</v>
      </c>
      <c r="L532">
        <v>12.63</v>
      </c>
      <c r="M532">
        <v>80.12</v>
      </c>
      <c r="N532">
        <v>3.64</v>
      </c>
      <c r="O532" cm="1">
        <f t="array" ref="O532:T532">_xlfn.XLOOKUP(C532,claimed!A:A,claimed!B:G)</f>
        <v>38</v>
      </c>
      <c r="P532">
        <v>112</v>
      </c>
      <c r="Q532">
        <v>194</v>
      </c>
      <c r="R532">
        <v>0.25</v>
      </c>
      <c r="S532">
        <v>56</v>
      </c>
      <c r="T532">
        <v>10.199999999999999</v>
      </c>
      <c r="U532" t="str">
        <f t="shared" si="16"/>
        <v>Wet</v>
      </c>
      <c r="V532" t="str">
        <f t="shared" si="17"/>
        <v>Warm</v>
      </c>
    </row>
    <row r="533" spans="1:22">
      <c r="A533" s="1">
        <v>44856</v>
      </c>
      <c r="B533">
        <v>43</v>
      </c>
      <c r="C533" t="s">
        <v>11</v>
      </c>
      <c r="D533">
        <v>54.05</v>
      </c>
      <c r="E533">
        <v>190.17</v>
      </c>
      <c r="F533">
        <v>163</v>
      </c>
      <c r="G533">
        <v>0.46</v>
      </c>
      <c r="H533">
        <v>58.28</v>
      </c>
      <c r="I533">
        <v>20.16</v>
      </c>
      <c r="J533" cm="1">
        <f t="array" ref="J533:N533">_xlfn.XLOOKUP(B533,weather!B:B,weather!C:G)</f>
        <v>3.76</v>
      </c>
      <c r="K533">
        <v>6</v>
      </c>
      <c r="L533">
        <v>12.63</v>
      </c>
      <c r="M533">
        <v>80.12</v>
      </c>
      <c r="N533">
        <v>3.64</v>
      </c>
      <c r="O533" cm="1">
        <f t="array" ref="O533:T533">_xlfn.XLOOKUP(C533,claimed!A:A,claimed!B:G)</f>
        <v>38</v>
      </c>
      <c r="P533">
        <v>112</v>
      </c>
      <c r="Q533">
        <v>194</v>
      </c>
      <c r="R533">
        <v>0.25</v>
      </c>
      <c r="S533">
        <v>56</v>
      </c>
      <c r="T533">
        <v>10.199999999999999</v>
      </c>
      <c r="U533" t="str">
        <f t="shared" si="16"/>
        <v>Wet</v>
      </c>
      <c r="V533" t="str">
        <f t="shared" si="17"/>
        <v>Warm</v>
      </c>
    </row>
    <row r="534" spans="1:22">
      <c r="A534" s="1">
        <v>44863</v>
      </c>
      <c r="B534">
        <v>44</v>
      </c>
      <c r="C534" t="s">
        <v>9</v>
      </c>
      <c r="D534">
        <v>53.86</v>
      </c>
      <c r="E534">
        <v>143.47</v>
      </c>
      <c r="F534">
        <v>192.14</v>
      </c>
      <c r="G534">
        <v>0.46</v>
      </c>
      <c r="H534">
        <v>51.14</v>
      </c>
      <c r="I534">
        <v>13.63</v>
      </c>
      <c r="J534" cm="1">
        <f t="array" ref="J534:N534">_xlfn.XLOOKUP(B534,weather!B:B,weather!C:G)</f>
        <v>6.13</v>
      </c>
      <c r="K534">
        <v>4</v>
      </c>
      <c r="L534">
        <v>12.47</v>
      </c>
      <c r="M534">
        <v>79.83</v>
      </c>
      <c r="N534">
        <v>8.7899999999999991</v>
      </c>
      <c r="O534" cm="1">
        <f t="array" ref="O534:T534">_xlfn.XLOOKUP(C534,claimed!A:A,claimed!B:G)</f>
        <v>35</v>
      </c>
      <c r="P534">
        <v>129</v>
      </c>
      <c r="Q534">
        <v>195</v>
      </c>
      <c r="R534">
        <v>0.4</v>
      </c>
      <c r="S534">
        <v>49</v>
      </c>
      <c r="T534">
        <v>10.9</v>
      </c>
      <c r="U534" t="str">
        <f t="shared" si="16"/>
        <v>Very Wet</v>
      </c>
      <c r="V534" t="str">
        <f t="shared" si="17"/>
        <v>Warm</v>
      </c>
    </row>
    <row r="535" spans="1:22">
      <c r="A535" s="1">
        <v>44863</v>
      </c>
      <c r="B535">
        <v>44</v>
      </c>
      <c r="C535" t="s">
        <v>9</v>
      </c>
      <c r="D535">
        <v>68.680000000000007</v>
      </c>
      <c r="E535">
        <v>154.71</v>
      </c>
      <c r="F535">
        <v>186.16</v>
      </c>
      <c r="G535">
        <v>0.53</v>
      </c>
      <c r="H535">
        <v>55.28</v>
      </c>
      <c r="I535">
        <v>17.37</v>
      </c>
      <c r="J535" cm="1">
        <f t="array" ref="J535:N535">_xlfn.XLOOKUP(B535,weather!B:B,weather!C:G)</f>
        <v>6.13</v>
      </c>
      <c r="K535">
        <v>4</v>
      </c>
      <c r="L535">
        <v>12.47</v>
      </c>
      <c r="M535">
        <v>79.83</v>
      </c>
      <c r="N535">
        <v>8.7899999999999991</v>
      </c>
      <c r="O535" cm="1">
        <f t="array" ref="O535:T535">_xlfn.XLOOKUP(C535,claimed!A:A,claimed!B:G)</f>
        <v>35</v>
      </c>
      <c r="P535">
        <v>129</v>
      </c>
      <c r="Q535">
        <v>195</v>
      </c>
      <c r="R535">
        <v>0.4</v>
      </c>
      <c r="S535">
        <v>49</v>
      </c>
      <c r="T535">
        <v>10.9</v>
      </c>
      <c r="U535" t="str">
        <f t="shared" si="16"/>
        <v>Very Wet</v>
      </c>
      <c r="V535" t="str">
        <f t="shared" si="17"/>
        <v>Warm</v>
      </c>
    </row>
    <row r="536" spans="1:22">
      <c r="A536" s="1">
        <v>44863</v>
      </c>
      <c r="B536">
        <v>44</v>
      </c>
      <c r="C536" t="s">
        <v>9</v>
      </c>
      <c r="D536">
        <v>85.51</v>
      </c>
      <c r="E536">
        <v>169</v>
      </c>
      <c r="F536">
        <v>183.34</v>
      </c>
      <c r="G536">
        <v>0.57999999999999996</v>
      </c>
      <c r="H536">
        <v>56.1</v>
      </c>
      <c r="I536">
        <v>20.2</v>
      </c>
      <c r="J536" cm="1">
        <f t="array" ref="J536:N536">_xlfn.XLOOKUP(B536,weather!B:B,weather!C:G)</f>
        <v>6.13</v>
      </c>
      <c r="K536">
        <v>4</v>
      </c>
      <c r="L536">
        <v>12.47</v>
      </c>
      <c r="M536">
        <v>79.83</v>
      </c>
      <c r="N536">
        <v>8.7899999999999991</v>
      </c>
      <c r="O536" cm="1">
        <f t="array" ref="O536:T536">_xlfn.XLOOKUP(C536,claimed!A:A,claimed!B:G)</f>
        <v>35</v>
      </c>
      <c r="P536">
        <v>129</v>
      </c>
      <c r="Q536">
        <v>195</v>
      </c>
      <c r="R536">
        <v>0.4</v>
      </c>
      <c r="S536">
        <v>49</v>
      </c>
      <c r="T536">
        <v>10.9</v>
      </c>
      <c r="U536" t="str">
        <f t="shared" si="16"/>
        <v>Very Wet</v>
      </c>
      <c r="V536" t="str">
        <f t="shared" si="17"/>
        <v>Warm</v>
      </c>
    </row>
    <row r="537" spans="1:22">
      <c r="A537" s="1">
        <v>44863</v>
      </c>
      <c r="B537">
        <v>44</v>
      </c>
      <c r="C537" t="s">
        <v>9</v>
      </c>
      <c r="D537">
        <v>102.6</v>
      </c>
      <c r="E537">
        <v>178.98</v>
      </c>
      <c r="F537">
        <v>177.75</v>
      </c>
      <c r="G537">
        <v>0.64</v>
      </c>
      <c r="H537">
        <v>59.45</v>
      </c>
      <c r="I537">
        <v>23.1</v>
      </c>
      <c r="J537" cm="1">
        <f t="array" ref="J537:N537">_xlfn.XLOOKUP(B537,weather!B:B,weather!C:G)</f>
        <v>6.13</v>
      </c>
      <c r="K537">
        <v>4</v>
      </c>
      <c r="L537">
        <v>12.47</v>
      </c>
      <c r="M537">
        <v>79.83</v>
      </c>
      <c r="N537">
        <v>8.7899999999999991</v>
      </c>
      <c r="O537" cm="1">
        <f t="array" ref="O537:T537">_xlfn.XLOOKUP(C537,claimed!A:A,claimed!B:G)</f>
        <v>35</v>
      </c>
      <c r="P537">
        <v>129</v>
      </c>
      <c r="Q537">
        <v>195</v>
      </c>
      <c r="R537">
        <v>0.4</v>
      </c>
      <c r="S537">
        <v>49</v>
      </c>
      <c r="T537">
        <v>10.9</v>
      </c>
      <c r="U537" t="str">
        <f t="shared" si="16"/>
        <v>Very Wet</v>
      </c>
      <c r="V537" t="str">
        <f t="shared" si="17"/>
        <v>Warm</v>
      </c>
    </row>
    <row r="538" spans="1:22">
      <c r="A538" s="1">
        <v>44863</v>
      </c>
      <c r="B538">
        <v>44</v>
      </c>
      <c r="C538" t="s">
        <v>10</v>
      </c>
      <c r="D538">
        <v>42.77</v>
      </c>
      <c r="E538">
        <v>134.83000000000001</v>
      </c>
      <c r="F538">
        <v>187.74</v>
      </c>
      <c r="G538">
        <v>0.44</v>
      </c>
      <c r="H538">
        <v>52.51</v>
      </c>
      <c r="I538">
        <v>14.5</v>
      </c>
      <c r="J538" cm="1">
        <f t="array" ref="J538:N538">_xlfn.XLOOKUP(B538,weather!B:B,weather!C:G)</f>
        <v>6.13</v>
      </c>
      <c r="K538">
        <v>4</v>
      </c>
      <c r="L538">
        <v>12.47</v>
      </c>
      <c r="M538">
        <v>79.83</v>
      </c>
      <c r="N538">
        <v>8.7899999999999991</v>
      </c>
      <c r="O538" cm="1">
        <f t="array" ref="O538:T538">_xlfn.XLOOKUP(C538,claimed!A:A,claimed!B:G)</f>
        <v>36</v>
      </c>
      <c r="P538">
        <v>123</v>
      </c>
      <c r="Q538">
        <v>189</v>
      </c>
      <c r="R538">
        <v>0.38</v>
      </c>
      <c r="S538">
        <v>50</v>
      </c>
      <c r="T538">
        <v>11.1</v>
      </c>
      <c r="U538" t="str">
        <f t="shared" si="16"/>
        <v>Very Wet</v>
      </c>
      <c r="V538" t="str">
        <f t="shared" si="17"/>
        <v>Warm</v>
      </c>
    </row>
    <row r="539" spans="1:22">
      <c r="A539" s="1">
        <v>44863</v>
      </c>
      <c r="B539">
        <v>44</v>
      </c>
      <c r="C539" t="s">
        <v>10</v>
      </c>
      <c r="D539">
        <v>48.77</v>
      </c>
      <c r="E539">
        <v>145.94999999999999</v>
      </c>
      <c r="F539">
        <v>185.35</v>
      </c>
      <c r="G539">
        <v>0.5</v>
      </c>
      <c r="H539">
        <v>54.41</v>
      </c>
      <c r="I539">
        <v>16.82</v>
      </c>
      <c r="J539" cm="1">
        <f t="array" ref="J539:N539">_xlfn.XLOOKUP(B539,weather!B:B,weather!C:G)</f>
        <v>6.13</v>
      </c>
      <c r="K539">
        <v>4</v>
      </c>
      <c r="L539">
        <v>12.47</v>
      </c>
      <c r="M539">
        <v>79.83</v>
      </c>
      <c r="N539">
        <v>8.7899999999999991</v>
      </c>
      <c r="O539" cm="1">
        <f t="array" ref="O539:T539">_xlfn.XLOOKUP(C539,claimed!A:A,claimed!B:G)</f>
        <v>36</v>
      </c>
      <c r="P539">
        <v>123</v>
      </c>
      <c r="Q539">
        <v>189</v>
      </c>
      <c r="R539">
        <v>0.38</v>
      </c>
      <c r="S539">
        <v>50</v>
      </c>
      <c r="T539">
        <v>11.1</v>
      </c>
      <c r="U539" t="str">
        <f t="shared" si="16"/>
        <v>Very Wet</v>
      </c>
      <c r="V539" t="str">
        <f t="shared" si="17"/>
        <v>Warm</v>
      </c>
    </row>
    <row r="540" spans="1:22">
      <c r="A540" s="1">
        <v>44863</v>
      </c>
      <c r="B540">
        <v>44</v>
      </c>
      <c r="C540" t="s">
        <v>10</v>
      </c>
      <c r="D540">
        <v>56.58</v>
      </c>
      <c r="E540">
        <v>158.6</v>
      </c>
      <c r="F540">
        <v>181.28</v>
      </c>
      <c r="G540">
        <v>0.54</v>
      </c>
      <c r="H540">
        <v>54.96</v>
      </c>
      <c r="I540">
        <v>19.37</v>
      </c>
      <c r="J540" cm="1">
        <f t="array" ref="J540:N540">_xlfn.XLOOKUP(B540,weather!B:B,weather!C:G)</f>
        <v>6.13</v>
      </c>
      <c r="K540">
        <v>4</v>
      </c>
      <c r="L540">
        <v>12.47</v>
      </c>
      <c r="M540">
        <v>79.83</v>
      </c>
      <c r="N540">
        <v>8.7899999999999991</v>
      </c>
      <c r="O540" cm="1">
        <f t="array" ref="O540:T540">_xlfn.XLOOKUP(C540,claimed!A:A,claimed!B:G)</f>
        <v>36</v>
      </c>
      <c r="P540">
        <v>123</v>
      </c>
      <c r="Q540">
        <v>189</v>
      </c>
      <c r="R540">
        <v>0.38</v>
      </c>
      <c r="S540">
        <v>50</v>
      </c>
      <c r="T540">
        <v>11.1</v>
      </c>
      <c r="U540" t="str">
        <f t="shared" si="16"/>
        <v>Very Wet</v>
      </c>
      <c r="V540" t="str">
        <f t="shared" si="17"/>
        <v>Warm</v>
      </c>
    </row>
    <row r="541" spans="1:22">
      <c r="A541" s="1">
        <v>44863</v>
      </c>
      <c r="B541">
        <v>44</v>
      </c>
      <c r="C541" t="s">
        <v>11</v>
      </c>
      <c r="D541">
        <v>45.08</v>
      </c>
      <c r="E541">
        <v>125.1</v>
      </c>
      <c r="F541">
        <v>189.77</v>
      </c>
      <c r="G541">
        <v>0.3</v>
      </c>
      <c r="H541">
        <v>58.1</v>
      </c>
      <c r="I541">
        <v>13.22</v>
      </c>
      <c r="J541" cm="1">
        <f t="array" ref="J541:N541">_xlfn.XLOOKUP(B541,weather!B:B,weather!C:G)</f>
        <v>6.13</v>
      </c>
      <c r="K541">
        <v>4</v>
      </c>
      <c r="L541">
        <v>12.47</v>
      </c>
      <c r="M541">
        <v>79.83</v>
      </c>
      <c r="N541">
        <v>8.7899999999999991</v>
      </c>
      <c r="O541" cm="1">
        <f t="array" ref="O541:T541">_xlfn.XLOOKUP(C541,claimed!A:A,claimed!B:G)</f>
        <v>38</v>
      </c>
      <c r="P541">
        <v>112</v>
      </c>
      <c r="Q541">
        <v>194</v>
      </c>
      <c r="R541">
        <v>0.25</v>
      </c>
      <c r="S541">
        <v>56</v>
      </c>
      <c r="T541">
        <v>10.199999999999999</v>
      </c>
      <c r="U541" t="str">
        <f t="shared" si="16"/>
        <v>Very Wet</v>
      </c>
      <c r="V541" t="str">
        <f t="shared" si="17"/>
        <v>Warm</v>
      </c>
    </row>
    <row r="542" spans="1:22">
      <c r="A542" s="1">
        <v>44863</v>
      </c>
      <c r="B542">
        <v>44</v>
      </c>
      <c r="C542" t="s">
        <v>11</v>
      </c>
      <c r="D542">
        <v>53.69</v>
      </c>
      <c r="E542">
        <v>134.69</v>
      </c>
      <c r="F542">
        <v>184.96</v>
      </c>
      <c r="G542">
        <v>0.35</v>
      </c>
      <c r="H542">
        <v>59.33</v>
      </c>
      <c r="I542">
        <v>16.59</v>
      </c>
      <c r="J542" cm="1">
        <f t="array" ref="J542:N542">_xlfn.XLOOKUP(B542,weather!B:B,weather!C:G)</f>
        <v>6.13</v>
      </c>
      <c r="K542">
        <v>4</v>
      </c>
      <c r="L542">
        <v>12.47</v>
      </c>
      <c r="M542">
        <v>79.83</v>
      </c>
      <c r="N542">
        <v>8.7899999999999991</v>
      </c>
      <c r="O542" cm="1">
        <f t="array" ref="O542:T542">_xlfn.XLOOKUP(C542,claimed!A:A,claimed!B:G)</f>
        <v>38</v>
      </c>
      <c r="P542">
        <v>112</v>
      </c>
      <c r="Q542">
        <v>194</v>
      </c>
      <c r="R542">
        <v>0.25</v>
      </c>
      <c r="S542">
        <v>56</v>
      </c>
      <c r="T542">
        <v>10.199999999999999</v>
      </c>
      <c r="U542" t="str">
        <f t="shared" si="16"/>
        <v>Very Wet</v>
      </c>
      <c r="V542" t="str">
        <f t="shared" si="17"/>
        <v>Warm</v>
      </c>
    </row>
    <row r="543" spans="1:22">
      <c r="A543" s="1">
        <v>44863</v>
      </c>
      <c r="B543">
        <v>44</v>
      </c>
      <c r="C543" t="s">
        <v>11</v>
      </c>
      <c r="D543">
        <v>60.88</v>
      </c>
      <c r="E543">
        <v>145.59</v>
      </c>
      <c r="F543">
        <v>184.32</v>
      </c>
      <c r="G543">
        <v>0.42</v>
      </c>
      <c r="H543">
        <v>59.11</v>
      </c>
      <c r="I543">
        <v>19.440000000000001</v>
      </c>
      <c r="J543" cm="1">
        <f t="array" ref="J543:N543">_xlfn.XLOOKUP(B543,weather!B:B,weather!C:G)</f>
        <v>6.13</v>
      </c>
      <c r="K543">
        <v>4</v>
      </c>
      <c r="L543">
        <v>12.47</v>
      </c>
      <c r="M543">
        <v>79.83</v>
      </c>
      <c r="N543">
        <v>8.7899999999999991</v>
      </c>
      <c r="O543" cm="1">
        <f t="array" ref="O543:T543">_xlfn.XLOOKUP(C543,claimed!A:A,claimed!B:G)</f>
        <v>38</v>
      </c>
      <c r="P543">
        <v>112</v>
      </c>
      <c r="Q543">
        <v>194</v>
      </c>
      <c r="R543">
        <v>0.25</v>
      </c>
      <c r="S543">
        <v>56</v>
      </c>
      <c r="T543">
        <v>10.199999999999999</v>
      </c>
      <c r="U543" t="str">
        <f t="shared" si="16"/>
        <v>Very Wet</v>
      </c>
      <c r="V543" t="str">
        <f t="shared" si="17"/>
        <v>Warm</v>
      </c>
    </row>
    <row r="544" spans="1:22">
      <c r="A544" s="1">
        <v>44863</v>
      </c>
      <c r="B544">
        <v>44</v>
      </c>
      <c r="C544" t="s">
        <v>11</v>
      </c>
      <c r="D544">
        <v>68.5</v>
      </c>
      <c r="E544">
        <v>156.44</v>
      </c>
      <c r="F544">
        <v>177.78</v>
      </c>
      <c r="G544">
        <v>0.47</v>
      </c>
      <c r="H544">
        <v>60.83</v>
      </c>
      <c r="I544">
        <v>23.32</v>
      </c>
      <c r="J544" cm="1">
        <f t="array" ref="J544:N544">_xlfn.XLOOKUP(B544,weather!B:B,weather!C:G)</f>
        <v>6.13</v>
      </c>
      <c r="K544">
        <v>4</v>
      </c>
      <c r="L544">
        <v>12.47</v>
      </c>
      <c r="M544">
        <v>79.83</v>
      </c>
      <c r="N544">
        <v>8.7899999999999991</v>
      </c>
      <c r="O544" cm="1">
        <f t="array" ref="O544:T544">_xlfn.XLOOKUP(C544,claimed!A:A,claimed!B:G)</f>
        <v>38</v>
      </c>
      <c r="P544">
        <v>112</v>
      </c>
      <c r="Q544">
        <v>194</v>
      </c>
      <c r="R544">
        <v>0.25</v>
      </c>
      <c r="S544">
        <v>56</v>
      </c>
      <c r="T544">
        <v>10.199999999999999</v>
      </c>
      <c r="U544" t="str">
        <f t="shared" si="16"/>
        <v>Very Wet</v>
      </c>
      <c r="V544" t="str">
        <f t="shared" si="17"/>
        <v>Warm</v>
      </c>
    </row>
    <row r="545" spans="1:22">
      <c r="A545" s="1">
        <v>44870</v>
      </c>
      <c r="B545">
        <v>45</v>
      </c>
      <c r="C545" t="s">
        <v>9</v>
      </c>
      <c r="D545">
        <v>49.4</v>
      </c>
      <c r="E545">
        <v>133.85</v>
      </c>
      <c r="F545">
        <v>194.1</v>
      </c>
      <c r="G545">
        <v>0.46</v>
      </c>
      <c r="H545">
        <v>48.25</v>
      </c>
      <c r="I545">
        <v>14.81</v>
      </c>
      <c r="J545" cm="1">
        <f t="array" ref="J545:N545">_xlfn.XLOOKUP(B545,weather!B:B,weather!C:G)</f>
        <v>5.26</v>
      </c>
      <c r="K545">
        <v>5</v>
      </c>
      <c r="L545">
        <v>8.33</v>
      </c>
      <c r="M545">
        <v>79.180000000000007</v>
      </c>
      <c r="N545">
        <v>8.35</v>
      </c>
      <c r="O545" cm="1">
        <f t="array" ref="O545:T545">_xlfn.XLOOKUP(C545,claimed!A:A,claimed!B:G)</f>
        <v>35</v>
      </c>
      <c r="P545">
        <v>129</v>
      </c>
      <c r="Q545">
        <v>195</v>
      </c>
      <c r="R545">
        <v>0.4</v>
      </c>
      <c r="S545">
        <v>49</v>
      </c>
      <c r="T545">
        <v>10.9</v>
      </c>
      <c r="U545" t="str">
        <f t="shared" si="16"/>
        <v>Very Wet</v>
      </c>
      <c r="V545" t="str">
        <f t="shared" si="17"/>
        <v>Mild</v>
      </c>
    </row>
    <row r="546" spans="1:22">
      <c r="A546" s="1">
        <v>44870</v>
      </c>
      <c r="B546">
        <v>45</v>
      </c>
      <c r="C546" t="s">
        <v>9</v>
      </c>
      <c r="D546">
        <v>62.04</v>
      </c>
      <c r="E546">
        <v>139.47999999999999</v>
      </c>
      <c r="F546">
        <v>192.27</v>
      </c>
      <c r="G546">
        <v>0.52</v>
      </c>
      <c r="H546">
        <v>52.46</v>
      </c>
      <c r="I546">
        <v>20.149999999999999</v>
      </c>
      <c r="J546" cm="1">
        <f t="array" ref="J546:N546">_xlfn.XLOOKUP(B546,weather!B:B,weather!C:G)</f>
        <v>5.26</v>
      </c>
      <c r="K546">
        <v>5</v>
      </c>
      <c r="L546">
        <v>8.33</v>
      </c>
      <c r="M546">
        <v>79.180000000000007</v>
      </c>
      <c r="N546">
        <v>8.35</v>
      </c>
      <c r="O546" cm="1">
        <f t="array" ref="O546:T546">_xlfn.XLOOKUP(C546,claimed!A:A,claimed!B:G)</f>
        <v>35</v>
      </c>
      <c r="P546">
        <v>129</v>
      </c>
      <c r="Q546">
        <v>195</v>
      </c>
      <c r="R546">
        <v>0.4</v>
      </c>
      <c r="S546">
        <v>49</v>
      </c>
      <c r="T546">
        <v>10.9</v>
      </c>
      <c r="U546" t="str">
        <f t="shared" si="16"/>
        <v>Very Wet</v>
      </c>
      <c r="V546" t="str">
        <f t="shared" si="17"/>
        <v>Mild</v>
      </c>
    </row>
    <row r="547" spans="1:22">
      <c r="A547" s="1">
        <v>44870</v>
      </c>
      <c r="B547">
        <v>45</v>
      </c>
      <c r="C547" t="s">
        <v>9</v>
      </c>
      <c r="D547">
        <v>77</v>
      </c>
      <c r="E547">
        <v>145.57</v>
      </c>
      <c r="F547">
        <v>191.05</v>
      </c>
      <c r="G547">
        <v>0.56999999999999995</v>
      </c>
      <c r="H547">
        <v>52.95</v>
      </c>
      <c r="I547">
        <v>23.04</v>
      </c>
      <c r="J547" cm="1">
        <f t="array" ref="J547:N547">_xlfn.XLOOKUP(B547,weather!B:B,weather!C:G)</f>
        <v>5.26</v>
      </c>
      <c r="K547">
        <v>5</v>
      </c>
      <c r="L547">
        <v>8.33</v>
      </c>
      <c r="M547">
        <v>79.180000000000007</v>
      </c>
      <c r="N547">
        <v>8.35</v>
      </c>
      <c r="O547" cm="1">
        <f t="array" ref="O547:T547">_xlfn.XLOOKUP(C547,claimed!A:A,claimed!B:G)</f>
        <v>35</v>
      </c>
      <c r="P547">
        <v>129</v>
      </c>
      <c r="Q547">
        <v>195</v>
      </c>
      <c r="R547">
        <v>0.4</v>
      </c>
      <c r="S547">
        <v>49</v>
      </c>
      <c r="T547">
        <v>10.9</v>
      </c>
      <c r="U547" t="str">
        <f t="shared" si="16"/>
        <v>Very Wet</v>
      </c>
      <c r="V547" t="str">
        <f t="shared" si="17"/>
        <v>Mild</v>
      </c>
    </row>
    <row r="548" spans="1:22">
      <c r="A548" s="1">
        <v>44870</v>
      </c>
      <c r="B548">
        <v>45</v>
      </c>
      <c r="C548" t="s">
        <v>10</v>
      </c>
      <c r="D548">
        <v>43.96</v>
      </c>
      <c r="E548">
        <v>126.71</v>
      </c>
      <c r="F548">
        <v>184.62</v>
      </c>
      <c r="G548">
        <v>0.45</v>
      </c>
      <c r="H548">
        <v>50.16</v>
      </c>
      <c r="I548">
        <v>14.91</v>
      </c>
      <c r="J548" cm="1">
        <f t="array" ref="J548:N548">_xlfn.XLOOKUP(B548,weather!B:B,weather!C:G)</f>
        <v>5.26</v>
      </c>
      <c r="K548">
        <v>5</v>
      </c>
      <c r="L548">
        <v>8.33</v>
      </c>
      <c r="M548">
        <v>79.180000000000007</v>
      </c>
      <c r="N548">
        <v>8.35</v>
      </c>
      <c r="O548" cm="1">
        <f t="array" ref="O548:T548">_xlfn.XLOOKUP(C548,claimed!A:A,claimed!B:G)</f>
        <v>36</v>
      </c>
      <c r="P548">
        <v>123</v>
      </c>
      <c r="Q548">
        <v>189</v>
      </c>
      <c r="R548">
        <v>0.38</v>
      </c>
      <c r="S548">
        <v>50</v>
      </c>
      <c r="T548">
        <v>11.1</v>
      </c>
      <c r="U548" t="str">
        <f t="shared" si="16"/>
        <v>Very Wet</v>
      </c>
      <c r="V548" t="str">
        <f t="shared" si="17"/>
        <v>Mild</v>
      </c>
    </row>
    <row r="549" spans="1:22">
      <c r="A549" s="1">
        <v>44870</v>
      </c>
      <c r="B549">
        <v>45</v>
      </c>
      <c r="C549" t="s">
        <v>10</v>
      </c>
      <c r="D549">
        <v>52.78</v>
      </c>
      <c r="E549">
        <v>132.22</v>
      </c>
      <c r="F549">
        <v>178.9</v>
      </c>
      <c r="G549">
        <v>0.49</v>
      </c>
      <c r="H549">
        <v>54.99</v>
      </c>
      <c r="I549">
        <v>20.65</v>
      </c>
      <c r="J549" cm="1">
        <f t="array" ref="J549:N549">_xlfn.XLOOKUP(B549,weather!B:B,weather!C:G)</f>
        <v>5.26</v>
      </c>
      <c r="K549">
        <v>5</v>
      </c>
      <c r="L549">
        <v>8.33</v>
      </c>
      <c r="M549">
        <v>79.180000000000007</v>
      </c>
      <c r="N549">
        <v>8.35</v>
      </c>
      <c r="O549" cm="1">
        <f t="array" ref="O549:T549">_xlfn.XLOOKUP(C549,claimed!A:A,claimed!B:G)</f>
        <v>36</v>
      </c>
      <c r="P549">
        <v>123</v>
      </c>
      <c r="Q549">
        <v>189</v>
      </c>
      <c r="R549">
        <v>0.38</v>
      </c>
      <c r="S549">
        <v>50</v>
      </c>
      <c r="T549">
        <v>11.1</v>
      </c>
      <c r="U549" t="str">
        <f t="shared" si="16"/>
        <v>Very Wet</v>
      </c>
      <c r="V549" t="str">
        <f t="shared" si="17"/>
        <v>Mild</v>
      </c>
    </row>
    <row r="550" spans="1:22">
      <c r="A550" s="1">
        <v>44870</v>
      </c>
      <c r="B550">
        <v>45</v>
      </c>
      <c r="C550" t="s">
        <v>10</v>
      </c>
      <c r="D550">
        <v>61.87</v>
      </c>
      <c r="E550">
        <v>135.72</v>
      </c>
      <c r="F550">
        <v>176.9</v>
      </c>
      <c r="G550">
        <v>0.53</v>
      </c>
      <c r="H550">
        <v>55.66</v>
      </c>
      <c r="I550">
        <v>23.82</v>
      </c>
      <c r="J550" cm="1">
        <f t="array" ref="J550:N550">_xlfn.XLOOKUP(B550,weather!B:B,weather!C:G)</f>
        <v>5.26</v>
      </c>
      <c r="K550">
        <v>5</v>
      </c>
      <c r="L550">
        <v>8.33</v>
      </c>
      <c r="M550">
        <v>79.180000000000007</v>
      </c>
      <c r="N550">
        <v>8.35</v>
      </c>
      <c r="O550" cm="1">
        <f t="array" ref="O550:T550">_xlfn.XLOOKUP(C550,claimed!A:A,claimed!B:G)</f>
        <v>36</v>
      </c>
      <c r="P550">
        <v>123</v>
      </c>
      <c r="Q550">
        <v>189</v>
      </c>
      <c r="R550">
        <v>0.38</v>
      </c>
      <c r="S550">
        <v>50</v>
      </c>
      <c r="T550">
        <v>11.1</v>
      </c>
      <c r="U550" t="str">
        <f t="shared" si="16"/>
        <v>Very Wet</v>
      </c>
      <c r="V550" t="str">
        <f t="shared" si="17"/>
        <v>Mild</v>
      </c>
    </row>
    <row r="551" spans="1:22">
      <c r="A551" s="1">
        <v>44870</v>
      </c>
      <c r="B551">
        <v>45</v>
      </c>
      <c r="C551" t="s">
        <v>10</v>
      </c>
      <c r="D551">
        <v>70.349999999999994</v>
      </c>
      <c r="E551">
        <v>140.34</v>
      </c>
      <c r="F551">
        <v>173.05</v>
      </c>
      <c r="G551">
        <v>0.57999999999999996</v>
      </c>
      <c r="H551">
        <v>56.51</v>
      </c>
      <c r="I551">
        <v>28.66</v>
      </c>
      <c r="J551" cm="1">
        <f t="array" ref="J551:N551">_xlfn.XLOOKUP(B551,weather!B:B,weather!C:G)</f>
        <v>5.26</v>
      </c>
      <c r="K551">
        <v>5</v>
      </c>
      <c r="L551">
        <v>8.33</v>
      </c>
      <c r="M551">
        <v>79.180000000000007</v>
      </c>
      <c r="N551">
        <v>8.35</v>
      </c>
      <c r="O551" cm="1">
        <f t="array" ref="O551:T551">_xlfn.XLOOKUP(C551,claimed!A:A,claimed!B:G)</f>
        <v>36</v>
      </c>
      <c r="P551">
        <v>123</v>
      </c>
      <c r="Q551">
        <v>189</v>
      </c>
      <c r="R551">
        <v>0.38</v>
      </c>
      <c r="S551">
        <v>50</v>
      </c>
      <c r="T551">
        <v>11.1</v>
      </c>
      <c r="U551" t="str">
        <f t="shared" si="16"/>
        <v>Very Wet</v>
      </c>
      <c r="V551" t="str">
        <f t="shared" si="17"/>
        <v>Mild</v>
      </c>
    </row>
    <row r="552" spans="1:22">
      <c r="A552" s="1">
        <v>44870</v>
      </c>
      <c r="B552">
        <v>45</v>
      </c>
      <c r="C552" t="s">
        <v>10</v>
      </c>
      <c r="D552">
        <v>78.25</v>
      </c>
      <c r="E552">
        <v>141.94999999999999</v>
      </c>
      <c r="F552">
        <v>169.49</v>
      </c>
      <c r="G552">
        <v>0.65</v>
      </c>
      <c r="H552">
        <v>59.37</v>
      </c>
      <c r="I552">
        <v>31.72</v>
      </c>
      <c r="J552" cm="1">
        <f t="array" ref="J552:N552">_xlfn.XLOOKUP(B552,weather!B:B,weather!C:G)</f>
        <v>5.26</v>
      </c>
      <c r="K552">
        <v>5</v>
      </c>
      <c r="L552">
        <v>8.33</v>
      </c>
      <c r="M552">
        <v>79.180000000000007</v>
      </c>
      <c r="N552">
        <v>8.35</v>
      </c>
      <c r="O552" cm="1">
        <f t="array" ref="O552:T552">_xlfn.XLOOKUP(C552,claimed!A:A,claimed!B:G)</f>
        <v>36</v>
      </c>
      <c r="P552">
        <v>123</v>
      </c>
      <c r="Q552">
        <v>189</v>
      </c>
      <c r="R552">
        <v>0.38</v>
      </c>
      <c r="S552">
        <v>50</v>
      </c>
      <c r="T552">
        <v>11.1</v>
      </c>
      <c r="U552" t="str">
        <f t="shared" si="16"/>
        <v>Very Wet</v>
      </c>
      <c r="V552" t="str">
        <f t="shared" si="17"/>
        <v>Mild</v>
      </c>
    </row>
    <row r="553" spans="1:22">
      <c r="A553" s="1">
        <v>44870</v>
      </c>
      <c r="B553">
        <v>45</v>
      </c>
      <c r="C553" t="s">
        <v>11</v>
      </c>
      <c r="D553">
        <v>46.88</v>
      </c>
      <c r="E553">
        <v>121.76</v>
      </c>
      <c r="F553">
        <v>190.29</v>
      </c>
      <c r="G553">
        <v>0.31</v>
      </c>
      <c r="H553">
        <v>60.08</v>
      </c>
      <c r="I553">
        <v>14.01</v>
      </c>
      <c r="J553" cm="1">
        <f t="array" ref="J553:N553">_xlfn.XLOOKUP(B553,weather!B:B,weather!C:G)</f>
        <v>5.26</v>
      </c>
      <c r="K553">
        <v>5</v>
      </c>
      <c r="L553">
        <v>8.33</v>
      </c>
      <c r="M553">
        <v>79.180000000000007</v>
      </c>
      <c r="N553">
        <v>8.35</v>
      </c>
      <c r="O553" cm="1">
        <f t="array" ref="O553:T553">_xlfn.XLOOKUP(C553,claimed!A:A,claimed!B:G)</f>
        <v>38</v>
      </c>
      <c r="P553">
        <v>112</v>
      </c>
      <c r="Q553">
        <v>194</v>
      </c>
      <c r="R553">
        <v>0.25</v>
      </c>
      <c r="S553">
        <v>56</v>
      </c>
      <c r="T553">
        <v>10.199999999999999</v>
      </c>
      <c r="U553" t="str">
        <f t="shared" si="16"/>
        <v>Very Wet</v>
      </c>
      <c r="V553" t="str">
        <f t="shared" si="17"/>
        <v>Mild</v>
      </c>
    </row>
    <row r="554" spans="1:22">
      <c r="A554" s="1">
        <v>44870</v>
      </c>
      <c r="B554">
        <v>45</v>
      </c>
      <c r="C554" t="s">
        <v>11</v>
      </c>
      <c r="D554">
        <v>55.16</v>
      </c>
      <c r="E554">
        <v>127.01</v>
      </c>
      <c r="F554">
        <v>183.85</v>
      </c>
      <c r="G554">
        <v>0.37</v>
      </c>
      <c r="H554">
        <v>56.05</v>
      </c>
      <c r="I554">
        <v>17.55</v>
      </c>
      <c r="J554" cm="1">
        <f t="array" ref="J554:N554">_xlfn.XLOOKUP(B554,weather!B:B,weather!C:G)</f>
        <v>5.26</v>
      </c>
      <c r="K554">
        <v>5</v>
      </c>
      <c r="L554">
        <v>8.33</v>
      </c>
      <c r="M554">
        <v>79.180000000000007</v>
      </c>
      <c r="N554">
        <v>8.35</v>
      </c>
      <c r="O554" cm="1">
        <f t="array" ref="O554:T554">_xlfn.XLOOKUP(C554,claimed!A:A,claimed!B:G)</f>
        <v>38</v>
      </c>
      <c r="P554">
        <v>112</v>
      </c>
      <c r="Q554">
        <v>194</v>
      </c>
      <c r="R554">
        <v>0.25</v>
      </c>
      <c r="S554">
        <v>56</v>
      </c>
      <c r="T554">
        <v>10.199999999999999</v>
      </c>
      <c r="U554" t="str">
        <f t="shared" si="16"/>
        <v>Very Wet</v>
      </c>
      <c r="V554" t="str">
        <f t="shared" si="17"/>
        <v>Mild</v>
      </c>
    </row>
    <row r="555" spans="1:22">
      <c r="A555" s="1">
        <v>44870</v>
      </c>
      <c r="B555">
        <v>45</v>
      </c>
      <c r="C555" t="s">
        <v>11</v>
      </c>
      <c r="D555">
        <v>61.88</v>
      </c>
      <c r="E555">
        <v>132.87</v>
      </c>
      <c r="F555">
        <v>184.12</v>
      </c>
      <c r="G555">
        <v>0.42</v>
      </c>
      <c r="H555">
        <v>55.91</v>
      </c>
      <c r="I555">
        <v>21.77</v>
      </c>
      <c r="J555" cm="1">
        <f t="array" ref="J555:N555">_xlfn.XLOOKUP(B555,weather!B:B,weather!C:G)</f>
        <v>5.26</v>
      </c>
      <c r="K555">
        <v>5</v>
      </c>
      <c r="L555">
        <v>8.33</v>
      </c>
      <c r="M555">
        <v>79.180000000000007</v>
      </c>
      <c r="N555">
        <v>8.35</v>
      </c>
      <c r="O555" cm="1">
        <f t="array" ref="O555:T555">_xlfn.XLOOKUP(C555,claimed!A:A,claimed!B:G)</f>
        <v>38</v>
      </c>
      <c r="P555">
        <v>112</v>
      </c>
      <c r="Q555">
        <v>194</v>
      </c>
      <c r="R555">
        <v>0.25</v>
      </c>
      <c r="S555">
        <v>56</v>
      </c>
      <c r="T555">
        <v>10.199999999999999</v>
      </c>
      <c r="U555" t="str">
        <f t="shared" si="16"/>
        <v>Very Wet</v>
      </c>
      <c r="V555" t="str">
        <f t="shared" si="17"/>
        <v>Mild</v>
      </c>
    </row>
    <row r="556" spans="1:22">
      <c r="A556" s="1">
        <v>44877</v>
      </c>
      <c r="B556">
        <v>46</v>
      </c>
      <c r="C556" t="s">
        <v>9</v>
      </c>
      <c r="D556">
        <v>42.05</v>
      </c>
      <c r="E556">
        <v>139.91999999999999</v>
      </c>
      <c r="F556">
        <v>196.7</v>
      </c>
      <c r="G556">
        <v>0.43</v>
      </c>
      <c r="H556">
        <v>50.58</v>
      </c>
      <c r="I556">
        <v>13.52</v>
      </c>
      <c r="J556" cm="1">
        <f t="array" ref="J556:N556">_xlfn.XLOOKUP(B556,weather!B:B,weather!C:G)</f>
        <v>4.37</v>
      </c>
      <c r="K556">
        <v>4</v>
      </c>
      <c r="L556">
        <v>9.3699999999999992</v>
      </c>
      <c r="M556">
        <v>84.02</v>
      </c>
      <c r="N556">
        <v>4.63</v>
      </c>
      <c r="O556" cm="1">
        <f t="array" ref="O556:T556">_xlfn.XLOOKUP(C556,claimed!A:A,claimed!B:G)</f>
        <v>35</v>
      </c>
      <c r="P556">
        <v>129</v>
      </c>
      <c r="Q556">
        <v>195</v>
      </c>
      <c r="R556">
        <v>0.4</v>
      </c>
      <c r="S556">
        <v>49</v>
      </c>
      <c r="T556">
        <v>10.9</v>
      </c>
      <c r="U556" t="str">
        <f t="shared" si="16"/>
        <v>Wet</v>
      </c>
      <c r="V556" t="str">
        <f t="shared" si="17"/>
        <v>Mild</v>
      </c>
    </row>
    <row r="557" spans="1:22">
      <c r="A557" s="1">
        <v>44877</v>
      </c>
      <c r="B557">
        <v>46</v>
      </c>
      <c r="C557" t="s">
        <v>9</v>
      </c>
      <c r="D557">
        <v>49</v>
      </c>
      <c r="E557">
        <v>152.26</v>
      </c>
      <c r="F557">
        <v>194.76</v>
      </c>
      <c r="G557">
        <v>0.44</v>
      </c>
      <c r="H557">
        <v>51.98</v>
      </c>
      <c r="I557">
        <v>16.86</v>
      </c>
      <c r="J557" cm="1">
        <f t="array" ref="J557:N557">_xlfn.XLOOKUP(B557,weather!B:B,weather!C:G)</f>
        <v>4.37</v>
      </c>
      <c r="K557">
        <v>4</v>
      </c>
      <c r="L557">
        <v>9.3699999999999992</v>
      </c>
      <c r="M557">
        <v>84.02</v>
      </c>
      <c r="N557">
        <v>4.63</v>
      </c>
      <c r="O557" cm="1">
        <f t="array" ref="O557:T557">_xlfn.XLOOKUP(C557,claimed!A:A,claimed!B:G)</f>
        <v>35</v>
      </c>
      <c r="P557">
        <v>129</v>
      </c>
      <c r="Q557">
        <v>195</v>
      </c>
      <c r="R557">
        <v>0.4</v>
      </c>
      <c r="S557">
        <v>49</v>
      </c>
      <c r="T557">
        <v>10.9</v>
      </c>
      <c r="U557" t="str">
        <f t="shared" si="16"/>
        <v>Wet</v>
      </c>
      <c r="V557" t="str">
        <f t="shared" si="17"/>
        <v>Mild</v>
      </c>
    </row>
    <row r="558" spans="1:22">
      <c r="A558" s="1">
        <v>44877</v>
      </c>
      <c r="B558">
        <v>46</v>
      </c>
      <c r="C558" t="s">
        <v>9</v>
      </c>
      <c r="D558">
        <v>54.42</v>
      </c>
      <c r="E558">
        <v>161.41</v>
      </c>
      <c r="F558">
        <v>191.18</v>
      </c>
      <c r="G558">
        <v>0.5</v>
      </c>
      <c r="H558">
        <v>50.39</v>
      </c>
      <c r="I558">
        <v>19.43</v>
      </c>
      <c r="J558" cm="1">
        <f t="array" ref="J558:N558">_xlfn.XLOOKUP(B558,weather!B:B,weather!C:G)</f>
        <v>4.37</v>
      </c>
      <c r="K558">
        <v>4</v>
      </c>
      <c r="L558">
        <v>9.3699999999999992</v>
      </c>
      <c r="M558">
        <v>84.02</v>
      </c>
      <c r="N558">
        <v>4.63</v>
      </c>
      <c r="O558" cm="1">
        <f t="array" ref="O558:T558">_xlfn.XLOOKUP(C558,claimed!A:A,claimed!B:G)</f>
        <v>35</v>
      </c>
      <c r="P558">
        <v>129</v>
      </c>
      <c r="Q558">
        <v>195</v>
      </c>
      <c r="R558">
        <v>0.4</v>
      </c>
      <c r="S558">
        <v>49</v>
      </c>
      <c r="T558">
        <v>10.9</v>
      </c>
      <c r="U558" t="str">
        <f t="shared" si="16"/>
        <v>Wet</v>
      </c>
      <c r="V558" t="str">
        <f t="shared" si="17"/>
        <v>Mild</v>
      </c>
    </row>
    <row r="559" spans="1:22">
      <c r="A559" s="1">
        <v>44877</v>
      </c>
      <c r="B559">
        <v>46</v>
      </c>
      <c r="C559" t="s">
        <v>9</v>
      </c>
      <c r="D559">
        <v>61.72</v>
      </c>
      <c r="E559">
        <v>169.18</v>
      </c>
      <c r="F559">
        <v>186.87</v>
      </c>
      <c r="G559">
        <v>0.56000000000000005</v>
      </c>
      <c r="H559">
        <v>51.47</v>
      </c>
      <c r="I559">
        <v>22.06</v>
      </c>
      <c r="J559" cm="1">
        <f t="array" ref="J559:N559">_xlfn.XLOOKUP(B559,weather!B:B,weather!C:G)</f>
        <v>4.37</v>
      </c>
      <c r="K559">
        <v>4</v>
      </c>
      <c r="L559">
        <v>9.3699999999999992</v>
      </c>
      <c r="M559">
        <v>84.02</v>
      </c>
      <c r="N559">
        <v>4.63</v>
      </c>
      <c r="O559" cm="1">
        <f t="array" ref="O559:T559">_xlfn.XLOOKUP(C559,claimed!A:A,claimed!B:G)</f>
        <v>35</v>
      </c>
      <c r="P559">
        <v>129</v>
      </c>
      <c r="Q559">
        <v>195</v>
      </c>
      <c r="R559">
        <v>0.4</v>
      </c>
      <c r="S559">
        <v>49</v>
      </c>
      <c r="T559">
        <v>10.9</v>
      </c>
      <c r="U559" t="str">
        <f t="shared" si="16"/>
        <v>Wet</v>
      </c>
      <c r="V559" t="str">
        <f t="shared" si="17"/>
        <v>Mild</v>
      </c>
    </row>
    <row r="560" spans="1:22">
      <c r="A560" s="1">
        <v>44877</v>
      </c>
      <c r="B560">
        <v>46</v>
      </c>
      <c r="C560" t="s">
        <v>9</v>
      </c>
      <c r="D560">
        <v>64.44</v>
      </c>
      <c r="E560">
        <v>177.73</v>
      </c>
      <c r="F560">
        <v>184.46</v>
      </c>
      <c r="G560">
        <v>0.61</v>
      </c>
      <c r="H560">
        <v>53.99</v>
      </c>
      <c r="I560">
        <v>25.1</v>
      </c>
      <c r="J560" cm="1">
        <f t="array" ref="J560:N560">_xlfn.XLOOKUP(B560,weather!B:B,weather!C:G)</f>
        <v>4.37</v>
      </c>
      <c r="K560">
        <v>4</v>
      </c>
      <c r="L560">
        <v>9.3699999999999992</v>
      </c>
      <c r="M560">
        <v>84.02</v>
      </c>
      <c r="N560">
        <v>4.63</v>
      </c>
      <c r="O560" cm="1">
        <f t="array" ref="O560:T560">_xlfn.XLOOKUP(C560,claimed!A:A,claimed!B:G)</f>
        <v>35</v>
      </c>
      <c r="P560">
        <v>129</v>
      </c>
      <c r="Q560">
        <v>195</v>
      </c>
      <c r="R560">
        <v>0.4</v>
      </c>
      <c r="S560">
        <v>49</v>
      </c>
      <c r="T560">
        <v>10.9</v>
      </c>
      <c r="U560" t="str">
        <f t="shared" si="16"/>
        <v>Wet</v>
      </c>
      <c r="V560" t="str">
        <f t="shared" si="17"/>
        <v>Mild</v>
      </c>
    </row>
    <row r="561" spans="1:22">
      <c r="A561" s="1">
        <v>44877</v>
      </c>
      <c r="B561">
        <v>46</v>
      </c>
      <c r="C561" t="s">
        <v>10</v>
      </c>
      <c r="D561">
        <v>37.81</v>
      </c>
      <c r="E561">
        <v>129.36000000000001</v>
      </c>
      <c r="F561">
        <v>188.17</v>
      </c>
      <c r="G561">
        <v>0.42</v>
      </c>
      <c r="H561">
        <v>53.02</v>
      </c>
      <c r="I561">
        <v>14.85</v>
      </c>
      <c r="J561" cm="1">
        <f t="array" ref="J561:N561">_xlfn.XLOOKUP(B561,weather!B:B,weather!C:G)</f>
        <v>4.37</v>
      </c>
      <c r="K561">
        <v>4</v>
      </c>
      <c r="L561">
        <v>9.3699999999999992</v>
      </c>
      <c r="M561">
        <v>84.02</v>
      </c>
      <c r="N561">
        <v>4.63</v>
      </c>
      <c r="O561" cm="1">
        <f t="array" ref="O561:T561">_xlfn.XLOOKUP(C561,claimed!A:A,claimed!B:G)</f>
        <v>36</v>
      </c>
      <c r="P561">
        <v>123</v>
      </c>
      <c r="Q561">
        <v>189</v>
      </c>
      <c r="R561">
        <v>0.38</v>
      </c>
      <c r="S561">
        <v>50</v>
      </c>
      <c r="T561">
        <v>11.1</v>
      </c>
      <c r="U561" t="str">
        <f t="shared" si="16"/>
        <v>Wet</v>
      </c>
      <c r="V561" t="str">
        <f t="shared" si="17"/>
        <v>Mild</v>
      </c>
    </row>
    <row r="562" spans="1:22">
      <c r="A562" s="1">
        <v>44877</v>
      </c>
      <c r="B562">
        <v>46</v>
      </c>
      <c r="C562" t="s">
        <v>10</v>
      </c>
      <c r="D562">
        <v>41.5</v>
      </c>
      <c r="E562">
        <v>139.27000000000001</v>
      </c>
      <c r="F562">
        <v>187.77</v>
      </c>
      <c r="G562">
        <v>0.44</v>
      </c>
      <c r="H562">
        <v>56.64</v>
      </c>
      <c r="I562">
        <v>17.760000000000002</v>
      </c>
      <c r="J562" cm="1">
        <f t="array" ref="J562:N562">_xlfn.XLOOKUP(B562,weather!B:B,weather!C:G)</f>
        <v>4.37</v>
      </c>
      <c r="K562">
        <v>4</v>
      </c>
      <c r="L562">
        <v>9.3699999999999992</v>
      </c>
      <c r="M562">
        <v>84.02</v>
      </c>
      <c r="N562">
        <v>4.63</v>
      </c>
      <c r="O562" cm="1">
        <f t="array" ref="O562:T562">_xlfn.XLOOKUP(C562,claimed!A:A,claimed!B:G)</f>
        <v>36</v>
      </c>
      <c r="P562">
        <v>123</v>
      </c>
      <c r="Q562">
        <v>189</v>
      </c>
      <c r="R562">
        <v>0.38</v>
      </c>
      <c r="S562">
        <v>50</v>
      </c>
      <c r="T562">
        <v>11.1</v>
      </c>
      <c r="U562" t="str">
        <f t="shared" si="16"/>
        <v>Wet</v>
      </c>
      <c r="V562" t="str">
        <f t="shared" si="17"/>
        <v>Mild</v>
      </c>
    </row>
    <row r="563" spans="1:22">
      <c r="A563" s="1">
        <v>44877</v>
      </c>
      <c r="B563">
        <v>46</v>
      </c>
      <c r="C563" t="s">
        <v>10</v>
      </c>
      <c r="D563">
        <v>46.48</v>
      </c>
      <c r="E563">
        <v>145.1</v>
      </c>
      <c r="F563">
        <v>185.11</v>
      </c>
      <c r="G563">
        <v>0.47</v>
      </c>
      <c r="H563">
        <v>56.01</v>
      </c>
      <c r="I563">
        <v>19.87</v>
      </c>
      <c r="J563" cm="1">
        <f t="array" ref="J563:N563">_xlfn.XLOOKUP(B563,weather!B:B,weather!C:G)</f>
        <v>4.37</v>
      </c>
      <c r="K563">
        <v>4</v>
      </c>
      <c r="L563">
        <v>9.3699999999999992</v>
      </c>
      <c r="M563">
        <v>84.02</v>
      </c>
      <c r="N563">
        <v>4.63</v>
      </c>
      <c r="O563" cm="1">
        <f t="array" ref="O563:T563">_xlfn.XLOOKUP(C563,claimed!A:A,claimed!B:G)</f>
        <v>36</v>
      </c>
      <c r="P563">
        <v>123</v>
      </c>
      <c r="Q563">
        <v>189</v>
      </c>
      <c r="R563">
        <v>0.38</v>
      </c>
      <c r="S563">
        <v>50</v>
      </c>
      <c r="T563">
        <v>11.1</v>
      </c>
      <c r="U563" t="str">
        <f t="shared" si="16"/>
        <v>Wet</v>
      </c>
      <c r="V563" t="str">
        <f t="shared" si="17"/>
        <v>Mild</v>
      </c>
    </row>
    <row r="564" spans="1:22">
      <c r="A564" s="1">
        <v>44877</v>
      </c>
      <c r="B564">
        <v>46</v>
      </c>
      <c r="C564" t="s">
        <v>11</v>
      </c>
      <c r="D564">
        <v>40.130000000000003</v>
      </c>
      <c r="E564">
        <v>119.32</v>
      </c>
      <c r="F564">
        <v>188.42</v>
      </c>
      <c r="G564">
        <v>0.28000000000000003</v>
      </c>
      <c r="H564">
        <v>57.15</v>
      </c>
      <c r="I564">
        <v>12.57</v>
      </c>
      <c r="J564" cm="1">
        <f t="array" ref="J564:N564">_xlfn.XLOOKUP(B564,weather!B:B,weather!C:G)</f>
        <v>4.37</v>
      </c>
      <c r="K564">
        <v>4</v>
      </c>
      <c r="L564">
        <v>9.3699999999999992</v>
      </c>
      <c r="M564">
        <v>84.02</v>
      </c>
      <c r="N564">
        <v>4.63</v>
      </c>
      <c r="O564" cm="1">
        <f t="array" ref="O564:T564">_xlfn.XLOOKUP(C564,claimed!A:A,claimed!B:G)</f>
        <v>38</v>
      </c>
      <c r="P564">
        <v>112</v>
      </c>
      <c r="Q564">
        <v>194</v>
      </c>
      <c r="R564">
        <v>0.25</v>
      </c>
      <c r="S564">
        <v>56</v>
      </c>
      <c r="T564">
        <v>10.199999999999999</v>
      </c>
      <c r="U564" t="str">
        <f t="shared" si="16"/>
        <v>Wet</v>
      </c>
      <c r="V564" t="str">
        <f t="shared" si="17"/>
        <v>Mild</v>
      </c>
    </row>
    <row r="565" spans="1:22">
      <c r="A565" s="1">
        <v>44877</v>
      </c>
      <c r="B565">
        <v>46</v>
      </c>
      <c r="C565" t="s">
        <v>11</v>
      </c>
      <c r="D565">
        <v>42.16</v>
      </c>
      <c r="E565">
        <v>124.64</v>
      </c>
      <c r="F565">
        <v>181.31</v>
      </c>
      <c r="G565">
        <v>0.31</v>
      </c>
      <c r="H565">
        <v>61.42</v>
      </c>
      <c r="I565">
        <v>14.65</v>
      </c>
      <c r="J565" cm="1">
        <f t="array" ref="J565:N565">_xlfn.XLOOKUP(B565,weather!B:B,weather!C:G)</f>
        <v>4.37</v>
      </c>
      <c r="K565">
        <v>4</v>
      </c>
      <c r="L565">
        <v>9.3699999999999992</v>
      </c>
      <c r="M565">
        <v>84.02</v>
      </c>
      <c r="N565">
        <v>4.63</v>
      </c>
      <c r="O565" cm="1">
        <f t="array" ref="O565:T565">_xlfn.XLOOKUP(C565,claimed!A:A,claimed!B:G)</f>
        <v>38</v>
      </c>
      <c r="P565">
        <v>112</v>
      </c>
      <c r="Q565">
        <v>194</v>
      </c>
      <c r="R565">
        <v>0.25</v>
      </c>
      <c r="S565">
        <v>56</v>
      </c>
      <c r="T565">
        <v>10.199999999999999</v>
      </c>
      <c r="U565" t="str">
        <f t="shared" si="16"/>
        <v>Wet</v>
      </c>
      <c r="V565" t="str">
        <f t="shared" si="17"/>
        <v>Mild</v>
      </c>
    </row>
    <row r="566" spans="1:22">
      <c r="A566" s="1">
        <v>44877</v>
      </c>
      <c r="B566">
        <v>46</v>
      </c>
      <c r="C566" t="s">
        <v>11</v>
      </c>
      <c r="D566">
        <v>44.13</v>
      </c>
      <c r="E566">
        <v>132.44</v>
      </c>
      <c r="F566">
        <v>176.38</v>
      </c>
      <c r="G566">
        <v>0.34</v>
      </c>
      <c r="H566">
        <v>62.29</v>
      </c>
      <c r="I566">
        <v>18.190000000000001</v>
      </c>
      <c r="J566" cm="1">
        <f t="array" ref="J566:N566">_xlfn.XLOOKUP(B566,weather!B:B,weather!C:G)</f>
        <v>4.37</v>
      </c>
      <c r="K566">
        <v>4</v>
      </c>
      <c r="L566">
        <v>9.3699999999999992</v>
      </c>
      <c r="M566">
        <v>84.02</v>
      </c>
      <c r="N566">
        <v>4.63</v>
      </c>
      <c r="O566" cm="1">
        <f t="array" ref="O566:T566">_xlfn.XLOOKUP(C566,claimed!A:A,claimed!B:G)</f>
        <v>38</v>
      </c>
      <c r="P566">
        <v>112</v>
      </c>
      <c r="Q566">
        <v>194</v>
      </c>
      <c r="R566">
        <v>0.25</v>
      </c>
      <c r="S566">
        <v>56</v>
      </c>
      <c r="T566">
        <v>10.199999999999999</v>
      </c>
      <c r="U566" t="str">
        <f t="shared" si="16"/>
        <v>Wet</v>
      </c>
      <c r="V566" t="str">
        <f t="shared" si="17"/>
        <v>Mild</v>
      </c>
    </row>
    <row r="567" spans="1:22">
      <c r="A567" s="1">
        <v>44884</v>
      </c>
      <c r="B567">
        <v>47</v>
      </c>
      <c r="C567" t="s">
        <v>9</v>
      </c>
      <c r="D567">
        <v>40.130000000000003</v>
      </c>
      <c r="E567">
        <v>142.27000000000001</v>
      </c>
      <c r="F567">
        <v>191.51</v>
      </c>
      <c r="G567">
        <v>0.45</v>
      </c>
      <c r="H567">
        <v>49.04</v>
      </c>
      <c r="I567">
        <v>13.69</v>
      </c>
      <c r="J567" cm="1">
        <f t="array" ref="J567:N567">_xlfn.XLOOKUP(B567,weather!B:B,weather!C:G)</f>
        <v>4.84</v>
      </c>
      <c r="K567">
        <v>7</v>
      </c>
      <c r="L567">
        <v>10.58</v>
      </c>
      <c r="M567">
        <v>79.400000000000006</v>
      </c>
      <c r="N567">
        <v>8.5500000000000007</v>
      </c>
      <c r="O567" cm="1">
        <f t="array" ref="O567:T567">_xlfn.XLOOKUP(C567,claimed!A:A,claimed!B:G)</f>
        <v>35</v>
      </c>
      <c r="P567">
        <v>129</v>
      </c>
      <c r="Q567">
        <v>195</v>
      </c>
      <c r="R567">
        <v>0.4</v>
      </c>
      <c r="S567">
        <v>49</v>
      </c>
      <c r="T567">
        <v>10.9</v>
      </c>
      <c r="U567" t="str">
        <f t="shared" si="16"/>
        <v>Very Wet</v>
      </c>
      <c r="V567" t="str">
        <f t="shared" si="17"/>
        <v>Mild</v>
      </c>
    </row>
    <row r="568" spans="1:22">
      <c r="A568" s="1">
        <v>44884</v>
      </c>
      <c r="B568">
        <v>47</v>
      </c>
      <c r="C568" t="s">
        <v>9</v>
      </c>
      <c r="D568">
        <v>44.39</v>
      </c>
      <c r="E568">
        <v>154.86000000000001</v>
      </c>
      <c r="F568">
        <v>186.51</v>
      </c>
      <c r="G568">
        <v>0.49</v>
      </c>
      <c r="H568">
        <v>50.05</v>
      </c>
      <c r="I568">
        <v>15.65</v>
      </c>
      <c r="J568" cm="1">
        <f t="array" ref="J568:N568">_xlfn.XLOOKUP(B568,weather!B:B,weather!C:G)</f>
        <v>4.84</v>
      </c>
      <c r="K568">
        <v>7</v>
      </c>
      <c r="L568">
        <v>10.58</v>
      </c>
      <c r="M568">
        <v>79.400000000000006</v>
      </c>
      <c r="N568">
        <v>8.5500000000000007</v>
      </c>
      <c r="O568" cm="1">
        <f t="array" ref="O568:T568">_xlfn.XLOOKUP(C568,claimed!A:A,claimed!B:G)</f>
        <v>35</v>
      </c>
      <c r="P568">
        <v>129</v>
      </c>
      <c r="Q568">
        <v>195</v>
      </c>
      <c r="R568">
        <v>0.4</v>
      </c>
      <c r="S568">
        <v>49</v>
      </c>
      <c r="T568">
        <v>10.9</v>
      </c>
      <c r="U568" t="str">
        <f t="shared" si="16"/>
        <v>Very Wet</v>
      </c>
      <c r="V568" t="str">
        <f t="shared" si="17"/>
        <v>Mild</v>
      </c>
    </row>
    <row r="569" spans="1:22">
      <c r="A569" s="1">
        <v>44884</v>
      </c>
      <c r="B569">
        <v>47</v>
      </c>
      <c r="C569" t="s">
        <v>9</v>
      </c>
      <c r="D569">
        <v>49.55</v>
      </c>
      <c r="E569">
        <v>169.89</v>
      </c>
      <c r="F569">
        <v>180.34</v>
      </c>
      <c r="G569">
        <v>0.54</v>
      </c>
      <c r="H569">
        <v>50.46</v>
      </c>
      <c r="I569">
        <v>17.21</v>
      </c>
      <c r="J569" cm="1">
        <f t="array" ref="J569:N569">_xlfn.XLOOKUP(B569,weather!B:B,weather!C:G)</f>
        <v>4.84</v>
      </c>
      <c r="K569">
        <v>7</v>
      </c>
      <c r="L569">
        <v>10.58</v>
      </c>
      <c r="M569">
        <v>79.400000000000006</v>
      </c>
      <c r="N569">
        <v>8.5500000000000007</v>
      </c>
      <c r="O569" cm="1">
        <f t="array" ref="O569:T569">_xlfn.XLOOKUP(C569,claimed!A:A,claimed!B:G)</f>
        <v>35</v>
      </c>
      <c r="P569">
        <v>129</v>
      </c>
      <c r="Q569">
        <v>195</v>
      </c>
      <c r="R569">
        <v>0.4</v>
      </c>
      <c r="S569">
        <v>49</v>
      </c>
      <c r="T569">
        <v>10.9</v>
      </c>
      <c r="U569" t="str">
        <f t="shared" si="16"/>
        <v>Very Wet</v>
      </c>
      <c r="V569" t="str">
        <f t="shared" si="17"/>
        <v>Mild</v>
      </c>
    </row>
    <row r="570" spans="1:22">
      <c r="A570" s="1">
        <v>44884</v>
      </c>
      <c r="B570">
        <v>47</v>
      </c>
      <c r="C570" t="s">
        <v>9</v>
      </c>
      <c r="D570">
        <v>56.6</v>
      </c>
      <c r="E570">
        <v>186.85</v>
      </c>
      <c r="F570">
        <v>174.68</v>
      </c>
      <c r="G570">
        <v>0.59</v>
      </c>
      <c r="H570">
        <v>53.4</v>
      </c>
      <c r="I570">
        <v>18.78</v>
      </c>
      <c r="J570" cm="1">
        <f t="array" ref="J570:N570">_xlfn.XLOOKUP(B570,weather!B:B,weather!C:G)</f>
        <v>4.84</v>
      </c>
      <c r="K570">
        <v>7</v>
      </c>
      <c r="L570">
        <v>10.58</v>
      </c>
      <c r="M570">
        <v>79.400000000000006</v>
      </c>
      <c r="N570">
        <v>8.5500000000000007</v>
      </c>
      <c r="O570" cm="1">
        <f t="array" ref="O570:T570">_xlfn.XLOOKUP(C570,claimed!A:A,claimed!B:G)</f>
        <v>35</v>
      </c>
      <c r="P570">
        <v>129</v>
      </c>
      <c r="Q570">
        <v>195</v>
      </c>
      <c r="R570">
        <v>0.4</v>
      </c>
      <c r="S570">
        <v>49</v>
      </c>
      <c r="T570">
        <v>10.9</v>
      </c>
      <c r="U570" t="str">
        <f t="shared" si="16"/>
        <v>Very Wet</v>
      </c>
      <c r="V570" t="str">
        <f t="shared" si="17"/>
        <v>Mild</v>
      </c>
    </row>
    <row r="571" spans="1:22">
      <c r="A571" s="1">
        <v>44884</v>
      </c>
      <c r="B571">
        <v>47</v>
      </c>
      <c r="C571" t="s">
        <v>10</v>
      </c>
      <c r="D571">
        <v>40.49</v>
      </c>
      <c r="E571">
        <v>140.6</v>
      </c>
      <c r="F571">
        <v>180.42</v>
      </c>
      <c r="G571">
        <v>0.42</v>
      </c>
      <c r="H571">
        <v>47.54</v>
      </c>
      <c r="I571">
        <v>11.44</v>
      </c>
      <c r="J571" cm="1">
        <f t="array" ref="J571:N571">_xlfn.XLOOKUP(B571,weather!B:B,weather!C:G)</f>
        <v>4.84</v>
      </c>
      <c r="K571">
        <v>7</v>
      </c>
      <c r="L571">
        <v>10.58</v>
      </c>
      <c r="M571">
        <v>79.400000000000006</v>
      </c>
      <c r="N571">
        <v>8.5500000000000007</v>
      </c>
      <c r="O571" cm="1">
        <f t="array" ref="O571:T571">_xlfn.XLOOKUP(C571,claimed!A:A,claimed!B:G)</f>
        <v>36</v>
      </c>
      <c r="P571">
        <v>123</v>
      </c>
      <c r="Q571">
        <v>189</v>
      </c>
      <c r="R571">
        <v>0.38</v>
      </c>
      <c r="S571">
        <v>50</v>
      </c>
      <c r="T571">
        <v>11.1</v>
      </c>
      <c r="U571" t="str">
        <f t="shared" si="16"/>
        <v>Very Wet</v>
      </c>
      <c r="V571" t="str">
        <f t="shared" si="17"/>
        <v>Mild</v>
      </c>
    </row>
    <row r="572" spans="1:22">
      <c r="A572" s="1">
        <v>44884</v>
      </c>
      <c r="B572">
        <v>47</v>
      </c>
      <c r="C572" t="s">
        <v>10</v>
      </c>
      <c r="D572">
        <v>43.44</v>
      </c>
      <c r="E572">
        <v>153.09</v>
      </c>
      <c r="F572">
        <v>177.44</v>
      </c>
      <c r="G572">
        <v>0.47</v>
      </c>
      <c r="H572">
        <v>49.32</v>
      </c>
      <c r="I572">
        <v>13.38</v>
      </c>
      <c r="J572" cm="1">
        <f t="array" ref="J572:N572">_xlfn.XLOOKUP(B572,weather!B:B,weather!C:G)</f>
        <v>4.84</v>
      </c>
      <c r="K572">
        <v>7</v>
      </c>
      <c r="L572">
        <v>10.58</v>
      </c>
      <c r="M572">
        <v>79.400000000000006</v>
      </c>
      <c r="N572">
        <v>8.5500000000000007</v>
      </c>
      <c r="O572" cm="1">
        <f t="array" ref="O572:T572">_xlfn.XLOOKUP(C572,claimed!A:A,claimed!B:G)</f>
        <v>36</v>
      </c>
      <c r="P572">
        <v>123</v>
      </c>
      <c r="Q572">
        <v>189</v>
      </c>
      <c r="R572">
        <v>0.38</v>
      </c>
      <c r="S572">
        <v>50</v>
      </c>
      <c r="T572">
        <v>11.1</v>
      </c>
      <c r="U572" t="str">
        <f t="shared" si="16"/>
        <v>Very Wet</v>
      </c>
      <c r="V572" t="str">
        <f t="shared" si="17"/>
        <v>Mild</v>
      </c>
    </row>
    <row r="573" spans="1:22">
      <c r="A573" s="1">
        <v>44884</v>
      </c>
      <c r="B573">
        <v>47</v>
      </c>
      <c r="C573" t="s">
        <v>10</v>
      </c>
      <c r="D573">
        <v>47.3</v>
      </c>
      <c r="E573">
        <v>167.33</v>
      </c>
      <c r="F573">
        <v>174.12</v>
      </c>
      <c r="G573">
        <v>0.52</v>
      </c>
      <c r="H573">
        <v>51.75</v>
      </c>
      <c r="I573">
        <v>15.66</v>
      </c>
      <c r="J573" cm="1">
        <f t="array" ref="J573:N573">_xlfn.XLOOKUP(B573,weather!B:B,weather!C:G)</f>
        <v>4.84</v>
      </c>
      <c r="K573">
        <v>7</v>
      </c>
      <c r="L573">
        <v>10.58</v>
      </c>
      <c r="M573">
        <v>79.400000000000006</v>
      </c>
      <c r="N573">
        <v>8.5500000000000007</v>
      </c>
      <c r="O573" cm="1">
        <f t="array" ref="O573:T573">_xlfn.XLOOKUP(C573,claimed!A:A,claimed!B:G)</f>
        <v>36</v>
      </c>
      <c r="P573">
        <v>123</v>
      </c>
      <c r="Q573">
        <v>189</v>
      </c>
      <c r="R573">
        <v>0.38</v>
      </c>
      <c r="S573">
        <v>50</v>
      </c>
      <c r="T573">
        <v>11.1</v>
      </c>
      <c r="U573" t="str">
        <f t="shared" si="16"/>
        <v>Very Wet</v>
      </c>
      <c r="V573" t="str">
        <f t="shared" si="17"/>
        <v>Mild</v>
      </c>
    </row>
    <row r="574" spans="1:22">
      <c r="A574" s="1">
        <v>44884</v>
      </c>
      <c r="B574">
        <v>47</v>
      </c>
      <c r="C574" t="s">
        <v>10</v>
      </c>
      <c r="D574">
        <v>50.09</v>
      </c>
      <c r="E574">
        <v>181.85</v>
      </c>
      <c r="F574">
        <v>173.93</v>
      </c>
      <c r="G574">
        <v>0.59</v>
      </c>
      <c r="H574">
        <v>56.99</v>
      </c>
      <c r="I574">
        <v>17.510000000000002</v>
      </c>
      <c r="J574" cm="1">
        <f t="array" ref="J574:N574">_xlfn.XLOOKUP(B574,weather!B:B,weather!C:G)</f>
        <v>4.84</v>
      </c>
      <c r="K574">
        <v>7</v>
      </c>
      <c r="L574">
        <v>10.58</v>
      </c>
      <c r="M574">
        <v>79.400000000000006</v>
      </c>
      <c r="N574">
        <v>8.5500000000000007</v>
      </c>
      <c r="O574" cm="1">
        <f t="array" ref="O574:T574">_xlfn.XLOOKUP(C574,claimed!A:A,claimed!B:G)</f>
        <v>36</v>
      </c>
      <c r="P574">
        <v>123</v>
      </c>
      <c r="Q574">
        <v>189</v>
      </c>
      <c r="R574">
        <v>0.38</v>
      </c>
      <c r="S574">
        <v>50</v>
      </c>
      <c r="T574">
        <v>11.1</v>
      </c>
      <c r="U574" t="str">
        <f t="shared" si="16"/>
        <v>Very Wet</v>
      </c>
      <c r="V574" t="str">
        <f t="shared" si="17"/>
        <v>Mild</v>
      </c>
    </row>
    <row r="575" spans="1:22">
      <c r="A575" s="1">
        <v>44884</v>
      </c>
      <c r="B575">
        <v>47</v>
      </c>
      <c r="C575" t="s">
        <v>10</v>
      </c>
      <c r="D575">
        <v>53.62</v>
      </c>
      <c r="E575">
        <v>193.32</v>
      </c>
      <c r="F575">
        <v>170.08</v>
      </c>
      <c r="G575">
        <v>0.64</v>
      </c>
      <c r="H575">
        <v>58.01</v>
      </c>
      <c r="I575">
        <v>19.05</v>
      </c>
      <c r="J575" cm="1">
        <f t="array" ref="J575:N575">_xlfn.XLOOKUP(B575,weather!B:B,weather!C:G)</f>
        <v>4.84</v>
      </c>
      <c r="K575">
        <v>7</v>
      </c>
      <c r="L575">
        <v>10.58</v>
      </c>
      <c r="M575">
        <v>79.400000000000006</v>
      </c>
      <c r="N575">
        <v>8.5500000000000007</v>
      </c>
      <c r="O575" cm="1">
        <f t="array" ref="O575:T575">_xlfn.XLOOKUP(C575,claimed!A:A,claimed!B:G)</f>
        <v>36</v>
      </c>
      <c r="P575">
        <v>123</v>
      </c>
      <c r="Q575">
        <v>189</v>
      </c>
      <c r="R575">
        <v>0.38</v>
      </c>
      <c r="S575">
        <v>50</v>
      </c>
      <c r="T575">
        <v>11.1</v>
      </c>
      <c r="U575" t="str">
        <f t="shared" si="16"/>
        <v>Very Wet</v>
      </c>
      <c r="V575" t="str">
        <f t="shared" si="17"/>
        <v>Mild</v>
      </c>
    </row>
    <row r="576" spans="1:22">
      <c r="A576" s="1">
        <v>44884</v>
      </c>
      <c r="B576">
        <v>47</v>
      </c>
      <c r="C576" t="s">
        <v>11</v>
      </c>
      <c r="D576">
        <v>42.34</v>
      </c>
      <c r="E576">
        <v>125.58</v>
      </c>
      <c r="F576">
        <v>186.61</v>
      </c>
      <c r="G576">
        <v>0.28999999999999998</v>
      </c>
      <c r="H576">
        <v>55.47</v>
      </c>
      <c r="I576">
        <v>12.01</v>
      </c>
      <c r="J576" cm="1">
        <f t="array" ref="J576:N576">_xlfn.XLOOKUP(B576,weather!B:B,weather!C:G)</f>
        <v>4.84</v>
      </c>
      <c r="K576">
        <v>7</v>
      </c>
      <c r="L576">
        <v>10.58</v>
      </c>
      <c r="M576">
        <v>79.400000000000006</v>
      </c>
      <c r="N576">
        <v>8.5500000000000007</v>
      </c>
      <c r="O576" cm="1">
        <f t="array" ref="O576:T576">_xlfn.XLOOKUP(C576,claimed!A:A,claimed!B:G)</f>
        <v>38</v>
      </c>
      <c r="P576">
        <v>112</v>
      </c>
      <c r="Q576">
        <v>194</v>
      </c>
      <c r="R576">
        <v>0.25</v>
      </c>
      <c r="S576">
        <v>56</v>
      </c>
      <c r="T576">
        <v>10.199999999999999</v>
      </c>
      <c r="U576" t="str">
        <f t="shared" si="16"/>
        <v>Very Wet</v>
      </c>
      <c r="V576" t="str">
        <f t="shared" si="17"/>
        <v>Mild</v>
      </c>
    </row>
    <row r="577" spans="1:22">
      <c r="A577" s="1">
        <v>44884</v>
      </c>
      <c r="B577">
        <v>47</v>
      </c>
      <c r="C577" t="s">
        <v>11</v>
      </c>
      <c r="D577">
        <v>45.76</v>
      </c>
      <c r="E577">
        <v>138.79</v>
      </c>
      <c r="F577">
        <v>183.02</v>
      </c>
      <c r="G577">
        <v>0.34</v>
      </c>
      <c r="H577">
        <v>56.03</v>
      </c>
      <c r="I577">
        <v>13.93</v>
      </c>
      <c r="J577" cm="1">
        <f t="array" ref="J577:N577">_xlfn.XLOOKUP(B577,weather!B:B,weather!C:G)</f>
        <v>4.84</v>
      </c>
      <c r="K577">
        <v>7</v>
      </c>
      <c r="L577">
        <v>10.58</v>
      </c>
      <c r="M577">
        <v>79.400000000000006</v>
      </c>
      <c r="N577">
        <v>8.5500000000000007</v>
      </c>
      <c r="O577" cm="1">
        <f t="array" ref="O577:T577">_xlfn.XLOOKUP(C577,claimed!A:A,claimed!B:G)</f>
        <v>38</v>
      </c>
      <c r="P577">
        <v>112</v>
      </c>
      <c r="Q577">
        <v>194</v>
      </c>
      <c r="R577">
        <v>0.25</v>
      </c>
      <c r="S577">
        <v>56</v>
      </c>
      <c r="T577">
        <v>10.199999999999999</v>
      </c>
      <c r="U577" t="str">
        <f t="shared" si="16"/>
        <v>Very Wet</v>
      </c>
      <c r="V577" t="str">
        <f t="shared" si="17"/>
        <v>Mild</v>
      </c>
    </row>
    <row r="578" spans="1:22">
      <c r="A578" s="1">
        <v>44884</v>
      </c>
      <c r="B578">
        <v>47</v>
      </c>
      <c r="C578" t="s">
        <v>11</v>
      </c>
      <c r="D578">
        <v>47.27</v>
      </c>
      <c r="E578">
        <v>146.9</v>
      </c>
      <c r="F578">
        <v>179.51</v>
      </c>
      <c r="G578">
        <v>0.41</v>
      </c>
      <c r="H578">
        <v>60.84</v>
      </c>
      <c r="I578">
        <v>16.190000000000001</v>
      </c>
      <c r="J578" cm="1">
        <f t="array" ref="J578:N578">_xlfn.XLOOKUP(B578,weather!B:B,weather!C:G)</f>
        <v>4.84</v>
      </c>
      <c r="K578">
        <v>7</v>
      </c>
      <c r="L578">
        <v>10.58</v>
      </c>
      <c r="M578">
        <v>79.400000000000006</v>
      </c>
      <c r="N578">
        <v>8.5500000000000007</v>
      </c>
      <c r="O578" cm="1">
        <f t="array" ref="O578:T578">_xlfn.XLOOKUP(C578,claimed!A:A,claimed!B:G)</f>
        <v>38</v>
      </c>
      <c r="P578">
        <v>112</v>
      </c>
      <c r="Q578">
        <v>194</v>
      </c>
      <c r="R578">
        <v>0.25</v>
      </c>
      <c r="S578">
        <v>56</v>
      </c>
      <c r="T578">
        <v>10.199999999999999</v>
      </c>
      <c r="U578" t="str">
        <f t="shared" si="16"/>
        <v>Very Wet</v>
      </c>
      <c r="V578" t="str">
        <f t="shared" si="17"/>
        <v>Mild</v>
      </c>
    </row>
    <row r="579" spans="1:22">
      <c r="A579" s="1">
        <v>44884</v>
      </c>
      <c r="B579">
        <v>47</v>
      </c>
      <c r="C579" t="s">
        <v>11</v>
      </c>
      <c r="D579">
        <v>51.6</v>
      </c>
      <c r="E579">
        <v>160.74</v>
      </c>
      <c r="F579">
        <v>175.74</v>
      </c>
      <c r="G579">
        <v>0.47</v>
      </c>
      <c r="H579">
        <v>65.8</v>
      </c>
      <c r="I579">
        <v>18.190000000000001</v>
      </c>
      <c r="J579" cm="1">
        <f t="array" ref="J579:N579">_xlfn.XLOOKUP(B579,weather!B:B,weather!C:G)</f>
        <v>4.84</v>
      </c>
      <c r="K579">
        <v>7</v>
      </c>
      <c r="L579">
        <v>10.58</v>
      </c>
      <c r="M579">
        <v>79.400000000000006</v>
      </c>
      <c r="N579">
        <v>8.5500000000000007</v>
      </c>
      <c r="O579" cm="1">
        <f t="array" ref="O579:T579">_xlfn.XLOOKUP(C579,claimed!A:A,claimed!B:G)</f>
        <v>38</v>
      </c>
      <c r="P579">
        <v>112</v>
      </c>
      <c r="Q579">
        <v>194</v>
      </c>
      <c r="R579">
        <v>0.25</v>
      </c>
      <c r="S579">
        <v>56</v>
      </c>
      <c r="T579">
        <v>10.199999999999999</v>
      </c>
      <c r="U579" t="str">
        <f t="shared" ref="U579:U640" si="18">_xlfn.XLOOKUP(J579,W$6:W$8,X$6:X$8,,-1)</f>
        <v>Very Wet</v>
      </c>
      <c r="V579" t="str">
        <f t="shared" ref="V579:V640" si="19">_xlfn.XLOOKUP(L579,W$10:W$13,X$10:X$13,,-1)</f>
        <v>Mild</v>
      </c>
    </row>
    <row r="580" spans="1:22">
      <c r="A580" s="1">
        <v>44884</v>
      </c>
      <c r="B580">
        <v>47</v>
      </c>
      <c r="C580" t="s">
        <v>11</v>
      </c>
      <c r="D580">
        <v>55.03</v>
      </c>
      <c r="E580">
        <v>176.56</v>
      </c>
      <c r="F580">
        <v>171.06</v>
      </c>
      <c r="G580">
        <v>0.54</v>
      </c>
      <c r="H580">
        <v>68.55</v>
      </c>
      <c r="I580">
        <v>20.84</v>
      </c>
      <c r="J580" cm="1">
        <f t="array" ref="J580:N580">_xlfn.XLOOKUP(B580,weather!B:B,weather!C:G)</f>
        <v>4.84</v>
      </c>
      <c r="K580">
        <v>7</v>
      </c>
      <c r="L580">
        <v>10.58</v>
      </c>
      <c r="M580">
        <v>79.400000000000006</v>
      </c>
      <c r="N580">
        <v>8.5500000000000007</v>
      </c>
      <c r="O580" cm="1">
        <f t="array" ref="O580:T580">_xlfn.XLOOKUP(C580,claimed!A:A,claimed!B:G)</f>
        <v>38</v>
      </c>
      <c r="P580">
        <v>112</v>
      </c>
      <c r="Q580">
        <v>194</v>
      </c>
      <c r="R580">
        <v>0.25</v>
      </c>
      <c r="S580">
        <v>56</v>
      </c>
      <c r="T580">
        <v>10.199999999999999</v>
      </c>
      <c r="U580" t="str">
        <f t="shared" si="18"/>
        <v>Very Wet</v>
      </c>
      <c r="V580" t="str">
        <f t="shared" si="19"/>
        <v>Mild</v>
      </c>
    </row>
    <row r="581" spans="1:22">
      <c r="A581" s="1">
        <v>44891</v>
      </c>
      <c r="B581">
        <v>48</v>
      </c>
      <c r="C581" t="s">
        <v>9</v>
      </c>
      <c r="D581">
        <v>53.85</v>
      </c>
      <c r="E581">
        <v>135.32</v>
      </c>
      <c r="F581">
        <v>193.03</v>
      </c>
      <c r="G581">
        <v>0.47</v>
      </c>
      <c r="H581">
        <v>50.23</v>
      </c>
      <c r="I581">
        <v>14.2</v>
      </c>
      <c r="J581" cm="1">
        <f t="array" ref="J581:N581">_xlfn.XLOOKUP(B581,weather!B:B,weather!C:G)</f>
        <v>6.05</v>
      </c>
      <c r="K581">
        <v>7</v>
      </c>
      <c r="L581">
        <v>9.19</v>
      </c>
      <c r="M581">
        <v>79.02</v>
      </c>
      <c r="N581">
        <v>10.86</v>
      </c>
      <c r="O581" cm="1">
        <f t="array" ref="O581:T581">_xlfn.XLOOKUP(C581,claimed!A:A,claimed!B:G)</f>
        <v>35</v>
      </c>
      <c r="P581">
        <v>129</v>
      </c>
      <c r="Q581">
        <v>195</v>
      </c>
      <c r="R581">
        <v>0.4</v>
      </c>
      <c r="S581">
        <v>49</v>
      </c>
      <c r="T581">
        <v>10.9</v>
      </c>
      <c r="U581" t="str">
        <f t="shared" si="18"/>
        <v>Very Wet</v>
      </c>
      <c r="V581" t="str">
        <f t="shared" si="19"/>
        <v>Mild</v>
      </c>
    </row>
    <row r="582" spans="1:22">
      <c r="A582" s="1">
        <v>44891</v>
      </c>
      <c r="B582">
        <v>48</v>
      </c>
      <c r="C582" t="s">
        <v>9</v>
      </c>
      <c r="D582">
        <v>70.599999999999994</v>
      </c>
      <c r="E582">
        <v>141.94</v>
      </c>
      <c r="F582">
        <v>190.8</v>
      </c>
      <c r="G582">
        <v>0.56000000000000005</v>
      </c>
      <c r="H582">
        <v>47.27</v>
      </c>
      <c r="I582">
        <v>17.760000000000002</v>
      </c>
      <c r="J582" cm="1">
        <f t="array" ref="J582:N582">_xlfn.XLOOKUP(B582,weather!B:B,weather!C:G)</f>
        <v>6.05</v>
      </c>
      <c r="K582">
        <v>7</v>
      </c>
      <c r="L582">
        <v>9.19</v>
      </c>
      <c r="M582">
        <v>79.02</v>
      </c>
      <c r="N582">
        <v>10.86</v>
      </c>
      <c r="O582" cm="1">
        <f t="array" ref="O582:T582">_xlfn.XLOOKUP(C582,claimed!A:A,claimed!B:G)</f>
        <v>35</v>
      </c>
      <c r="P582">
        <v>129</v>
      </c>
      <c r="Q582">
        <v>195</v>
      </c>
      <c r="R582">
        <v>0.4</v>
      </c>
      <c r="S582">
        <v>49</v>
      </c>
      <c r="T582">
        <v>10.9</v>
      </c>
      <c r="U582" t="str">
        <f t="shared" si="18"/>
        <v>Very Wet</v>
      </c>
      <c r="V582" t="str">
        <f t="shared" si="19"/>
        <v>Mild</v>
      </c>
    </row>
    <row r="583" spans="1:22">
      <c r="A583" s="1">
        <v>44891</v>
      </c>
      <c r="B583">
        <v>48</v>
      </c>
      <c r="C583" t="s">
        <v>9</v>
      </c>
      <c r="D583">
        <v>86.83</v>
      </c>
      <c r="E583">
        <v>147.78</v>
      </c>
      <c r="F583">
        <v>181.78</v>
      </c>
      <c r="G583">
        <v>0.63</v>
      </c>
      <c r="H583">
        <v>53.28</v>
      </c>
      <c r="I583">
        <v>21.03</v>
      </c>
      <c r="J583" cm="1">
        <f t="array" ref="J583:N583">_xlfn.XLOOKUP(B583,weather!B:B,weather!C:G)</f>
        <v>6.05</v>
      </c>
      <c r="K583">
        <v>7</v>
      </c>
      <c r="L583">
        <v>9.19</v>
      </c>
      <c r="M583">
        <v>79.02</v>
      </c>
      <c r="N583">
        <v>10.86</v>
      </c>
      <c r="O583" cm="1">
        <f t="array" ref="O583:T583">_xlfn.XLOOKUP(C583,claimed!A:A,claimed!B:G)</f>
        <v>35</v>
      </c>
      <c r="P583">
        <v>129</v>
      </c>
      <c r="Q583">
        <v>195</v>
      </c>
      <c r="R583">
        <v>0.4</v>
      </c>
      <c r="S583">
        <v>49</v>
      </c>
      <c r="T583">
        <v>10.9</v>
      </c>
      <c r="U583" t="str">
        <f t="shared" si="18"/>
        <v>Very Wet</v>
      </c>
      <c r="V583" t="str">
        <f t="shared" si="19"/>
        <v>Mild</v>
      </c>
    </row>
    <row r="584" spans="1:22">
      <c r="A584" s="1">
        <v>44891</v>
      </c>
      <c r="B584">
        <v>48</v>
      </c>
      <c r="C584" t="s">
        <v>9</v>
      </c>
      <c r="D584">
        <v>104.51</v>
      </c>
      <c r="E584">
        <v>152.61000000000001</v>
      </c>
      <c r="F584">
        <v>183.75</v>
      </c>
      <c r="G584">
        <v>0.73</v>
      </c>
      <c r="H584">
        <v>56.02</v>
      </c>
      <c r="I584">
        <v>25.8</v>
      </c>
      <c r="J584" cm="1">
        <f t="array" ref="J584:N584">_xlfn.XLOOKUP(B584,weather!B:B,weather!C:G)</f>
        <v>6.05</v>
      </c>
      <c r="K584">
        <v>7</v>
      </c>
      <c r="L584">
        <v>9.19</v>
      </c>
      <c r="M584">
        <v>79.02</v>
      </c>
      <c r="N584">
        <v>10.86</v>
      </c>
      <c r="O584" cm="1">
        <f t="array" ref="O584:T584">_xlfn.XLOOKUP(C584,claimed!A:A,claimed!B:G)</f>
        <v>35</v>
      </c>
      <c r="P584">
        <v>129</v>
      </c>
      <c r="Q584">
        <v>195</v>
      </c>
      <c r="R584">
        <v>0.4</v>
      </c>
      <c r="S584">
        <v>49</v>
      </c>
      <c r="T584">
        <v>10.9</v>
      </c>
      <c r="U584" t="str">
        <f t="shared" si="18"/>
        <v>Very Wet</v>
      </c>
      <c r="V584" t="str">
        <f t="shared" si="19"/>
        <v>Mild</v>
      </c>
    </row>
    <row r="585" spans="1:22">
      <c r="A585" s="1">
        <v>44891</v>
      </c>
      <c r="B585">
        <v>48</v>
      </c>
      <c r="C585" t="s">
        <v>9</v>
      </c>
      <c r="D585">
        <v>119.24</v>
      </c>
      <c r="E585">
        <v>162.37</v>
      </c>
      <c r="F585">
        <v>180.06</v>
      </c>
      <c r="G585">
        <v>0.81</v>
      </c>
      <c r="H585">
        <v>57.43</v>
      </c>
      <c r="I585">
        <v>30.47</v>
      </c>
      <c r="J585" cm="1">
        <f t="array" ref="J585:N585">_xlfn.XLOOKUP(B585,weather!B:B,weather!C:G)</f>
        <v>6.05</v>
      </c>
      <c r="K585">
        <v>7</v>
      </c>
      <c r="L585">
        <v>9.19</v>
      </c>
      <c r="M585">
        <v>79.02</v>
      </c>
      <c r="N585">
        <v>10.86</v>
      </c>
      <c r="O585" cm="1">
        <f t="array" ref="O585:T585">_xlfn.XLOOKUP(C585,claimed!A:A,claimed!B:G)</f>
        <v>35</v>
      </c>
      <c r="P585">
        <v>129</v>
      </c>
      <c r="Q585">
        <v>195</v>
      </c>
      <c r="R585">
        <v>0.4</v>
      </c>
      <c r="S585">
        <v>49</v>
      </c>
      <c r="T585">
        <v>10.9</v>
      </c>
      <c r="U585" t="str">
        <f t="shared" si="18"/>
        <v>Very Wet</v>
      </c>
      <c r="V585" t="str">
        <f t="shared" si="19"/>
        <v>Mild</v>
      </c>
    </row>
    <row r="586" spans="1:22">
      <c r="A586" s="1">
        <v>44891</v>
      </c>
      <c r="B586">
        <v>48</v>
      </c>
      <c r="C586" t="s">
        <v>10</v>
      </c>
      <c r="D586">
        <v>44.45</v>
      </c>
      <c r="E586">
        <v>125.51</v>
      </c>
      <c r="F586">
        <v>187.35</v>
      </c>
      <c r="G586">
        <v>0.46</v>
      </c>
      <c r="H586">
        <v>50.93</v>
      </c>
      <c r="I586">
        <v>13.89</v>
      </c>
      <c r="J586" cm="1">
        <f t="array" ref="J586:N586">_xlfn.XLOOKUP(B586,weather!B:B,weather!C:G)</f>
        <v>6.05</v>
      </c>
      <c r="K586">
        <v>7</v>
      </c>
      <c r="L586">
        <v>9.19</v>
      </c>
      <c r="M586">
        <v>79.02</v>
      </c>
      <c r="N586">
        <v>10.86</v>
      </c>
      <c r="O586" cm="1">
        <f t="array" ref="O586:T586">_xlfn.XLOOKUP(C586,claimed!A:A,claimed!B:G)</f>
        <v>36</v>
      </c>
      <c r="P586">
        <v>123</v>
      </c>
      <c r="Q586">
        <v>189</v>
      </c>
      <c r="R586">
        <v>0.38</v>
      </c>
      <c r="S586">
        <v>50</v>
      </c>
      <c r="T586">
        <v>11.1</v>
      </c>
      <c r="U586" t="str">
        <f t="shared" si="18"/>
        <v>Very Wet</v>
      </c>
      <c r="V586" t="str">
        <f t="shared" si="19"/>
        <v>Mild</v>
      </c>
    </row>
    <row r="587" spans="1:22">
      <c r="A587" s="1">
        <v>44891</v>
      </c>
      <c r="B587">
        <v>48</v>
      </c>
      <c r="C587" t="s">
        <v>10</v>
      </c>
      <c r="D587">
        <v>53.6</v>
      </c>
      <c r="E587">
        <v>127.7</v>
      </c>
      <c r="F587">
        <v>180.8</v>
      </c>
      <c r="G587">
        <v>0.56000000000000005</v>
      </c>
      <c r="H587">
        <v>49.45</v>
      </c>
      <c r="I587">
        <v>17.11</v>
      </c>
      <c r="J587" cm="1">
        <f t="array" ref="J587:N587">_xlfn.XLOOKUP(B587,weather!B:B,weather!C:G)</f>
        <v>6.05</v>
      </c>
      <c r="K587">
        <v>7</v>
      </c>
      <c r="L587">
        <v>9.19</v>
      </c>
      <c r="M587">
        <v>79.02</v>
      </c>
      <c r="N587">
        <v>10.86</v>
      </c>
      <c r="O587" cm="1">
        <f t="array" ref="O587:T587">_xlfn.XLOOKUP(C587,claimed!A:A,claimed!B:G)</f>
        <v>36</v>
      </c>
      <c r="P587">
        <v>123</v>
      </c>
      <c r="Q587">
        <v>189</v>
      </c>
      <c r="R587">
        <v>0.38</v>
      </c>
      <c r="S587">
        <v>50</v>
      </c>
      <c r="T587">
        <v>11.1</v>
      </c>
      <c r="U587" t="str">
        <f t="shared" si="18"/>
        <v>Very Wet</v>
      </c>
      <c r="V587" t="str">
        <f t="shared" si="19"/>
        <v>Mild</v>
      </c>
    </row>
    <row r="588" spans="1:22">
      <c r="A588" s="1">
        <v>44891</v>
      </c>
      <c r="B588">
        <v>48</v>
      </c>
      <c r="C588" t="s">
        <v>10</v>
      </c>
      <c r="D588">
        <v>63.77</v>
      </c>
      <c r="E588">
        <v>132.12</v>
      </c>
      <c r="F588">
        <v>180.6</v>
      </c>
      <c r="G588">
        <v>0.64</v>
      </c>
      <c r="H588">
        <v>53.05</v>
      </c>
      <c r="I588">
        <v>22.42</v>
      </c>
      <c r="J588" cm="1">
        <f t="array" ref="J588:N588">_xlfn.XLOOKUP(B588,weather!B:B,weather!C:G)</f>
        <v>6.05</v>
      </c>
      <c r="K588">
        <v>7</v>
      </c>
      <c r="L588">
        <v>9.19</v>
      </c>
      <c r="M588">
        <v>79.02</v>
      </c>
      <c r="N588">
        <v>10.86</v>
      </c>
      <c r="O588" cm="1">
        <f t="array" ref="O588:T588">_xlfn.XLOOKUP(C588,claimed!A:A,claimed!B:G)</f>
        <v>36</v>
      </c>
      <c r="P588">
        <v>123</v>
      </c>
      <c r="Q588">
        <v>189</v>
      </c>
      <c r="R588">
        <v>0.38</v>
      </c>
      <c r="S588">
        <v>50</v>
      </c>
      <c r="T588">
        <v>11.1</v>
      </c>
      <c r="U588" t="str">
        <f t="shared" si="18"/>
        <v>Very Wet</v>
      </c>
      <c r="V588" t="str">
        <f t="shared" si="19"/>
        <v>Mild</v>
      </c>
    </row>
    <row r="589" spans="1:22">
      <c r="A589" s="1">
        <v>44891</v>
      </c>
      <c r="B589">
        <v>48</v>
      </c>
      <c r="C589" t="s">
        <v>10</v>
      </c>
      <c r="D589">
        <v>72.5</v>
      </c>
      <c r="E589">
        <v>136.80000000000001</v>
      </c>
      <c r="F589">
        <v>175.41</v>
      </c>
      <c r="G589">
        <v>0.71</v>
      </c>
      <c r="H589">
        <v>56.73</v>
      </c>
      <c r="I589">
        <v>26.35</v>
      </c>
      <c r="J589" cm="1">
        <f t="array" ref="J589:N589">_xlfn.XLOOKUP(B589,weather!B:B,weather!C:G)</f>
        <v>6.05</v>
      </c>
      <c r="K589">
        <v>7</v>
      </c>
      <c r="L589">
        <v>9.19</v>
      </c>
      <c r="M589">
        <v>79.02</v>
      </c>
      <c r="N589">
        <v>10.86</v>
      </c>
      <c r="O589" cm="1">
        <f t="array" ref="O589:T589">_xlfn.XLOOKUP(C589,claimed!A:A,claimed!B:G)</f>
        <v>36</v>
      </c>
      <c r="P589">
        <v>123</v>
      </c>
      <c r="Q589">
        <v>189</v>
      </c>
      <c r="R589">
        <v>0.38</v>
      </c>
      <c r="S589">
        <v>50</v>
      </c>
      <c r="T589">
        <v>11.1</v>
      </c>
      <c r="U589" t="str">
        <f t="shared" si="18"/>
        <v>Very Wet</v>
      </c>
      <c r="V589" t="str">
        <f t="shared" si="19"/>
        <v>Mild</v>
      </c>
    </row>
    <row r="590" spans="1:22">
      <c r="A590" s="1">
        <v>44891</v>
      </c>
      <c r="B590">
        <v>48</v>
      </c>
      <c r="C590" t="s">
        <v>11</v>
      </c>
      <c r="D590">
        <v>46.66</v>
      </c>
      <c r="E590">
        <v>119.71</v>
      </c>
      <c r="F590">
        <v>189.03</v>
      </c>
      <c r="G590">
        <v>0.33</v>
      </c>
      <c r="H590">
        <v>59.52</v>
      </c>
      <c r="I590">
        <v>14.03</v>
      </c>
      <c r="J590" cm="1">
        <f t="array" ref="J590:N590">_xlfn.XLOOKUP(B590,weather!B:B,weather!C:G)</f>
        <v>6.05</v>
      </c>
      <c r="K590">
        <v>7</v>
      </c>
      <c r="L590">
        <v>9.19</v>
      </c>
      <c r="M590">
        <v>79.02</v>
      </c>
      <c r="N590">
        <v>10.86</v>
      </c>
      <c r="O590" cm="1">
        <f t="array" ref="O590:T590">_xlfn.XLOOKUP(C590,claimed!A:A,claimed!B:G)</f>
        <v>38</v>
      </c>
      <c r="P590">
        <v>112</v>
      </c>
      <c r="Q590">
        <v>194</v>
      </c>
      <c r="R590">
        <v>0.25</v>
      </c>
      <c r="S590">
        <v>56</v>
      </c>
      <c r="T590">
        <v>10.199999999999999</v>
      </c>
      <c r="U590" t="str">
        <f t="shared" si="18"/>
        <v>Very Wet</v>
      </c>
      <c r="V590" t="str">
        <f t="shared" si="19"/>
        <v>Mild</v>
      </c>
    </row>
    <row r="591" spans="1:22">
      <c r="A591" s="1">
        <v>44891</v>
      </c>
      <c r="B591">
        <v>48</v>
      </c>
      <c r="C591" t="s">
        <v>11</v>
      </c>
      <c r="D591">
        <v>54.21</v>
      </c>
      <c r="E591">
        <v>125.1</v>
      </c>
      <c r="F591">
        <v>183.91</v>
      </c>
      <c r="G591">
        <v>0.41</v>
      </c>
      <c r="H591">
        <v>59.04</v>
      </c>
      <c r="I591">
        <v>18.27</v>
      </c>
      <c r="J591" cm="1">
        <f t="array" ref="J591:N591">_xlfn.XLOOKUP(B591,weather!B:B,weather!C:G)</f>
        <v>6.05</v>
      </c>
      <c r="K591">
        <v>7</v>
      </c>
      <c r="L591">
        <v>9.19</v>
      </c>
      <c r="M591">
        <v>79.02</v>
      </c>
      <c r="N591">
        <v>10.86</v>
      </c>
      <c r="O591" cm="1">
        <f t="array" ref="O591:T591">_xlfn.XLOOKUP(C591,claimed!A:A,claimed!B:G)</f>
        <v>38</v>
      </c>
      <c r="P591">
        <v>112</v>
      </c>
      <c r="Q591">
        <v>194</v>
      </c>
      <c r="R591">
        <v>0.25</v>
      </c>
      <c r="S591">
        <v>56</v>
      </c>
      <c r="T591">
        <v>10.199999999999999</v>
      </c>
      <c r="U591" t="str">
        <f t="shared" si="18"/>
        <v>Very Wet</v>
      </c>
      <c r="V591" t="str">
        <f t="shared" si="19"/>
        <v>Mild</v>
      </c>
    </row>
    <row r="592" spans="1:22">
      <c r="A592" s="1">
        <v>44891</v>
      </c>
      <c r="B592">
        <v>48</v>
      </c>
      <c r="C592" t="s">
        <v>11</v>
      </c>
      <c r="D592">
        <v>62.17</v>
      </c>
      <c r="E592">
        <v>127.98</v>
      </c>
      <c r="F592">
        <v>174.91</v>
      </c>
      <c r="G592">
        <v>0.45</v>
      </c>
      <c r="H592">
        <v>59.22</v>
      </c>
      <c r="I592">
        <v>22.49</v>
      </c>
      <c r="J592" cm="1">
        <f t="array" ref="J592:N592">_xlfn.XLOOKUP(B592,weather!B:B,weather!C:G)</f>
        <v>6.05</v>
      </c>
      <c r="K592">
        <v>7</v>
      </c>
      <c r="L592">
        <v>9.19</v>
      </c>
      <c r="M592">
        <v>79.02</v>
      </c>
      <c r="N592">
        <v>10.86</v>
      </c>
      <c r="O592" cm="1">
        <f t="array" ref="O592:T592">_xlfn.XLOOKUP(C592,claimed!A:A,claimed!B:G)</f>
        <v>38</v>
      </c>
      <c r="P592">
        <v>112</v>
      </c>
      <c r="Q592">
        <v>194</v>
      </c>
      <c r="R592">
        <v>0.25</v>
      </c>
      <c r="S592">
        <v>56</v>
      </c>
      <c r="T592">
        <v>10.199999999999999</v>
      </c>
      <c r="U592" t="str">
        <f t="shared" si="18"/>
        <v>Very Wet</v>
      </c>
      <c r="V592" t="str">
        <f t="shared" si="19"/>
        <v>Mild</v>
      </c>
    </row>
    <row r="593" spans="1:22">
      <c r="A593" s="1">
        <v>44898</v>
      </c>
      <c r="B593">
        <v>49</v>
      </c>
      <c r="C593" t="s">
        <v>9</v>
      </c>
      <c r="D593">
        <v>37.659999999999997</v>
      </c>
      <c r="E593">
        <v>138.69</v>
      </c>
      <c r="F593">
        <v>194.5</v>
      </c>
      <c r="G593">
        <v>0.47</v>
      </c>
      <c r="H593">
        <v>49.32</v>
      </c>
      <c r="I593">
        <v>14.6</v>
      </c>
      <c r="J593" cm="1">
        <f t="array" ref="J593:N593">_xlfn.XLOOKUP(B593,weather!B:B,weather!C:G)</f>
        <v>4.91</v>
      </c>
      <c r="K593">
        <v>4</v>
      </c>
      <c r="L593">
        <v>4.7300000000000004</v>
      </c>
      <c r="M593">
        <v>79.37</v>
      </c>
      <c r="N593">
        <v>9.2799999999999994</v>
      </c>
      <c r="O593" cm="1">
        <f t="array" ref="O593:T593">_xlfn.XLOOKUP(C593,claimed!A:A,claimed!B:G)</f>
        <v>35</v>
      </c>
      <c r="P593">
        <v>129</v>
      </c>
      <c r="Q593">
        <v>195</v>
      </c>
      <c r="R593">
        <v>0.4</v>
      </c>
      <c r="S593">
        <v>49</v>
      </c>
      <c r="T593">
        <v>10.9</v>
      </c>
      <c r="U593" t="str">
        <f t="shared" si="18"/>
        <v>Very Wet</v>
      </c>
      <c r="V593" t="str">
        <f t="shared" si="19"/>
        <v>Cold</v>
      </c>
    </row>
    <row r="594" spans="1:22">
      <c r="A594" s="1">
        <v>44898</v>
      </c>
      <c r="B594">
        <v>49</v>
      </c>
      <c r="C594" t="s">
        <v>9</v>
      </c>
      <c r="D594">
        <v>44.46</v>
      </c>
      <c r="E594">
        <v>150.22</v>
      </c>
      <c r="F594">
        <v>195.04</v>
      </c>
      <c r="G594">
        <v>0.54</v>
      </c>
      <c r="H594">
        <v>49.04</v>
      </c>
      <c r="I594">
        <v>17.77</v>
      </c>
      <c r="J594" cm="1">
        <f t="array" ref="J594:N594">_xlfn.XLOOKUP(B594,weather!B:B,weather!C:G)</f>
        <v>4.91</v>
      </c>
      <c r="K594">
        <v>4</v>
      </c>
      <c r="L594">
        <v>4.7300000000000004</v>
      </c>
      <c r="M594">
        <v>79.37</v>
      </c>
      <c r="N594">
        <v>9.2799999999999994</v>
      </c>
      <c r="O594" cm="1">
        <f t="array" ref="O594:T594">_xlfn.XLOOKUP(C594,claimed!A:A,claimed!B:G)</f>
        <v>35</v>
      </c>
      <c r="P594">
        <v>129</v>
      </c>
      <c r="Q594">
        <v>195</v>
      </c>
      <c r="R594">
        <v>0.4</v>
      </c>
      <c r="S594">
        <v>49</v>
      </c>
      <c r="T594">
        <v>10.9</v>
      </c>
      <c r="U594" t="str">
        <f t="shared" si="18"/>
        <v>Very Wet</v>
      </c>
      <c r="V594" t="str">
        <f t="shared" si="19"/>
        <v>Cold</v>
      </c>
    </row>
    <row r="595" spans="1:22">
      <c r="A595" s="1">
        <v>44898</v>
      </c>
      <c r="B595">
        <v>49</v>
      </c>
      <c r="C595" t="s">
        <v>9</v>
      </c>
      <c r="D595">
        <v>53.62</v>
      </c>
      <c r="E595">
        <v>160.41999999999999</v>
      </c>
      <c r="F595">
        <v>195.64</v>
      </c>
      <c r="G595">
        <v>0.6</v>
      </c>
      <c r="H595">
        <v>49.15</v>
      </c>
      <c r="I595">
        <v>21.86</v>
      </c>
      <c r="J595" cm="1">
        <f t="array" ref="J595:N595">_xlfn.XLOOKUP(B595,weather!B:B,weather!C:G)</f>
        <v>4.91</v>
      </c>
      <c r="K595">
        <v>4</v>
      </c>
      <c r="L595">
        <v>4.7300000000000004</v>
      </c>
      <c r="M595">
        <v>79.37</v>
      </c>
      <c r="N595">
        <v>9.2799999999999994</v>
      </c>
      <c r="O595" cm="1">
        <f t="array" ref="O595:T595">_xlfn.XLOOKUP(C595,claimed!A:A,claimed!B:G)</f>
        <v>35</v>
      </c>
      <c r="P595">
        <v>129</v>
      </c>
      <c r="Q595">
        <v>195</v>
      </c>
      <c r="R595">
        <v>0.4</v>
      </c>
      <c r="S595">
        <v>49</v>
      </c>
      <c r="T595">
        <v>10.9</v>
      </c>
      <c r="U595" t="str">
        <f t="shared" si="18"/>
        <v>Very Wet</v>
      </c>
      <c r="V595" t="str">
        <f t="shared" si="19"/>
        <v>Cold</v>
      </c>
    </row>
    <row r="596" spans="1:22">
      <c r="A596" s="1">
        <v>44898</v>
      </c>
      <c r="B596">
        <v>49</v>
      </c>
      <c r="C596" t="s">
        <v>9</v>
      </c>
      <c r="D596">
        <v>61.69</v>
      </c>
      <c r="E596">
        <v>168.69</v>
      </c>
      <c r="F596">
        <v>192.67</v>
      </c>
      <c r="G596">
        <v>0.66</v>
      </c>
      <c r="H596">
        <v>48.99</v>
      </c>
      <c r="I596">
        <v>25.55</v>
      </c>
      <c r="J596" cm="1">
        <f t="array" ref="J596:N596">_xlfn.XLOOKUP(B596,weather!B:B,weather!C:G)</f>
        <v>4.91</v>
      </c>
      <c r="K596">
        <v>4</v>
      </c>
      <c r="L596">
        <v>4.7300000000000004</v>
      </c>
      <c r="M596">
        <v>79.37</v>
      </c>
      <c r="N596">
        <v>9.2799999999999994</v>
      </c>
      <c r="O596" cm="1">
        <f t="array" ref="O596:T596">_xlfn.XLOOKUP(C596,claimed!A:A,claimed!B:G)</f>
        <v>35</v>
      </c>
      <c r="P596">
        <v>129</v>
      </c>
      <c r="Q596">
        <v>195</v>
      </c>
      <c r="R596">
        <v>0.4</v>
      </c>
      <c r="S596">
        <v>49</v>
      </c>
      <c r="T596">
        <v>10.9</v>
      </c>
      <c r="U596" t="str">
        <f t="shared" si="18"/>
        <v>Very Wet</v>
      </c>
      <c r="V596" t="str">
        <f t="shared" si="19"/>
        <v>Cold</v>
      </c>
    </row>
    <row r="597" spans="1:22">
      <c r="A597" s="1">
        <v>44898</v>
      </c>
      <c r="B597">
        <v>49</v>
      </c>
      <c r="C597" t="s">
        <v>10</v>
      </c>
      <c r="D597">
        <v>38.36</v>
      </c>
      <c r="E597">
        <v>130.66</v>
      </c>
      <c r="F597">
        <v>187.34</v>
      </c>
      <c r="G597">
        <v>0.44</v>
      </c>
      <c r="H597">
        <v>51.71</v>
      </c>
      <c r="I597">
        <v>14.73</v>
      </c>
      <c r="J597" cm="1">
        <f t="array" ref="J597:N597">_xlfn.XLOOKUP(B597,weather!B:B,weather!C:G)</f>
        <v>4.91</v>
      </c>
      <c r="K597">
        <v>4</v>
      </c>
      <c r="L597">
        <v>4.7300000000000004</v>
      </c>
      <c r="M597">
        <v>79.37</v>
      </c>
      <c r="N597">
        <v>9.2799999999999994</v>
      </c>
      <c r="O597" cm="1">
        <f t="array" ref="O597:T597">_xlfn.XLOOKUP(C597,claimed!A:A,claimed!B:G)</f>
        <v>36</v>
      </c>
      <c r="P597">
        <v>123</v>
      </c>
      <c r="Q597">
        <v>189</v>
      </c>
      <c r="R597">
        <v>0.38</v>
      </c>
      <c r="S597">
        <v>50</v>
      </c>
      <c r="T597">
        <v>11.1</v>
      </c>
      <c r="U597" t="str">
        <f t="shared" si="18"/>
        <v>Very Wet</v>
      </c>
      <c r="V597" t="str">
        <f t="shared" si="19"/>
        <v>Cold</v>
      </c>
    </row>
    <row r="598" spans="1:22">
      <c r="A598" s="1">
        <v>44898</v>
      </c>
      <c r="B598">
        <v>49</v>
      </c>
      <c r="C598" t="s">
        <v>10</v>
      </c>
      <c r="D598">
        <v>40.58</v>
      </c>
      <c r="E598">
        <v>142.78</v>
      </c>
      <c r="F598">
        <v>189.87</v>
      </c>
      <c r="G598">
        <v>0.51</v>
      </c>
      <c r="H598">
        <v>55.02</v>
      </c>
      <c r="I598">
        <v>18.98</v>
      </c>
      <c r="J598" cm="1">
        <f t="array" ref="J598:N598">_xlfn.XLOOKUP(B598,weather!B:B,weather!C:G)</f>
        <v>4.91</v>
      </c>
      <c r="K598">
        <v>4</v>
      </c>
      <c r="L598">
        <v>4.7300000000000004</v>
      </c>
      <c r="M598">
        <v>79.37</v>
      </c>
      <c r="N598">
        <v>9.2799999999999994</v>
      </c>
      <c r="O598" cm="1">
        <f t="array" ref="O598:T598">_xlfn.XLOOKUP(C598,claimed!A:A,claimed!B:G)</f>
        <v>36</v>
      </c>
      <c r="P598">
        <v>123</v>
      </c>
      <c r="Q598">
        <v>189</v>
      </c>
      <c r="R598">
        <v>0.38</v>
      </c>
      <c r="S598">
        <v>50</v>
      </c>
      <c r="T598">
        <v>11.1</v>
      </c>
      <c r="U598" t="str">
        <f t="shared" si="18"/>
        <v>Very Wet</v>
      </c>
      <c r="V598" t="str">
        <f t="shared" si="19"/>
        <v>Cold</v>
      </c>
    </row>
    <row r="599" spans="1:22">
      <c r="A599" s="1">
        <v>44898</v>
      </c>
      <c r="B599">
        <v>49</v>
      </c>
      <c r="C599" t="s">
        <v>10</v>
      </c>
      <c r="D599">
        <v>41.74</v>
      </c>
      <c r="E599">
        <v>155.12</v>
      </c>
      <c r="F599">
        <v>188.14</v>
      </c>
      <c r="G599">
        <v>0.55000000000000004</v>
      </c>
      <c r="H599">
        <v>54.76</v>
      </c>
      <c r="I599">
        <v>23.66</v>
      </c>
      <c r="J599" cm="1">
        <f t="array" ref="J599:N599">_xlfn.XLOOKUP(B599,weather!B:B,weather!C:G)</f>
        <v>4.91</v>
      </c>
      <c r="K599">
        <v>4</v>
      </c>
      <c r="L599">
        <v>4.7300000000000004</v>
      </c>
      <c r="M599">
        <v>79.37</v>
      </c>
      <c r="N599">
        <v>9.2799999999999994</v>
      </c>
      <c r="O599" cm="1">
        <f t="array" ref="O599:T599">_xlfn.XLOOKUP(C599,claimed!A:A,claimed!B:G)</f>
        <v>36</v>
      </c>
      <c r="P599">
        <v>123</v>
      </c>
      <c r="Q599">
        <v>189</v>
      </c>
      <c r="R599">
        <v>0.38</v>
      </c>
      <c r="S599">
        <v>50</v>
      </c>
      <c r="T599">
        <v>11.1</v>
      </c>
      <c r="U599" t="str">
        <f t="shared" si="18"/>
        <v>Very Wet</v>
      </c>
      <c r="V599" t="str">
        <f t="shared" si="19"/>
        <v>Cold</v>
      </c>
    </row>
    <row r="600" spans="1:22">
      <c r="A600" s="1">
        <v>44898</v>
      </c>
      <c r="B600">
        <v>49</v>
      </c>
      <c r="C600" t="s">
        <v>10</v>
      </c>
      <c r="D600">
        <v>43.34</v>
      </c>
      <c r="E600">
        <v>165.86</v>
      </c>
      <c r="F600">
        <v>186.91</v>
      </c>
      <c r="G600">
        <v>0.59</v>
      </c>
      <c r="H600">
        <v>57.97</v>
      </c>
      <c r="I600">
        <v>28.16</v>
      </c>
      <c r="J600" cm="1">
        <f t="array" ref="J600:N600">_xlfn.XLOOKUP(B600,weather!B:B,weather!C:G)</f>
        <v>4.91</v>
      </c>
      <c r="K600">
        <v>4</v>
      </c>
      <c r="L600">
        <v>4.7300000000000004</v>
      </c>
      <c r="M600">
        <v>79.37</v>
      </c>
      <c r="N600">
        <v>9.2799999999999994</v>
      </c>
      <c r="O600" cm="1">
        <f t="array" ref="O600:T600">_xlfn.XLOOKUP(C600,claimed!A:A,claimed!B:G)</f>
        <v>36</v>
      </c>
      <c r="P600">
        <v>123</v>
      </c>
      <c r="Q600">
        <v>189</v>
      </c>
      <c r="R600">
        <v>0.38</v>
      </c>
      <c r="S600">
        <v>50</v>
      </c>
      <c r="T600">
        <v>11.1</v>
      </c>
      <c r="U600" t="str">
        <f t="shared" si="18"/>
        <v>Very Wet</v>
      </c>
      <c r="V600" t="str">
        <f t="shared" si="19"/>
        <v>Cold</v>
      </c>
    </row>
    <row r="601" spans="1:22">
      <c r="A601" s="1">
        <v>44898</v>
      </c>
      <c r="B601">
        <v>49</v>
      </c>
      <c r="C601" t="s">
        <v>10</v>
      </c>
      <c r="D601">
        <v>45.26</v>
      </c>
      <c r="E601">
        <v>175.03</v>
      </c>
      <c r="F601">
        <v>183.33</v>
      </c>
      <c r="G601">
        <v>0.66</v>
      </c>
      <c r="H601">
        <v>58.37</v>
      </c>
      <c r="I601">
        <v>33.01</v>
      </c>
      <c r="J601" cm="1">
        <f t="array" ref="J601:N601">_xlfn.XLOOKUP(B601,weather!B:B,weather!C:G)</f>
        <v>4.91</v>
      </c>
      <c r="K601">
        <v>4</v>
      </c>
      <c r="L601">
        <v>4.7300000000000004</v>
      </c>
      <c r="M601">
        <v>79.37</v>
      </c>
      <c r="N601">
        <v>9.2799999999999994</v>
      </c>
      <c r="O601" cm="1">
        <f t="array" ref="O601:T601">_xlfn.XLOOKUP(C601,claimed!A:A,claimed!B:G)</f>
        <v>36</v>
      </c>
      <c r="P601">
        <v>123</v>
      </c>
      <c r="Q601">
        <v>189</v>
      </c>
      <c r="R601">
        <v>0.38</v>
      </c>
      <c r="S601">
        <v>50</v>
      </c>
      <c r="T601">
        <v>11.1</v>
      </c>
      <c r="U601" t="str">
        <f t="shared" si="18"/>
        <v>Very Wet</v>
      </c>
      <c r="V601" t="str">
        <f t="shared" si="19"/>
        <v>Cold</v>
      </c>
    </row>
    <row r="602" spans="1:22">
      <c r="A602" s="1">
        <v>44898</v>
      </c>
      <c r="B602">
        <v>49</v>
      </c>
      <c r="C602" t="s">
        <v>11</v>
      </c>
      <c r="D602">
        <v>41.07</v>
      </c>
      <c r="E602">
        <v>123.53</v>
      </c>
      <c r="F602">
        <v>191.45</v>
      </c>
      <c r="G602">
        <v>0.31</v>
      </c>
      <c r="H602">
        <v>60.65</v>
      </c>
      <c r="I602">
        <v>14.52</v>
      </c>
      <c r="J602" cm="1">
        <f t="array" ref="J602:N602">_xlfn.XLOOKUP(B602,weather!B:B,weather!C:G)</f>
        <v>4.91</v>
      </c>
      <c r="K602">
        <v>4</v>
      </c>
      <c r="L602">
        <v>4.7300000000000004</v>
      </c>
      <c r="M602">
        <v>79.37</v>
      </c>
      <c r="N602">
        <v>9.2799999999999994</v>
      </c>
      <c r="O602" cm="1">
        <f t="array" ref="O602:T602">_xlfn.XLOOKUP(C602,claimed!A:A,claimed!B:G)</f>
        <v>38</v>
      </c>
      <c r="P602">
        <v>112</v>
      </c>
      <c r="Q602">
        <v>194</v>
      </c>
      <c r="R602">
        <v>0.25</v>
      </c>
      <c r="S602">
        <v>56</v>
      </c>
      <c r="T602">
        <v>10.199999999999999</v>
      </c>
      <c r="U602" t="str">
        <f t="shared" si="18"/>
        <v>Very Wet</v>
      </c>
      <c r="V602" t="str">
        <f t="shared" si="19"/>
        <v>Cold</v>
      </c>
    </row>
    <row r="603" spans="1:22">
      <c r="A603" s="1">
        <v>44898</v>
      </c>
      <c r="B603">
        <v>49</v>
      </c>
      <c r="C603" t="s">
        <v>11</v>
      </c>
      <c r="D603">
        <v>44.94</v>
      </c>
      <c r="E603">
        <v>133.56</v>
      </c>
      <c r="F603">
        <v>188.2</v>
      </c>
      <c r="G603">
        <v>0.37</v>
      </c>
      <c r="H603">
        <v>63.5</v>
      </c>
      <c r="I603">
        <v>19.18</v>
      </c>
      <c r="J603" cm="1">
        <f t="array" ref="J603:N603">_xlfn.XLOOKUP(B603,weather!B:B,weather!C:G)</f>
        <v>4.91</v>
      </c>
      <c r="K603">
        <v>4</v>
      </c>
      <c r="L603">
        <v>4.7300000000000004</v>
      </c>
      <c r="M603">
        <v>79.37</v>
      </c>
      <c r="N603">
        <v>9.2799999999999994</v>
      </c>
      <c r="O603" cm="1">
        <f t="array" ref="O603:T603">_xlfn.XLOOKUP(C603,claimed!A:A,claimed!B:G)</f>
        <v>38</v>
      </c>
      <c r="P603">
        <v>112</v>
      </c>
      <c r="Q603">
        <v>194</v>
      </c>
      <c r="R603">
        <v>0.25</v>
      </c>
      <c r="S603">
        <v>56</v>
      </c>
      <c r="T603">
        <v>10.199999999999999</v>
      </c>
      <c r="U603" t="str">
        <f t="shared" si="18"/>
        <v>Very Wet</v>
      </c>
      <c r="V603" t="str">
        <f t="shared" si="19"/>
        <v>Cold</v>
      </c>
    </row>
    <row r="604" spans="1:22">
      <c r="A604" s="1">
        <v>44898</v>
      </c>
      <c r="B604">
        <v>49</v>
      </c>
      <c r="C604" t="s">
        <v>11</v>
      </c>
      <c r="D604">
        <v>47.92</v>
      </c>
      <c r="E604">
        <v>145.69999999999999</v>
      </c>
      <c r="F604">
        <v>184.21</v>
      </c>
      <c r="G604">
        <v>0.44</v>
      </c>
      <c r="H604">
        <v>62.58</v>
      </c>
      <c r="I604">
        <v>22.75</v>
      </c>
      <c r="J604" cm="1">
        <f t="array" ref="J604:N604">_xlfn.XLOOKUP(B604,weather!B:B,weather!C:G)</f>
        <v>4.91</v>
      </c>
      <c r="K604">
        <v>4</v>
      </c>
      <c r="L604">
        <v>4.7300000000000004</v>
      </c>
      <c r="M604">
        <v>79.37</v>
      </c>
      <c r="N604">
        <v>9.2799999999999994</v>
      </c>
      <c r="O604" cm="1">
        <f t="array" ref="O604:T604">_xlfn.XLOOKUP(C604,claimed!A:A,claimed!B:G)</f>
        <v>38</v>
      </c>
      <c r="P604">
        <v>112</v>
      </c>
      <c r="Q604">
        <v>194</v>
      </c>
      <c r="R604">
        <v>0.25</v>
      </c>
      <c r="S604">
        <v>56</v>
      </c>
      <c r="T604">
        <v>10.199999999999999</v>
      </c>
      <c r="U604" t="str">
        <f t="shared" si="18"/>
        <v>Very Wet</v>
      </c>
      <c r="V604" t="str">
        <f t="shared" si="19"/>
        <v>Cold</v>
      </c>
    </row>
    <row r="605" spans="1:22">
      <c r="A605" s="1">
        <v>44905</v>
      </c>
      <c r="B605">
        <v>50</v>
      </c>
      <c r="C605" t="s">
        <v>9</v>
      </c>
      <c r="D605">
        <v>41.99</v>
      </c>
      <c r="E605">
        <v>135.21</v>
      </c>
      <c r="F605">
        <v>191.93</v>
      </c>
      <c r="G605">
        <v>0.43</v>
      </c>
      <c r="H605">
        <v>50.23</v>
      </c>
      <c r="I605">
        <v>14.63</v>
      </c>
      <c r="J605" cm="1">
        <f t="array" ref="J605:N605">_xlfn.XLOOKUP(B605,weather!B:B,weather!C:G)</f>
        <v>4.41</v>
      </c>
      <c r="K605">
        <v>3</v>
      </c>
      <c r="L605">
        <v>4.71</v>
      </c>
      <c r="M605">
        <v>79.53</v>
      </c>
      <c r="N605">
        <v>3.7</v>
      </c>
      <c r="O605" cm="1">
        <f t="array" ref="O605:T605">_xlfn.XLOOKUP(C605,claimed!A:A,claimed!B:G)</f>
        <v>35</v>
      </c>
      <c r="P605">
        <v>129</v>
      </c>
      <c r="Q605">
        <v>195</v>
      </c>
      <c r="R605">
        <v>0.4</v>
      </c>
      <c r="S605">
        <v>49</v>
      </c>
      <c r="T605">
        <v>10.9</v>
      </c>
      <c r="U605" t="str">
        <f t="shared" si="18"/>
        <v>Wet</v>
      </c>
      <c r="V605" t="str">
        <f t="shared" si="19"/>
        <v>Cold</v>
      </c>
    </row>
    <row r="606" spans="1:22">
      <c r="A606" s="1">
        <v>44905</v>
      </c>
      <c r="B606">
        <v>50</v>
      </c>
      <c r="C606" t="s">
        <v>9</v>
      </c>
      <c r="D606">
        <v>42.33</v>
      </c>
      <c r="E606">
        <v>143.91</v>
      </c>
      <c r="F606">
        <v>192.68</v>
      </c>
      <c r="G606">
        <v>0.47</v>
      </c>
      <c r="H606">
        <v>50.07</v>
      </c>
      <c r="I606">
        <v>18.53</v>
      </c>
      <c r="J606" cm="1">
        <f t="array" ref="J606:N606">_xlfn.XLOOKUP(B606,weather!B:B,weather!C:G)</f>
        <v>4.41</v>
      </c>
      <c r="K606">
        <v>3</v>
      </c>
      <c r="L606">
        <v>4.71</v>
      </c>
      <c r="M606">
        <v>79.53</v>
      </c>
      <c r="N606">
        <v>3.7</v>
      </c>
      <c r="O606" cm="1">
        <f t="array" ref="O606:T606">_xlfn.XLOOKUP(C606,claimed!A:A,claimed!B:G)</f>
        <v>35</v>
      </c>
      <c r="P606">
        <v>129</v>
      </c>
      <c r="Q606">
        <v>195</v>
      </c>
      <c r="R606">
        <v>0.4</v>
      </c>
      <c r="S606">
        <v>49</v>
      </c>
      <c r="T606">
        <v>10.9</v>
      </c>
      <c r="U606" t="str">
        <f t="shared" si="18"/>
        <v>Wet</v>
      </c>
      <c r="V606" t="str">
        <f t="shared" si="19"/>
        <v>Cold</v>
      </c>
    </row>
    <row r="607" spans="1:22">
      <c r="A607" s="1">
        <v>44905</v>
      </c>
      <c r="B607">
        <v>50</v>
      </c>
      <c r="C607" t="s">
        <v>9</v>
      </c>
      <c r="D607">
        <v>47.85</v>
      </c>
      <c r="E607">
        <v>152.77000000000001</v>
      </c>
      <c r="F607">
        <v>190.66</v>
      </c>
      <c r="G607">
        <v>0.51</v>
      </c>
      <c r="H607">
        <v>52.43</v>
      </c>
      <c r="I607">
        <v>22.26</v>
      </c>
      <c r="J607" cm="1">
        <f t="array" ref="J607:N607">_xlfn.XLOOKUP(B607,weather!B:B,weather!C:G)</f>
        <v>4.41</v>
      </c>
      <c r="K607">
        <v>3</v>
      </c>
      <c r="L607">
        <v>4.71</v>
      </c>
      <c r="M607">
        <v>79.53</v>
      </c>
      <c r="N607">
        <v>3.7</v>
      </c>
      <c r="O607" cm="1">
        <f t="array" ref="O607:T607">_xlfn.XLOOKUP(C607,claimed!A:A,claimed!B:G)</f>
        <v>35</v>
      </c>
      <c r="P607">
        <v>129</v>
      </c>
      <c r="Q607">
        <v>195</v>
      </c>
      <c r="R607">
        <v>0.4</v>
      </c>
      <c r="S607">
        <v>49</v>
      </c>
      <c r="T607">
        <v>10.9</v>
      </c>
      <c r="U607" t="str">
        <f t="shared" si="18"/>
        <v>Wet</v>
      </c>
      <c r="V607" t="str">
        <f t="shared" si="19"/>
        <v>Cold</v>
      </c>
    </row>
    <row r="608" spans="1:22">
      <c r="A608" s="1">
        <v>44905</v>
      </c>
      <c r="B608">
        <v>50</v>
      </c>
      <c r="C608" t="s">
        <v>9</v>
      </c>
      <c r="D608">
        <v>53.02</v>
      </c>
      <c r="E608">
        <v>159.07</v>
      </c>
      <c r="F608">
        <v>190.87</v>
      </c>
      <c r="G608">
        <v>0.55000000000000004</v>
      </c>
      <c r="H608">
        <v>50.56</v>
      </c>
      <c r="I608">
        <v>25.49</v>
      </c>
      <c r="J608" cm="1">
        <f t="array" ref="J608:N608">_xlfn.XLOOKUP(B608,weather!B:B,weather!C:G)</f>
        <v>4.41</v>
      </c>
      <c r="K608">
        <v>3</v>
      </c>
      <c r="L608">
        <v>4.71</v>
      </c>
      <c r="M608">
        <v>79.53</v>
      </c>
      <c r="N608">
        <v>3.7</v>
      </c>
      <c r="O608" cm="1">
        <f t="array" ref="O608:T608">_xlfn.XLOOKUP(C608,claimed!A:A,claimed!B:G)</f>
        <v>35</v>
      </c>
      <c r="P608">
        <v>129</v>
      </c>
      <c r="Q608">
        <v>195</v>
      </c>
      <c r="R608">
        <v>0.4</v>
      </c>
      <c r="S608">
        <v>49</v>
      </c>
      <c r="T608">
        <v>10.9</v>
      </c>
      <c r="U608" t="str">
        <f t="shared" si="18"/>
        <v>Wet</v>
      </c>
      <c r="V608" t="str">
        <f t="shared" si="19"/>
        <v>Cold</v>
      </c>
    </row>
    <row r="609" spans="1:22">
      <c r="A609" s="1">
        <v>44905</v>
      </c>
      <c r="B609">
        <v>50</v>
      </c>
      <c r="C609" t="s">
        <v>9</v>
      </c>
      <c r="D609">
        <v>58.22</v>
      </c>
      <c r="E609">
        <v>171.67</v>
      </c>
      <c r="F609">
        <v>188.77</v>
      </c>
      <c r="G609">
        <v>0.57999999999999996</v>
      </c>
      <c r="H609">
        <v>53.05</v>
      </c>
      <c r="I609">
        <v>29.77</v>
      </c>
      <c r="J609" cm="1">
        <f t="array" ref="J609:N609">_xlfn.XLOOKUP(B609,weather!B:B,weather!C:G)</f>
        <v>4.41</v>
      </c>
      <c r="K609">
        <v>3</v>
      </c>
      <c r="L609">
        <v>4.71</v>
      </c>
      <c r="M609">
        <v>79.53</v>
      </c>
      <c r="N609">
        <v>3.7</v>
      </c>
      <c r="O609" cm="1">
        <f t="array" ref="O609:T609">_xlfn.XLOOKUP(C609,claimed!A:A,claimed!B:G)</f>
        <v>35</v>
      </c>
      <c r="P609">
        <v>129</v>
      </c>
      <c r="Q609">
        <v>195</v>
      </c>
      <c r="R609">
        <v>0.4</v>
      </c>
      <c r="S609">
        <v>49</v>
      </c>
      <c r="T609">
        <v>10.9</v>
      </c>
      <c r="U609" t="str">
        <f t="shared" si="18"/>
        <v>Wet</v>
      </c>
      <c r="V609" t="str">
        <f t="shared" si="19"/>
        <v>Cold</v>
      </c>
    </row>
    <row r="610" spans="1:22">
      <c r="A610" s="1">
        <v>44905</v>
      </c>
      <c r="B610">
        <v>50</v>
      </c>
      <c r="C610" t="s">
        <v>10</v>
      </c>
      <c r="D610">
        <v>39.700000000000003</v>
      </c>
      <c r="E610">
        <v>133.38999999999999</v>
      </c>
      <c r="F610">
        <v>186.86</v>
      </c>
      <c r="G610">
        <v>0.43</v>
      </c>
      <c r="H610">
        <v>50.29</v>
      </c>
      <c r="I610">
        <v>15.67</v>
      </c>
      <c r="J610" cm="1">
        <f t="array" ref="J610:N610">_xlfn.XLOOKUP(B610,weather!B:B,weather!C:G)</f>
        <v>4.41</v>
      </c>
      <c r="K610">
        <v>3</v>
      </c>
      <c r="L610">
        <v>4.71</v>
      </c>
      <c r="M610">
        <v>79.53</v>
      </c>
      <c r="N610">
        <v>3.7</v>
      </c>
      <c r="O610" cm="1">
        <f t="array" ref="O610:T610">_xlfn.XLOOKUP(C610,claimed!A:A,claimed!B:G)</f>
        <v>36</v>
      </c>
      <c r="P610">
        <v>123</v>
      </c>
      <c r="Q610">
        <v>189</v>
      </c>
      <c r="R610">
        <v>0.38</v>
      </c>
      <c r="S610">
        <v>50</v>
      </c>
      <c r="T610">
        <v>11.1</v>
      </c>
      <c r="U610" t="str">
        <f t="shared" si="18"/>
        <v>Wet</v>
      </c>
      <c r="V610" t="str">
        <f t="shared" si="19"/>
        <v>Cold</v>
      </c>
    </row>
    <row r="611" spans="1:22">
      <c r="A611" s="1">
        <v>44905</v>
      </c>
      <c r="B611">
        <v>50</v>
      </c>
      <c r="C611" t="s">
        <v>10</v>
      </c>
      <c r="D611">
        <v>43.68</v>
      </c>
      <c r="E611">
        <v>140.57</v>
      </c>
      <c r="F611">
        <v>185.79</v>
      </c>
      <c r="G611">
        <v>0.48</v>
      </c>
      <c r="H611">
        <v>51.01</v>
      </c>
      <c r="I611">
        <v>19.75</v>
      </c>
      <c r="J611" cm="1">
        <f t="array" ref="J611:N611">_xlfn.XLOOKUP(B611,weather!B:B,weather!C:G)</f>
        <v>4.41</v>
      </c>
      <c r="K611">
        <v>3</v>
      </c>
      <c r="L611">
        <v>4.71</v>
      </c>
      <c r="M611">
        <v>79.53</v>
      </c>
      <c r="N611">
        <v>3.7</v>
      </c>
      <c r="O611" cm="1">
        <f t="array" ref="O611:T611">_xlfn.XLOOKUP(C611,claimed!A:A,claimed!B:G)</f>
        <v>36</v>
      </c>
      <c r="P611">
        <v>123</v>
      </c>
      <c r="Q611">
        <v>189</v>
      </c>
      <c r="R611">
        <v>0.38</v>
      </c>
      <c r="S611">
        <v>50</v>
      </c>
      <c r="T611">
        <v>11.1</v>
      </c>
      <c r="U611" t="str">
        <f t="shared" si="18"/>
        <v>Wet</v>
      </c>
      <c r="V611" t="str">
        <f t="shared" si="19"/>
        <v>Cold</v>
      </c>
    </row>
    <row r="612" spans="1:22">
      <c r="A612" s="1">
        <v>44905</v>
      </c>
      <c r="B612">
        <v>50</v>
      </c>
      <c r="C612" t="s">
        <v>10</v>
      </c>
      <c r="D612">
        <v>45.82</v>
      </c>
      <c r="E612">
        <v>146.93</v>
      </c>
      <c r="F612">
        <v>182.54</v>
      </c>
      <c r="G612">
        <v>0.51</v>
      </c>
      <c r="H612">
        <v>53.1</v>
      </c>
      <c r="I612">
        <v>23.49</v>
      </c>
      <c r="J612" cm="1">
        <f t="array" ref="J612:N612">_xlfn.XLOOKUP(B612,weather!B:B,weather!C:G)</f>
        <v>4.41</v>
      </c>
      <c r="K612">
        <v>3</v>
      </c>
      <c r="L612">
        <v>4.71</v>
      </c>
      <c r="M612">
        <v>79.53</v>
      </c>
      <c r="N612">
        <v>3.7</v>
      </c>
      <c r="O612" cm="1">
        <f t="array" ref="O612:T612">_xlfn.XLOOKUP(C612,claimed!A:A,claimed!B:G)</f>
        <v>36</v>
      </c>
      <c r="P612">
        <v>123</v>
      </c>
      <c r="Q612">
        <v>189</v>
      </c>
      <c r="R612">
        <v>0.38</v>
      </c>
      <c r="S612">
        <v>50</v>
      </c>
      <c r="T612">
        <v>11.1</v>
      </c>
      <c r="U612" t="str">
        <f t="shared" si="18"/>
        <v>Wet</v>
      </c>
      <c r="V612" t="str">
        <f t="shared" si="19"/>
        <v>Cold</v>
      </c>
    </row>
    <row r="613" spans="1:22">
      <c r="A613" s="1">
        <v>44905</v>
      </c>
      <c r="B613">
        <v>50</v>
      </c>
      <c r="C613" t="s">
        <v>10</v>
      </c>
      <c r="D613">
        <v>49.46</v>
      </c>
      <c r="E613">
        <v>157.28</v>
      </c>
      <c r="F613">
        <v>180.08</v>
      </c>
      <c r="G613">
        <v>0.53</v>
      </c>
      <c r="H613">
        <v>52.4</v>
      </c>
      <c r="I613">
        <v>26.18</v>
      </c>
      <c r="J613" cm="1">
        <f t="array" ref="J613:N613">_xlfn.XLOOKUP(B613,weather!B:B,weather!C:G)</f>
        <v>4.41</v>
      </c>
      <c r="K613">
        <v>3</v>
      </c>
      <c r="L613">
        <v>4.71</v>
      </c>
      <c r="M613">
        <v>79.53</v>
      </c>
      <c r="N613">
        <v>3.7</v>
      </c>
      <c r="O613" cm="1">
        <f t="array" ref="O613:T613">_xlfn.XLOOKUP(C613,claimed!A:A,claimed!B:G)</f>
        <v>36</v>
      </c>
      <c r="P613">
        <v>123</v>
      </c>
      <c r="Q613">
        <v>189</v>
      </c>
      <c r="R613">
        <v>0.38</v>
      </c>
      <c r="S613">
        <v>50</v>
      </c>
      <c r="T613">
        <v>11.1</v>
      </c>
      <c r="U613" t="str">
        <f t="shared" si="18"/>
        <v>Wet</v>
      </c>
      <c r="V613" t="str">
        <f t="shared" si="19"/>
        <v>Cold</v>
      </c>
    </row>
    <row r="614" spans="1:22">
      <c r="A614" s="1">
        <v>44905</v>
      </c>
      <c r="B614">
        <v>50</v>
      </c>
      <c r="C614" t="s">
        <v>11</v>
      </c>
      <c r="D614">
        <v>40.53</v>
      </c>
      <c r="E614">
        <v>122.09</v>
      </c>
      <c r="F614">
        <v>190.59</v>
      </c>
      <c r="G614">
        <v>0.28999999999999998</v>
      </c>
      <c r="H614">
        <v>54.21</v>
      </c>
      <c r="I614">
        <v>14.65</v>
      </c>
      <c r="J614" cm="1">
        <f t="array" ref="J614:N614">_xlfn.XLOOKUP(B614,weather!B:B,weather!C:G)</f>
        <v>4.41</v>
      </c>
      <c r="K614">
        <v>3</v>
      </c>
      <c r="L614">
        <v>4.71</v>
      </c>
      <c r="M614">
        <v>79.53</v>
      </c>
      <c r="N614">
        <v>3.7</v>
      </c>
      <c r="O614" cm="1">
        <f t="array" ref="O614:T614">_xlfn.XLOOKUP(C614,claimed!A:A,claimed!B:G)</f>
        <v>38</v>
      </c>
      <c r="P614">
        <v>112</v>
      </c>
      <c r="Q614">
        <v>194</v>
      </c>
      <c r="R614">
        <v>0.25</v>
      </c>
      <c r="S614">
        <v>56</v>
      </c>
      <c r="T614">
        <v>10.199999999999999</v>
      </c>
      <c r="U614" t="str">
        <f t="shared" si="18"/>
        <v>Wet</v>
      </c>
      <c r="V614" t="str">
        <f t="shared" si="19"/>
        <v>Cold</v>
      </c>
    </row>
    <row r="615" spans="1:22">
      <c r="A615" s="1">
        <v>44905</v>
      </c>
      <c r="B615">
        <v>50</v>
      </c>
      <c r="C615" t="s">
        <v>11</v>
      </c>
      <c r="D615">
        <v>42.72</v>
      </c>
      <c r="E615">
        <v>134.69999999999999</v>
      </c>
      <c r="F615">
        <v>190.08</v>
      </c>
      <c r="G615">
        <v>0.33</v>
      </c>
      <c r="H615">
        <v>51.5</v>
      </c>
      <c r="I615">
        <v>18.48</v>
      </c>
      <c r="J615" cm="1">
        <f t="array" ref="J615:N615">_xlfn.XLOOKUP(B615,weather!B:B,weather!C:G)</f>
        <v>4.41</v>
      </c>
      <c r="K615">
        <v>3</v>
      </c>
      <c r="L615">
        <v>4.71</v>
      </c>
      <c r="M615">
        <v>79.53</v>
      </c>
      <c r="N615">
        <v>3.7</v>
      </c>
      <c r="O615" cm="1">
        <f t="array" ref="O615:T615">_xlfn.XLOOKUP(C615,claimed!A:A,claimed!B:G)</f>
        <v>38</v>
      </c>
      <c r="P615">
        <v>112</v>
      </c>
      <c r="Q615">
        <v>194</v>
      </c>
      <c r="R615">
        <v>0.25</v>
      </c>
      <c r="S615">
        <v>56</v>
      </c>
      <c r="T615">
        <v>10.199999999999999</v>
      </c>
      <c r="U615" t="str">
        <f t="shared" si="18"/>
        <v>Wet</v>
      </c>
      <c r="V615" t="str">
        <f t="shared" si="19"/>
        <v>Cold</v>
      </c>
    </row>
    <row r="616" spans="1:22">
      <c r="A616" s="1">
        <v>44905</v>
      </c>
      <c r="B616">
        <v>50</v>
      </c>
      <c r="C616" t="s">
        <v>11</v>
      </c>
      <c r="D616">
        <v>47.5</v>
      </c>
      <c r="E616">
        <v>146.29</v>
      </c>
      <c r="F616">
        <v>186.47</v>
      </c>
      <c r="G616">
        <v>0.34</v>
      </c>
      <c r="H616">
        <v>51.19</v>
      </c>
      <c r="I616">
        <v>22.77</v>
      </c>
      <c r="J616" cm="1">
        <f t="array" ref="J616:N616">_xlfn.XLOOKUP(B616,weather!B:B,weather!C:G)</f>
        <v>4.41</v>
      </c>
      <c r="K616">
        <v>3</v>
      </c>
      <c r="L616">
        <v>4.71</v>
      </c>
      <c r="M616">
        <v>79.53</v>
      </c>
      <c r="N616">
        <v>3.7</v>
      </c>
      <c r="O616" cm="1">
        <f t="array" ref="O616:T616">_xlfn.XLOOKUP(C616,claimed!A:A,claimed!B:G)</f>
        <v>38</v>
      </c>
      <c r="P616">
        <v>112</v>
      </c>
      <c r="Q616">
        <v>194</v>
      </c>
      <c r="R616">
        <v>0.25</v>
      </c>
      <c r="S616">
        <v>56</v>
      </c>
      <c r="T616">
        <v>10.199999999999999</v>
      </c>
      <c r="U616" t="str">
        <f t="shared" si="18"/>
        <v>Wet</v>
      </c>
      <c r="V616" t="str">
        <f t="shared" si="19"/>
        <v>Cold</v>
      </c>
    </row>
    <row r="617" spans="1:22">
      <c r="A617" s="1">
        <v>44905</v>
      </c>
      <c r="B617">
        <v>50</v>
      </c>
      <c r="C617" t="s">
        <v>11</v>
      </c>
      <c r="D617">
        <v>51.58</v>
      </c>
      <c r="E617">
        <v>158.21</v>
      </c>
      <c r="F617">
        <v>182.78</v>
      </c>
      <c r="G617">
        <v>0.37</v>
      </c>
      <c r="H617">
        <v>51.56</v>
      </c>
      <c r="I617">
        <v>25.94</v>
      </c>
      <c r="J617" cm="1">
        <f t="array" ref="J617:N617">_xlfn.XLOOKUP(B617,weather!B:B,weather!C:G)</f>
        <v>4.41</v>
      </c>
      <c r="K617">
        <v>3</v>
      </c>
      <c r="L617">
        <v>4.71</v>
      </c>
      <c r="M617">
        <v>79.53</v>
      </c>
      <c r="N617">
        <v>3.7</v>
      </c>
      <c r="O617" cm="1">
        <f t="array" ref="O617:T617">_xlfn.XLOOKUP(C617,claimed!A:A,claimed!B:G)</f>
        <v>38</v>
      </c>
      <c r="P617">
        <v>112</v>
      </c>
      <c r="Q617">
        <v>194</v>
      </c>
      <c r="R617">
        <v>0.25</v>
      </c>
      <c r="S617">
        <v>56</v>
      </c>
      <c r="T617">
        <v>10.199999999999999</v>
      </c>
      <c r="U617" t="str">
        <f t="shared" si="18"/>
        <v>Wet</v>
      </c>
      <c r="V617" t="str">
        <f t="shared" si="19"/>
        <v>Cold</v>
      </c>
    </row>
    <row r="618" spans="1:22">
      <c r="A618" s="1">
        <v>44905</v>
      </c>
      <c r="B618">
        <v>50</v>
      </c>
      <c r="C618" t="s">
        <v>11</v>
      </c>
      <c r="D618">
        <v>54.02</v>
      </c>
      <c r="E618">
        <v>168.56</v>
      </c>
      <c r="F618">
        <v>179.3</v>
      </c>
      <c r="G618">
        <v>0.4</v>
      </c>
      <c r="H618">
        <v>53.57</v>
      </c>
      <c r="I618">
        <v>29.32</v>
      </c>
      <c r="J618" cm="1">
        <f t="array" ref="J618:N618">_xlfn.XLOOKUP(B618,weather!B:B,weather!C:G)</f>
        <v>4.41</v>
      </c>
      <c r="K618">
        <v>3</v>
      </c>
      <c r="L618">
        <v>4.71</v>
      </c>
      <c r="M618">
        <v>79.53</v>
      </c>
      <c r="N618">
        <v>3.7</v>
      </c>
      <c r="O618" cm="1">
        <f t="array" ref="O618:T618">_xlfn.XLOOKUP(C618,claimed!A:A,claimed!B:G)</f>
        <v>38</v>
      </c>
      <c r="P618">
        <v>112</v>
      </c>
      <c r="Q618">
        <v>194</v>
      </c>
      <c r="R618">
        <v>0.25</v>
      </c>
      <c r="S618">
        <v>56</v>
      </c>
      <c r="T618">
        <v>10.199999999999999</v>
      </c>
      <c r="U618" t="str">
        <f t="shared" si="18"/>
        <v>Wet</v>
      </c>
      <c r="V618" t="str">
        <f t="shared" si="19"/>
        <v>Cold</v>
      </c>
    </row>
    <row r="619" spans="1:22">
      <c r="A619" s="1">
        <v>44912</v>
      </c>
      <c r="B619">
        <v>51</v>
      </c>
      <c r="C619" t="s">
        <v>9</v>
      </c>
      <c r="D619">
        <v>41.71</v>
      </c>
      <c r="E619">
        <v>137.37</v>
      </c>
      <c r="F619">
        <v>195.71</v>
      </c>
      <c r="G619">
        <v>0.48</v>
      </c>
      <c r="H619">
        <v>49.6</v>
      </c>
      <c r="I619">
        <v>14.73</v>
      </c>
      <c r="J619" cm="1">
        <f t="array" ref="J619:N619">_xlfn.XLOOKUP(B619,weather!B:B,weather!C:G)</f>
        <v>4.54</v>
      </c>
      <c r="K619">
        <v>4</v>
      </c>
      <c r="L619">
        <v>4.88</v>
      </c>
      <c r="M619">
        <v>81.09</v>
      </c>
      <c r="N619">
        <v>10.08</v>
      </c>
      <c r="O619" cm="1">
        <f t="array" ref="O619:T619">_xlfn.XLOOKUP(C619,claimed!A:A,claimed!B:G)</f>
        <v>35</v>
      </c>
      <c r="P619">
        <v>129</v>
      </c>
      <c r="Q619">
        <v>195</v>
      </c>
      <c r="R619">
        <v>0.4</v>
      </c>
      <c r="S619">
        <v>49</v>
      </c>
      <c r="T619">
        <v>10.9</v>
      </c>
      <c r="U619" t="str">
        <f t="shared" si="18"/>
        <v>Very Wet</v>
      </c>
      <c r="V619" t="str">
        <f t="shared" si="19"/>
        <v>Cold</v>
      </c>
    </row>
    <row r="620" spans="1:22">
      <c r="A620" s="1">
        <v>44912</v>
      </c>
      <c r="B620">
        <v>51</v>
      </c>
      <c r="C620" t="s">
        <v>9</v>
      </c>
      <c r="D620">
        <v>46.32</v>
      </c>
      <c r="E620">
        <v>147.72999999999999</v>
      </c>
      <c r="F620">
        <v>195.27</v>
      </c>
      <c r="G620">
        <v>0.56999999999999995</v>
      </c>
      <c r="H620">
        <v>48.96</v>
      </c>
      <c r="I620">
        <v>19.170000000000002</v>
      </c>
      <c r="J620" cm="1">
        <f t="array" ref="J620:N620">_xlfn.XLOOKUP(B620,weather!B:B,weather!C:G)</f>
        <v>4.54</v>
      </c>
      <c r="K620">
        <v>4</v>
      </c>
      <c r="L620">
        <v>4.88</v>
      </c>
      <c r="M620">
        <v>81.09</v>
      </c>
      <c r="N620">
        <v>10.08</v>
      </c>
      <c r="O620" cm="1">
        <f t="array" ref="O620:T620">_xlfn.XLOOKUP(C620,claimed!A:A,claimed!B:G)</f>
        <v>35</v>
      </c>
      <c r="P620">
        <v>129</v>
      </c>
      <c r="Q620">
        <v>195</v>
      </c>
      <c r="R620">
        <v>0.4</v>
      </c>
      <c r="S620">
        <v>49</v>
      </c>
      <c r="T620">
        <v>10.9</v>
      </c>
      <c r="U620" t="str">
        <f t="shared" si="18"/>
        <v>Very Wet</v>
      </c>
      <c r="V620" t="str">
        <f t="shared" si="19"/>
        <v>Cold</v>
      </c>
    </row>
    <row r="621" spans="1:22">
      <c r="A621" s="1">
        <v>44912</v>
      </c>
      <c r="B621">
        <v>51</v>
      </c>
      <c r="C621" t="s">
        <v>9</v>
      </c>
      <c r="D621">
        <v>52.13</v>
      </c>
      <c r="E621">
        <v>155.47999999999999</v>
      </c>
      <c r="F621">
        <v>193.8</v>
      </c>
      <c r="G621">
        <v>0.63</v>
      </c>
      <c r="H621">
        <v>47.5</v>
      </c>
      <c r="I621">
        <v>23.64</v>
      </c>
      <c r="J621" cm="1">
        <f t="array" ref="J621:N621">_xlfn.XLOOKUP(B621,weather!B:B,weather!C:G)</f>
        <v>4.54</v>
      </c>
      <c r="K621">
        <v>4</v>
      </c>
      <c r="L621">
        <v>4.88</v>
      </c>
      <c r="M621">
        <v>81.09</v>
      </c>
      <c r="N621">
        <v>10.08</v>
      </c>
      <c r="O621" cm="1">
        <f t="array" ref="O621:T621">_xlfn.XLOOKUP(C621,claimed!A:A,claimed!B:G)</f>
        <v>35</v>
      </c>
      <c r="P621">
        <v>129</v>
      </c>
      <c r="Q621">
        <v>195</v>
      </c>
      <c r="R621">
        <v>0.4</v>
      </c>
      <c r="S621">
        <v>49</v>
      </c>
      <c r="T621">
        <v>10.9</v>
      </c>
      <c r="U621" t="str">
        <f t="shared" si="18"/>
        <v>Very Wet</v>
      </c>
      <c r="V621" t="str">
        <f t="shared" si="19"/>
        <v>Cold</v>
      </c>
    </row>
    <row r="622" spans="1:22">
      <c r="A622" s="1">
        <v>44912</v>
      </c>
      <c r="B622">
        <v>51</v>
      </c>
      <c r="C622" t="s">
        <v>9</v>
      </c>
      <c r="D622">
        <v>59.16</v>
      </c>
      <c r="E622">
        <v>161.54</v>
      </c>
      <c r="F622">
        <v>190.65</v>
      </c>
      <c r="G622">
        <v>0.68</v>
      </c>
      <c r="H622">
        <v>45.86</v>
      </c>
      <c r="I622">
        <v>26.65</v>
      </c>
      <c r="J622" cm="1">
        <f t="array" ref="J622:N622">_xlfn.XLOOKUP(B622,weather!B:B,weather!C:G)</f>
        <v>4.54</v>
      </c>
      <c r="K622">
        <v>4</v>
      </c>
      <c r="L622">
        <v>4.88</v>
      </c>
      <c r="M622">
        <v>81.09</v>
      </c>
      <c r="N622">
        <v>10.08</v>
      </c>
      <c r="O622" cm="1">
        <f t="array" ref="O622:T622">_xlfn.XLOOKUP(C622,claimed!A:A,claimed!B:G)</f>
        <v>35</v>
      </c>
      <c r="P622">
        <v>129</v>
      </c>
      <c r="Q622">
        <v>195</v>
      </c>
      <c r="R622">
        <v>0.4</v>
      </c>
      <c r="S622">
        <v>49</v>
      </c>
      <c r="T622">
        <v>10.9</v>
      </c>
      <c r="U622" t="str">
        <f t="shared" si="18"/>
        <v>Very Wet</v>
      </c>
      <c r="V622" t="str">
        <f t="shared" si="19"/>
        <v>Cold</v>
      </c>
    </row>
    <row r="623" spans="1:22">
      <c r="A623" s="1">
        <v>44912</v>
      </c>
      <c r="B623">
        <v>51</v>
      </c>
      <c r="C623" t="s">
        <v>10</v>
      </c>
      <c r="D623">
        <v>39.46</v>
      </c>
      <c r="E623">
        <v>130.83000000000001</v>
      </c>
      <c r="F623">
        <v>187.83</v>
      </c>
      <c r="G623">
        <v>0.45</v>
      </c>
      <c r="H623">
        <v>51.76</v>
      </c>
      <c r="I623">
        <v>14.39</v>
      </c>
      <c r="J623" cm="1">
        <f t="array" ref="J623:N623">_xlfn.XLOOKUP(B623,weather!B:B,weather!C:G)</f>
        <v>4.54</v>
      </c>
      <c r="K623">
        <v>4</v>
      </c>
      <c r="L623">
        <v>4.88</v>
      </c>
      <c r="M623">
        <v>81.09</v>
      </c>
      <c r="N623">
        <v>10.08</v>
      </c>
      <c r="O623" cm="1">
        <f t="array" ref="O623:T623">_xlfn.XLOOKUP(C623,claimed!A:A,claimed!B:G)</f>
        <v>36</v>
      </c>
      <c r="P623">
        <v>123</v>
      </c>
      <c r="Q623">
        <v>189</v>
      </c>
      <c r="R623">
        <v>0.38</v>
      </c>
      <c r="S623">
        <v>50</v>
      </c>
      <c r="T623">
        <v>11.1</v>
      </c>
      <c r="U623" t="str">
        <f t="shared" si="18"/>
        <v>Very Wet</v>
      </c>
      <c r="V623" t="str">
        <f t="shared" si="19"/>
        <v>Cold</v>
      </c>
    </row>
    <row r="624" spans="1:22">
      <c r="A624" s="1">
        <v>44912</v>
      </c>
      <c r="B624">
        <v>51</v>
      </c>
      <c r="C624" t="s">
        <v>10</v>
      </c>
      <c r="D624">
        <v>40.229999999999997</v>
      </c>
      <c r="E624">
        <v>141.13</v>
      </c>
      <c r="F624">
        <v>185.96</v>
      </c>
      <c r="G624">
        <v>0.51</v>
      </c>
      <c r="H624">
        <v>55</v>
      </c>
      <c r="I624">
        <v>18.93</v>
      </c>
      <c r="J624" cm="1">
        <f t="array" ref="J624:N624">_xlfn.XLOOKUP(B624,weather!B:B,weather!C:G)</f>
        <v>4.54</v>
      </c>
      <c r="K624">
        <v>4</v>
      </c>
      <c r="L624">
        <v>4.88</v>
      </c>
      <c r="M624">
        <v>81.09</v>
      </c>
      <c r="N624">
        <v>10.08</v>
      </c>
      <c r="O624" cm="1">
        <f t="array" ref="O624:T624">_xlfn.XLOOKUP(C624,claimed!A:A,claimed!B:G)</f>
        <v>36</v>
      </c>
      <c r="P624">
        <v>123</v>
      </c>
      <c r="Q624">
        <v>189</v>
      </c>
      <c r="R624">
        <v>0.38</v>
      </c>
      <c r="S624">
        <v>50</v>
      </c>
      <c r="T624">
        <v>11.1</v>
      </c>
      <c r="U624" t="str">
        <f t="shared" si="18"/>
        <v>Very Wet</v>
      </c>
      <c r="V624" t="str">
        <f t="shared" si="19"/>
        <v>Cold</v>
      </c>
    </row>
    <row r="625" spans="1:22">
      <c r="A625" s="1">
        <v>44912</v>
      </c>
      <c r="B625">
        <v>51</v>
      </c>
      <c r="C625" t="s">
        <v>10</v>
      </c>
      <c r="D625">
        <v>42.95</v>
      </c>
      <c r="E625">
        <v>149.47</v>
      </c>
      <c r="F625">
        <v>183.43</v>
      </c>
      <c r="G625">
        <v>0.61</v>
      </c>
      <c r="H625">
        <v>57.17</v>
      </c>
      <c r="I625">
        <v>22.38</v>
      </c>
      <c r="J625" cm="1">
        <f t="array" ref="J625:N625">_xlfn.XLOOKUP(B625,weather!B:B,weather!C:G)</f>
        <v>4.54</v>
      </c>
      <c r="K625">
        <v>4</v>
      </c>
      <c r="L625">
        <v>4.88</v>
      </c>
      <c r="M625">
        <v>81.09</v>
      </c>
      <c r="N625">
        <v>10.08</v>
      </c>
      <c r="O625" cm="1">
        <f t="array" ref="O625:T625">_xlfn.XLOOKUP(C625,claimed!A:A,claimed!B:G)</f>
        <v>36</v>
      </c>
      <c r="P625">
        <v>123</v>
      </c>
      <c r="Q625">
        <v>189</v>
      </c>
      <c r="R625">
        <v>0.38</v>
      </c>
      <c r="S625">
        <v>50</v>
      </c>
      <c r="T625">
        <v>11.1</v>
      </c>
      <c r="U625" t="str">
        <f t="shared" si="18"/>
        <v>Very Wet</v>
      </c>
      <c r="V625" t="str">
        <f t="shared" si="19"/>
        <v>Cold</v>
      </c>
    </row>
    <row r="626" spans="1:22">
      <c r="A626" s="1">
        <v>44912</v>
      </c>
      <c r="B626">
        <v>51</v>
      </c>
      <c r="C626" t="s">
        <v>11</v>
      </c>
      <c r="D626">
        <v>42.05</v>
      </c>
      <c r="E626">
        <v>118.27</v>
      </c>
      <c r="F626">
        <v>190.99</v>
      </c>
      <c r="G626">
        <v>0.33</v>
      </c>
      <c r="H626">
        <v>58.25</v>
      </c>
      <c r="I626">
        <v>13.59</v>
      </c>
      <c r="J626" cm="1">
        <f t="array" ref="J626:N626">_xlfn.XLOOKUP(B626,weather!B:B,weather!C:G)</f>
        <v>4.54</v>
      </c>
      <c r="K626">
        <v>4</v>
      </c>
      <c r="L626">
        <v>4.88</v>
      </c>
      <c r="M626">
        <v>81.09</v>
      </c>
      <c r="N626">
        <v>10.08</v>
      </c>
      <c r="O626" cm="1">
        <f t="array" ref="O626:T626">_xlfn.XLOOKUP(C626,claimed!A:A,claimed!B:G)</f>
        <v>38</v>
      </c>
      <c r="P626">
        <v>112</v>
      </c>
      <c r="Q626">
        <v>194</v>
      </c>
      <c r="R626">
        <v>0.25</v>
      </c>
      <c r="S626">
        <v>56</v>
      </c>
      <c r="T626">
        <v>10.199999999999999</v>
      </c>
      <c r="U626" t="str">
        <f t="shared" si="18"/>
        <v>Very Wet</v>
      </c>
      <c r="V626" t="str">
        <f t="shared" si="19"/>
        <v>Cold</v>
      </c>
    </row>
    <row r="627" spans="1:22">
      <c r="A627" s="1">
        <v>44912</v>
      </c>
      <c r="B627">
        <v>51</v>
      </c>
      <c r="C627" t="s">
        <v>11</v>
      </c>
      <c r="D627">
        <v>45.01</v>
      </c>
      <c r="E627">
        <v>123.23</v>
      </c>
      <c r="F627">
        <v>186.61</v>
      </c>
      <c r="G627">
        <v>0.4</v>
      </c>
      <c r="H627">
        <v>63.03</v>
      </c>
      <c r="I627">
        <v>18.09</v>
      </c>
      <c r="J627" cm="1">
        <f t="array" ref="J627:N627">_xlfn.XLOOKUP(B627,weather!B:B,weather!C:G)</f>
        <v>4.54</v>
      </c>
      <c r="K627">
        <v>4</v>
      </c>
      <c r="L627">
        <v>4.88</v>
      </c>
      <c r="M627">
        <v>81.09</v>
      </c>
      <c r="N627">
        <v>10.08</v>
      </c>
      <c r="O627" cm="1">
        <f t="array" ref="O627:T627">_xlfn.XLOOKUP(C627,claimed!A:A,claimed!B:G)</f>
        <v>38</v>
      </c>
      <c r="P627">
        <v>112</v>
      </c>
      <c r="Q627">
        <v>194</v>
      </c>
      <c r="R627">
        <v>0.25</v>
      </c>
      <c r="S627">
        <v>56</v>
      </c>
      <c r="T627">
        <v>10.199999999999999</v>
      </c>
      <c r="U627" t="str">
        <f t="shared" si="18"/>
        <v>Very Wet</v>
      </c>
      <c r="V627" t="str">
        <f t="shared" si="19"/>
        <v>Cold</v>
      </c>
    </row>
    <row r="628" spans="1:22">
      <c r="A628" s="1">
        <v>44912</v>
      </c>
      <c r="B628">
        <v>51</v>
      </c>
      <c r="C628" t="s">
        <v>11</v>
      </c>
      <c r="D628">
        <v>47.99</v>
      </c>
      <c r="E628">
        <v>131.15</v>
      </c>
      <c r="F628">
        <v>183.21</v>
      </c>
      <c r="G628">
        <v>0.47</v>
      </c>
      <c r="H628">
        <v>66.42</v>
      </c>
      <c r="I628">
        <v>22.13</v>
      </c>
      <c r="J628" cm="1">
        <f t="array" ref="J628:N628">_xlfn.XLOOKUP(B628,weather!B:B,weather!C:G)</f>
        <v>4.54</v>
      </c>
      <c r="K628">
        <v>4</v>
      </c>
      <c r="L628">
        <v>4.88</v>
      </c>
      <c r="M628">
        <v>81.09</v>
      </c>
      <c r="N628">
        <v>10.08</v>
      </c>
      <c r="O628" cm="1">
        <f t="array" ref="O628:T628">_xlfn.XLOOKUP(C628,claimed!A:A,claimed!B:G)</f>
        <v>38</v>
      </c>
      <c r="P628">
        <v>112</v>
      </c>
      <c r="Q628">
        <v>194</v>
      </c>
      <c r="R628">
        <v>0.25</v>
      </c>
      <c r="S628">
        <v>56</v>
      </c>
      <c r="T628">
        <v>10.199999999999999</v>
      </c>
      <c r="U628" t="str">
        <f t="shared" si="18"/>
        <v>Very Wet</v>
      </c>
      <c r="V628" t="str">
        <f t="shared" si="19"/>
        <v>Cold</v>
      </c>
    </row>
    <row r="629" spans="1:22">
      <c r="A629" s="1">
        <v>44919</v>
      </c>
      <c r="B629">
        <v>52</v>
      </c>
      <c r="C629" t="s">
        <v>9</v>
      </c>
      <c r="D629">
        <v>40.24</v>
      </c>
      <c r="E629">
        <v>135.04</v>
      </c>
      <c r="F629">
        <v>193.97</v>
      </c>
      <c r="G629">
        <v>0.46</v>
      </c>
      <c r="H629">
        <v>48.01</v>
      </c>
      <c r="I629">
        <v>14.95</v>
      </c>
      <c r="J629" cm="1">
        <f t="array" ref="J629:N629">_xlfn.XLOOKUP(B629,weather!B:B,weather!C:G)</f>
        <v>2.37</v>
      </c>
      <c r="K629">
        <v>4</v>
      </c>
      <c r="L629">
        <v>2.21</v>
      </c>
      <c r="M629">
        <v>82.5</v>
      </c>
      <c r="N629">
        <v>3.83</v>
      </c>
      <c r="O629" cm="1">
        <f t="array" ref="O629:T629">_xlfn.XLOOKUP(C629,claimed!A:A,claimed!B:G)</f>
        <v>35</v>
      </c>
      <c r="P629">
        <v>129</v>
      </c>
      <c r="Q629">
        <v>195</v>
      </c>
      <c r="R629">
        <v>0.4</v>
      </c>
      <c r="S629">
        <v>49</v>
      </c>
      <c r="T629">
        <v>10.9</v>
      </c>
      <c r="U629" t="str">
        <f t="shared" si="18"/>
        <v>Dry</v>
      </c>
      <c r="V629" t="str">
        <f t="shared" si="19"/>
        <v>Cold</v>
      </c>
    </row>
    <row r="630" spans="1:22">
      <c r="A630" s="1">
        <v>44919</v>
      </c>
      <c r="B630">
        <v>52</v>
      </c>
      <c r="C630" t="s">
        <v>9</v>
      </c>
      <c r="D630">
        <v>45.78</v>
      </c>
      <c r="E630">
        <v>141.83000000000001</v>
      </c>
      <c r="F630">
        <v>193.57</v>
      </c>
      <c r="G630">
        <v>0.48</v>
      </c>
      <c r="H630">
        <v>51</v>
      </c>
      <c r="I630">
        <v>19.63</v>
      </c>
      <c r="J630" cm="1">
        <f t="array" ref="J630:N630">_xlfn.XLOOKUP(B630,weather!B:B,weather!C:G)</f>
        <v>2.37</v>
      </c>
      <c r="K630">
        <v>4</v>
      </c>
      <c r="L630">
        <v>2.21</v>
      </c>
      <c r="M630">
        <v>82.5</v>
      </c>
      <c r="N630">
        <v>3.83</v>
      </c>
      <c r="O630" cm="1">
        <f t="array" ref="O630:T630">_xlfn.XLOOKUP(C630,claimed!A:A,claimed!B:G)</f>
        <v>35</v>
      </c>
      <c r="P630">
        <v>129</v>
      </c>
      <c r="Q630">
        <v>195</v>
      </c>
      <c r="R630">
        <v>0.4</v>
      </c>
      <c r="S630">
        <v>49</v>
      </c>
      <c r="T630">
        <v>10.9</v>
      </c>
      <c r="U630" t="str">
        <f t="shared" si="18"/>
        <v>Dry</v>
      </c>
      <c r="V630" t="str">
        <f t="shared" si="19"/>
        <v>Cold</v>
      </c>
    </row>
    <row r="631" spans="1:22">
      <c r="A631" s="1">
        <v>44919</v>
      </c>
      <c r="B631">
        <v>52</v>
      </c>
      <c r="C631" t="s">
        <v>9</v>
      </c>
      <c r="D631">
        <v>49.74</v>
      </c>
      <c r="E631">
        <v>149.49</v>
      </c>
      <c r="F631">
        <v>193.06</v>
      </c>
      <c r="G631">
        <v>0.53</v>
      </c>
      <c r="H631">
        <v>49.24</v>
      </c>
      <c r="I631">
        <v>25.76</v>
      </c>
      <c r="J631" cm="1">
        <f t="array" ref="J631:N631">_xlfn.XLOOKUP(B631,weather!B:B,weather!C:G)</f>
        <v>2.37</v>
      </c>
      <c r="K631">
        <v>4</v>
      </c>
      <c r="L631">
        <v>2.21</v>
      </c>
      <c r="M631">
        <v>82.5</v>
      </c>
      <c r="N631">
        <v>3.83</v>
      </c>
      <c r="O631" cm="1">
        <f t="array" ref="O631:T631">_xlfn.XLOOKUP(C631,claimed!A:A,claimed!B:G)</f>
        <v>35</v>
      </c>
      <c r="P631">
        <v>129</v>
      </c>
      <c r="Q631">
        <v>195</v>
      </c>
      <c r="R631">
        <v>0.4</v>
      </c>
      <c r="S631">
        <v>49</v>
      </c>
      <c r="T631">
        <v>10.9</v>
      </c>
      <c r="U631" t="str">
        <f t="shared" si="18"/>
        <v>Dry</v>
      </c>
      <c r="V631" t="str">
        <f t="shared" si="19"/>
        <v>Cold</v>
      </c>
    </row>
    <row r="632" spans="1:22">
      <c r="A632" s="1">
        <v>44919</v>
      </c>
      <c r="B632">
        <v>52</v>
      </c>
      <c r="C632" t="s">
        <v>9</v>
      </c>
      <c r="D632">
        <v>53.22</v>
      </c>
      <c r="E632">
        <v>163.03</v>
      </c>
      <c r="F632">
        <v>192.44</v>
      </c>
      <c r="G632">
        <v>0.56000000000000005</v>
      </c>
      <c r="H632">
        <v>51.41</v>
      </c>
      <c r="I632">
        <v>29.75</v>
      </c>
      <c r="J632" cm="1">
        <f t="array" ref="J632:N632">_xlfn.XLOOKUP(B632,weather!B:B,weather!C:G)</f>
        <v>2.37</v>
      </c>
      <c r="K632">
        <v>4</v>
      </c>
      <c r="L632">
        <v>2.21</v>
      </c>
      <c r="M632">
        <v>82.5</v>
      </c>
      <c r="N632">
        <v>3.83</v>
      </c>
      <c r="O632" cm="1">
        <f t="array" ref="O632:T632">_xlfn.XLOOKUP(C632,claimed!A:A,claimed!B:G)</f>
        <v>35</v>
      </c>
      <c r="P632">
        <v>129</v>
      </c>
      <c r="Q632">
        <v>195</v>
      </c>
      <c r="R632">
        <v>0.4</v>
      </c>
      <c r="S632">
        <v>49</v>
      </c>
      <c r="T632">
        <v>10.9</v>
      </c>
      <c r="U632" t="str">
        <f t="shared" si="18"/>
        <v>Dry</v>
      </c>
      <c r="V632" t="str">
        <f t="shared" si="19"/>
        <v>Cold</v>
      </c>
    </row>
    <row r="633" spans="1:22">
      <c r="A633" s="1">
        <v>44919</v>
      </c>
      <c r="B633">
        <v>52</v>
      </c>
      <c r="C633" t="s">
        <v>10</v>
      </c>
      <c r="D633">
        <v>39.07</v>
      </c>
      <c r="E633">
        <v>133.71</v>
      </c>
      <c r="F633">
        <v>189.15</v>
      </c>
      <c r="G633">
        <v>0.44</v>
      </c>
      <c r="H633">
        <v>49.13</v>
      </c>
      <c r="I633">
        <v>15.15</v>
      </c>
      <c r="J633" cm="1">
        <f t="array" ref="J633:N633">_xlfn.XLOOKUP(B633,weather!B:B,weather!C:G)</f>
        <v>2.37</v>
      </c>
      <c r="K633">
        <v>4</v>
      </c>
      <c r="L633">
        <v>2.21</v>
      </c>
      <c r="M633">
        <v>82.5</v>
      </c>
      <c r="N633">
        <v>3.83</v>
      </c>
      <c r="O633" cm="1">
        <f t="array" ref="O633:T633">_xlfn.XLOOKUP(C633,claimed!A:A,claimed!B:G)</f>
        <v>36</v>
      </c>
      <c r="P633">
        <v>123</v>
      </c>
      <c r="Q633">
        <v>189</v>
      </c>
      <c r="R633">
        <v>0.38</v>
      </c>
      <c r="S633">
        <v>50</v>
      </c>
      <c r="T633">
        <v>11.1</v>
      </c>
      <c r="U633" t="str">
        <f t="shared" si="18"/>
        <v>Dry</v>
      </c>
      <c r="V633" t="str">
        <f t="shared" si="19"/>
        <v>Cold</v>
      </c>
    </row>
    <row r="634" spans="1:22">
      <c r="A634" s="1">
        <v>44919</v>
      </c>
      <c r="B634">
        <v>52</v>
      </c>
      <c r="C634" t="s">
        <v>10</v>
      </c>
      <c r="D634">
        <v>42.78</v>
      </c>
      <c r="E634">
        <v>141.30000000000001</v>
      </c>
      <c r="F634">
        <v>187.34</v>
      </c>
      <c r="G634">
        <v>0.47</v>
      </c>
      <c r="H634">
        <v>51.02</v>
      </c>
      <c r="I634">
        <v>19.16</v>
      </c>
      <c r="J634" cm="1">
        <f t="array" ref="J634:N634">_xlfn.XLOOKUP(B634,weather!B:B,weather!C:G)</f>
        <v>2.37</v>
      </c>
      <c r="K634">
        <v>4</v>
      </c>
      <c r="L634">
        <v>2.21</v>
      </c>
      <c r="M634">
        <v>82.5</v>
      </c>
      <c r="N634">
        <v>3.83</v>
      </c>
      <c r="O634" cm="1">
        <f t="array" ref="O634:T634">_xlfn.XLOOKUP(C634,claimed!A:A,claimed!B:G)</f>
        <v>36</v>
      </c>
      <c r="P634">
        <v>123</v>
      </c>
      <c r="Q634">
        <v>189</v>
      </c>
      <c r="R634">
        <v>0.38</v>
      </c>
      <c r="S634">
        <v>50</v>
      </c>
      <c r="T634">
        <v>11.1</v>
      </c>
      <c r="U634" t="str">
        <f t="shared" si="18"/>
        <v>Dry</v>
      </c>
      <c r="V634" t="str">
        <f t="shared" si="19"/>
        <v>Cold</v>
      </c>
    </row>
    <row r="635" spans="1:22">
      <c r="A635" s="1">
        <v>44919</v>
      </c>
      <c r="B635">
        <v>52</v>
      </c>
      <c r="C635" t="s">
        <v>10</v>
      </c>
      <c r="D635">
        <v>44.79</v>
      </c>
      <c r="E635">
        <v>149.07</v>
      </c>
      <c r="F635">
        <v>186.31</v>
      </c>
      <c r="G635">
        <v>0.51</v>
      </c>
      <c r="H635">
        <v>51.25</v>
      </c>
      <c r="I635">
        <v>22.39</v>
      </c>
      <c r="J635" cm="1">
        <f t="array" ref="J635:N635">_xlfn.XLOOKUP(B635,weather!B:B,weather!C:G)</f>
        <v>2.37</v>
      </c>
      <c r="K635">
        <v>4</v>
      </c>
      <c r="L635">
        <v>2.21</v>
      </c>
      <c r="M635">
        <v>82.5</v>
      </c>
      <c r="N635">
        <v>3.83</v>
      </c>
      <c r="O635" cm="1">
        <f t="array" ref="O635:T635">_xlfn.XLOOKUP(C635,claimed!A:A,claimed!B:G)</f>
        <v>36</v>
      </c>
      <c r="P635">
        <v>123</v>
      </c>
      <c r="Q635">
        <v>189</v>
      </c>
      <c r="R635">
        <v>0.38</v>
      </c>
      <c r="S635">
        <v>50</v>
      </c>
      <c r="T635">
        <v>11.1</v>
      </c>
      <c r="U635" t="str">
        <f t="shared" si="18"/>
        <v>Dry</v>
      </c>
      <c r="V635" t="str">
        <f t="shared" si="19"/>
        <v>Cold</v>
      </c>
    </row>
    <row r="636" spans="1:22">
      <c r="A636" s="1">
        <v>44919</v>
      </c>
      <c r="B636">
        <v>52</v>
      </c>
      <c r="C636" t="s">
        <v>10</v>
      </c>
      <c r="D636">
        <v>48.13</v>
      </c>
      <c r="E636">
        <v>158.44999999999999</v>
      </c>
      <c r="F636">
        <v>185.85</v>
      </c>
      <c r="G636">
        <v>0.56000000000000005</v>
      </c>
      <c r="H636">
        <v>53.12</v>
      </c>
      <c r="I636">
        <v>27.89</v>
      </c>
      <c r="J636" cm="1">
        <f t="array" ref="J636:N636">_xlfn.XLOOKUP(B636,weather!B:B,weather!C:G)</f>
        <v>2.37</v>
      </c>
      <c r="K636">
        <v>4</v>
      </c>
      <c r="L636">
        <v>2.21</v>
      </c>
      <c r="M636">
        <v>82.5</v>
      </c>
      <c r="N636">
        <v>3.83</v>
      </c>
      <c r="O636" cm="1">
        <f t="array" ref="O636:T636">_xlfn.XLOOKUP(C636,claimed!A:A,claimed!B:G)</f>
        <v>36</v>
      </c>
      <c r="P636">
        <v>123</v>
      </c>
      <c r="Q636">
        <v>189</v>
      </c>
      <c r="R636">
        <v>0.38</v>
      </c>
      <c r="S636">
        <v>50</v>
      </c>
      <c r="T636">
        <v>11.1</v>
      </c>
      <c r="U636" t="str">
        <f t="shared" si="18"/>
        <v>Dry</v>
      </c>
      <c r="V636" t="str">
        <f t="shared" si="19"/>
        <v>Cold</v>
      </c>
    </row>
    <row r="637" spans="1:22">
      <c r="A637" s="1">
        <v>44919</v>
      </c>
      <c r="B637">
        <v>52</v>
      </c>
      <c r="C637" t="s">
        <v>11</v>
      </c>
      <c r="D637">
        <v>42.39</v>
      </c>
      <c r="E637">
        <v>120.85</v>
      </c>
      <c r="F637">
        <v>191.8</v>
      </c>
      <c r="G637">
        <v>0.27</v>
      </c>
      <c r="H637">
        <v>52.18</v>
      </c>
      <c r="I637">
        <v>13.81</v>
      </c>
      <c r="J637" cm="1">
        <f t="array" ref="J637:N637">_xlfn.XLOOKUP(B637,weather!B:B,weather!C:G)</f>
        <v>2.37</v>
      </c>
      <c r="K637">
        <v>4</v>
      </c>
      <c r="L637">
        <v>2.21</v>
      </c>
      <c r="M637">
        <v>82.5</v>
      </c>
      <c r="N637">
        <v>3.83</v>
      </c>
      <c r="O637" cm="1">
        <f t="array" ref="O637:T637">_xlfn.XLOOKUP(C637,claimed!A:A,claimed!B:G)</f>
        <v>38</v>
      </c>
      <c r="P637">
        <v>112</v>
      </c>
      <c r="Q637">
        <v>194</v>
      </c>
      <c r="R637">
        <v>0.25</v>
      </c>
      <c r="S637">
        <v>56</v>
      </c>
      <c r="T637">
        <v>10.199999999999999</v>
      </c>
      <c r="U637" t="str">
        <f t="shared" si="18"/>
        <v>Dry</v>
      </c>
      <c r="V637" t="str">
        <f t="shared" si="19"/>
        <v>Cold</v>
      </c>
    </row>
    <row r="638" spans="1:22">
      <c r="A638" s="1">
        <v>44919</v>
      </c>
      <c r="B638">
        <v>52</v>
      </c>
      <c r="C638" t="s">
        <v>11</v>
      </c>
      <c r="D638">
        <v>44.71</v>
      </c>
      <c r="E638">
        <v>132.87</v>
      </c>
      <c r="F638">
        <v>188.24</v>
      </c>
      <c r="G638">
        <v>0.28999999999999998</v>
      </c>
      <c r="H638">
        <v>53.85</v>
      </c>
      <c r="I638">
        <v>17.18</v>
      </c>
      <c r="J638" cm="1">
        <f t="array" ref="J638:N638">_xlfn.XLOOKUP(B638,weather!B:B,weather!C:G)</f>
        <v>2.37</v>
      </c>
      <c r="K638">
        <v>4</v>
      </c>
      <c r="L638">
        <v>2.21</v>
      </c>
      <c r="M638">
        <v>82.5</v>
      </c>
      <c r="N638">
        <v>3.83</v>
      </c>
      <c r="O638" cm="1">
        <f t="array" ref="O638:T638">_xlfn.XLOOKUP(C638,claimed!A:A,claimed!B:G)</f>
        <v>38</v>
      </c>
      <c r="P638">
        <v>112</v>
      </c>
      <c r="Q638">
        <v>194</v>
      </c>
      <c r="R638">
        <v>0.25</v>
      </c>
      <c r="S638">
        <v>56</v>
      </c>
      <c r="T638">
        <v>10.199999999999999</v>
      </c>
      <c r="U638" t="str">
        <f t="shared" si="18"/>
        <v>Dry</v>
      </c>
      <c r="V638" t="str">
        <f t="shared" si="19"/>
        <v>Cold</v>
      </c>
    </row>
    <row r="639" spans="1:22">
      <c r="A639" s="1">
        <v>44919</v>
      </c>
      <c r="B639">
        <v>52</v>
      </c>
      <c r="C639" t="s">
        <v>11</v>
      </c>
      <c r="D639">
        <v>46.51</v>
      </c>
      <c r="E639">
        <v>142.75</v>
      </c>
      <c r="F639">
        <v>184.22</v>
      </c>
      <c r="G639">
        <v>0.33</v>
      </c>
      <c r="H639">
        <v>53.23</v>
      </c>
      <c r="I639">
        <v>21.02</v>
      </c>
      <c r="J639" cm="1">
        <f t="array" ref="J639:N639">_xlfn.XLOOKUP(B639,weather!B:B,weather!C:G)</f>
        <v>2.37</v>
      </c>
      <c r="K639">
        <v>4</v>
      </c>
      <c r="L639">
        <v>2.21</v>
      </c>
      <c r="M639">
        <v>82.5</v>
      </c>
      <c r="N639">
        <v>3.83</v>
      </c>
      <c r="O639" cm="1">
        <f t="array" ref="O639:T639">_xlfn.XLOOKUP(C639,claimed!A:A,claimed!B:G)</f>
        <v>38</v>
      </c>
      <c r="P639">
        <v>112</v>
      </c>
      <c r="Q639">
        <v>194</v>
      </c>
      <c r="R639">
        <v>0.25</v>
      </c>
      <c r="S639">
        <v>56</v>
      </c>
      <c r="T639">
        <v>10.199999999999999</v>
      </c>
      <c r="U639" t="str">
        <f t="shared" si="18"/>
        <v>Dry</v>
      </c>
      <c r="V639" t="str">
        <f t="shared" si="19"/>
        <v>Cold</v>
      </c>
    </row>
    <row r="640" spans="1:22">
      <c r="A640" s="1">
        <v>44919</v>
      </c>
      <c r="B640">
        <v>52</v>
      </c>
      <c r="C640" t="s">
        <v>11</v>
      </c>
      <c r="D640">
        <v>50.59</v>
      </c>
      <c r="E640">
        <v>154.31</v>
      </c>
      <c r="F640">
        <v>182.06</v>
      </c>
      <c r="G640">
        <v>0.37</v>
      </c>
      <c r="H640">
        <v>54.21</v>
      </c>
      <c r="I640">
        <v>24.34</v>
      </c>
      <c r="J640" cm="1">
        <f t="array" ref="J640:N640">_xlfn.XLOOKUP(B640,weather!B:B,weather!C:G)</f>
        <v>2.37</v>
      </c>
      <c r="K640">
        <v>4</v>
      </c>
      <c r="L640">
        <v>2.21</v>
      </c>
      <c r="M640">
        <v>82.5</v>
      </c>
      <c r="N640">
        <v>3.83</v>
      </c>
      <c r="O640" cm="1">
        <f t="array" ref="O640:T640">_xlfn.XLOOKUP(C640,claimed!A:A,claimed!B:G)</f>
        <v>38</v>
      </c>
      <c r="P640">
        <v>112</v>
      </c>
      <c r="Q640">
        <v>194</v>
      </c>
      <c r="R640">
        <v>0.25</v>
      </c>
      <c r="S640">
        <v>56</v>
      </c>
      <c r="T640">
        <v>10.199999999999999</v>
      </c>
      <c r="U640" t="str">
        <f t="shared" si="18"/>
        <v>Dry</v>
      </c>
      <c r="V640" t="str">
        <f t="shared" si="19"/>
        <v>Cold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election activeCell="I20" sqref="I20"/>
    </sheetView>
  </sheetViews>
  <sheetFormatPr defaultRowHeight="14.5"/>
  <sheetData>
    <row r="1" spans="1:7">
      <c r="A1" t="s">
        <v>2</v>
      </c>
      <c r="B1" t="s">
        <v>12</v>
      </c>
      <c r="C1" t="s">
        <v>13</v>
      </c>
      <c r="D1" t="s">
        <v>14</v>
      </c>
      <c r="E1" t="s">
        <v>15</v>
      </c>
      <c r="F1" t="s">
        <v>16</v>
      </c>
      <c r="G1" t="s">
        <v>17</v>
      </c>
    </row>
    <row r="2" spans="1:7">
      <c r="A2" t="s">
        <v>9</v>
      </c>
      <c r="B2">
        <v>35</v>
      </c>
      <c r="C2">
        <v>129</v>
      </c>
      <c r="D2">
        <v>195</v>
      </c>
      <c r="E2">
        <v>0.4</v>
      </c>
      <c r="F2">
        <v>49</v>
      </c>
      <c r="G2">
        <v>10.9</v>
      </c>
    </row>
    <row r="3" spans="1:7">
      <c r="A3" t="s">
        <v>10</v>
      </c>
      <c r="B3">
        <v>36</v>
      </c>
      <c r="C3">
        <v>123</v>
      </c>
      <c r="D3">
        <v>189</v>
      </c>
      <c r="E3">
        <v>0.38</v>
      </c>
      <c r="F3">
        <v>50</v>
      </c>
      <c r="G3">
        <v>11.1</v>
      </c>
    </row>
    <row r="4" spans="1:7">
      <c r="A4" t="s">
        <v>11</v>
      </c>
      <c r="B4">
        <v>38</v>
      </c>
      <c r="C4">
        <v>112</v>
      </c>
      <c r="D4">
        <v>194</v>
      </c>
      <c r="E4">
        <v>0.25</v>
      </c>
      <c r="F4">
        <v>56</v>
      </c>
      <c r="G4">
        <v>10.199999999999999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workbookViewId="0">
      <selection activeCell="C1" sqref="C1:G1"/>
    </sheetView>
  </sheetViews>
  <sheetFormatPr defaultRowHeight="14.5"/>
  <sheetData>
    <row r="1" spans="1:7">
      <c r="A1" t="s">
        <v>18</v>
      </c>
      <c r="B1" t="s">
        <v>1</v>
      </c>
      <c r="C1" t="s">
        <v>19</v>
      </c>
      <c r="D1" t="s">
        <v>20</v>
      </c>
      <c r="E1" t="s">
        <v>21</v>
      </c>
      <c r="F1" t="s">
        <v>22</v>
      </c>
      <c r="G1" t="s">
        <v>23</v>
      </c>
    </row>
    <row r="2" spans="1:7">
      <c r="A2" s="1">
        <v>44562</v>
      </c>
      <c r="B2">
        <v>1</v>
      </c>
      <c r="C2">
        <v>3.03</v>
      </c>
      <c r="D2">
        <v>1</v>
      </c>
      <c r="E2">
        <v>6.11</v>
      </c>
      <c r="F2">
        <v>77.02</v>
      </c>
      <c r="G2">
        <v>9.31</v>
      </c>
    </row>
    <row r="3" spans="1:7">
      <c r="A3" s="1">
        <v>44774</v>
      </c>
      <c r="B3">
        <v>2</v>
      </c>
      <c r="C3">
        <v>1.45</v>
      </c>
      <c r="D3">
        <v>2</v>
      </c>
      <c r="E3">
        <v>5.31</v>
      </c>
      <c r="F3">
        <v>75.489999999999995</v>
      </c>
      <c r="G3">
        <v>8.25</v>
      </c>
    </row>
    <row r="4" spans="1:7">
      <c r="A4" t="s">
        <v>24</v>
      </c>
      <c r="B4">
        <v>3</v>
      </c>
      <c r="C4">
        <v>3.29</v>
      </c>
      <c r="D4">
        <v>1</v>
      </c>
      <c r="E4">
        <v>4.42</v>
      </c>
      <c r="F4">
        <v>75.88</v>
      </c>
      <c r="G4">
        <v>10.93</v>
      </c>
    </row>
    <row r="5" spans="1:7">
      <c r="A5" t="s">
        <v>25</v>
      </c>
      <c r="B5">
        <v>4</v>
      </c>
      <c r="C5">
        <v>5.25</v>
      </c>
      <c r="D5">
        <v>2</v>
      </c>
      <c r="E5">
        <v>5.39</v>
      </c>
      <c r="F5">
        <v>76.41</v>
      </c>
      <c r="G5">
        <v>11.19</v>
      </c>
    </row>
    <row r="6" spans="1:7">
      <c r="A6" t="s">
        <v>26</v>
      </c>
      <c r="B6">
        <v>5</v>
      </c>
      <c r="C6">
        <v>1.45</v>
      </c>
      <c r="D6">
        <v>4</v>
      </c>
      <c r="E6">
        <v>3.65</v>
      </c>
      <c r="F6">
        <v>84.4</v>
      </c>
      <c r="G6">
        <v>7.47</v>
      </c>
    </row>
    <row r="7" spans="1:7">
      <c r="A7" s="1">
        <v>44683</v>
      </c>
      <c r="B7">
        <v>6</v>
      </c>
      <c r="C7">
        <v>7.74</v>
      </c>
      <c r="D7">
        <v>6</v>
      </c>
      <c r="E7">
        <v>5.49</v>
      </c>
      <c r="F7">
        <v>74.209999999999994</v>
      </c>
      <c r="G7">
        <v>9.76</v>
      </c>
    </row>
    <row r="8" spans="1:7">
      <c r="A8" s="1">
        <v>44897</v>
      </c>
      <c r="B8">
        <v>7</v>
      </c>
      <c r="C8">
        <v>4.8099999999999996</v>
      </c>
      <c r="D8">
        <v>5</v>
      </c>
      <c r="E8">
        <v>5.6</v>
      </c>
      <c r="F8">
        <v>71.25</v>
      </c>
      <c r="G8">
        <v>13.72</v>
      </c>
    </row>
    <row r="9" spans="1:7">
      <c r="A9" t="s">
        <v>27</v>
      </c>
      <c r="B9">
        <v>8</v>
      </c>
      <c r="C9">
        <v>4.99</v>
      </c>
      <c r="D9">
        <v>5</v>
      </c>
      <c r="E9">
        <v>7.58</v>
      </c>
      <c r="F9">
        <v>73.53</v>
      </c>
      <c r="G9">
        <v>11.8</v>
      </c>
    </row>
    <row r="10" spans="1:7">
      <c r="A10" t="s">
        <v>28</v>
      </c>
      <c r="B10">
        <v>9</v>
      </c>
      <c r="C10">
        <v>6.45</v>
      </c>
      <c r="D10">
        <v>7</v>
      </c>
      <c r="E10">
        <v>5.76</v>
      </c>
      <c r="F10">
        <v>75.98</v>
      </c>
      <c r="G10">
        <v>8.2100000000000009</v>
      </c>
    </row>
    <row r="11" spans="1:7">
      <c r="A11" s="1">
        <v>44684</v>
      </c>
      <c r="B11">
        <v>10</v>
      </c>
      <c r="C11">
        <v>2.91</v>
      </c>
      <c r="D11">
        <v>2</v>
      </c>
      <c r="E11">
        <v>7.08</v>
      </c>
      <c r="F11">
        <v>65.7</v>
      </c>
      <c r="G11">
        <v>10.66</v>
      </c>
    </row>
    <row r="12" spans="1:7">
      <c r="A12" s="1">
        <v>44898</v>
      </c>
      <c r="B12">
        <v>11</v>
      </c>
      <c r="C12">
        <v>2.09</v>
      </c>
      <c r="D12">
        <v>2</v>
      </c>
      <c r="E12">
        <v>7.99</v>
      </c>
      <c r="F12">
        <v>71.87</v>
      </c>
      <c r="G12">
        <v>9.94</v>
      </c>
    </row>
    <row r="13" spans="1:7">
      <c r="A13" t="s">
        <v>29</v>
      </c>
      <c r="B13">
        <v>12</v>
      </c>
      <c r="C13">
        <v>1.49</v>
      </c>
      <c r="D13">
        <v>5</v>
      </c>
      <c r="E13">
        <v>6.76</v>
      </c>
      <c r="F13">
        <v>68.41</v>
      </c>
      <c r="G13">
        <v>7.06</v>
      </c>
    </row>
    <row r="14" spans="1:7">
      <c r="A14" t="s">
        <v>30</v>
      </c>
      <c r="B14">
        <v>13</v>
      </c>
      <c r="C14">
        <v>2.85</v>
      </c>
      <c r="D14">
        <v>3</v>
      </c>
      <c r="E14">
        <v>8.16</v>
      </c>
      <c r="F14">
        <v>66.13</v>
      </c>
      <c r="G14">
        <v>5.95</v>
      </c>
    </row>
    <row r="15" spans="1:7">
      <c r="A15" s="1">
        <v>44596</v>
      </c>
      <c r="B15">
        <v>14</v>
      </c>
      <c r="C15">
        <v>3.25</v>
      </c>
      <c r="D15">
        <v>2</v>
      </c>
      <c r="E15">
        <v>9.15</v>
      </c>
      <c r="F15">
        <v>57.99</v>
      </c>
      <c r="G15">
        <v>7.52</v>
      </c>
    </row>
    <row r="16" spans="1:7">
      <c r="A16" s="1">
        <v>44808</v>
      </c>
      <c r="B16">
        <v>15</v>
      </c>
      <c r="C16">
        <v>1.38</v>
      </c>
      <c r="D16">
        <v>1</v>
      </c>
      <c r="E16">
        <v>9.57</v>
      </c>
      <c r="F16">
        <v>64.95</v>
      </c>
      <c r="G16">
        <v>12.57</v>
      </c>
    </row>
    <row r="17" spans="1:7">
      <c r="A17" t="s">
        <v>31</v>
      </c>
      <c r="B17">
        <v>16</v>
      </c>
      <c r="C17">
        <v>2.9</v>
      </c>
      <c r="D17">
        <v>3</v>
      </c>
      <c r="E17">
        <v>9.9</v>
      </c>
      <c r="F17">
        <v>58.99</v>
      </c>
      <c r="G17">
        <v>7.15</v>
      </c>
    </row>
    <row r="18" spans="1:7">
      <c r="A18" t="s">
        <v>32</v>
      </c>
      <c r="B18">
        <v>17</v>
      </c>
      <c r="C18">
        <v>0.51</v>
      </c>
      <c r="D18">
        <v>1</v>
      </c>
      <c r="E18">
        <v>10.48</v>
      </c>
      <c r="F18">
        <v>63.23</v>
      </c>
      <c r="G18">
        <v>12.37</v>
      </c>
    </row>
    <row r="19" spans="1:7">
      <c r="A19" t="s">
        <v>33</v>
      </c>
      <c r="B19">
        <v>18</v>
      </c>
      <c r="C19">
        <v>1.66</v>
      </c>
      <c r="D19">
        <v>2</v>
      </c>
      <c r="E19">
        <v>7.27</v>
      </c>
      <c r="F19">
        <v>61.34</v>
      </c>
      <c r="G19">
        <v>8.31</v>
      </c>
    </row>
    <row r="20" spans="1:7">
      <c r="A20" s="1">
        <v>44747</v>
      </c>
      <c r="B20">
        <v>19</v>
      </c>
      <c r="C20">
        <v>1.67</v>
      </c>
      <c r="D20">
        <v>1</v>
      </c>
      <c r="E20">
        <v>11.47</v>
      </c>
      <c r="F20">
        <v>60.49</v>
      </c>
      <c r="G20">
        <v>7.17</v>
      </c>
    </row>
    <row r="21" spans="1:7">
      <c r="A21" t="s">
        <v>34</v>
      </c>
      <c r="B21">
        <v>20</v>
      </c>
      <c r="C21">
        <v>1.94</v>
      </c>
      <c r="D21">
        <v>3</v>
      </c>
      <c r="E21">
        <v>11.55</v>
      </c>
      <c r="F21">
        <v>65.180000000000007</v>
      </c>
      <c r="G21">
        <v>8.2799999999999994</v>
      </c>
    </row>
    <row r="22" spans="1:7">
      <c r="A22" t="s">
        <v>35</v>
      </c>
      <c r="B22">
        <v>21</v>
      </c>
      <c r="C22">
        <v>1.34</v>
      </c>
      <c r="D22">
        <v>3</v>
      </c>
      <c r="E22">
        <v>12.61</v>
      </c>
      <c r="F22">
        <v>65.92</v>
      </c>
      <c r="G22">
        <v>9.0500000000000007</v>
      </c>
    </row>
    <row r="23" spans="1:7">
      <c r="A23" t="s">
        <v>36</v>
      </c>
      <c r="B23">
        <v>22</v>
      </c>
      <c r="C23">
        <v>4.25</v>
      </c>
      <c r="D23">
        <v>4</v>
      </c>
      <c r="E23">
        <v>14.01</v>
      </c>
      <c r="F23">
        <v>68.45</v>
      </c>
      <c r="G23">
        <v>9.7100000000000009</v>
      </c>
    </row>
    <row r="24" spans="1:7">
      <c r="A24" s="1">
        <v>44657</v>
      </c>
      <c r="B24">
        <v>23</v>
      </c>
      <c r="C24">
        <v>1.56</v>
      </c>
      <c r="D24">
        <v>3</v>
      </c>
      <c r="E24">
        <v>14.52</v>
      </c>
      <c r="F24">
        <v>61.86</v>
      </c>
      <c r="G24">
        <v>4.6900000000000004</v>
      </c>
    </row>
    <row r="25" spans="1:7">
      <c r="A25" s="1">
        <v>44871</v>
      </c>
      <c r="B25">
        <v>24</v>
      </c>
      <c r="C25">
        <v>2.99</v>
      </c>
      <c r="D25">
        <v>2</v>
      </c>
      <c r="E25">
        <v>15.27</v>
      </c>
      <c r="F25">
        <v>65.150000000000006</v>
      </c>
      <c r="G25">
        <v>11.63</v>
      </c>
    </row>
    <row r="26" spans="1:7">
      <c r="A26" t="s">
        <v>37</v>
      </c>
      <c r="B26">
        <v>25</v>
      </c>
      <c r="C26">
        <v>2.63</v>
      </c>
      <c r="D26">
        <v>2</v>
      </c>
      <c r="E26">
        <v>13.49</v>
      </c>
      <c r="F26">
        <v>57.09</v>
      </c>
      <c r="G26">
        <v>7.8</v>
      </c>
    </row>
    <row r="27" spans="1:7">
      <c r="A27" t="s">
        <v>38</v>
      </c>
      <c r="B27">
        <v>26</v>
      </c>
      <c r="C27">
        <v>2.84</v>
      </c>
      <c r="D27">
        <v>0</v>
      </c>
      <c r="E27">
        <v>15.38</v>
      </c>
      <c r="F27">
        <v>60.16</v>
      </c>
      <c r="G27">
        <v>10.87</v>
      </c>
    </row>
    <row r="28" spans="1:7">
      <c r="A28" s="1">
        <v>44599</v>
      </c>
      <c r="B28">
        <v>27</v>
      </c>
      <c r="C28">
        <v>0.72</v>
      </c>
      <c r="D28">
        <v>1</v>
      </c>
      <c r="E28">
        <v>18.260000000000002</v>
      </c>
      <c r="F28">
        <v>64.349999999999994</v>
      </c>
      <c r="G28">
        <v>8.3699999999999992</v>
      </c>
    </row>
    <row r="29" spans="1:7">
      <c r="A29" s="1">
        <v>44811</v>
      </c>
      <c r="B29">
        <v>28</v>
      </c>
      <c r="C29">
        <v>2.2000000000000002</v>
      </c>
      <c r="D29">
        <v>0</v>
      </c>
      <c r="E29">
        <v>18.72</v>
      </c>
      <c r="F29">
        <v>59.57</v>
      </c>
      <c r="G29">
        <v>5.17</v>
      </c>
    </row>
    <row r="30" spans="1:7">
      <c r="A30" t="s">
        <v>39</v>
      </c>
      <c r="B30">
        <v>29</v>
      </c>
      <c r="C30">
        <v>1.74</v>
      </c>
      <c r="D30">
        <v>1</v>
      </c>
      <c r="E30">
        <v>18.079999999999998</v>
      </c>
      <c r="F30">
        <v>63.83</v>
      </c>
      <c r="G30">
        <v>8.43</v>
      </c>
    </row>
    <row r="31" spans="1:7">
      <c r="A31" t="s">
        <v>40</v>
      </c>
      <c r="B31">
        <v>30</v>
      </c>
      <c r="C31">
        <v>1.25</v>
      </c>
      <c r="D31">
        <v>0</v>
      </c>
      <c r="E31">
        <v>17.7</v>
      </c>
      <c r="F31">
        <v>58.82</v>
      </c>
      <c r="G31">
        <v>10.31</v>
      </c>
    </row>
    <row r="32" spans="1:7">
      <c r="A32" t="s">
        <v>41</v>
      </c>
      <c r="B32">
        <v>31</v>
      </c>
      <c r="C32">
        <v>1.2</v>
      </c>
      <c r="D32">
        <v>2</v>
      </c>
      <c r="E32">
        <v>18.059999999999999</v>
      </c>
      <c r="F32">
        <v>60.35</v>
      </c>
      <c r="G32">
        <v>6.8</v>
      </c>
    </row>
    <row r="33" spans="1:7">
      <c r="A33" s="1">
        <v>44720</v>
      </c>
      <c r="B33">
        <v>32</v>
      </c>
      <c r="C33">
        <v>0.04</v>
      </c>
      <c r="D33">
        <v>3</v>
      </c>
      <c r="E33">
        <v>20.48</v>
      </c>
      <c r="F33">
        <v>61.34</v>
      </c>
      <c r="G33">
        <v>11.41</v>
      </c>
    </row>
    <row r="34" spans="1:7">
      <c r="A34" t="s">
        <v>42</v>
      </c>
      <c r="B34">
        <v>33</v>
      </c>
      <c r="C34">
        <v>2.2999999999999998</v>
      </c>
      <c r="D34">
        <v>1</v>
      </c>
      <c r="E34">
        <v>19.21</v>
      </c>
      <c r="F34">
        <v>66.599999999999994</v>
      </c>
      <c r="G34">
        <v>9.1300000000000008</v>
      </c>
    </row>
    <row r="35" spans="1:7">
      <c r="A35" t="s">
        <v>43</v>
      </c>
      <c r="B35">
        <v>34</v>
      </c>
      <c r="C35">
        <v>1.51</v>
      </c>
      <c r="D35">
        <v>3</v>
      </c>
      <c r="E35">
        <v>18.649999999999999</v>
      </c>
      <c r="F35">
        <v>63.64</v>
      </c>
      <c r="G35">
        <v>4.07</v>
      </c>
    </row>
    <row r="36" spans="1:7">
      <c r="A36" t="s">
        <v>44</v>
      </c>
      <c r="B36">
        <v>35</v>
      </c>
      <c r="C36">
        <v>1.3</v>
      </c>
      <c r="D36">
        <v>2</v>
      </c>
      <c r="E36">
        <v>16.190000000000001</v>
      </c>
      <c r="F36">
        <v>64.61</v>
      </c>
      <c r="G36">
        <v>7.39</v>
      </c>
    </row>
    <row r="37" spans="1:7">
      <c r="A37" s="1">
        <v>44629</v>
      </c>
      <c r="B37">
        <v>36</v>
      </c>
      <c r="C37">
        <v>3.55</v>
      </c>
      <c r="D37">
        <v>3</v>
      </c>
      <c r="E37">
        <v>15.31</v>
      </c>
      <c r="F37">
        <v>74.84</v>
      </c>
      <c r="G37">
        <v>4.4800000000000004</v>
      </c>
    </row>
    <row r="38" spans="1:7">
      <c r="A38" s="1">
        <v>44843</v>
      </c>
      <c r="B38">
        <v>37</v>
      </c>
      <c r="C38">
        <v>3.6</v>
      </c>
      <c r="D38">
        <v>4</v>
      </c>
      <c r="E38">
        <v>15.07</v>
      </c>
      <c r="F38">
        <v>73.650000000000006</v>
      </c>
      <c r="G38">
        <v>11.16</v>
      </c>
    </row>
    <row r="39" spans="1:7">
      <c r="A39" t="s">
        <v>45</v>
      </c>
      <c r="B39">
        <v>38</v>
      </c>
      <c r="C39">
        <v>4.26</v>
      </c>
      <c r="D39">
        <v>2</v>
      </c>
      <c r="E39">
        <v>13.73</v>
      </c>
      <c r="F39">
        <v>71.97</v>
      </c>
      <c r="G39">
        <v>6.66</v>
      </c>
    </row>
    <row r="40" spans="1:7">
      <c r="A40" t="s">
        <v>46</v>
      </c>
      <c r="B40">
        <v>39</v>
      </c>
      <c r="C40">
        <v>4.91</v>
      </c>
      <c r="D40">
        <v>2</v>
      </c>
      <c r="E40">
        <v>12.22</v>
      </c>
      <c r="F40">
        <v>71.41</v>
      </c>
      <c r="G40">
        <v>8.02</v>
      </c>
    </row>
    <row r="41" spans="1:7">
      <c r="A41" s="1">
        <v>44571</v>
      </c>
      <c r="B41">
        <v>40</v>
      </c>
      <c r="C41">
        <v>3.66</v>
      </c>
      <c r="D41">
        <v>5</v>
      </c>
      <c r="E41">
        <v>13.57</v>
      </c>
      <c r="F41">
        <v>79.52</v>
      </c>
      <c r="G41">
        <v>5.77</v>
      </c>
    </row>
    <row r="42" spans="1:7">
      <c r="A42" s="1">
        <v>44783</v>
      </c>
      <c r="B42">
        <v>41</v>
      </c>
      <c r="C42">
        <v>4.66</v>
      </c>
      <c r="D42">
        <v>6</v>
      </c>
      <c r="E42">
        <v>12.27</v>
      </c>
      <c r="F42">
        <v>74.08</v>
      </c>
      <c r="G42">
        <v>11.81</v>
      </c>
    </row>
    <row r="43" spans="1:7">
      <c r="A43" t="s">
        <v>47</v>
      </c>
      <c r="B43">
        <v>42</v>
      </c>
      <c r="C43">
        <v>6.09</v>
      </c>
      <c r="D43">
        <v>3</v>
      </c>
      <c r="E43">
        <v>11.8</v>
      </c>
      <c r="F43">
        <v>77.41</v>
      </c>
      <c r="G43">
        <v>8.92</v>
      </c>
    </row>
    <row r="44" spans="1:7">
      <c r="A44" t="s">
        <v>48</v>
      </c>
      <c r="B44">
        <v>43</v>
      </c>
      <c r="C44">
        <v>3.76</v>
      </c>
      <c r="D44">
        <v>6</v>
      </c>
      <c r="E44">
        <v>12.63</v>
      </c>
      <c r="F44">
        <v>80.12</v>
      </c>
      <c r="G44">
        <v>3.64</v>
      </c>
    </row>
    <row r="45" spans="1:7">
      <c r="A45" t="s">
        <v>49</v>
      </c>
      <c r="B45">
        <v>44</v>
      </c>
      <c r="C45">
        <v>6.13</v>
      </c>
      <c r="D45">
        <v>4</v>
      </c>
      <c r="E45">
        <v>12.47</v>
      </c>
      <c r="F45">
        <v>79.83</v>
      </c>
      <c r="G45">
        <v>8.7899999999999991</v>
      </c>
    </row>
    <row r="46" spans="1:7">
      <c r="A46" s="1">
        <v>44692</v>
      </c>
      <c r="B46">
        <v>45</v>
      </c>
      <c r="C46">
        <v>5.26</v>
      </c>
      <c r="D46">
        <v>5</v>
      </c>
      <c r="E46">
        <v>8.33</v>
      </c>
      <c r="F46">
        <v>79.180000000000007</v>
      </c>
      <c r="G46">
        <v>8.35</v>
      </c>
    </row>
    <row r="47" spans="1:7">
      <c r="A47" s="1">
        <v>44906</v>
      </c>
      <c r="B47">
        <v>46</v>
      </c>
      <c r="C47">
        <v>4.37</v>
      </c>
      <c r="D47">
        <v>4</v>
      </c>
      <c r="E47">
        <v>9.3699999999999992</v>
      </c>
      <c r="F47">
        <v>84.02</v>
      </c>
      <c r="G47">
        <v>4.63</v>
      </c>
    </row>
    <row r="48" spans="1:7">
      <c r="A48" t="s">
        <v>50</v>
      </c>
      <c r="B48">
        <v>47</v>
      </c>
      <c r="C48">
        <v>4.84</v>
      </c>
      <c r="D48">
        <v>7</v>
      </c>
      <c r="E48">
        <v>10.58</v>
      </c>
      <c r="F48">
        <v>79.400000000000006</v>
      </c>
      <c r="G48">
        <v>8.5500000000000007</v>
      </c>
    </row>
    <row r="49" spans="1:7">
      <c r="A49" t="s">
        <v>51</v>
      </c>
      <c r="B49">
        <v>48</v>
      </c>
      <c r="C49">
        <v>6.05</v>
      </c>
      <c r="D49">
        <v>7</v>
      </c>
      <c r="E49">
        <v>9.19</v>
      </c>
      <c r="F49">
        <v>79.02</v>
      </c>
      <c r="G49">
        <v>10.86</v>
      </c>
    </row>
    <row r="50" spans="1:7">
      <c r="A50" s="1">
        <v>44632</v>
      </c>
      <c r="B50">
        <v>49</v>
      </c>
      <c r="C50">
        <v>4.91</v>
      </c>
      <c r="D50">
        <v>4</v>
      </c>
      <c r="E50">
        <v>4.7300000000000004</v>
      </c>
      <c r="F50">
        <v>79.37</v>
      </c>
      <c r="G50">
        <v>9.2799999999999994</v>
      </c>
    </row>
    <row r="51" spans="1:7">
      <c r="A51" s="1">
        <v>44846</v>
      </c>
      <c r="B51">
        <v>50</v>
      </c>
      <c r="C51">
        <v>4.41</v>
      </c>
      <c r="D51">
        <v>3</v>
      </c>
      <c r="E51">
        <v>4.71</v>
      </c>
      <c r="F51">
        <v>79.53</v>
      </c>
      <c r="G51">
        <v>3.7</v>
      </c>
    </row>
    <row r="52" spans="1:7">
      <c r="A52" t="s">
        <v>52</v>
      </c>
      <c r="B52">
        <v>51</v>
      </c>
      <c r="C52">
        <v>4.54</v>
      </c>
      <c r="D52">
        <v>4</v>
      </c>
      <c r="E52">
        <v>4.88</v>
      </c>
      <c r="F52">
        <v>81.09</v>
      </c>
      <c r="G52">
        <v>10.08</v>
      </c>
    </row>
    <row r="53" spans="1:7">
      <c r="A53" t="s">
        <v>53</v>
      </c>
      <c r="B53">
        <v>52</v>
      </c>
      <c r="C53">
        <v>2.37</v>
      </c>
      <c r="D53">
        <v>4</v>
      </c>
      <c r="E53">
        <v>2.21</v>
      </c>
      <c r="F53">
        <v>82.5</v>
      </c>
      <c r="G53">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Calculation</vt:lpstr>
      <vt:lpstr>car_test_results</vt:lpstr>
      <vt:lpstr>claimed</vt:lpstr>
      <vt:lpstr>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Tyson</dc:creator>
  <cp:lastModifiedBy>Alastair Tyson</cp:lastModifiedBy>
  <dcterms:created xsi:type="dcterms:W3CDTF">2023-10-09T15:19:06Z</dcterms:created>
  <dcterms:modified xsi:type="dcterms:W3CDTF">2023-10-16T15:34:08Z</dcterms:modified>
</cp:coreProperties>
</file>