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UABC\CONTA\"/>
    </mc:Choice>
  </mc:AlternateContent>
  <xr:revisionPtr revIDLastSave="0" documentId="13_ncr:1_{9C70956B-4CD4-43AC-83FE-95A60E45A089}" xr6:coauthVersionLast="45" xr6:coauthVersionMax="45" xr10:uidLastSave="{00000000-0000-0000-0000-000000000000}"/>
  <bookViews>
    <workbookView xWindow="-120" yWindow="-120" windowWidth="20730" windowHeight="11160" xr2:uid="{19AD4BF7-B47C-4E15-8ED5-70AE5387658B}"/>
  </bookViews>
  <sheets>
    <sheet name="Asiento de diario" sheetId="1" r:id="rId1"/>
    <sheet name="Valuacio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2" l="1"/>
  <c r="V11" i="2"/>
  <c r="V10" i="2"/>
  <c r="V9" i="2"/>
  <c r="V8" i="2"/>
  <c r="V7" i="2"/>
  <c r="V24" i="2"/>
  <c r="V23" i="2"/>
  <c r="V22" i="2"/>
  <c r="V21" i="2"/>
  <c r="V20" i="2"/>
  <c r="V19" i="2"/>
  <c r="V18" i="2"/>
  <c r="U24" i="2"/>
  <c r="Q24" i="2"/>
  <c r="Q18" i="2"/>
  <c r="Q7" i="2"/>
  <c r="U23" i="2"/>
  <c r="T22" i="2"/>
  <c r="U21" i="2"/>
  <c r="T20" i="2"/>
  <c r="U19" i="2"/>
  <c r="T18" i="2"/>
  <c r="Q19" i="2"/>
  <c r="Q20" i="2" s="1"/>
  <c r="Q21" i="2" s="1"/>
  <c r="Q22" i="2" s="1"/>
  <c r="Q23" i="2" s="1"/>
  <c r="U12" i="2"/>
  <c r="T11" i="2"/>
  <c r="H8" i="2"/>
  <c r="H9" i="2"/>
  <c r="H10" i="2"/>
  <c r="H11" i="2"/>
  <c r="H12" i="2"/>
  <c r="H5" i="2"/>
  <c r="H7" i="2"/>
  <c r="H6" i="2"/>
  <c r="H24" i="2"/>
  <c r="H23" i="2"/>
  <c r="H22" i="2"/>
  <c r="H21" i="2"/>
  <c r="H20" i="2"/>
  <c r="H18" i="2"/>
  <c r="H25" i="2"/>
  <c r="H19" i="2"/>
  <c r="U10" i="2"/>
  <c r="T9" i="2"/>
  <c r="U8" i="2"/>
  <c r="T7" i="2"/>
  <c r="Q8" i="2"/>
  <c r="Q9" i="2" s="1"/>
  <c r="Q10" i="2" s="1"/>
  <c r="J12" i="2"/>
  <c r="J24" i="2"/>
  <c r="J11" i="2"/>
  <c r="F18" i="2"/>
  <c r="F19" i="2" s="1"/>
  <c r="F20" i="2" s="1"/>
  <c r="F21" i="2" s="1"/>
  <c r="F22" i="2" s="1"/>
  <c r="F23" i="2" s="1"/>
  <c r="F24" i="2" s="1"/>
  <c r="F25" i="2" s="1"/>
  <c r="F5" i="2"/>
  <c r="F6" i="2" s="1"/>
  <c r="F7" i="2" s="1"/>
  <c r="F8" i="2" s="1"/>
  <c r="F9" i="2" s="1"/>
  <c r="F10" i="2" s="1"/>
  <c r="F11" i="2" s="1"/>
  <c r="F12" i="2" s="1"/>
  <c r="J25" i="2"/>
  <c r="I23" i="2"/>
  <c r="J22" i="2"/>
  <c r="J21" i="2"/>
  <c r="I20" i="2"/>
  <c r="J19" i="2"/>
  <c r="I18" i="2"/>
  <c r="K18" i="2" s="1"/>
  <c r="J9" i="2"/>
  <c r="I10" i="2"/>
  <c r="J8" i="2"/>
  <c r="J6" i="2"/>
  <c r="I7" i="2"/>
  <c r="I5" i="2"/>
  <c r="K5" i="2" s="1"/>
  <c r="Q11" i="2" l="1"/>
  <c r="Q12" i="2" s="1"/>
  <c r="K6" i="2"/>
  <c r="K7" i="2" s="1"/>
  <c r="K8" i="2" s="1"/>
  <c r="K9" i="2" s="1"/>
  <c r="K10" i="2" s="1"/>
  <c r="K11" i="2" s="1"/>
  <c r="K12" i="2" s="1"/>
  <c r="K19" i="2"/>
  <c r="K20" i="2" s="1"/>
  <c r="K21" i="2" s="1"/>
  <c r="K22" i="2" s="1"/>
  <c r="K23" i="2" s="1"/>
  <c r="F31" i="1"/>
  <c r="E31" i="1"/>
  <c r="K24" i="2" l="1"/>
  <c r="K25" i="2" s="1"/>
</calcChain>
</file>

<file path=xl/sharedStrings.xml><?xml version="1.0" encoding="utf-8"?>
<sst xmlns="http://schemas.openxmlformats.org/spreadsheetml/2006/main" count="118" uniqueCount="46">
  <si>
    <t>Banco</t>
  </si>
  <si>
    <t>Ventas</t>
  </si>
  <si>
    <t>FECHA</t>
  </si>
  <si>
    <t>CONCEPTO</t>
  </si>
  <si>
    <t>PARCIAL</t>
  </si>
  <si>
    <t xml:space="preserve">DEBE </t>
  </si>
  <si>
    <t>HABER</t>
  </si>
  <si>
    <t>ASIENTO DE DIARIO</t>
  </si>
  <si>
    <t>Inventario</t>
  </si>
  <si>
    <t>APERTURA DEL NEGOCIO</t>
  </si>
  <si>
    <t>Compras</t>
  </si>
  <si>
    <t>Documentos por pagar</t>
  </si>
  <si>
    <t>Compra de Mercancia</t>
  </si>
  <si>
    <t>Proveedores</t>
  </si>
  <si>
    <t>Caja</t>
  </si>
  <si>
    <t>Clientes</t>
  </si>
  <si>
    <t xml:space="preserve">FECHA </t>
  </si>
  <si>
    <t>SALDO</t>
  </si>
  <si>
    <t>UNIDADES</t>
  </si>
  <si>
    <t>ENTRADA</t>
  </si>
  <si>
    <t>SALIDA</t>
  </si>
  <si>
    <t>EXISTENCIA</t>
  </si>
  <si>
    <t>COSTOS</t>
  </si>
  <si>
    <t>UNITARIO</t>
  </si>
  <si>
    <t>MEDIO</t>
  </si>
  <si>
    <t>DEBE</t>
  </si>
  <si>
    <t>VALORES</t>
  </si>
  <si>
    <t>VENTA PROD. A</t>
  </si>
  <si>
    <t>COMPRA PROD. A</t>
  </si>
  <si>
    <t>COMPRA PROD. B</t>
  </si>
  <si>
    <t>VENTA PROD. B</t>
  </si>
  <si>
    <t>COMPRA PROD A</t>
  </si>
  <si>
    <t>COMPRA PROD B</t>
  </si>
  <si>
    <t>METODO PEPS (PRIMERO EN ENTRAR, PRIMERO EN SALIR)</t>
  </si>
  <si>
    <t>METODO UEPS (ULTIMO EN ENTRAR, PRIMERO EN SALIR)</t>
  </si>
  <si>
    <t xml:space="preserve">Cual es la diferencia entre PEPS y UEPS 
en cuanto al importe del inventario final?
</t>
  </si>
  <si>
    <t>En cuanto al inventario son iguales, sin embargo, el metodo PEPS genera un informe de beneficios mas alto, debido a los cambios de costo, lo cual puede beneficiar una empresa</t>
  </si>
  <si>
    <t>Cual es el importe de costo de ventas utilizando:</t>
  </si>
  <si>
    <t>A) Sistema de inventario analitico:</t>
  </si>
  <si>
    <t>Inventario inicial</t>
  </si>
  <si>
    <t>Compras Netas</t>
  </si>
  <si>
    <t>Exixtencia</t>
  </si>
  <si>
    <t>Inventario Final</t>
  </si>
  <si>
    <t>Costo de Ventas</t>
  </si>
  <si>
    <t>B) Sistema de inventario perpetuo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</si>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</sst>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3" borderId="0" xfId="0" applyFill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9" xfId="0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4" xfId="0" applyFont="1" applyFill="1" applyBorder="1" applyAlignment="1"/>
    <xf numFmtId="44" fontId="0" fillId="0" borderId="4" xfId="1" applyFont="1" applyBorder="1"/>
    <xf numFmtId="0" fontId="0" fillId="0" borderId="10" xfId="0" applyBorder="1"/>
    <xf numFmtId="44" fontId="0" fillId="2" borderId="0" xfId="1" applyFont="1" applyFill="1" applyBorder="1"/>
    <xf numFmtId="0" fontId="2" fillId="2" borderId="12" xfId="0" applyFont="1" applyFill="1" applyBorder="1" applyAlignment="1">
      <alignment horizontal="center"/>
    </xf>
    <xf numFmtId="0" fontId="0" fillId="2" borderId="13" xfId="0" applyFill="1" applyBorder="1"/>
    <xf numFmtId="44" fontId="0" fillId="2" borderId="12" xfId="1" applyFont="1" applyFill="1" applyBorder="1"/>
    <xf numFmtId="44" fontId="0" fillId="0" borderId="3" xfId="1" applyFont="1" applyBorder="1"/>
    <xf numFmtId="0" fontId="2" fillId="2" borderId="8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44" fontId="0" fillId="2" borderId="1" xfId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8" xfId="0" applyBorder="1" applyAlignment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44" fontId="0" fillId="0" borderId="2" xfId="1" applyFont="1" applyBorder="1"/>
    <xf numFmtId="44" fontId="0" fillId="0" borderId="8" xfId="1" applyFont="1" applyBorder="1"/>
    <xf numFmtId="44" fontId="0" fillId="0" borderId="8" xfId="1" applyFont="1" applyBorder="1" applyAlignment="1"/>
    <xf numFmtId="44" fontId="0" fillId="3" borderId="8" xfId="1" applyFont="1" applyFill="1" applyBorder="1"/>
    <xf numFmtId="0" fontId="0" fillId="3" borderId="8" xfId="0" applyFill="1" applyBorder="1"/>
    <xf numFmtId="0" fontId="3" fillId="3" borderId="8" xfId="0" applyFont="1" applyFill="1" applyBorder="1" applyAlignment="1">
      <alignment horizontal="left"/>
    </xf>
    <xf numFmtId="0" fontId="0" fillId="2" borderId="6" xfId="0" applyFill="1" applyBorder="1"/>
    <xf numFmtId="44" fontId="0" fillId="0" borderId="7" xfId="1" applyFont="1" applyBorder="1"/>
    <xf numFmtId="44" fontId="0" fillId="2" borderId="6" xfId="1" applyFont="1" applyFill="1" applyBorder="1"/>
    <xf numFmtId="0" fontId="2" fillId="2" borderId="6" xfId="0" applyFont="1" applyFill="1" applyBorder="1" applyAlignment="1">
      <alignment horizontal="center"/>
    </xf>
    <xf numFmtId="0" fontId="0" fillId="2" borderId="8" xfId="0" applyFill="1" applyBorder="1"/>
    <xf numFmtId="44" fontId="0" fillId="2" borderId="8" xfId="1" applyFont="1" applyFill="1" applyBorder="1"/>
    <xf numFmtId="44" fontId="0" fillId="0" borderId="3" xfId="1" applyNumberFormat="1" applyFont="1" applyBorder="1"/>
    <xf numFmtId="44" fontId="0" fillId="0" borderId="3" xfId="0" applyNumberFormat="1" applyBorder="1"/>
    <xf numFmtId="0" fontId="0" fillId="0" borderId="11" xfId="0" applyBorder="1"/>
    <xf numFmtId="44" fontId="0" fillId="0" borderId="13" xfId="1" applyFont="1" applyBorder="1"/>
    <xf numFmtId="0" fontId="0" fillId="0" borderId="5" xfId="0" applyBorder="1"/>
    <xf numFmtId="44" fontId="0" fillId="0" borderId="0" xfId="0" applyNumberFormat="1"/>
    <xf numFmtId="0" fontId="0" fillId="0" borderId="4" xfId="0" applyBorder="1" applyAlignment="1">
      <alignment horizontal="left"/>
    </xf>
    <xf numFmtId="0" fontId="0" fillId="0" borderId="10" xfId="0" applyBorder="1" applyAlignment="1"/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44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44" fontId="4" fillId="0" borderId="9" xfId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0" fillId="0" borderId="9" xfId="0" applyFont="1" applyBorder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5FFF-CF26-4FE2-A304-C49A3DFBBBCB}">
  <dimension ref="A1:N32"/>
  <sheetViews>
    <sheetView tabSelected="1" topLeftCell="D1" zoomScale="66" zoomScaleNormal="70" workbookViewId="0">
      <selection activeCell="J29" sqref="J29"/>
    </sheetView>
  </sheetViews>
  <sheetFormatPr baseColWidth="10" defaultRowHeight="15" x14ac:dyDescent="0.25"/>
  <cols>
    <col min="3" max="3" width="43.28515625" customWidth="1"/>
    <col min="4" max="4" width="15.85546875" customWidth="1"/>
    <col min="5" max="6" width="13.5703125" bestFit="1" customWidth="1"/>
    <col min="9" max="9" width="12.7109375" customWidth="1"/>
    <col min="10" max="10" width="24" customWidth="1"/>
    <col min="14" max="14" width="21.7109375" customWidth="1"/>
  </cols>
  <sheetData>
    <row r="1" spans="1:11" x14ac:dyDescent="0.25">
      <c r="B1" s="49"/>
      <c r="C1" s="11"/>
      <c r="D1" s="11"/>
      <c r="E1" s="11"/>
      <c r="F1" s="11"/>
      <c r="G1" s="7"/>
    </row>
    <row r="2" spans="1:11" x14ac:dyDescent="0.25">
      <c r="B2" s="53" t="s">
        <v>7</v>
      </c>
      <c r="C2" s="53"/>
      <c r="D2" s="53"/>
      <c r="E2" s="53"/>
      <c r="F2" s="53"/>
      <c r="H2" s="54" t="s">
        <v>35</v>
      </c>
      <c r="I2" s="55"/>
      <c r="J2" s="55"/>
    </row>
    <row r="3" spans="1:11" x14ac:dyDescent="0.2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55"/>
      <c r="I3" s="55"/>
      <c r="J3" s="55"/>
    </row>
    <row r="4" spans="1:11" x14ac:dyDescent="0.25">
      <c r="B4" s="22"/>
      <c r="C4" s="12">
        <v>1</v>
      </c>
      <c r="D4" s="13"/>
      <c r="E4" s="13"/>
      <c r="F4" s="14"/>
      <c r="H4" s="55"/>
      <c r="I4" s="55"/>
      <c r="J4" s="55"/>
    </row>
    <row r="5" spans="1:11" x14ac:dyDescent="0.25">
      <c r="B5" s="32"/>
      <c r="C5" s="6" t="s">
        <v>8</v>
      </c>
      <c r="D5" s="6"/>
      <c r="E5" s="34">
        <v>2650</v>
      </c>
      <c r="F5" s="34"/>
      <c r="H5" s="55"/>
      <c r="I5" s="55"/>
      <c r="J5" s="55"/>
    </row>
    <row r="6" spans="1:11" ht="15" customHeight="1" x14ac:dyDescent="0.25">
      <c r="B6" s="3"/>
      <c r="C6" s="30" t="s">
        <v>13</v>
      </c>
      <c r="D6" s="21"/>
      <c r="E6" s="21"/>
      <c r="F6" s="21">
        <v>2650</v>
      </c>
      <c r="H6" s="56" t="s">
        <v>36</v>
      </c>
      <c r="I6" s="56"/>
      <c r="J6" s="56"/>
    </row>
    <row r="7" spans="1:11" x14ac:dyDescent="0.25">
      <c r="B7" s="2"/>
      <c r="C7" s="31" t="s">
        <v>9</v>
      </c>
      <c r="D7" s="33"/>
      <c r="E7" s="33"/>
      <c r="F7" s="33"/>
      <c r="H7" s="56"/>
      <c r="I7" s="56"/>
      <c r="J7" s="56"/>
    </row>
    <row r="8" spans="1:11" x14ac:dyDescent="0.25">
      <c r="B8" s="24"/>
      <c r="C8" s="25">
        <v>2</v>
      </c>
      <c r="D8" s="24"/>
      <c r="E8" s="26"/>
      <c r="F8" s="26"/>
      <c r="H8" s="56"/>
      <c r="I8" s="56"/>
      <c r="J8" s="56"/>
    </row>
    <row r="9" spans="1:11" x14ac:dyDescent="0.25">
      <c r="B9" s="29"/>
      <c r="C9" s="29" t="s">
        <v>15</v>
      </c>
      <c r="D9" s="29"/>
      <c r="E9" s="35">
        <v>4275</v>
      </c>
      <c r="F9" s="35"/>
      <c r="H9" s="56"/>
      <c r="I9" s="56"/>
      <c r="J9" s="56"/>
    </row>
    <row r="10" spans="1:11" x14ac:dyDescent="0.25">
      <c r="B10" s="2"/>
      <c r="C10" s="28" t="s">
        <v>1</v>
      </c>
      <c r="D10" s="2"/>
      <c r="E10" s="33"/>
      <c r="F10" s="33">
        <v>4275</v>
      </c>
      <c r="H10" s="56"/>
      <c r="I10" s="56"/>
      <c r="J10" s="56"/>
    </row>
    <row r="11" spans="1:11" x14ac:dyDescent="0.25">
      <c r="B11" s="24"/>
      <c r="C11" s="25">
        <v>3</v>
      </c>
      <c r="D11" s="24"/>
      <c r="E11" s="26"/>
      <c r="F11" s="26"/>
      <c r="H11" s="56"/>
      <c r="I11" s="56"/>
      <c r="J11" s="56"/>
    </row>
    <row r="12" spans="1:11" x14ac:dyDescent="0.25">
      <c r="A12" s="8"/>
      <c r="B12" s="37"/>
      <c r="C12" s="38" t="s">
        <v>10</v>
      </c>
      <c r="D12" s="37"/>
      <c r="E12" s="36">
        <v>2760</v>
      </c>
      <c r="F12" s="36"/>
      <c r="G12" s="52"/>
    </row>
    <row r="13" spans="1:11" x14ac:dyDescent="0.25">
      <c r="B13" s="2"/>
      <c r="C13" s="28" t="s">
        <v>11</v>
      </c>
      <c r="D13" s="2"/>
      <c r="E13" s="33"/>
      <c r="F13" s="33">
        <v>2760</v>
      </c>
      <c r="G13" s="52"/>
    </row>
    <row r="14" spans="1:11" x14ac:dyDescent="0.25">
      <c r="B14" s="24"/>
      <c r="C14" s="25">
        <v>4</v>
      </c>
      <c r="D14" s="24"/>
      <c r="E14" s="41"/>
      <c r="F14" s="26"/>
      <c r="G14" s="52"/>
      <c r="H14" s="57" t="s">
        <v>37</v>
      </c>
      <c r="I14" s="57"/>
      <c r="J14" s="57"/>
      <c r="K14" s="59"/>
    </row>
    <row r="15" spans="1:11" x14ac:dyDescent="0.25">
      <c r="A15" s="10"/>
      <c r="B15" s="6"/>
      <c r="C15" s="5" t="s">
        <v>0</v>
      </c>
      <c r="D15" s="10"/>
      <c r="E15" s="40">
        <v>2100</v>
      </c>
      <c r="F15" s="40"/>
      <c r="H15" s="58"/>
      <c r="I15" s="58"/>
      <c r="J15" s="58"/>
      <c r="K15" s="59"/>
    </row>
    <row r="16" spans="1:11" x14ac:dyDescent="0.25">
      <c r="A16" s="10"/>
      <c r="B16" s="3"/>
      <c r="C16" s="9" t="s">
        <v>1</v>
      </c>
      <c r="D16" s="10"/>
      <c r="E16" s="15"/>
      <c r="F16" s="15">
        <v>2100</v>
      </c>
      <c r="H16" s="58"/>
      <c r="I16" s="58"/>
      <c r="J16" s="58"/>
      <c r="K16" s="59"/>
    </row>
    <row r="17" spans="1:14" x14ac:dyDescent="0.25">
      <c r="A17" s="10"/>
      <c r="B17" s="24"/>
      <c r="C17" s="42">
        <v>5</v>
      </c>
      <c r="D17" s="39"/>
      <c r="E17" s="41"/>
      <c r="F17" s="41"/>
      <c r="H17" s="57" t="s">
        <v>38</v>
      </c>
      <c r="I17" s="57"/>
      <c r="J17" s="57"/>
      <c r="L17" t="s">
        <v>44</v>
      </c>
    </row>
    <row r="18" spans="1:14" x14ac:dyDescent="0.25">
      <c r="A18" s="10"/>
      <c r="B18" s="3"/>
      <c r="C18" s="10" t="s">
        <v>0</v>
      </c>
      <c r="D18" s="10"/>
      <c r="E18" s="15">
        <v>4275</v>
      </c>
      <c r="F18" s="15"/>
    </row>
    <row r="19" spans="1:14" x14ac:dyDescent="0.25">
      <c r="A19" s="10"/>
      <c r="B19" s="3"/>
      <c r="C19" s="9" t="s">
        <v>15</v>
      </c>
      <c r="D19" s="10"/>
      <c r="E19" s="15"/>
      <c r="F19" s="15">
        <v>4275</v>
      </c>
      <c r="H19" s="57" t="s">
        <v>39</v>
      </c>
      <c r="I19" s="57"/>
      <c r="J19" s="1">
        <v>2650</v>
      </c>
      <c r="L19" s="57" t="s">
        <v>45</v>
      </c>
      <c r="M19" s="57"/>
      <c r="N19" s="1">
        <v>8898</v>
      </c>
    </row>
    <row r="20" spans="1:14" x14ac:dyDescent="0.25">
      <c r="A20" s="10"/>
      <c r="B20" s="24"/>
      <c r="C20" s="25">
        <v>6</v>
      </c>
      <c r="D20" s="24"/>
      <c r="E20" s="26"/>
      <c r="F20" s="41"/>
      <c r="H20" s="57" t="s">
        <v>40</v>
      </c>
      <c r="I20" s="57"/>
      <c r="J20" s="1">
        <v>6248</v>
      </c>
      <c r="L20" s="57" t="s">
        <v>42</v>
      </c>
      <c r="M20" s="57"/>
      <c r="N20" s="1">
        <v>830</v>
      </c>
    </row>
    <row r="21" spans="1:14" x14ac:dyDescent="0.25">
      <c r="A21" s="10"/>
      <c r="B21" s="3"/>
      <c r="C21" s="10" t="s">
        <v>10</v>
      </c>
      <c r="D21" s="10"/>
      <c r="E21" s="15">
        <v>3488</v>
      </c>
      <c r="F21" s="15"/>
      <c r="H21" s="57" t="s">
        <v>41</v>
      </c>
      <c r="I21" s="57"/>
      <c r="J21" s="1">
        <v>8898</v>
      </c>
      <c r="L21" s="57" t="s">
        <v>43</v>
      </c>
      <c r="M21" s="57"/>
      <c r="N21" s="1">
        <v>8068</v>
      </c>
    </row>
    <row r="22" spans="1:14" x14ac:dyDescent="0.25">
      <c r="A22" s="10"/>
      <c r="B22" s="3"/>
      <c r="C22" s="9" t="s">
        <v>0</v>
      </c>
      <c r="D22" s="10"/>
      <c r="E22" s="15"/>
      <c r="F22" s="15">
        <v>1744</v>
      </c>
      <c r="H22" s="57" t="s">
        <v>42</v>
      </c>
      <c r="I22" s="57"/>
      <c r="J22" s="1">
        <v>830</v>
      </c>
    </row>
    <row r="23" spans="1:14" x14ac:dyDescent="0.25">
      <c r="A23" s="10"/>
      <c r="B23" s="3"/>
      <c r="C23" s="9" t="s">
        <v>13</v>
      </c>
      <c r="D23" s="10"/>
      <c r="E23" s="15"/>
      <c r="F23" s="15">
        <v>1744</v>
      </c>
      <c r="H23" s="57" t="s">
        <v>43</v>
      </c>
      <c r="I23" s="57"/>
      <c r="J23" s="1">
        <v>8068</v>
      </c>
    </row>
    <row r="24" spans="1:14" x14ac:dyDescent="0.25">
      <c r="A24" s="10"/>
      <c r="B24" s="43"/>
      <c r="C24" s="27">
        <v>7</v>
      </c>
      <c r="D24" s="43"/>
      <c r="E24" s="44"/>
      <c r="F24" s="44"/>
    </row>
    <row r="25" spans="1:14" x14ac:dyDescent="0.25">
      <c r="A25" s="10"/>
      <c r="B25" s="10"/>
      <c r="C25" s="10" t="s">
        <v>12</v>
      </c>
      <c r="D25" s="3"/>
      <c r="E25" s="45">
        <v>715.4</v>
      </c>
      <c r="F25" s="45"/>
    </row>
    <row r="26" spans="1:14" x14ac:dyDescent="0.25">
      <c r="A26" s="10"/>
      <c r="B26" s="10"/>
      <c r="C26" s="9" t="s">
        <v>0</v>
      </c>
      <c r="D26" s="3"/>
      <c r="E26" s="46"/>
      <c r="F26" s="46">
        <v>715.4</v>
      </c>
    </row>
    <row r="27" spans="1:14" x14ac:dyDescent="0.25">
      <c r="A27" s="10"/>
      <c r="B27" s="23"/>
      <c r="C27" s="18">
        <v>8</v>
      </c>
      <c r="D27" s="19"/>
      <c r="E27" s="17"/>
      <c r="F27" s="20"/>
    </row>
    <row r="28" spans="1:14" x14ac:dyDescent="0.25">
      <c r="A28" s="10"/>
      <c r="B28" s="10"/>
      <c r="C28" s="10" t="s">
        <v>0</v>
      </c>
      <c r="D28" s="3"/>
      <c r="E28" s="46">
        <v>4725</v>
      </c>
      <c r="F28" s="46"/>
    </row>
    <row r="29" spans="1:14" x14ac:dyDescent="0.25">
      <c r="B29" s="3"/>
      <c r="C29" s="51" t="s">
        <v>14</v>
      </c>
      <c r="D29" s="21"/>
      <c r="E29" s="45">
        <v>525</v>
      </c>
      <c r="F29" s="46"/>
    </row>
    <row r="30" spans="1:14" x14ac:dyDescent="0.25">
      <c r="A30" s="10"/>
      <c r="B30" s="47"/>
      <c r="C30" s="77" t="s">
        <v>1</v>
      </c>
      <c r="D30" s="78"/>
      <c r="E30" s="2"/>
      <c r="F30" s="48">
        <v>5250</v>
      </c>
      <c r="G30" s="16"/>
    </row>
    <row r="31" spans="1:14" x14ac:dyDescent="0.25">
      <c r="C31" s="79"/>
      <c r="D31" s="79"/>
      <c r="E31" s="50">
        <f>SUM(E4:E30)</f>
        <v>25513.4</v>
      </c>
      <c r="F31" s="1">
        <f>SUM(F5:F30)</f>
        <v>25513.4</v>
      </c>
      <c r="G31" s="50"/>
    </row>
    <row r="32" spans="1:14" x14ac:dyDescent="0.25">
      <c r="C32" s="80"/>
      <c r="D32" s="80"/>
    </row>
  </sheetData>
  <mergeCells count="13">
    <mergeCell ref="H22:I22"/>
    <mergeCell ref="H23:I23"/>
    <mergeCell ref="L21:M21"/>
    <mergeCell ref="L20:M20"/>
    <mergeCell ref="L19:M19"/>
    <mergeCell ref="H14:J14"/>
    <mergeCell ref="H19:I19"/>
    <mergeCell ref="H20:I20"/>
    <mergeCell ref="H21:I21"/>
    <mergeCell ref="H17:J17"/>
    <mergeCell ref="B2:F2"/>
    <mergeCell ref="H2:J5"/>
    <mergeCell ref="H6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294C-8561-4DB6-A0B2-66D30E43A25F}">
  <dimension ref="A1:X36"/>
  <sheetViews>
    <sheetView topLeftCell="E1" zoomScale="52" workbookViewId="0">
      <selection activeCell="I51" sqref="I51"/>
    </sheetView>
  </sheetViews>
  <sheetFormatPr baseColWidth="10" defaultRowHeight="15" x14ac:dyDescent="0.25"/>
  <cols>
    <col min="3" max="3" width="30.28515625" customWidth="1"/>
    <col min="4" max="4" width="12" customWidth="1"/>
    <col min="5" max="5" width="16.140625" bestFit="1" customWidth="1"/>
    <col min="6" max="6" width="13" bestFit="1" customWidth="1"/>
    <col min="7" max="7" width="16.28515625" customWidth="1"/>
    <col min="8" max="8" width="16.140625" bestFit="1" customWidth="1"/>
    <col min="9" max="9" width="13.140625" bestFit="1" customWidth="1"/>
    <col min="10" max="10" width="16.28515625" bestFit="1" customWidth="1"/>
    <col min="11" max="11" width="13.140625" bestFit="1" customWidth="1"/>
    <col min="13" max="13" width="13.5703125" customWidth="1"/>
    <col min="14" max="14" width="19.85546875" customWidth="1"/>
    <col min="15" max="15" width="13" customWidth="1"/>
    <col min="16" max="16" width="13.5703125" customWidth="1"/>
    <col min="17" max="17" width="16.7109375" customWidth="1"/>
    <col min="18" max="18" width="13.42578125" customWidth="1"/>
    <col min="19" max="19" width="11.5703125" customWidth="1"/>
    <col min="20" max="20" width="16.28515625" customWidth="1"/>
    <col min="21" max="21" width="13.28515625" customWidth="1"/>
    <col min="22" max="22" width="15.42578125" customWidth="1"/>
  </cols>
  <sheetData>
    <row r="1" spans="1:24" ht="15.75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5.75" x14ac:dyDescent="0.25">
      <c r="A2" s="60"/>
      <c r="B2" s="61" t="s">
        <v>33</v>
      </c>
      <c r="C2" s="61"/>
      <c r="D2" s="61"/>
      <c r="E2" s="61"/>
      <c r="F2" s="61"/>
      <c r="G2" s="61"/>
      <c r="H2" s="61"/>
      <c r="I2" s="61"/>
      <c r="J2" s="61"/>
      <c r="K2" s="61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4" ht="15.75" x14ac:dyDescent="0.25">
      <c r="A3" s="62"/>
      <c r="B3" s="61" t="s">
        <v>16</v>
      </c>
      <c r="C3" s="61" t="s">
        <v>3</v>
      </c>
      <c r="D3" s="61" t="s">
        <v>18</v>
      </c>
      <c r="E3" s="61"/>
      <c r="F3" s="61"/>
      <c r="G3" s="61" t="s">
        <v>22</v>
      </c>
      <c r="H3" s="61"/>
      <c r="I3" s="61" t="s">
        <v>26</v>
      </c>
      <c r="J3" s="61"/>
      <c r="K3" s="61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4" ht="15.75" x14ac:dyDescent="0.25">
      <c r="A4" s="62"/>
      <c r="B4" s="61"/>
      <c r="C4" s="61"/>
      <c r="D4" s="63" t="s">
        <v>19</v>
      </c>
      <c r="E4" s="63" t="s">
        <v>20</v>
      </c>
      <c r="F4" s="63" t="s">
        <v>21</v>
      </c>
      <c r="G4" s="63" t="s">
        <v>23</v>
      </c>
      <c r="H4" s="63" t="s">
        <v>24</v>
      </c>
      <c r="I4" s="63" t="s">
        <v>25</v>
      </c>
      <c r="J4" s="63" t="s">
        <v>6</v>
      </c>
      <c r="K4" s="63" t="s">
        <v>17</v>
      </c>
      <c r="L4" s="60"/>
      <c r="M4" s="61" t="s">
        <v>34</v>
      </c>
      <c r="N4" s="61"/>
      <c r="O4" s="61"/>
      <c r="P4" s="61"/>
      <c r="Q4" s="61"/>
      <c r="R4" s="61"/>
      <c r="S4" s="61"/>
      <c r="T4" s="61"/>
      <c r="U4" s="61"/>
      <c r="V4" s="61"/>
      <c r="W4" s="60"/>
      <c r="X4" s="60"/>
    </row>
    <row r="5" spans="1:24" ht="15.75" x14ac:dyDescent="0.25">
      <c r="A5" s="62"/>
      <c r="B5" s="64">
        <v>43942</v>
      </c>
      <c r="C5" s="63" t="s">
        <v>28</v>
      </c>
      <c r="D5" s="63">
        <v>20</v>
      </c>
      <c r="E5" s="63"/>
      <c r="F5" s="63">
        <f>D5</f>
        <v>20</v>
      </c>
      <c r="G5" s="63">
        <v>20</v>
      </c>
      <c r="H5" s="63">
        <f>AVERAGE(G5:G12)</f>
        <v>20.875</v>
      </c>
      <c r="I5" s="65">
        <f>D5*G5</f>
        <v>400</v>
      </c>
      <c r="J5" s="65"/>
      <c r="K5" s="65">
        <f>I5</f>
        <v>400</v>
      </c>
      <c r="L5" s="60"/>
      <c r="M5" s="61" t="s">
        <v>16</v>
      </c>
      <c r="N5" s="61" t="s">
        <v>3</v>
      </c>
      <c r="O5" s="61" t="s">
        <v>18</v>
      </c>
      <c r="P5" s="61"/>
      <c r="Q5" s="61"/>
      <c r="R5" s="61" t="s">
        <v>22</v>
      </c>
      <c r="S5" s="61"/>
      <c r="T5" s="61" t="s">
        <v>26</v>
      </c>
      <c r="U5" s="61"/>
      <c r="V5" s="61"/>
      <c r="W5" s="60"/>
      <c r="X5" s="60"/>
    </row>
    <row r="6" spans="1:24" ht="15.75" x14ac:dyDescent="0.25">
      <c r="A6" s="60"/>
      <c r="B6" s="64">
        <v>43944</v>
      </c>
      <c r="C6" s="63" t="s">
        <v>27</v>
      </c>
      <c r="D6" s="63"/>
      <c r="E6" s="63">
        <v>15</v>
      </c>
      <c r="F6" s="63">
        <f>F5-E6</f>
        <v>5</v>
      </c>
      <c r="G6" s="63">
        <v>20</v>
      </c>
      <c r="H6" s="63">
        <f>AVERAGE(G5:G12)</f>
        <v>20.875</v>
      </c>
      <c r="I6" s="65"/>
      <c r="J6" s="65">
        <f>E6*G6</f>
        <v>300</v>
      </c>
      <c r="K6" s="65">
        <f>K5-J6</f>
        <v>100</v>
      </c>
      <c r="L6" s="60"/>
      <c r="M6" s="61"/>
      <c r="N6" s="61"/>
      <c r="O6" s="63" t="s">
        <v>19</v>
      </c>
      <c r="P6" s="63" t="s">
        <v>20</v>
      </c>
      <c r="Q6" s="63" t="s">
        <v>21</v>
      </c>
      <c r="R6" s="63" t="s">
        <v>23</v>
      </c>
      <c r="S6" s="63" t="s">
        <v>24</v>
      </c>
      <c r="T6" s="63" t="s">
        <v>25</v>
      </c>
      <c r="U6" s="63" t="s">
        <v>6</v>
      </c>
      <c r="V6" s="63" t="s">
        <v>17</v>
      </c>
      <c r="W6" s="60"/>
      <c r="X6" s="60"/>
    </row>
    <row r="7" spans="1:24" ht="15.75" x14ac:dyDescent="0.25">
      <c r="A7" s="60"/>
      <c r="B7" s="64">
        <v>43945</v>
      </c>
      <c r="C7" s="66" t="s">
        <v>28</v>
      </c>
      <c r="D7" s="63">
        <v>40</v>
      </c>
      <c r="E7" s="63"/>
      <c r="F7" s="63">
        <f>F6+D7</f>
        <v>45</v>
      </c>
      <c r="G7" s="63">
        <v>21</v>
      </c>
      <c r="H7" s="63">
        <f>AVERAGE(G5:G12)</f>
        <v>20.875</v>
      </c>
      <c r="I7" s="65">
        <f>D7*G7</f>
        <v>840</v>
      </c>
      <c r="J7" s="65"/>
      <c r="K7" s="65">
        <f>K6+I7</f>
        <v>940</v>
      </c>
      <c r="L7" s="60"/>
      <c r="M7" s="67">
        <v>43942</v>
      </c>
      <c r="N7" s="63" t="s">
        <v>28</v>
      </c>
      <c r="O7" s="63">
        <v>20</v>
      </c>
      <c r="P7" s="63"/>
      <c r="Q7" s="63">
        <f>O7</f>
        <v>20</v>
      </c>
      <c r="R7" s="63">
        <v>20</v>
      </c>
      <c r="S7" s="63"/>
      <c r="T7" s="65">
        <f>O7*R7</f>
        <v>400</v>
      </c>
      <c r="U7" s="65"/>
      <c r="V7" s="65">
        <f>T7</f>
        <v>400</v>
      </c>
      <c r="W7" s="60"/>
      <c r="X7" s="60"/>
    </row>
    <row r="8" spans="1:24" ht="15.75" x14ac:dyDescent="0.25">
      <c r="A8" s="60"/>
      <c r="B8" s="64">
        <v>43946</v>
      </c>
      <c r="C8" s="63" t="s">
        <v>27</v>
      </c>
      <c r="D8" s="63"/>
      <c r="E8" s="63">
        <v>5</v>
      </c>
      <c r="F8" s="63">
        <f>F7-E8</f>
        <v>40</v>
      </c>
      <c r="G8" s="63">
        <v>20</v>
      </c>
      <c r="H8" s="63">
        <f>AVERAGE(G5:G12)</f>
        <v>20.875</v>
      </c>
      <c r="I8" s="65"/>
      <c r="J8" s="65">
        <f>E8*G8</f>
        <v>100</v>
      </c>
      <c r="K8" s="65">
        <f>K7-J8</f>
        <v>840</v>
      </c>
      <c r="L8" s="60"/>
      <c r="M8" s="67">
        <v>43944</v>
      </c>
      <c r="N8" s="63" t="s">
        <v>27</v>
      </c>
      <c r="O8" s="63"/>
      <c r="P8" s="63">
        <v>15</v>
      </c>
      <c r="Q8" s="63">
        <f>Q7-P8</f>
        <v>5</v>
      </c>
      <c r="R8" s="63">
        <v>20</v>
      </c>
      <c r="S8" s="63"/>
      <c r="T8" s="65"/>
      <c r="U8" s="65">
        <f>P8*R8</f>
        <v>300</v>
      </c>
      <c r="V8" s="65">
        <f>V7-U8</f>
        <v>100</v>
      </c>
      <c r="W8" s="60"/>
      <c r="X8" s="60"/>
    </row>
    <row r="9" spans="1:24" ht="15.75" x14ac:dyDescent="0.25">
      <c r="A9" s="60"/>
      <c r="B9" s="64"/>
      <c r="C9" s="63"/>
      <c r="D9" s="63"/>
      <c r="E9" s="63">
        <v>29</v>
      </c>
      <c r="F9" s="63">
        <f>F8-E9</f>
        <v>11</v>
      </c>
      <c r="G9" s="63">
        <v>21</v>
      </c>
      <c r="H9" s="63">
        <f>AVERAGE(G5:G12)</f>
        <v>20.875</v>
      </c>
      <c r="I9" s="65"/>
      <c r="J9" s="65">
        <f>E9*G9</f>
        <v>609</v>
      </c>
      <c r="K9" s="65">
        <f>K8-J9</f>
        <v>231</v>
      </c>
      <c r="L9" s="60"/>
      <c r="M9" s="67">
        <v>43945</v>
      </c>
      <c r="N9" s="66" t="s">
        <v>28</v>
      </c>
      <c r="O9" s="63">
        <v>40</v>
      </c>
      <c r="P9" s="63"/>
      <c r="Q9" s="63">
        <f>Q8+O9</f>
        <v>45</v>
      </c>
      <c r="R9" s="63">
        <v>21</v>
      </c>
      <c r="S9" s="63"/>
      <c r="T9" s="65">
        <f>O9*R9</f>
        <v>840</v>
      </c>
      <c r="U9" s="65"/>
      <c r="V9" s="65">
        <f>V8+T9</f>
        <v>940</v>
      </c>
      <c r="W9" s="60"/>
      <c r="X9" s="60"/>
    </row>
    <row r="10" spans="1:24" ht="15.75" x14ac:dyDescent="0.25">
      <c r="A10" s="60"/>
      <c r="B10" s="64">
        <v>43948</v>
      </c>
      <c r="C10" s="63" t="s">
        <v>31</v>
      </c>
      <c r="D10" s="63">
        <v>79</v>
      </c>
      <c r="E10" s="63"/>
      <c r="F10" s="63">
        <f>F9+D10</f>
        <v>90</v>
      </c>
      <c r="G10" s="63">
        <v>22</v>
      </c>
      <c r="H10" s="63">
        <f>AVERAGE(G5:G12)</f>
        <v>20.875</v>
      </c>
      <c r="I10" s="65">
        <f>D10*G10</f>
        <v>1738</v>
      </c>
      <c r="J10" s="65"/>
      <c r="K10" s="65">
        <f>K9+I10</f>
        <v>1969</v>
      </c>
      <c r="L10" s="60"/>
      <c r="M10" s="67">
        <v>43946</v>
      </c>
      <c r="N10" s="63" t="s">
        <v>27</v>
      </c>
      <c r="O10" s="63"/>
      <c r="P10" s="63">
        <v>34</v>
      </c>
      <c r="Q10" s="63">
        <f>Q9-P10</f>
        <v>11</v>
      </c>
      <c r="R10" s="63">
        <v>21</v>
      </c>
      <c r="S10" s="63"/>
      <c r="T10" s="65"/>
      <c r="U10" s="65">
        <f>P10*R10</f>
        <v>714</v>
      </c>
      <c r="V10" s="65">
        <f>V9-U10</f>
        <v>226</v>
      </c>
      <c r="W10" s="60"/>
      <c r="X10" s="60"/>
    </row>
    <row r="11" spans="1:24" ht="15.75" x14ac:dyDescent="0.25">
      <c r="A11" s="60"/>
      <c r="B11" s="64">
        <v>43949</v>
      </c>
      <c r="C11" s="63" t="s">
        <v>27</v>
      </c>
      <c r="D11" s="63"/>
      <c r="E11" s="63">
        <v>11</v>
      </c>
      <c r="F11" s="63">
        <f>F10-E11</f>
        <v>79</v>
      </c>
      <c r="G11" s="63">
        <v>21</v>
      </c>
      <c r="H11" s="63">
        <f>AVERAGE(G5:G12)</f>
        <v>20.875</v>
      </c>
      <c r="I11" s="65"/>
      <c r="J11" s="65">
        <f>G11*E11</f>
        <v>231</v>
      </c>
      <c r="K11" s="65">
        <f>K10+J11</f>
        <v>2200</v>
      </c>
      <c r="L11" s="60"/>
      <c r="M11" s="67">
        <v>43948</v>
      </c>
      <c r="N11" s="63" t="s">
        <v>28</v>
      </c>
      <c r="O11" s="63">
        <v>79</v>
      </c>
      <c r="P11" s="63"/>
      <c r="Q11" s="63">
        <f>O11+Q10</f>
        <v>90</v>
      </c>
      <c r="R11" s="63">
        <v>22</v>
      </c>
      <c r="S11" s="63"/>
      <c r="T11" s="65">
        <f>O11*R11</f>
        <v>1738</v>
      </c>
      <c r="U11" s="65"/>
      <c r="V11" s="65">
        <f>V10+T11</f>
        <v>1964</v>
      </c>
      <c r="W11" s="60"/>
      <c r="X11" s="60"/>
    </row>
    <row r="12" spans="1:24" ht="15.75" x14ac:dyDescent="0.25">
      <c r="A12" s="60"/>
      <c r="B12" s="68"/>
      <c r="C12" s="63"/>
      <c r="D12" s="63"/>
      <c r="E12" s="63">
        <v>64</v>
      </c>
      <c r="F12" s="63">
        <f>F11-E12</f>
        <v>15</v>
      </c>
      <c r="G12" s="63">
        <v>22</v>
      </c>
      <c r="H12" s="63">
        <f>AVERAGE(G5:G12)</f>
        <v>20.875</v>
      </c>
      <c r="I12" s="65"/>
      <c r="J12" s="65">
        <f>E12*G12</f>
        <v>1408</v>
      </c>
      <c r="K12" s="65">
        <f>K11-J12</f>
        <v>792</v>
      </c>
      <c r="L12" s="60"/>
      <c r="M12" s="67">
        <v>43948</v>
      </c>
      <c r="N12" s="63" t="s">
        <v>27</v>
      </c>
      <c r="O12" s="63"/>
      <c r="P12" s="63">
        <v>75</v>
      </c>
      <c r="Q12" s="63">
        <f>Q11-P12</f>
        <v>15</v>
      </c>
      <c r="R12" s="63">
        <v>22</v>
      </c>
      <c r="S12" s="63"/>
      <c r="T12" s="65"/>
      <c r="U12" s="65">
        <f>P12*R12</f>
        <v>1650</v>
      </c>
      <c r="V12" s="65">
        <f>V11-U12</f>
        <v>314</v>
      </c>
      <c r="W12" s="60"/>
      <c r="X12" s="60"/>
    </row>
    <row r="13" spans="1:24" ht="15.75" x14ac:dyDescent="0.25">
      <c r="A13" s="60"/>
      <c r="B13" s="69"/>
      <c r="C13" s="70"/>
      <c r="D13" s="70"/>
      <c r="E13" s="70"/>
      <c r="F13" s="70"/>
      <c r="G13" s="70"/>
      <c r="H13" s="70"/>
      <c r="I13" s="71"/>
      <c r="J13" s="72"/>
      <c r="K13" s="72"/>
      <c r="L13" s="60"/>
      <c r="M13" s="73"/>
      <c r="N13" s="70"/>
      <c r="O13" s="70"/>
      <c r="P13" s="70"/>
      <c r="Q13" s="70"/>
      <c r="R13" s="70"/>
      <c r="S13" s="70"/>
      <c r="T13" s="71"/>
      <c r="U13" s="71"/>
      <c r="V13" s="71"/>
      <c r="W13" s="60"/>
      <c r="X13" s="60"/>
    </row>
    <row r="14" spans="1:24" ht="15.75" x14ac:dyDescent="0.25">
      <c r="A14" s="60"/>
      <c r="B14" s="69"/>
      <c r="C14" s="70"/>
      <c r="D14" s="70"/>
      <c r="E14" s="70"/>
      <c r="F14" s="70"/>
      <c r="G14" s="70"/>
      <c r="H14" s="70"/>
      <c r="I14" s="71"/>
      <c r="J14" s="71"/>
      <c r="K14" s="71"/>
      <c r="L14" s="60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60"/>
      <c r="X14" s="60"/>
    </row>
    <row r="15" spans="1:24" ht="15.75" x14ac:dyDescent="0.25">
      <c r="A15" s="60"/>
      <c r="B15" s="61" t="s">
        <v>33</v>
      </c>
      <c r="C15" s="61"/>
      <c r="D15" s="61"/>
      <c r="E15" s="61"/>
      <c r="F15" s="61"/>
      <c r="G15" s="61"/>
      <c r="H15" s="61"/>
      <c r="I15" s="61"/>
      <c r="J15" s="61"/>
      <c r="K15" s="61"/>
      <c r="L15" s="60"/>
      <c r="M15" s="61" t="s">
        <v>34</v>
      </c>
      <c r="N15" s="61"/>
      <c r="O15" s="61"/>
      <c r="P15" s="61"/>
      <c r="Q15" s="61"/>
      <c r="R15" s="61"/>
      <c r="S15" s="61"/>
      <c r="T15" s="61"/>
      <c r="U15" s="61"/>
      <c r="V15" s="61"/>
      <c r="W15" s="60"/>
      <c r="X15" s="60"/>
    </row>
    <row r="16" spans="1:24" ht="15.75" x14ac:dyDescent="0.25">
      <c r="A16" s="60"/>
      <c r="B16" s="61" t="s">
        <v>16</v>
      </c>
      <c r="C16" s="61" t="s">
        <v>3</v>
      </c>
      <c r="D16" s="61" t="s">
        <v>18</v>
      </c>
      <c r="E16" s="61"/>
      <c r="F16" s="61"/>
      <c r="G16" s="61" t="s">
        <v>22</v>
      </c>
      <c r="H16" s="61"/>
      <c r="I16" s="61" t="s">
        <v>26</v>
      </c>
      <c r="J16" s="61"/>
      <c r="K16" s="61"/>
      <c r="L16" s="60"/>
      <c r="M16" s="61" t="s">
        <v>16</v>
      </c>
      <c r="N16" s="61" t="s">
        <v>3</v>
      </c>
      <c r="O16" s="61" t="s">
        <v>18</v>
      </c>
      <c r="P16" s="61"/>
      <c r="Q16" s="61"/>
      <c r="R16" s="61" t="s">
        <v>22</v>
      </c>
      <c r="S16" s="61"/>
      <c r="T16" s="61" t="s">
        <v>26</v>
      </c>
      <c r="U16" s="61"/>
      <c r="V16" s="61"/>
      <c r="W16" s="60"/>
      <c r="X16" s="60"/>
    </row>
    <row r="17" spans="1:24" ht="15.75" x14ac:dyDescent="0.25">
      <c r="A17" s="60"/>
      <c r="B17" s="61"/>
      <c r="C17" s="61"/>
      <c r="D17" s="63" t="s">
        <v>19</v>
      </c>
      <c r="E17" s="63" t="s">
        <v>20</v>
      </c>
      <c r="F17" s="63" t="s">
        <v>21</v>
      </c>
      <c r="G17" s="63" t="s">
        <v>23</v>
      </c>
      <c r="H17" s="63" t="s">
        <v>24</v>
      </c>
      <c r="I17" s="63" t="s">
        <v>25</v>
      </c>
      <c r="J17" s="63" t="s">
        <v>6</v>
      </c>
      <c r="K17" s="63" t="s">
        <v>17</v>
      </c>
      <c r="L17" s="60"/>
      <c r="M17" s="61"/>
      <c r="N17" s="61"/>
      <c r="O17" s="63" t="s">
        <v>19</v>
      </c>
      <c r="P17" s="63" t="s">
        <v>20</v>
      </c>
      <c r="Q17" s="63" t="s">
        <v>21</v>
      </c>
      <c r="R17" s="63" t="s">
        <v>23</v>
      </c>
      <c r="S17" s="63" t="s">
        <v>24</v>
      </c>
      <c r="T17" s="63" t="s">
        <v>25</v>
      </c>
      <c r="U17" s="63" t="s">
        <v>6</v>
      </c>
      <c r="V17" s="63" t="s">
        <v>17</v>
      </c>
      <c r="W17" s="60"/>
      <c r="X17" s="60"/>
    </row>
    <row r="18" spans="1:24" ht="15.75" x14ac:dyDescent="0.25">
      <c r="A18" s="60"/>
      <c r="B18" s="64">
        <v>43942</v>
      </c>
      <c r="C18" s="63" t="s">
        <v>29</v>
      </c>
      <c r="D18" s="63">
        <v>50</v>
      </c>
      <c r="E18" s="63"/>
      <c r="F18" s="63">
        <f>D18</f>
        <v>50</v>
      </c>
      <c r="G18" s="63">
        <v>45</v>
      </c>
      <c r="H18" s="63">
        <f>AVERAGE(G18:G25)</f>
        <v>47.375</v>
      </c>
      <c r="I18" s="65">
        <f>D18*G18</f>
        <v>2250</v>
      </c>
      <c r="J18" s="65"/>
      <c r="K18" s="65">
        <f>I18</f>
        <v>2250</v>
      </c>
      <c r="L18" s="69"/>
      <c r="M18" s="67">
        <v>43942</v>
      </c>
      <c r="N18" s="63" t="s">
        <v>28</v>
      </c>
      <c r="O18" s="63">
        <v>50</v>
      </c>
      <c r="P18" s="63"/>
      <c r="Q18" s="63">
        <f>O18</f>
        <v>50</v>
      </c>
      <c r="R18" s="63">
        <v>45</v>
      </c>
      <c r="S18" s="63"/>
      <c r="T18" s="65">
        <f>O18*R18</f>
        <v>2250</v>
      </c>
      <c r="U18" s="65"/>
      <c r="V18" s="65">
        <f>T18</f>
        <v>2250</v>
      </c>
      <c r="W18" s="60"/>
      <c r="X18" s="60"/>
    </row>
    <row r="19" spans="1:24" ht="15.75" x14ac:dyDescent="0.25">
      <c r="A19" s="60"/>
      <c r="B19" s="64">
        <v>43944</v>
      </c>
      <c r="C19" s="63" t="s">
        <v>30</v>
      </c>
      <c r="D19" s="63"/>
      <c r="E19" s="63">
        <v>40</v>
      </c>
      <c r="F19" s="63">
        <f>F18-E19</f>
        <v>10</v>
      </c>
      <c r="G19" s="63">
        <v>45</v>
      </c>
      <c r="H19" s="63">
        <f>AVERAGE(G18:G25)</f>
        <v>47.375</v>
      </c>
      <c r="I19" s="65"/>
      <c r="J19" s="65">
        <f>E19*G19</f>
        <v>1800</v>
      </c>
      <c r="K19" s="65">
        <f>K18-J19</f>
        <v>450</v>
      </c>
      <c r="L19" s="60"/>
      <c r="M19" s="67">
        <v>43944</v>
      </c>
      <c r="N19" s="63" t="s">
        <v>27</v>
      </c>
      <c r="O19" s="63"/>
      <c r="P19" s="63">
        <v>40</v>
      </c>
      <c r="Q19" s="63">
        <f>Q18-P19</f>
        <v>10</v>
      </c>
      <c r="R19" s="63">
        <v>45</v>
      </c>
      <c r="S19" s="63"/>
      <c r="T19" s="65"/>
      <c r="U19" s="65">
        <f>P19*R19</f>
        <v>1800</v>
      </c>
      <c r="V19" s="65">
        <f>V18-U19</f>
        <v>450</v>
      </c>
      <c r="W19" s="60"/>
      <c r="X19" s="60"/>
    </row>
    <row r="20" spans="1:24" ht="15.75" x14ac:dyDescent="0.25">
      <c r="A20" s="60"/>
      <c r="B20" s="64">
        <v>43945</v>
      </c>
      <c r="C20" s="66" t="s">
        <v>29</v>
      </c>
      <c r="D20" s="63">
        <v>40</v>
      </c>
      <c r="E20" s="63"/>
      <c r="F20" s="63">
        <f>F19+D20</f>
        <v>50</v>
      </c>
      <c r="G20" s="63">
        <v>48</v>
      </c>
      <c r="H20" s="63">
        <f>AVERAGE(G18:G25)</f>
        <v>47.375</v>
      </c>
      <c r="I20" s="65">
        <f>D20*G20</f>
        <v>1920</v>
      </c>
      <c r="J20" s="65"/>
      <c r="K20" s="65">
        <f>K19+I20</f>
        <v>2370</v>
      </c>
      <c r="L20" s="60"/>
      <c r="M20" s="67">
        <v>43945</v>
      </c>
      <c r="N20" s="66" t="s">
        <v>28</v>
      </c>
      <c r="O20" s="63">
        <v>40</v>
      </c>
      <c r="P20" s="63"/>
      <c r="Q20" s="63">
        <f>Q19+O20</f>
        <v>50</v>
      </c>
      <c r="R20" s="63">
        <v>48</v>
      </c>
      <c r="S20" s="63"/>
      <c r="T20" s="65">
        <f>O20*R20</f>
        <v>1920</v>
      </c>
      <c r="U20" s="65"/>
      <c r="V20" s="65">
        <f>V19+T20</f>
        <v>2370</v>
      </c>
      <c r="W20" s="60"/>
      <c r="X20" s="60"/>
    </row>
    <row r="21" spans="1:24" ht="15.75" x14ac:dyDescent="0.25">
      <c r="A21" s="60"/>
      <c r="B21" s="64">
        <v>43946</v>
      </c>
      <c r="C21" s="63" t="s">
        <v>30</v>
      </c>
      <c r="D21" s="63"/>
      <c r="E21" s="63">
        <v>10</v>
      </c>
      <c r="F21" s="63">
        <f>F20-E21</f>
        <v>40</v>
      </c>
      <c r="G21" s="63">
        <v>45</v>
      </c>
      <c r="H21" s="63">
        <f>AVERAGE(G18:G25)</f>
        <v>47.375</v>
      </c>
      <c r="I21" s="65"/>
      <c r="J21" s="65">
        <f>E21*G21</f>
        <v>450</v>
      </c>
      <c r="K21" s="65">
        <f>K20-J21</f>
        <v>1920</v>
      </c>
      <c r="L21" s="60"/>
      <c r="M21" s="67">
        <v>43946</v>
      </c>
      <c r="N21" s="63" t="s">
        <v>27</v>
      </c>
      <c r="O21" s="63"/>
      <c r="P21" s="63">
        <v>25</v>
      </c>
      <c r="Q21" s="63">
        <f>Q20-P21</f>
        <v>25</v>
      </c>
      <c r="R21" s="63">
        <v>48</v>
      </c>
      <c r="S21" s="63"/>
      <c r="T21" s="65"/>
      <c r="U21" s="65">
        <f>P21*R21</f>
        <v>1200</v>
      </c>
      <c r="V21" s="65">
        <f>V20-U21</f>
        <v>1170</v>
      </c>
      <c r="W21" s="60"/>
      <c r="X21" s="60"/>
    </row>
    <row r="22" spans="1:24" ht="15.75" x14ac:dyDescent="0.25">
      <c r="A22" s="60"/>
      <c r="B22" s="64"/>
      <c r="C22" s="63"/>
      <c r="D22" s="63"/>
      <c r="E22" s="63">
        <v>15</v>
      </c>
      <c r="F22" s="63">
        <f>F21-E22</f>
        <v>25</v>
      </c>
      <c r="G22" s="63">
        <v>48</v>
      </c>
      <c r="H22" s="63">
        <f>AVERAGE(G18:G25)</f>
        <v>47.375</v>
      </c>
      <c r="I22" s="65"/>
      <c r="J22" s="65">
        <f>E22*G22</f>
        <v>720</v>
      </c>
      <c r="K22" s="65">
        <f>K21-J22</f>
        <v>1200</v>
      </c>
      <c r="L22" s="60"/>
      <c r="M22" s="67">
        <v>43948</v>
      </c>
      <c r="N22" s="63" t="s">
        <v>28</v>
      </c>
      <c r="O22" s="63">
        <v>35</v>
      </c>
      <c r="P22" s="63"/>
      <c r="Q22" s="63">
        <f>O22+Q21</f>
        <v>60</v>
      </c>
      <c r="R22" s="63">
        <v>50</v>
      </c>
      <c r="S22" s="63"/>
      <c r="T22" s="65">
        <f>O22*R22</f>
        <v>1750</v>
      </c>
      <c r="U22" s="65"/>
      <c r="V22" s="65">
        <f>V21+T22</f>
        <v>2920</v>
      </c>
      <c r="W22" s="60"/>
      <c r="X22" s="60"/>
    </row>
    <row r="23" spans="1:24" ht="15.75" x14ac:dyDescent="0.25">
      <c r="A23" s="60"/>
      <c r="B23" s="64">
        <v>43948</v>
      </c>
      <c r="C23" s="63" t="s">
        <v>32</v>
      </c>
      <c r="D23" s="63">
        <v>35</v>
      </c>
      <c r="E23" s="63"/>
      <c r="F23" s="63">
        <f>F22+D23</f>
        <v>60</v>
      </c>
      <c r="G23" s="63">
        <v>50</v>
      </c>
      <c r="H23" s="63">
        <f>AVERAGE(G18:G25)</f>
        <v>47.375</v>
      </c>
      <c r="I23" s="65">
        <f>D23*G23</f>
        <v>1750</v>
      </c>
      <c r="J23" s="65"/>
      <c r="K23" s="65">
        <f>K22+I23</f>
        <v>2950</v>
      </c>
      <c r="L23" s="60"/>
      <c r="M23" s="67">
        <v>43948</v>
      </c>
      <c r="N23" s="63" t="s">
        <v>27</v>
      </c>
      <c r="O23" s="63"/>
      <c r="P23" s="63">
        <v>35</v>
      </c>
      <c r="Q23" s="63">
        <f>Q22-P23</f>
        <v>25</v>
      </c>
      <c r="R23" s="63">
        <v>50</v>
      </c>
      <c r="S23" s="63"/>
      <c r="T23" s="65"/>
      <c r="U23" s="65">
        <f>P23*R23</f>
        <v>1750</v>
      </c>
      <c r="V23" s="65">
        <f>V22-U23</f>
        <v>1170</v>
      </c>
      <c r="W23" s="60"/>
      <c r="X23" s="60"/>
    </row>
    <row r="24" spans="1:24" ht="15.75" x14ac:dyDescent="0.25">
      <c r="A24" s="60"/>
      <c r="B24" s="64">
        <v>43949</v>
      </c>
      <c r="C24" s="63" t="s">
        <v>30</v>
      </c>
      <c r="D24" s="63"/>
      <c r="E24" s="63">
        <v>25</v>
      </c>
      <c r="F24" s="63">
        <f>F23-E24</f>
        <v>35</v>
      </c>
      <c r="G24" s="63">
        <v>48</v>
      </c>
      <c r="H24" s="63">
        <f>AVERAGE(G18:G25)</f>
        <v>47.375</v>
      </c>
      <c r="I24" s="65"/>
      <c r="J24" s="65">
        <f>G24*E24</f>
        <v>1200</v>
      </c>
      <c r="K24" s="65">
        <f>K23+J24</f>
        <v>4150</v>
      </c>
      <c r="L24" s="60"/>
      <c r="M24" s="67"/>
      <c r="N24" s="63"/>
      <c r="O24" s="63"/>
      <c r="P24" s="63">
        <v>15</v>
      </c>
      <c r="Q24" s="63">
        <f>Q23-P24</f>
        <v>10</v>
      </c>
      <c r="R24" s="63">
        <v>48</v>
      </c>
      <c r="S24" s="63"/>
      <c r="T24" s="65"/>
      <c r="U24" s="65">
        <f>P24*R24</f>
        <v>720</v>
      </c>
      <c r="V24" s="65">
        <f>V23-U24</f>
        <v>450</v>
      </c>
      <c r="W24" s="60"/>
      <c r="X24" s="60"/>
    </row>
    <row r="25" spans="1:24" ht="15.75" x14ac:dyDescent="0.25">
      <c r="A25" s="60"/>
      <c r="B25" s="68"/>
      <c r="C25" s="63"/>
      <c r="D25" s="63"/>
      <c r="E25" s="63">
        <v>25</v>
      </c>
      <c r="F25" s="63">
        <f>F24-E25</f>
        <v>10</v>
      </c>
      <c r="G25" s="63">
        <v>50</v>
      </c>
      <c r="H25" s="63">
        <f>AVERAGE(G18:G25)</f>
        <v>47.375</v>
      </c>
      <c r="I25" s="65"/>
      <c r="J25" s="65">
        <f>E25*G25</f>
        <v>1250</v>
      </c>
      <c r="K25" s="65">
        <f>K24-J25</f>
        <v>2900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.75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spans="1:24" ht="15.75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spans="1:24" ht="15.75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spans="1:24" ht="15.75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9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spans="1:24" ht="15.75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spans="1:24" ht="15.75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4" ht="15.75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spans="1:24" ht="15.75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</row>
    <row r="34" spans="1:24" ht="15.75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spans="1:24" ht="15.75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spans="1:24" ht="15.75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</sheetData>
  <mergeCells count="24">
    <mergeCell ref="M4:V4"/>
    <mergeCell ref="M5:M6"/>
    <mergeCell ref="N5:N6"/>
    <mergeCell ref="O5:Q5"/>
    <mergeCell ref="R5:S5"/>
    <mergeCell ref="T5:V5"/>
    <mergeCell ref="C16:C17"/>
    <mergeCell ref="D16:F16"/>
    <mergeCell ref="G16:H16"/>
    <mergeCell ref="I16:K16"/>
    <mergeCell ref="B2:K2"/>
    <mergeCell ref="B16:B17"/>
    <mergeCell ref="B15:K15"/>
    <mergeCell ref="D3:F3"/>
    <mergeCell ref="I3:K3"/>
    <mergeCell ref="B3:B4"/>
    <mergeCell ref="C3:C4"/>
    <mergeCell ref="G3:H3"/>
    <mergeCell ref="M15:V15"/>
    <mergeCell ref="M16:M17"/>
    <mergeCell ref="N16:N17"/>
    <mergeCell ref="O16:Q16"/>
    <mergeCell ref="R16:S16"/>
    <mergeCell ref="T16:V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Asiento de diario</vt:lpstr>
      <vt:lpstr>Valuaciones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Gomez</dc:creator>
  <cp:lastModifiedBy>Alberto Gomez</cp:lastModifiedBy>
  <dcterms:created xsi:type="dcterms:W3CDTF">2020-04-22T00:38:24Z</dcterms:created>
  <dcterms:modified xsi:type="dcterms:W3CDTF">2020-04-27T22:47:09Z</dcterms:modified>
</cp:coreProperties>
</file>