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/Dropbox/Dokumente/Promotion/PROJECTS/E.COLI/07_DOCUMENTS/"/>
    </mc:Choice>
  </mc:AlternateContent>
  <xr:revisionPtr revIDLastSave="0" documentId="13_ncr:1_{2326EC48-6FD4-6044-98E6-C602F332539F}" xr6:coauthVersionLast="33" xr6:coauthVersionMax="33" xr10:uidLastSave="{00000000-0000-0000-0000-000000000000}"/>
  <bookViews>
    <workbookView xWindow="760" yWindow="460" windowWidth="25860" windowHeight="17540" tabRatio="500" xr2:uid="{00000000-000D-0000-FFFF-FFFF00000000}"/>
  </bookViews>
  <sheets>
    <sheet name="Sheet1" sheetId="1" r:id="rId1"/>
  </sheet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3" i="1" l="1"/>
  <c r="H66" i="1" l="1"/>
  <c r="I66" i="1" s="1"/>
  <c r="H60" i="1"/>
  <c r="I60" i="1" s="1"/>
  <c r="H43" i="1"/>
  <c r="I43" i="1" s="1"/>
  <c r="I96" i="1" l="1"/>
  <c r="H95" i="1"/>
  <c r="H96" i="1" s="1"/>
  <c r="H8" i="1" l="1"/>
  <c r="I8" i="1" s="1"/>
  <c r="H113" i="1" l="1"/>
  <c r="H112" i="1"/>
  <c r="H111" i="1"/>
  <c r="H110" i="1"/>
  <c r="H109" i="1"/>
  <c r="H108" i="1"/>
  <c r="H107" i="1"/>
  <c r="H106" i="1"/>
  <c r="H105" i="1"/>
  <c r="H54" i="1"/>
  <c r="I54" i="1" s="1"/>
  <c r="H68" i="1"/>
  <c r="I68" i="1" s="1"/>
  <c r="I69" i="1" s="1"/>
  <c r="H67" i="1"/>
  <c r="H50" i="1"/>
  <c r="I50" i="1" s="1"/>
  <c r="H49" i="1"/>
  <c r="H51" i="1"/>
  <c r="I51" i="1" s="1"/>
  <c r="H48" i="1"/>
  <c r="H62" i="1"/>
  <c r="I62" i="1" s="1"/>
  <c r="H61" i="1"/>
  <c r="I61" i="1" s="1"/>
  <c r="H59" i="1"/>
  <c r="H58" i="1"/>
  <c r="I58" i="1" s="1"/>
  <c r="H57" i="1"/>
  <c r="I57" i="1" s="1"/>
  <c r="H56" i="1"/>
  <c r="I56" i="1" s="1"/>
  <c r="H55" i="1"/>
  <c r="I55" i="1" s="1"/>
  <c r="H42" i="1"/>
  <c r="H31" i="1"/>
  <c r="H44" i="1"/>
  <c r="I44" i="1" s="1"/>
  <c r="I45" i="1" s="1"/>
  <c r="H32" i="1"/>
  <c r="I32" i="1" s="1"/>
  <c r="H84" i="1"/>
  <c r="H83" i="1"/>
  <c r="I83" i="1" s="1"/>
  <c r="H82" i="1"/>
  <c r="I82" i="1" s="1"/>
  <c r="H81" i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H72" i="1"/>
  <c r="I72" i="1" s="1"/>
  <c r="H27" i="1"/>
  <c r="I27" i="1" s="1"/>
  <c r="H26" i="1"/>
  <c r="I26" i="1" s="1"/>
  <c r="H25" i="1"/>
  <c r="H22" i="1"/>
  <c r="H21" i="1"/>
  <c r="I21" i="1" s="1"/>
  <c r="H19" i="1"/>
  <c r="H18" i="1"/>
  <c r="H7" i="1"/>
  <c r="H6" i="1"/>
  <c r="H5" i="1"/>
  <c r="H39" i="1" l="1"/>
  <c r="I22" i="1"/>
  <c r="I28" i="1" s="1"/>
  <c r="I88" i="1" s="1"/>
  <c r="H28" i="1"/>
  <c r="H45" i="1"/>
  <c r="H116" i="1"/>
  <c r="H63" i="1"/>
  <c r="I85" i="1"/>
  <c r="I63" i="1"/>
  <c r="I39" i="1"/>
  <c r="H69" i="1"/>
  <c r="H85" i="1"/>
  <c r="H88" i="1" l="1"/>
  <c r="H98" i="1" s="1"/>
  <c r="I98" i="1"/>
  <c r="H118" i="1" l="1"/>
</calcChain>
</file>

<file path=xl/sharedStrings.xml><?xml version="1.0" encoding="utf-8"?>
<sst xmlns="http://schemas.openxmlformats.org/spreadsheetml/2006/main" count="312" uniqueCount="244">
  <si>
    <t>details1</t>
  </si>
  <si>
    <t>details2</t>
  </si>
  <si>
    <t>details3</t>
  </si>
  <si>
    <t>quantity</t>
  </si>
  <si>
    <t>Common</t>
  </si>
  <si>
    <t>3A</t>
  </si>
  <si>
    <t>https://www.reichelt.de/DC-Jacks/LUM-NEB-21R/3/index.html?&amp;ACTION=3&amp;LA=2&amp;ARTICLE=116262&amp;GROUPID=3258&amp;artnr=LUM+NEB+21R</t>
  </si>
  <si>
    <t>Power supply</t>
  </si>
  <si>
    <t>12V</t>
  </si>
  <si>
    <t>5A</t>
  </si>
  <si>
    <t>2.1mm pin</t>
  </si>
  <si>
    <t>https://www.reichelt.de/Power-Supplies-Fixed-Voltage/MW-GST60A12/3/index.html?&amp;ACTION=3&amp;LA=2&amp;ARTICLE=169684&amp;GROUPID=4950&amp;artnr=MW+GST60A12</t>
  </si>
  <si>
    <t>Flat ribbon cable</t>
  </si>
  <si>
    <t xml:space="preserve">10pin </t>
  </si>
  <si>
    <t>3m colored</t>
  </si>
  <si>
    <t>AWG-28</t>
  </si>
  <si>
    <t>https://www.reichelt.de/Flachbandkabel/AWG-28-10F-3M/3/index.html?ACTION=3&amp;GROUPID=3328&amp;ARTICLE=47668&amp;OFFSET=16&amp;SID=12V0KkLawQATQAAHaiTrQ76eddfec27d96e4abaa567a74d209b7b&amp;LANGUAGE=EN</t>
  </si>
  <si>
    <t>Capacitor</t>
  </si>
  <si>
    <t>16V</t>
  </si>
  <si>
    <t>680µF</t>
  </si>
  <si>
    <t>Electrolitic</t>
  </si>
  <si>
    <t>https://www.reichelt.de/Elkos-radial-105-C-1000-5000h/RAD-FC-680-16/3/index.html?&amp;ACTION=3&amp;LA=5700&amp;ARTICLE=84685&amp;GROUPID=4000&amp;artnr=RAD+FC+680%2F16</t>
  </si>
  <si>
    <t>220µF</t>
  </si>
  <si>
    <t>https://www.reichelt.de/Elkos-radial-85-C/RAD-220-63/3/index.html?&amp;ACTION=3&amp;LA=5700&amp;ARTICLE=15121&amp;GROUPID=3143&amp;artnr=RAD+220%2F63</t>
  </si>
  <si>
    <t>Diode</t>
  </si>
  <si>
    <t>20-60V</t>
  </si>
  <si>
    <t>Schottky</t>
  </si>
  <si>
    <t>https://www.reichelt.de/SB-SKE-4F-Dioden/SB-330/3/index.html?&amp;ACTION=3&amp;LA=5700&amp;ARTICLE=16039&amp;GROUPID=2991&amp;artnr=SB+330</t>
  </si>
  <si>
    <t>Inductor</t>
  </si>
  <si>
    <t>3.6A</t>
  </si>
  <si>
    <t>33µH</t>
  </si>
  <si>
    <t>Ferrit</t>
  </si>
  <si>
    <t>https://www.reichelt.de/Fest-Induktivitaeten-radial/L-09HCP-33-/3/index.html?ACTION=3&amp;GROUPID=3180&amp;ARTICLE=138657&amp;OFFSET=16&amp;SID=11V0QcSawQATMAAEmsvA88c90efb72bf42bc26df1c2bd134cc523&amp;LANGUAGE=EN</t>
  </si>
  <si>
    <t xml:space="preserve">Screw terminal </t>
  </si>
  <si>
    <t>2pin</t>
  </si>
  <si>
    <t>6A</t>
  </si>
  <si>
    <t>https://www.reichelt.de/Screw-terminals/AKL-059-02/3/index.html?&amp;ACTION=3&amp;LA=5700&amp;ARTICLE=36598&amp;GROUPID=7246&amp;artnr=AKL+059-02</t>
  </si>
  <si>
    <t>Switching volt reg (LM2596)</t>
  </si>
  <si>
    <t>45V</t>
  </si>
  <si>
    <t>TO-220-5</t>
  </si>
  <si>
    <t>https://www.reichelt.de/ICs-LM-2000-LM-25576/LM-2596-T5-0/3/index.html?&amp;ACTION=3&amp;LA=5700&amp;ARTICLE=109365&amp;GROUPID=5466&amp;artnr=LM+2596+T5%2C0</t>
  </si>
  <si>
    <t>Raspberry pi 3</t>
  </si>
  <si>
    <t>Pi 2 will also work</t>
  </si>
  <si>
    <t>http://www.reichelt.de/RASPBERRY-PI-3/3/index.html?&amp;ACTION=3&amp;LA=446&amp;ARTICLE=164977&amp;artnr=RASPBERRY+PI+3&amp;SEARCH=raspberry+pi3</t>
  </si>
  <si>
    <t>PiCamera</t>
  </si>
  <si>
    <t>V1 or V2 work</t>
  </si>
  <si>
    <t>better if it already has the lens</t>
  </si>
  <si>
    <t>http://www.waveshare.com/product/RPi-Camera-B.htm</t>
  </si>
  <si>
    <t>USB cable</t>
  </si>
  <si>
    <t>A to micro B</t>
  </si>
  <si>
    <t>http://www.reichelt.de/USB-Cables/AK-676-AB/3/index.html?&amp;ACTION=3&amp;LA=2&amp;ARTICLE=74221&amp;GROUPID=6099&amp;artnr=AK+676-AB</t>
  </si>
  <si>
    <t>Screws</t>
  </si>
  <si>
    <t>M3</t>
  </si>
  <si>
    <t>Head cap</t>
  </si>
  <si>
    <t>6mm long</t>
  </si>
  <si>
    <t>http://www.screwsandmore.de/en/50-pcs-DIN-912-A2-M3X6.html</t>
  </si>
  <si>
    <t>Arduino Nano</t>
  </si>
  <si>
    <t>Atmega328</t>
  </si>
  <si>
    <t>https://www.reichelt.de/ARDUINO-NANO/3/index.html?&amp;ACTION=3&amp;LA=446&amp;ARTICLE=142943&amp;artnr=ARDUINO+NANO&amp;SEARCH=arduino+nano</t>
  </si>
  <si>
    <t>A to mini B</t>
  </si>
  <si>
    <t>0.3m</t>
  </si>
  <si>
    <t>http://www.reichelt.de/USB-Cables/DELOCK-83178/3/index.html?&amp;ACTION=3&amp;LA=2&amp;ARTICLE=163118&amp;GROUPID=6099&amp;artnr=DELOCK+83178</t>
  </si>
  <si>
    <t>Peltier module</t>
  </si>
  <si>
    <t>H-Bridge (L298N)</t>
  </si>
  <si>
    <t>Multiwatt 15</t>
  </si>
  <si>
    <t>https://www.reichelt.de/L-298/3/index.html?&amp;ACTION=3&amp;LA=446&amp;ARTICLE=9667&amp;artnr=L+298&amp;SEARCH=l298n</t>
  </si>
  <si>
    <t>Fan</t>
  </si>
  <si>
    <t>5V</t>
  </si>
  <si>
    <t>40X40X20</t>
  </si>
  <si>
    <t>https://www.conrad.de/de/axialluefter-5-vdc-1189-mh-l-x-b-x-h-40-x-40-x-10-mm-sunon-mb40100v2-0000-a99-183719.html</t>
  </si>
  <si>
    <t>100V</t>
  </si>
  <si>
    <t>0.1µF</t>
  </si>
  <si>
    <t>https://www.reichelt.de/Elkos-radial-85-C/RAD-0-1-100/3/index.html?&amp;ACTION=3&amp;LA=5700&amp;ARTICLE=15085&amp;GROUPID=3143&amp;artnr=RAD+0%2C1%2F100</t>
  </si>
  <si>
    <t>LED RGB</t>
  </si>
  <si>
    <t>4V</t>
  </si>
  <si>
    <t>20mA</t>
  </si>
  <si>
    <t>4 pin</t>
  </si>
  <si>
    <t>https://www.reichelt.de/LED-LL-5-8000RGB/3/index.html?&amp;ACTION=3&amp;LA=446&amp;ARTICLE=156358&amp;artnr=LED+LL+5-8000RGB&amp;SEARCH=rgb+led</t>
  </si>
  <si>
    <t>Resistor</t>
  </si>
  <si>
    <t>1/4W</t>
  </si>
  <si>
    <t>220Ohm</t>
  </si>
  <si>
    <t>carbon film</t>
  </si>
  <si>
    <t>https://www.reichelt.de/1-4W-5-100-Ohm-910-Ohm/1-4W-220/3/index.html?&amp;ACTION=3&amp;LA=5700&amp;ARTICLE=1382&amp;GROUPID=3064&amp;artnr=1%2F4W+220</t>
  </si>
  <si>
    <t>17W</t>
  </si>
  <si>
    <t>1Ohm</t>
  </si>
  <si>
    <t>Axial</t>
  </si>
  <si>
    <t>https://www.reichelt.de/17-Watt-axial/17W-AXIAL-1-0/3/index.html?&amp;ACTION=3&amp;LA=5700&amp;ARTICLE=1629&amp;GROUPID=3122&amp;artnr=17W+AXIAL+1%2C0</t>
  </si>
  <si>
    <t>270Ohm</t>
  </si>
  <si>
    <t>https://www.reichelt.de/1-4W-5-100-Ohm-910-Ohm/1-4W-270/3/index.html?&amp;ACTION=3&amp;LA=5700&amp;ARTICLE=1390&amp;GROUPID=3064&amp;artnr=1%2F4W+270</t>
  </si>
  <si>
    <t>1kOhm</t>
  </si>
  <si>
    <t>https://www.reichelt.de/1-4W-5-1-0-k-Ohm-9-1-k-Ohm/1-4W-1-0K/3/index.html?&amp;ACTION=3&amp;LA=2&amp;ARTICLE=1315&amp;GROUPID=3065&amp;artnr=1%2F4W+1%2C0K</t>
  </si>
  <si>
    <t>Transisitor (BC368)</t>
  </si>
  <si>
    <t>20V</t>
  </si>
  <si>
    <t>1A</t>
  </si>
  <si>
    <t>0.8W</t>
  </si>
  <si>
    <t>https://www.reichelt.de/BC-Transistors/BC-368/3/index.html?&amp;ACTION=3&amp;LA=5700&amp;ARTICLE=4992&amp;GROUPID=7206&amp;artnr=BC+368</t>
  </si>
  <si>
    <t>Peltier element</t>
  </si>
  <si>
    <t>15.4V</t>
  </si>
  <si>
    <t>40X40X4.1mm</t>
  </si>
  <si>
    <t>https://www.reichelt.de/TEC1-127-05/3/index.html?&amp;ACTION=3&amp;LA=446&amp;ARTICLE=149024&amp;artnr=TEC1+127+05&amp;SEARCH=peltier</t>
  </si>
  <si>
    <t>Heat sink</t>
  </si>
  <si>
    <t>36X36X12</t>
  </si>
  <si>
    <t>https://www.reichelt.de/Heat-Sinks-PCB-mounting/V-ICK-PGA36X36/3/index.html?&amp;ACTION=3&amp;LA=2&amp;ARTICLE=100978&amp;GROUPID=4621&amp;artnr=V+ICK+PGA36X36</t>
  </si>
  <si>
    <t>Temp sensor (AD22100-KT)</t>
  </si>
  <si>
    <t>TO-92</t>
  </si>
  <si>
    <t>for negative temps use AT variant</t>
  </si>
  <si>
    <t>https://www.reichelt.de/AD-22100-KT/3/index.html?&amp;ACTION=3&amp;LA=446&amp;ARTICLE=39279&amp;artnr=AD+22100+KT&amp;SEARCH=ad22100kt</t>
  </si>
  <si>
    <t>3pin</t>
  </si>
  <si>
    <t>https://www.reichelt.de/Screw-terminals/AKL-059-03/3/index.html?&amp;ACTION=3&amp;LA=2&amp;ARTICLE=36599&amp;GROUPID=7246&amp;artnr=AKL+059-03</t>
  </si>
  <si>
    <t>Adafruit LED matrix</t>
  </si>
  <si>
    <t>8X8</t>
  </si>
  <si>
    <t>with backpack</t>
  </si>
  <si>
    <t>blue</t>
  </si>
  <si>
    <t>https://www.adafruit.com/products/1052</t>
  </si>
  <si>
    <t>LED(violet – High power)</t>
  </si>
  <si>
    <t>3.9V</t>
  </si>
  <si>
    <t>350mA</t>
  </si>
  <si>
    <t>130mW</t>
  </si>
  <si>
    <r>
      <rPr>
        <sz val="10"/>
        <color rgb="FF0000FF"/>
        <rFont val="Arial"/>
        <family val="2"/>
        <charset val="1"/>
      </rPr>
      <t>http://www.roithner-laser.com/led_highsingle_hexagonal.html</t>
    </r>
    <r>
      <rPr>
        <sz val="10"/>
        <rFont val="Arial"/>
        <family val="2"/>
        <charset val="1"/>
      </rPr>
      <t xml:space="preserve"> But maybe this would work? </t>
    </r>
    <r>
      <rPr>
        <sz val="10"/>
        <color rgb="FF0000FF"/>
        <rFont val="Arial"/>
        <family val="2"/>
        <charset val="1"/>
      </rPr>
      <t>http://www.reichelt.de/SMD-LEDs-Standard/2/index.html?&amp;ACTION=2&amp;LA=2&amp;GROUP=A5381&amp;GROUPID=3035&amp;START=0&amp;OFFSET=500&amp;SHOW=1</t>
    </r>
  </si>
  <si>
    <t>Resistor(High power)</t>
  </si>
  <si>
    <t>11W</t>
  </si>
  <si>
    <t>12Ohm</t>
  </si>
  <si>
    <t>axial</t>
  </si>
  <si>
    <t>https://www.reichelt.de/11-Watt-axial/11W-AXIAL-12/3/index.html?&amp;ACTION=3&amp;LA=2&amp;ARTICLE=1506&amp;GROUPID=3120&amp;artnr=11W+AXIAL+12 ?&amp;ACTION=3&amp;LA=2&amp;ARTICLE=1506&amp;GROUPID=3120&amp;artnr=11W+AXIAL+12</t>
  </si>
  <si>
    <t xml:space="preserve"> or maybe this would work https://www.reichelt.de/11-Watt-axial/11W-AXIAL-12/3/index.html?&amp;ACTION=3&amp;LA=2&amp;ARTICLE=1506&amp;GROUPID=3120&amp;artnr=11W+AXIAL+12</t>
  </si>
  <si>
    <t>Reflective collimator</t>
  </si>
  <si>
    <t xml:space="preserve">6° </t>
  </si>
  <si>
    <t>17.5mm</t>
  </si>
  <si>
    <t>CLP17CR</t>
  </si>
  <si>
    <t>http://www.roithner-laser.com/led_highoptic.html</t>
  </si>
  <si>
    <t>Excitation filter</t>
  </si>
  <si>
    <t>Roscolux #381</t>
  </si>
  <si>
    <t>https://www.rosco.com/uk/german/filters/roscolux.cfm</t>
  </si>
  <si>
    <t>Emission filter</t>
  </si>
  <si>
    <t>Roscolux #12</t>
  </si>
  <si>
    <t>Servo motor</t>
  </si>
  <si>
    <t>cont. rotation</t>
  </si>
  <si>
    <t>https://www.conrad.de/de/modelcraft-mini-servo-y-3009-analog-servo-getriebe-material-kunststoff-stecksystem-jr-209089.html</t>
  </si>
  <si>
    <t>TOTAL</t>
  </si>
  <si>
    <t>Extras</t>
  </si>
  <si>
    <t>HDMI to VGA dongle</t>
  </si>
  <si>
    <t>Optional</t>
  </si>
  <si>
    <t>https://www.conrad.de/de/manhattan-hdmi-auf-vga-konverter-1284618.html</t>
  </si>
  <si>
    <t>Red filter (optional)</t>
  </si>
  <si>
    <t>Roscolux #19</t>
  </si>
  <si>
    <t>Monitor</t>
  </si>
  <si>
    <t>https://www.reichelt.de/HANNS-G-HE225DPB/3/index.html?&amp;ACTION=3&amp;LA=446&amp;ARTICLE=130197&amp;artnr=HANNS-G+HE225DPB&amp;SEARCH=pc+monitore</t>
  </si>
  <si>
    <t>Keyboard &amp; mouse set</t>
  </si>
  <si>
    <t>USB</t>
  </si>
  <si>
    <t>http://www.reichelt.de/Keyboard-Mouse-Sets/CHERRY-JD-0800DE/3/index.html?&amp;ACTION=3&amp;LA=2&amp;ARTICLE=154150&amp;GROUPID=6267&amp;artnr=CHERRY+JD-0800DE</t>
  </si>
  <si>
    <t>Soldering iron</t>
  </si>
  <si>
    <t>https://www.reichelt.de/KOLBEN-FP-30/3/index.html?&amp;ACTION=3&amp;LA=446&amp;ARTICLE=89497&amp;artnr=KOLBEN+FP+30&amp;SEARCH=soldering+iron</t>
  </si>
  <si>
    <t>Solder</t>
  </si>
  <si>
    <t>1mm</t>
  </si>
  <si>
    <t>https://www.reichelt.de/Solder/LZ-FE-1-0-100/3/index.html?&amp;ACTION=3&amp;LA=2&amp;ARTICLE=30439&amp;GROUPID=557&amp;artnr=LZ+FE+1%2C0+100</t>
  </si>
  <si>
    <t>Thermal paste</t>
  </si>
  <si>
    <t>https://www.reichelt.de/TG-WLPA-015/3/index.html?&amp;ACTION=3&amp;LA=446&amp;ARTICLE=156447&amp;artnr=TG-WLPA-015&amp;SEARCH=thermal+paste</t>
  </si>
  <si>
    <t>Third Hand</t>
  </si>
  <si>
    <t>https://www.reichelt.de/Holders-Vices/HALTER-ZD-10MB/3/index.html?&amp;ACTION=3&amp;LA=5700&amp;ARTICLE=145605&amp;GROUPID=4143&amp;artnr=HALTER+ZD-10MB</t>
  </si>
  <si>
    <t>Screw driver</t>
  </si>
  <si>
    <t>3.5mm</t>
  </si>
  <si>
    <t>https://www.reichelt.de/Standard-soft-finish/WIHA-302-3-5/3/index.html?&amp;ACTION=3&amp;LA=2&amp;ARTICLE=28685&amp;GROUPID=561&amp;artnr=WIHA+302-3%2C5</t>
  </si>
  <si>
    <t xml:space="preserve">TOTAL </t>
  </si>
  <si>
    <t>Grand total</t>
  </si>
  <si>
    <t>Raspberry pi and cables</t>
  </si>
  <si>
    <t>Arduino and cable</t>
  </si>
  <si>
    <t>Fluorescence module</t>
  </si>
  <si>
    <t>Opportunity for substantially saving cost by sourcing elsewhere</t>
  </si>
  <si>
    <t>Focus Servo (added to Fluorescence power circuit)</t>
  </si>
  <si>
    <t>LED Matrix (added to Ring power circuit)</t>
  </si>
  <si>
    <t>Can be sourced cheaper from overseas</t>
  </si>
  <si>
    <t>Can sometimes be sourced slightly cheaper from alternative suppliers</t>
  </si>
  <si>
    <t>Can sometimes be sourced slighty cheaper from alternative suppliers</t>
  </si>
  <si>
    <t>There are many UV LEDs available, many of which are substantially cheaper</t>
  </si>
  <si>
    <t>helpful to focus the light, but not essential</t>
  </si>
  <si>
    <t>Can be sourced slightly cheaper from overseas. Alternativelty the apporox half-priced RPi2 also works.</t>
  </si>
  <si>
    <t>Can be sourced cheaper from overseas, or pieced together from individual components purchased individually</t>
  </si>
  <si>
    <t>can be sourced cheaper from overseas, or improvised from an old Laptop adapter (check power rating!)</t>
  </si>
  <si>
    <t>This is "just" a cable supply - can be sourced from anywhere, e.g. from an old computer or printer</t>
  </si>
  <si>
    <t>Estimate - prices vary widely and drop substantially when ordering in bulk</t>
  </si>
  <si>
    <t>Can be sourced cheaper from different suppliers. Alternatively, any old CPU fan will work</t>
  </si>
  <si>
    <t>Can be sourced substantially cheaper from different suppliers</t>
  </si>
  <si>
    <t>Can be sourced cheaper from different suppliers.</t>
  </si>
  <si>
    <t>all prices in euros</t>
  </si>
  <si>
    <t>optional</t>
  </si>
  <si>
    <t>likely already available</t>
  </si>
  <si>
    <t xml:space="preserve">Essential. Arduino &amp; PCB only needed if   modules to be added </t>
  </si>
  <si>
    <t>recommended</t>
  </si>
  <si>
    <r>
      <t xml:space="preserve">*if mostly sourced from same supplier in Germany; </t>
    </r>
    <r>
      <rPr>
        <sz val="10"/>
        <color rgb="FF00B050"/>
        <rFont val="Arial"/>
        <family val="2"/>
      </rPr>
      <t>**if prepared to "shop around" and/or improvise</t>
    </r>
  </si>
  <si>
    <t xml:space="preserve">Can be sourced dramatically cheaper from overseas </t>
  </si>
  <si>
    <t>A full roll of filter costs 10.2 Euro, but less than 0.1% is needed</t>
  </si>
  <si>
    <t>Can be sourced cheaper from alternative suppliers</t>
  </si>
  <si>
    <r>
      <t>unit price (</t>
    </r>
    <r>
      <rPr>
        <b/>
        <sz val="10"/>
        <rFont val="Calibri"/>
        <family val="2"/>
      </rPr>
      <t>€</t>
    </r>
    <r>
      <rPr>
        <b/>
        <sz val="9.5"/>
        <rFont val="Arial"/>
        <family val="2"/>
        <charset val="1"/>
      </rPr>
      <t>)</t>
    </r>
  </si>
  <si>
    <t xml:space="preserve">total* (€)          </t>
  </si>
  <si>
    <t>total** (€)</t>
  </si>
  <si>
    <t>Estimate, based on material cost. If a 3D print service is required (e.g. as no 3D printer is available), we estimate a minimum charge of 40 Euros.</t>
  </si>
  <si>
    <t>https://github.com/amchagas/Flypi</t>
  </si>
  <si>
    <t>https://www.reichelt.de/Blei-Vlies-Akkus-12V-Panasonic/LCR-12V-7-2P-1/3/index.html?ACTION=3&amp;LA=5&amp;ARTICLE=26559&amp;GROUPID=4234&amp;artnr=LCR-12V+7%2C2P-1</t>
  </si>
  <si>
    <t>7,2Ah</t>
  </si>
  <si>
    <t>Lead-acid Battery</t>
  </si>
  <si>
    <t>Allows the FlyPi to be off-grid</t>
  </si>
  <si>
    <t>http://www.screwsandmore.de/en/50-pcs-DIN-912-A2-M3X12.html</t>
  </si>
  <si>
    <t>Off Grid module</t>
  </si>
  <si>
    <t>Charger</t>
  </si>
  <si>
    <t>charger for the lead battery</t>
  </si>
  <si>
    <t>600mA</t>
  </si>
  <si>
    <t>https://www.reichelt.de/Ladegeraete-fuer-Bleiakkus/LADER-AS/3/index.html?ACTION=3&amp;LA=5&amp;ARTICLE=115306&amp;GROUPID=4193&amp;artnr=LADER+AS</t>
  </si>
  <si>
    <t>Can be sourced signficantly cheaper from overseas</t>
  </si>
  <si>
    <t>Can be sourced signifcantly cheaper from overseas</t>
  </si>
  <si>
    <t>Off grid TOTAL</t>
  </si>
  <si>
    <t>6-20mm long</t>
  </si>
  <si>
    <t>Approximate and depending on configuration</t>
  </si>
  <si>
    <t>18 mm long</t>
  </si>
  <si>
    <t>Ball Magnets</t>
  </si>
  <si>
    <t>D=6mm</t>
  </si>
  <si>
    <t>Neo Dym</t>
  </si>
  <si>
    <t>5 V</t>
  </si>
  <si>
    <t>3D printed parts</t>
  </si>
  <si>
    <t>see github</t>
  </si>
  <si>
    <t xml:space="preserve">several parts </t>
  </si>
  <si>
    <t>Basis, Blocks</t>
  </si>
  <si>
    <t>7'' Touch Panel</t>
  </si>
  <si>
    <t>Original One</t>
  </si>
  <si>
    <t>https://www.amazon.de/Raspberry-Pi-7-inch-Screen-Display/dp/B014WKCFR4/ref=sr_1_1?ie=UTF8&amp;qid=1534063114&amp;sr=8-1&amp;keywords=7+inch+raspberry</t>
  </si>
  <si>
    <t>Other might work but have problems with GUI</t>
  </si>
  <si>
    <t>https://www.amazon.de/Magnets1000-Kugelmagnete-Neodym-verchromt-Haftkraft/dp/B072QXFMP8/ref=sr_1_1?s=kitchen&amp;ie=UTF8&amp;qid=1534063173&amp;sr=1-1&amp;keywords=kugelmagnet+6mm</t>
  </si>
  <si>
    <t>SD Card</t>
  </si>
  <si>
    <t>64 GB will work</t>
  </si>
  <si>
    <t>https://www.amazon.de/dp/B073JYVKNX/ref=sxnav_sxwds-bovbp-p_lm_l_1?pf_rd_m=A3JWKAKR8XB7XF&amp;pf_rd_p=2b5add15-53a5-4f3b-a6ca-4fd8f0eca2ba&amp;pd_rd_wg=9XCde&amp;pf_rd_r=PVBGG0WT46TQ6PAKB77H&amp;pf_rd_s=desktop-sx-nav&amp;pf_rd_t=301&amp;pd_rd_i=B073JYVKNX&amp;pd_rd_w=HRzL7&amp;pf_rd_i=64+gb+sd+micro&amp;pd_rd_r=9638d09b-2714-4acb-9a26-484d3563c9a5&amp;ie=UTF8&amp;qid=1534063253&amp;sr=1</t>
  </si>
  <si>
    <t>Female/Male</t>
  </si>
  <si>
    <t>Magnetic Connectors, Pogo Pins</t>
  </si>
  <si>
    <t>https://www.alibaba.com/product-detail/PCB-cable-magnetic-4-pin-pogo_60710264603.html?spm=a2700.details.maylikever.2.28412bcbw62OTm</t>
  </si>
  <si>
    <t>Not necessary, but nice to have; Quantity depends on module used in the setup</t>
  </si>
  <si>
    <t>Can be sourced dramatically cheaper from overseas; Quantity depends on module used in the setup</t>
  </si>
  <si>
    <t>Wires</t>
  </si>
  <si>
    <t>0,14mm^2</t>
  </si>
  <si>
    <t>Can be any wire</t>
  </si>
  <si>
    <t>https://www.amazon.de/Donau-Elektronik-GMBH-Original-Kupfer/dp/B01BI1G88C/ref=sr_1_3?ie=UTF8&amp;qid=1534063514&amp;sr=8-3&amp;keywords=draht+l%C3%B6ten</t>
  </si>
  <si>
    <t>LED Matrix</t>
  </si>
  <si>
    <t>64 LEDs</t>
  </si>
  <si>
    <t>https://www.amazon.de/DIGI-DOT-PANEL-8X8-MIT-WS2812B-LEDS/dp/B00QYQCMQY/ref=sr_1_3?s=toys&amp;ie=UTF8&amp;qid=1534063605&amp;sr=8-3&amp;keywords=neo+matrix+led</t>
  </si>
  <si>
    <t>Adafruit neopixel matrix</t>
  </si>
  <si>
    <t>Power-LED</t>
  </si>
  <si>
    <t>450nm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</si>
</sst>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B050"/>
      <name val="Arial"/>
      <family val="2"/>
      <charset val="1"/>
    </font>
    <font>
      <sz val="10"/>
      <color rgb="FF00B050"/>
      <name val="Arial"/>
      <family val="2"/>
      <charset val="1"/>
    </font>
    <font>
      <b/>
      <sz val="10"/>
      <color rgb="FF00B050"/>
      <name val="Arial"/>
      <family val="2"/>
    </font>
    <font>
      <b/>
      <sz val="10"/>
      <color theme="0" tint="-0.34998626667073579"/>
      <name val="Arial"/>
      <family val="2"/>
      <charset val="1"/>
    </font>
    <font>
      <sz val="10"/>
      <color theme="0" tint="-0.34998626667073579"/>
      <name val="Arial"/>
      <family val="2"/>
      <charset val="1"/>
    </font>
    <font>
      <sz val="10"/>
      <color rgb="FF00B050"/>
      <name val="Arial"/>
      <family val="2"/>
    </font>
    <font>
      <b/>
      <sz val="10"/>
      <name val="Calibri"/>
      <family val="2"/>
    </font>
    <font>
      <b/>
      <sz val="9.5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rgb="FF0000CC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0" xfId="0" applyFont="1" applyBorder="1"/>
    <xf numFmtId="0" fontId="1" fillId="0" borderId="0" xfId="0" applyFont="1" applyBorder="1"/>
    <xf numFmtId="49" fontId="2" fillId="0" borderId="3" xfId="0" applyNumberFormat="1" applyFont="1" applyBorder="1"/>
    <xf numFmtId="49" fontId="2" fillId="0" borderId="5" xfId="0" applyNumberFormat="1" applyFont="1" applyBorder="1"/>
    <xf numFmtId="49" fontId="2" fillId="0" borderId="2" xfId="0" applyNumberFormat="1" applyFont="1" applyBorder="1"/>
    <xf numFmtId="0" fontId="3" fillId="0" borderId="1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1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5" fillId="0" borderId="0" xfId="0" applyFont="1" applyBorder="1"/>
    <xf numFmtId="0" fontId="6" fillId="0" borderId="4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7" fillId="0" borderId="0" xfId="0" applyFont="1"/>
    <xf numFmtId="0" fontId="4" fillId="0" borderId="0" xfId="0" applyFont="1" applyBorder="1"/>
    <xf numFmtId="0" fontId="8" fillId="0" borderId="0" xfId="0" applyFont="1"/>
    <xf numFmtId="0" fontId="9" fillId="0" borderId="0" xfId="0" applyFont="1"/>
    <xf numFmtId="0" fontId="14" fillId="0" borderId="0" xfId="1" applyFont="1"/>
    <xf numFmtId="0" fontId="15" fillId="0" borderId="0" xfId="0" applyFont="1"/>
    <xf numFmtId="0" fontId="16" fillId="0" borderId="0" xfId="0" applyFont="1"/>
    <xf numFmtId="0" fontId="16" fillId="0" borderId="4" xfId="0" applyFont="1" applyBorder="1"/>
    <xf numFmtId="0" fontId="0" fillId="2" borderId="6" xfId="0" applyFill="1" applyBorder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  <xf numFmtId="0" fontId="0" fillId="2" borderId="8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 wrapText="1"/>
    </xf>
    <xf numFmtId="0" fontId="0" fillId="2" borderId="7" xfId="0" applyFill="1" applyBorder="1" applyAlignment="1">
      <alignment horizontal="center" vertical="center" textRotation="90" wrapText="1"/>
    </xf>
    <xf numFmtId="0" fontId="0" fillId="2" borderId="8" xfId="0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 textRotation="89"/>
    </xf>
    <xf numFmtId="0" fontId="0" fillId="2" borderId="7" xfId="0" applyFill="1" applyBorder="1" applyAlignment="1">
      <alignment horizontal="center" vertical="center" textRotation="89"/>
    </xf>
    <xf numFmtId="0" fontId="0" fillId="2" borderId="8" xfId="0" applyFill="1" applyBorder="1" applyAlignment="1">
      <alignment horizontal="center" vertical="center" textRotation="89"/>
    </xf>
    <xf numFmtId="0" fontId="0" fillId="0" borderId="0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0000CC"/>
      <color rgb="FF304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ichelt.de/1-4W-5-100-Ohm-910-Ohm/1-4W-220/3/index.html?&amp;ACTION=3&amp;LA=5700&amp;ARTICLE=1382&amp;GROUPID=3064&amp;artnr=1%2F4W+220" TargetMode="External"/><Relationship Id="rId18" Type="http://schemas.openxmlformats.org/officeDocument/2006/relationships/hyperlink" Target="https://www.reichelt.de/TEC1-127-05/3/index.html?&amp;ACTION=3&amp;LA=446&amp;ARTICLE=149024&amp;artnr=TEC1+127+05&amp;SEARCH=peltier" TargetMode="External"/><Relationship Id="rId26" Type="http://schemas.openxmlformats.org/officeDocument/2006/relationships/hyperlink" Target="https://www.reichelt.de/Elkos-radial-85-C/RAD-220-63/3/index.html?&amp;ACTION=3&amp;LA=5700&amp;ARTICLE=15121&amp;GROUPID=3143&amp;artnr=RAD+220%2F63" TargetMode="External"/><Relationship Id="rId39" Type="http://schemas.openxmlformats.org/officeDocument/2006/relationships/hyperlink" Target="https://www.reichelt.de/Screw-terminals/AKL-059-03/3/index.html?&amp;ACTION=3&amp;LA=2&amp;ARTICLE=36599&amp;GROUPID=7246&amp;artnr=AKL+059-03" TargetMode="External"/><Relationship Id="rId21" Type="http://schemas.openxmlformats.org/officeDocument/2006/relationships/hyperlink" Target="https://www.reichelt.de/AD-22100-KT/3/index.html?&amp;ACTION=3&amp;LA=446&amp;ARTICLE=39279&amp;artnr=AD+22100+KT&amp;SEARCH=ad22100kt" TargetMode="External"/><Relationship Id="rId34" Type="http://schemas.openxmlformats.org/officeDocument/2006/relationships/hyperlink" Target="http://www.roithner-laser.com/led_highoptic.html" TargetMode="External"/><Relationship Id="rId42" Type="http://schemas.openxmlformats.org/officeDocument/2006/relationships/hyperlink" Target="https://www.rosco.com/uk/german/filters/roscolux.cfm" TargetMode="External"/><Relationship Id="rId47" Type="http://schemas.openxmlformats.org/officeDocument/2006/relationships/hyperlink" Target="https://www.reichelt.de/TG-WLPA-015/3/index.html?&amp;ACTION=3&amp;LA=446&amp;ARTICLE=156447&amp;artnr=TG-WLPA-015&amp;SEARCH=thermal+paste" TargetMode="External"/><Relationship Id="rId50" Type="http://schemas.openxmlformats.org/officeDocument/2006/relationships/hyperlink" Target="https://www.reichelt.de/Blei-Vlies-Akkus-12V-Panasonic/LCR-12V-7-2P-1/3/index.html?ACTION=3&amp;LA=5&amp;ARTICLE=26559&amp;GROUPID=4234&amp;artnr=LCR-12V+7%2C2P-1" TargetMode="External"/><Relationship Id="rId7" Type="http://schemas.openxmlformats.org/officeDocument/2006/relationships/hyperlink" Target="https://www.reichelt.de/ARDUINO-NANO/3/index.html?&amp;ACTION=3&amp;LA=446&amp;ARTICLE=142943&amp;artnr=ARDUINO+NANO&amp;SEARCH=arduino+nano" TargetMode="External"/><Relationship Id="rId2" Type="http://schemas.openxmlformats.org/officeDocument/2006/relationships/hyperlink" Target="https://www.reichelt.de/Power-Supplies-Fixed-Voltage/MW-GST60A12/3/index.html?&amp;ACTION=3&amp;LA=2&amp;ARTICLE=169684&amp;GROUPID=4950&amp;artnr=MW+GST60A12" TargetMode="External"/><Relationship Id="rId16" Type="http://schemas.openxmlformats.org/officeDocument/2006/relationships/hyperlink" Target="https://www.reichelt.de/1-4W-5-1-0-k-Ohm-9-1-k-Ohm/1-4W-1-0K/3/index.html?&amp;ACTION=3&amp;LA=2&amp;ARTICLE=1315&amp;GROUPID=3065&amp;artnr=1%2F4W+1%2C0K" TargetMode="External"/><Relationship Id="rId29" Type="http://schemas.openxmlformats.org/officeDocument/2006/relationships/hyperlink" Target="https://www.reichelt.de/ICs-LM-2000-LM-25576/LM-2596-T5-0/3/index.html?&amp;ACTION=3&amp;LA=5700&amp;ARTICLE=109365&amp;GROUPID=5466&amp;artnr=LM+2596+T5%2C0" TargetMode="External"/><Relationship Id="rId11" Type="http://schemas.openxmlformats.org/officeDocument/2006/relationships/hyperlink" Target="https://www.reichelt.de/Elkos-radial-85-C/RAD-0-1-100/3/index.html?&amp;ACTION=3&amp;LA=5700&amp;ARTICLE=15085&amp;GROUPID=3143&amp;artnr=RAD+0%2C1%2F100" TargetMode="External"/><Relationship Id="rId24" Type="http://schemas.openxmlformats.org/officeDocument/2006/relationships/hyperlink" Target="https://www.adafruit.com/products/1052" TargetMode="External"/><Relationship Id="rId32" Type="http://schemas.openxmlformats.org/officeDocument/2006/relationships/hyperlink" Target="https://www.reichelt.de/11-Watt-axial/11W-AXIAL-12/3/index.html?&amp;ACTION=3&amp;LA=2&amp;ARTICLE=1506&amp;GROUPID=3120&amp;artnr=11W+AXIAL+12%20?&amp;ACTION=3&amp;LA=2&amp;ARTICLE=1506&amp;GROUPID=3120&amp;artnr=11W+AXIAL+12" TargetMode="External"/><Relationship Id="rId37" Type="http://schemas.openxmlformats.org/officeDocument/2006/relationships/hyperlink" Target="https://www.rosco.com/uk/german/filters/roscolux.cfm" TargetMode="External"/><Relationship Id="rId40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45" Type="http://schemas.openxmlformats.org/officeDocument/2006/relationships/hyperlink" Target="https://www.reichelt.de/KOLBEN-FP-30/3/index.html?&amp;ACTION=3&amp;LA=446&amp;ARTICLE=89497&amp;artnr=KOLBEN+FP+30&amp;SEARCH=soldering+iron" TargetMode="External"/><Relationship Id="rId53" Type="http://schemas.openxmlformats.org/officeDocument/2006/relationships/hyperlink" Target="http://www.screwsandmore.de/en/50-pcs-DIN-912-A2-M3X6.html" TargetMode="External"/><Relationship Id="rId5" Type="http://schemas.openxmlformats.org/officeDocument/2006/relationships/hyperlink" Target="http://www.reichelt.de/USB-Cables/AK-676-AB/3/index.html?&amp;ACTION=3&amp;LA=2&amp;ARTICLE=74221&amp;GROUPID=6099&amp;artnr=AK+676-AB" TargetMode="External"/><Relationship Id="rId10" Type="http://schemas.openxmlformats.org/officeDocument/2006/relationships/hyperlink" Target="https://www.conrad.de/de/axialluefter-5-vdc-1189-mh-l-x-b-x-h-40-x-40-x-10-mm-sunon-mb40100v2-0000-a99-183719.html" TargetMode="External"/><Relationship Id="rId19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31" Type="http://schemas.openxmlformats.org/officeDocument/2006/relationships/hyperlink" Target="https://www.reichelt.de/BC-Transistors/BC-368/3/index.html?&amp;ACTION=3&amp;LA=5700&amp;ARTICLE=4992&amp;GROUPID=7206&amp;artnr=BC+368" TargetMode="External"/><Relationship Id="rId44" Type="http://schemas.openxmlformats.org/officeDocument/2006/relationships/hyperlink" Target="http://www.reichelt.de/Keyboard-Mouse-Sets/CHERRY-JD-0800DE/3/index.html?&amp;ACTION=3&amp;LA=2&amp;ARTICLE=154150&amp;GROUPID=6267&amp;artnr=CHERRY+JD-0800DE" TargetMode="External"/><Relationship Id="rId52" Type="http://schemas.openxmlformats.org/officeDocument/2006/relationships/hyperlink" Target="http://www.screwsandmore.de/en/50-pcs-DIN-912-A2-M3X6.html" TargetMode="External"/><Relationship Id="rId4" Type="http://schemas.openxmlformats.org/officeDocument/2006/relationships/hyperlink" Target="http://www.reichelt.de/RASPBERRY-PI-3/3/index.html?&amp;ACTION=3&amp;LA=446&amp;ARTICLE=164977&amp;artnr=RASPBERRY+PI+3&amp;SEARCH=raspberry+pi3" TargetMode="External"/><Relationship Id="rId9" Type="http://schemas.openxmlformats.org/officeDocument/2006/relationships/hyperlink" Target="https://www.reichelt.de/L-298/3/index.html?&amp;ACTION=3&amp;LA=446&amp;ARTICLE=9667&amp;artnr=L+298&amp;SEARCH=l298n" TargetMode="External"/><Relationship Id="rId14" Type="http://schemas.openxmlformats.org/officeDocument/2006/relationships/hyperlink" Target="https://www.reichelt.de/17-Watt-axial/17W-AXIAL-1-0/3/index.html?&amp;ACTION=3&amp;LA=5700&amp;ARTICLE=1629&amp;GROUPID=3122&amp;artnr=17W+AXIAL+1%2C0" TargetMode="External"/><Relationship Id="rId22" Type="http://schemas.openxmlformats.org/officeDocument/2006/relationships/hyperlink" Target="https://www.reichelt.de/Screw-terminals/AKL-059-03/3/index.html?&amp;ACTION=3&amp;LA=2&amp;ARTICLE=36599&amp;GROUPID=7246&amp;artnr=AKL+059-03" TargetMode="External"/><Relationship Id="rId27" Type="http://schemas.openxmlformats.org/officeDocument/2006/relationships/hyperlink" Target="https://www.reichelt.de/SB-SKE-4F-Dioden/SB-330/3/index.html?&amp;ACTION=3&amp;LA=5700&amp;ARTICLE=16039&amp;GROUPID=2991&amp;artnr=SB+330" TargetMode="External"/><Relationship Id="rId30" Type="http://schemas.openxmlformats.org/officeDocument/2006/relationships/hyperlink" Target="https://www.reichelt.de/1-4W-5-100-Ohm-910-Ohm/1-4W-270/3/index.html?&amp;ACTION=3&amp;LA=5700&amp;ARTICLE=1390&amp;GROUPID=3064&amp;artnr=1%2F4W+270" TargetMode="External"/><Relationship Id="rId35" Type="http://schemas.openxmlformats.org/officeDocument/2006/relationships/hyperlink" Target="https://www.reichelt.de/Heat-Sinks-PCB-mounting/V-ICK-PGA36X36/3/index.html?&amp;ACTION=3&amp;LA=2&amp;ARTICLE=100978&amp;GROUPID=4621&amp;artnr=V+ICK+PGA36X36" TargetMode="External"/><Relationship Id="rId43" Type="http://schemas.openxmlformats.org/officeDocument/2006/relationships/hyperlink" Target="https://www.reichelt.de/HANNS-G-HE225DPB/3/index.html?&amp;ACTION=3&amp;LA=446&amp;ARTICLE=130197&amp;artnr=HANNS-G+HE225DPB&amp;SEARCH=pc+monitore" TargetMode="External"/><Relationship Id="rId48" Type="http://schemas.openxmlformats.org/officeDocument/2006/relationships/hyperlink" Target="https://www.reichelt.de/Holders-Vices/HALTER-ZD-10MB/3/index.html?&amp;ACTION=3&amp;LA=5700&amp;ARTICLE=145605&amp;GROUPID=4143&amp;artnr=HALTER+ZD-10MB" TargetMode="External"/><Relationship Id="rId8" Type="http://schemas.openxmlformats.org/officeDocument/2006/relationships/hyperlink" Target="http://www.reichelt.de/USB-Cables/DELOCK-83178/3/index.html?&amp;ACTION=3&amp;LA=2&amp;ARTICLE=163118&amp;GROUPID=6099&amp;artnr=DELOCK+83178" TargetMode="External"/><Relationship Id="rId51" Type="http://schemas.openxmlformats.org/officeDocument/2006/relationships/hyperlink" Target="http://www.screwsandmore.de/en/50-pcs-DIN-912-A2-M3X6.html" TargetMode="External"/><Relationship Id="rId3" Type="http://schemas.openxmlformats.org/officeDocument/2006/relationships/hyperlink" Target="https://www.reichelt.de/Flachbandkabel/AWG-28-10F-3M/3/index.html?ACTION=3&amp;GROUPID=3328&amp;ARTICLE=47668&amp;OFFSET=16&amp;SID=12V0KkLawQATQAAHaiTrQ76eddfec27d96e4abaa567a74d209b7b&amp;LANGUAGE=EN" TargetMode="External"/><Relationship Id="rId12" Type="http://schemas.openxmlformats.org/officeDocument/2006/relationships/hyperlink" Target="https://www.reichelt.de/LED-LL-5-8000RGB/3/index.html?&amp;ACTION=3&amp;LA=446&amp;ARTICLE=156358&amp;artnr=LED+LL+5-8000RGB&amp;SEARCH=rgb+led" TargetMode="External"/><Relationship Id="rId17" Type="http://schemas.openxmlformats.org/officeDocument/2006/relationships/hyperlink" Target="https://www.reichelt.de/BC-Transistors/BC-368/3/index.html?&amp;ACTION=3&amp;LA=5700&amp;ARTICLE=4992&amp;GROUPID=7206&amp;artnr=BC+368" TargetMode="External"/><Relationship Id="rId25" Type="http://schemas.openxmlformats.org/officeDocument/2006/relationships/hyperlink" Target="https://www.reichelt.de/Elkos-radial-105-C-1000-5000h/RAD-FC-680-16/3/index.html?&amp;ACTION=3&amp;LA=5700&amp;ARTICLE=84685&amp;GROUPID=4000&amp;artnr=RAD+FC+680%2F16" TargetMode="External"/><Relationship Id="rId33" Type="http://schemas.openxmlformats.org/officeDocument/2006/relationships/hyperlink" Target="https://www.reichelt.de/11-Watt-axial/11W-AXIAL-12/3/index.html?&amp;ACTION=3&amp;LA=2&amp;ARTICLE=1506&amp;GROUPID=3120&amp;artnr=11W+AXIAL+12" TargetMode="External"/><Relationship Id="rId38" Type="http://schemas.openxmlformats.org/officeDocument/2006/relationships/hyperlink" Target="https://www.conrad.de/de/modelcraft-mini-servo-y-3009-analog-servo-getriebe-material-kunststoff-stecksystem-jr-209089.html" TargetMode="External"/><Relationship Id="rId46" Type="http://schemas.openxmlformats.org/officeDocument/2006/relationships/hyperlink" Target="https://www.reichelt.de/Solder/LZ-FE-1-0-100/3/index.html?&amp;ACTION=3&amp;LA=2&amp;ARTICLE=30439&amp;GROUPID=557&amp;artnr=LZ+FE+1%2C0+100" TargetMode="External"/><Relationship Id="rId20" Type="http://schemas.openxmlformats.org/officeDocument/2006/relationships/hyperlink" Target="https://www.reichelt.de/Heat-Sinks-PCB-mounting/V-ICK-PGA36X36/3/index.html?&amp;ACTION=3&amp;LA=2&amp;ARTICLE=100978&amp;GROUPID=4621&amp;artnr=V+ICK+PGA36X36" TargetMode="External"/><Relationship Id="rId41" Type="http://schemas.openxmlformats.org/officeDocument/2006/relationships/hyperlink" Target="https://www.conrad.de/de/manhattan-hdmi-auf-vga-konverter-1284618.html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DC-Jacks/LUM-NEB-21R/3/index.html?&amp;ACTION=3&amp;LA=2&amp;ARTICLE=116262&amp;GROUPID=3258&amp;artnr=LUM+NEB+21R" TargetMode="External"/><Relationship Id="rId6" Type="http://schemas.openxmlformats.org/officeDocument/2006/relationships/hyperlink" Target="http://www.screwsandmore.de/en/50-pcs-DIN-912-A2-M3X6.html" TargetMode="External"/><Relationship Id="rId15" Type="http://schemas.openxmlformats.org/officeDocument/2006/relationships/hyperlink" Target="https://www.reichelt.de/1-4W-5-100-Ohm-910-Ohm/1-4W-270/3/index.html?&amp;ACTION=3&amp;LA=5700&amp;ARTICLE=1390&amp;GROUPID=3064&amp;artnr=1%2F4W+270https://www.reichelt.de/1-4W-5-100-Ohm-910-Ohm/1-4W-270/3/index.html?&amp;ACTION=3&amp;LA=5700&amp;ARTICLE=1390&amp;GROUPID=3064&amp;artnr=1%2F4W+" TargetMode="External"/><Relationship Id="rId23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28" Type="http://schemas.openxmlformats.org/officeDocument/2006/relationships/hyperlink" Target="https://www.reichelt.de/Fest-Induktivitaeten-radial/L-09HCP-33-/3/index.html?ACTION=3&amp;GROUPID=3180&amp;ARTICLE=138657&amp;OFFSET=16&amp;SID=11V0QcSawQATMAAEmsvA88c90efb72bf42bc26df1c2bd134cc523&amp;LANGUAGE=EN" TargetMode="External"/><Relationship Id="rId36" Type="http://schemas.openxmlformats.org/officeDocument/2006/relationships/hyperlink" Target="https://www.rosco.com/uk/german/filters/roscolux.cfm" TargetMode="External"/><Relationship Id="rId49" Type="http://schemas.openxmlformats.org/officeDocument/2006/relationships/hyperlink" Target="https://www.reichelt.de/Standard-soft-finish/WIHA-302-3-5/3/index.html?&amp;ACTION=3&amp;LA=2&amp;ARTICLE=28685&amp;GROUPID=561&amp;artnr=WIHA+302-3%2C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8"/>
  <sheetViews>
    <sheetView tabSelected="1" topLeftCell="A38" zoomScale="95" zoomScaleNormal="95" workbookViewId="0">
      <selection activeCell="B43" sqref="B43"/>
    </sheetView>
  </sheetViews>
  <sheetFormatPr baseColWidth="10" defaultColWidth="9.1640625" defaultRowHeight="13" x14ac:dyDescent="0.15"/>
  <cols>
    <col min="1" max="1" width="3.5" bestFit="1" customWidth="1"/>
    <col min="2" max="2" width="50.5" bestFit="1" customWidth="1"/>
    <col min="3" max="3" width="11.33203125"/>
    <col min="4" max="4" width="13.83203125" bestFit="1" customWidth="1"/>
    <col min="5" max="5" width="16.6640625" customWidth="1"/>
    <col min="6" max="6" width="11.33203125"/>
    <col min="7" max="7" width="15.33203125" bestFit="1" customWidth="1"/>
    <col min="8" max="8" width="13.5" customWidth="1"/>
    <col min="9" max="9" width="13.83203125" customWidth="1"/>
    <col min="10" max="10" width="129.5" bestFit="1" customWidth="1"/>
    <col min="11" max="11" width="215.33203125" bestFit="1" customWidth="1"/>
    <col min="12" max="1027" width="11.33203125"/>
  </cols>
  <sheetData>
    <row r="2" spans="1:11" s="18" customFormat="1" ht="18" customHeight="1" thickBot="1" x14ac:dyDescent="0.25">
      <c r="C2" s="19" t="s">
        <v>0</v>
      </c>
      <c r="D2" s="19" t="s">
        <v>1</v>
      </c>
      <c r="E2" s="19" t="s">
        <v>2</v>
      </c>
      <c r="F2" s="19" t="s">
        <v>3</v>
      </c>
      <c r="G2" s="19" t="s">
        <v>192</v>
      </c>
      <c r="H2" s="19" t="s">
        <v>193</v>
      </c>
      <c r="I2" s="20" t="s">
        <v>194</v>
      </c>
      <c r="J2" s="20" t="s">
        <v>167</v>
      </c>
      <c r="K2" s="18" t="s">
        <v>188</v>
      </c>
    </row>
    <row r="3" spans="1:11" x14ac:dyDescent="0.15">
      <c r="A3" s="37" t="s">
        <v>186</v>
      </c>
      <c r="B3" s="9" t="s">
        <v>4</v>
      </c>
      <c r="C3" s="4"/>
      <c r="D3" s="4"/>
      <c r="E3" s="4"/>
      <c r="F3" s="4"/>
      <c r="G3" s="4"/>
      <c r="H3" s="4"/>
      <c r="I3" s="21"/>
      <c r="J3" s="21"/>
      <c r="K3" s="5"/>
    </row>
    <row r="4" spans="1:11" x14ac:dyDescent="0.15">
      <c r="A4" s="38"/>
      <c r="B4" s="6"/>
      <c r="C4" s="6"/>
      <c r="D4" s="6"/>
      <c r="E4" s="6"/>
      <c r="F4" s="6"/>
      <c r="G4" s="6"/>
      <c r="H4" s="6"/>
      <c r="I4" s="22"/>
      <c r="J4" s="22"/>
      <c r="K4" s="10" t="s">
        <v>6</v>
      </c>
    </row>
    <row r="5" spans="1:11" x14ac:dyDescent="0.15">
      <c r="A5" s="38"/>
      <c r="B5" s="6" t="s">
        <v>7</v>
      </c>
      <c r="C5" s="6" t="s">
        <v>216</v>
      </c>
      <c r="D5" s="6" t="s">
        <v>9</v>
      </c>
      <c r="E5" s="6" t="s">
        <v>10</v>
      </c>
      <c r="F5" s="6">
        <v>1</v>
      </c>
      <c r="G5" s="6">
        <v>18.649999999999999</v>
      </c>
      <c r="H5" s="6">
        <f>F5*G5</f>
        <v>18.649999999999999</v>
      </c>
      <c r="I5" s="22">
        <v>0</v>
      </c>
      <c r="J5" s="22" t="s">
        <v>177</v>
      </c>
      <c r="K5" s="10" t="s">
        <v>11</v>
      </c>
    </row>
    <row r="6" spans="1:11" x14ac:dyDescent="0.15">
      <c r="A6" s="38"/>
      <c r="B6" s="6" t="s">
        <v>217</v>
      </c>
      <c r="C6" s="6" t="s">
        <v>218</v>
      </c>
      <c r="D6" s="46" t="s">
        <v>219</v>
      </c>
      <c r="E6" s="46" t="s">
        <v>220</v>
      </c>
      <c r="F6" s="6">
        <v>16</v>
      </c>
      <c r="G6" s="6">
        <v>1</v>
      </c>
      <c r="H6" s="6">
        <f>F6*G6</f>
        <v>16</v>
      </c>
      <c r="I6" s="22">
        <v>5</v>
      </c>
      <c r="J6" s="22" t="s">
        <v>179</v>
      </c>
      <c r="K6" s="10" t="s">
        <v>196</v>
      </c>
    </row>
    <row r="7" spans="1:11" x14ac:dyDescent="0.15">
      <c r="A7" s="38"/>
      <c r="B7" s="6" t="s">
        <v>12</v>
      </c>
      <c r="C7" s="6" t="s">
        <v>13</v>
      </c>
      <c r="D7" s="6" t="s">
        <v>14</v>
      </c>
      <c r="E7" s="6" t="s">
        <v>15</v>
      </c>
      <c r="F7" s="6">
        <v>1</v>
      </c>
      <c r="G7" s="6">
        <v>1.99</v>
      </c>
      <c r="H7" s="6">
        <f>F7*G7</f>
        <v>1.99</v>
      </c>
      <c r="I7" s="23">
        <v>0</v>
      </c>
      <c r="J7" s="22" t="s">
        <v>195</v>
      </c>
      <c r="K7" s="11" t="s">
        <v>196</v>
      </c>
    </row>
    <row r="8" spans="1:11" x14ac:dyDescent="0.15">
      <c r="A8" s="38"/>
      <c r="B8" s="6" t="s">
        <v>51</v>
      </c>
      <c r="C8" s="6" t="s">
        <v>52</v>
      </c>
      <c r="D8" s="6" t="s">
        <v>53</v>
      </c>
      <c r="E8" s="6" t="s">
        <v>212</v>
      </c>
      <c r="F8" s="6">
        <v>100</v>
      </c>
      <c r="G8" s="6">
        <v>0.05</v>
      </c>
      <c r="H8" s="6">
        <f t="shared" ref="H8" si="0">F8*G8</f>
        <v>5</v>
      </c>
      <c r="I8" s="22">
        <f t="shared" ref="I8" si="1">H8</f>
        <v>5</v>
      </c>
      <c r="J8" s="22" t="s">
        <v>178</v>
      </c>
      <c r="K8" s="10" t="s">
        <v>16</v>
      </c>
    </row>
    <row r="9" spans="1:11" x14ac:dyDescent="0.15">
      <c r="A9" s="38"/>
      <c r="B9" s="46" t="s">
        <v>213</v>
      </c>
      <c r="C9" s="46" t="s">
        <v>214</v>
      </c>
      <c r="D9" s="46" t="s">
        <v>215</v>
      </c>
      <c r="E9" s="6"/>
      <c r="F9" s="46">
        <v>64</v>
      </c>
      <c r="G9" s="46">
        <v>0.1</v>
      </c>
      <c r="H9" s="12"/>
      <c r="I9" s="24"/>
      <c r="J9" s="22" t="s">
        <v>189</v>
      </c>
      <c r="K9" s="14" t="s">
        <v>201</v>
      </c>
    </row>
    <row r="10" spans="1:11" x14ac:dyDescent="0.15">
      <c r="A10" s="38"/>
      <c r="J10" s="28"/>
      <c r="K10" s="7" t="s">
        <v>225</v>
      </c>
    </row>
    <row r="11" spans="1:11" x14ac:dyDescent="0.15">
      <c r="A11" s="38"/>
      <c r="B11" s="13" t="s">
        <v>164</v>
      </c>
      <c r="C11" s="6"/>
      <c r="D11" s="6"/>
      <c r="E11" s="6"/>
      <c r="F11" s="6"/>
      <c r="G11" s="6"/>
      <c r="H11" s="6"/>
      <c r="I11" s="22"/>
      <c r="J11" s="22"/>
      <c r="K11" s="7"/>
    </row>
    <row r="12" spans="1:11" x14ac:dyDescent="0.15">
      <c r="A12" s="38"/>
      <c r="B12" s="6"/>
      <c r="C12" s="6"/>
      <c r="D12" s="6"/>
      <c r="E12" s="6"/>
      <c r="F12" s="6"/>
      <c r="G12" s="6"/>
      <c r="H12" s="6"/>
      <c r="I12" s="22"/>
      <c r="J12" s="22"/>
      <c r="K12" s="14"/>
    </row>
    <row r="13" spans="1:11" x14ac:dyDescent="0.15">
      <c r="A13" s="38"/>
      <c r="B13" s="6"/>
      <c r="C13" s="6"/>
      <c r="D13" s="6"/>
      <c r="E13" s="6"/>
      <c r="F13" s="6"/>
      <c r="G13" s="6"/>
      <c r="H13" s="6"/>
      <c r="I13" s="22"/>
      <c r="J13" s="22"/>
      <c r="K13" s="14"/>
    </row>
    <row r="14" spans="1:11" x14ac:dyDescent="0.15">
      <c r="A14" s="38"/>
      <c r="B14" s="6"/>
      <c r="C14" s="6"/>
      <c r="D14" s="6"/>
      <c r="E14" s="6"/>
      <c r="F14" s="6"/>
      <c r="G14" s="6"/>
      <c r="H14" s="6"/>
      <c r="I14" s="22"/>
      <c r="J14" s="22"/>
      <c r="K14" s="14"/>
    </row>
    <row r="15" spans="1:11" x14ac:dyDescent="0.15">
      <c r="A15" s="38"/>
      <c r="B15" s="6"/>
      <c r="C15" s="6"/>
      <c r="D15" s="6"/>
      <c r="E15" s="6"/>
      <c r="F15" s="6"/>
      <c r="G15" s="6"/>
      <c r="H15" s="6"/>
      <c r="I15" s="22"/>
      <c r="J15" s="22"/>
      <c r="K15" s="14"/>
    </row>
    <row r="16" spans="1:11" x14ac:dyDescent="0.15">
      <c r="A16" s="38"/>
      <c r="B16" s="6" t="s">
        <v>230</v>
      </c>
      <c r="C16" s="6" t="s">
        <v>229</v>
      </c>
      <c r="D16" s="6"/>
      <c r="E16" s="6"/>
      <c r="F16" s="6">
        <v>8</v>
      </c>
      <c r="G16" s="6">
        <v>2.75</v>
      </c>
      <c r="H16" s="6"/>
      <c r="I16" s="22"/>
      <c r="J16" s="22" t="s">
        <v>232</v>
      </c>
      <c r="K16" s="14" t="s">
        <v>231</v>
      </c>
    </row>
    <row r="17" spans="1:11" x14ac:dyDescent="0.15">
      <c r="A17" s="38"/>
      <c r="B17" s="6" t="s">
        <v>226</v>
      </c>
      <c r="C17" s="6" t="s">
        <v>227</v>
      </c>
      <c r="D17" s="6"/>
      <c r="E17" s="6"/>
      <c r="F17" s="6">
        <v>1</v>
      </c>
      <c r="G17" s="6">
        <v>20</v>
      </c>
      <c r="H17" s="6"/>
      <c r="I17" s="22"/>
      <c r="J17" s="22"/>
      <c r="K17" s="14" t="s">
        <v>228</v>
      </c>
    </row>
    <row r="18" spans="1:11" x14ac:dyDescent="0.15">
      <c r="A18" s="38"/>
      <c r="B18" s="6" t="s">
        <v>41</v>
      </c>
      <c r="C18" s="6" t="s">
        <v>42</v>
      </c>
      <c r="D18" s="6"/>
      <c r="E18" s="6"/>
      <c r="F18" s="6">
        <v>1</v>
      </c>
      <c r="G18" s="6">
        <v>37.5</v>
      </c>
      <c r="H18" s="6">
        <f t="shared" ref="H12:H23" si="2">F18*G18</f>
        <v>37.5</v>
      </c>
      <c r="I18" s="22">
        <v>20</v>
      </c>
      <c r="J18" s="22" t="s">
        <v>175</v>
      </c>
      <c r="K18" s="14" t="s">
        <v>43</v>
      </c>
    </row>
    <row r="19" spans="1:11" x14ac:dyDescent="0.15">
      <c r="A19" s="38"/>
      <c r="B19" s="6" t="s">
        <v>44</v>
      </c>
      <c r="C19" s="6" t="s">
        <v>45</v>
      </c>
      <c r="D19" s="6" t="s">
        <v>46</v>
      </c>
      <c r="E19" s="6"/>
      <c r="F19" s="6">
        <v>1</v>
      </c>
      <c r="G19" s="6">
        <v>18.989999999999998</v>
      </c>
      <c r="H19" s="6">
        <f t="shared" si="2"/>
        <v>18.989999999999998</v>
      </c>
      <c r="I19" s="22">
        <v>12</v>
      </c>
      <c r="J19" s="22" t="s">
        <v>176</v>
      </c>
      <c r="K19" s="14" t="s">
        <v>47</v>
      </c>
    </row>
    <row r="20" spans="1:11" x14ac:dyDescent="0.15">
      <c r="A20" s="38"/>
      <c r="B20" s="6"/>
      <c r="C20" s="6"/>
      <c r="D20" s="6"/>
      <c r="E20" s="6"/>
      <c r="F20" s="6"/>
      <c r="G20" s="6"/>
      <c r="H20" s="6"/>
      <c r="I20" s="22"/>
      <c r="J20" s="22"/>
      <c r="K20" s="14"/>
    </row>
    <row r="21" spans="1:11" x14ac:dyDescent="0.15">
      <c r="A21" s="38"/>
      <c r="B21" s="6" t="s">
        <v>48</v>
      </c>
      <c r="C21" s="6" t="s">
        <v>49</v>
      </c>
      <c r="D21" s="6"/>
      <c r="E21" s="6"/>
      <c r="F21" s="6">
        <v>1</v>
      </c>
      <c r="G21" s="6">
        <v>1.5</v>
      </c>
      <c r="H21" s="6">
        <f t="shared" si="2"/>
        <v>1.5</v>
      </c>
      <c r="I21" s="22">
        <f t="shared" ref="I13:I27" si="3">H21</f>
        <v>1.5</v>
      </c>
      <c r="J21" s="22"/>
      <c r="K21" s="14" t="s">
        <v>50</v>
      </c>
    </row>
    <row r="22" spans="1:11" x14ac:dyDescent="0.15">
      <c r="A22" s="38"/>
      <c r="B22" s="6" t="s">
        <v>51</v>
      </c>
      <c r="C22" s="6" t="s">
        <v>52</v>
      </c>
      <c r="D22" s="6" t="s">
        <v>53</v>
      </c>
      <c r="E22" s="6" t="s">
        <v>210</v>
      </c>
      <c r="F22" s="6">
        <v>20</v>
      </c>
      <c r="G22" s="6">
        <v>0.05</v>
      </c>
      <c r="H22" s="6">
        <f t="shared" si="2"/>
        <v>1</v>
      </c>
      <c r="I22" s="22">
        <f t="shared" si="3"/>
        <v>1</v>
      </c>
      <c r="J22" s="22" t="s">
        <v>211</v>
      </c>
      <c r="K22" s="14" t="s">
        <v>55</v>
      </c>
    </row>
    <row r="23" spans="1:11" x14ac:dyDescent="0.15">
      <c r="A23" s="38"/>
      <c r="B23" s="46" t="s">
        <v>221</v>
      </c>
      <c r="C23" s="46" t="s">
        <v>222</v>
      </c>
      <c r="D23" s="6"/>
      <c r="E23" s="6"/>
      <c r="F23" s="46">
        <v>1</v>
      </c>
      <c r="G23" s="46">
        <v>73.48</v>
      </c>
      <c r="H23" s="12">
        <f t="shared" si="2"/>
        <v>73.48</v>
      </c>
      <c r="I23" s="22"/>
      <c r="J23" s="28" t="s">
        <v>224</v>
      </c>
      <c r="K23" s="7" t="s">
        <v>223</v>
      </c>
    </row>
    <row r="24" spans="1:11" x14ac:dyDescent="0.15">
      <c r="A24" s="38"/>
      <c r="B24" s="13" t="s">
        <v>165</v>
      </c>
      <c r="C24" s="6"/>
      <c r="D24" s="6"/>
      <c r="E24" s="6"/>
      <c r="F24" s="6"/>
      <c r="G24" s="6"/>
      <c r="H24" s="6"/>
      <c r="I24" s="22"/>
      <c r="J24" s="22"/>
      <c r="K24" s="14"/>
    </row>
    <row r="25" spans="1:11" x14ac:dyDescent="0.15">
      <c r="A25" s="38"/>
      <c r="B25" s="6" t="s">
        <v>56</v>
      </c>
      <c r="C25" s="6" t="s">
        <v>57</v>
      </c>
      <c r="D25" s="6"/>
      <c r="E25" s="6"/>
      <c r="F25" s="6">
        <v>4</v>
      </c>
      <c r="G25" s="6">
        <v>22.9</v>
      </c>
      <c r="H25" s="6">
        <f>F25*G25</f>
        <v>91.6</v>
      </c>
      <c r="I25" s="22">
        <v>2.5</v>
      </c>
      <c r="J25" s="22" t="s">
        <v>233</v>
      </c>
      <c r="K25" s="14" t="s">
        <v>58</v>
      </c>
    </row>
    <row r="26" spans="1:11" x14ac:dyDescent="0.15">
      <c r="A26" s="38"/>
      <c r="B26" s="6" t="s">
        <v>234</v>
      </c>
      <c r="C26" s="6" t="s">
        <v>235</v>
      </c>
      <c r="D26" s="6"/>
      <c r="E26" s="6"/>
      <c r="F26" s="6">
        <v>1</v>
      </c>
      <c r="G26" s="6">
        <v>1</v>
      </c>
      <c r="H26" s="6">
        <f>F26*G26</f>
        <v>1</v>
      </c>
      <c r="I26" s="22">
        <f t="shared" si="3"/>
        <v>1</v>
      </c>
      <c r="J26" s="22" t="s">
        <v>236</v>
      </c>
      <c r="K26" s="14" t="s">
        <v>237</v>
      </c>
    </row>
    <row r="27" spans="1:11" ht="14" thickBot="1" x14ac:dyDescent="0.2">
      <c r="A27" s="39"/>
      <c r="B27" s="8" t="s">
        <v>48</v>
      </c>
      <c r="C27" s="8" t="s">
        <v>59</v>
      </c>
      <c r="D27" s="8" t="s">
        <v>60</v>
      </c>
      <c r="E27" s="8"/>
      <c r="F27" s="8">
        <v>1</v>
      </c>
      <c r="G27" s="8">
        <v>1.95</v>
      </c>
      <c r="H27" s="8">
        <f>F27*G27</f>
        <v>1.95</v>
      </c>
      <c r="I27" s="25">
        <f t="shared" si="3"/>
        <v>1.95</v>
      </c>
      <c r="J27" s="25"/>
      <c r="K27" s="15" t="s">
        <v>61</v>
      </c>
    </row>
    <row r="28" spans="1:11" x14ac:dyDescent="0.15">
      <c r="H28" s="3">
        <f>SUM(H4:H27)</f>
        <v>268.66000000000003</v>
      </c>
      <c r="I28" s="29">
        <f>SUM(I4:I27)</f>
        <v>49.95</v>
      </c>
    </row>
    <row r="29" spans="1:11" ht="14" thickBot="1" x14ac:dyDescent="0.2">
      <c r="I29" s="27"/>
      <c r="J29" s="27"/>
    </row>
    <row r="30" spans="1:11" x14ac:dyDescent="0.15">
      <c r="A30" s="37" t="s">
        <v>187</v>
      </c>
      <c r="B30" s="9" t="s">
        <v>238</v>
      </c>
      <c r="C30" s="4"/>
      <c r="D30" s="4"/>
      <c r="E30" s="4"/>
      <c r="F30" s="4"/>
      <c r="G30" s="4"/>
      <c r="H30" s="4"/>
      <c r="I30" s="21"/>
      <c r="J30" s="21"/>
      <c r="K30" s="16"/>
    </row>
    <row r="31" spans="1:11" x14ac:dyDescent="0.15">
      <c r="A31" s="38"/>
      <c r="B31" s="6" t="s">
        <v>241</v>
      </c>
      <c r="C31" s="6" t="s">
        <v>239</v>
      </c>
      <c r="D31" s="6"/>
      <c r="E31" s="6"/>
      <c r="F31" s="6">
        <v>1</v>
      </c>
      <c r="G31" s="6">
        <v>20</v>
      </c>
      <c r="H31" s="6">
        <f t="shared" ref="H31:H38" si="4">F31*G31</f>
        <v>20</v>
      </c>
      <c r="I31" s="22">
        <v>5</v>
      </c>
      <c r="J31" s="22" t="s">
        <v>171</v>
      </c>
      <c r="K31" s="14" t="s">
        <v>240</v>
      </c>
    </row>
    <row r="32" spans="1:11" x14ac:dyDescent="0.15">
      <c r="A32" s="38"/>
      <c r="B32" s="6" t="s">
        <v>242</v>
      </c>
      <c r="C32" s="6" t="s">
        <v>243</v>
      </c>
      <c r="D32" s="6"/>
      <c r="E32" s="6"/>
      <c r="F32" s="6">
        <v>1</v>
      </c>
      <c r="G32" s="6">
        <v>0.36</v>
      </c>
      <c r="H32" s="6">
        <f t="shared" si="4"/>
        <v>0.36</v>
      </c>
      <c r="I32" s="22">
        <f t="shared" ref="I32:I37" si="5">H32</f>
        <v>0.36</v>
      </c>
      <c r="J32" s="22"/>
      <c r="K32" s="14" t="s">
        <v>108</v>
      </c>
    </row>
    <row r="33" spans="1:11" x14ac:dyDescent="0.15">
      <c r="A33" s="38"/>
      <c r="B33" s="6"/>
      <c r="C33" s="6"/>
      <c r="D33" s="6"/>
      <c r="E33" s="6"/>
      <c r="F33" s="6"/>
      <c r="G33" s="6"/>
      <c r="H33" s="6"/>
      <c r="I33" s="22"/>
      <c r="J33" s="22"/>
      <c r="K33" s="14"/>
    </row>
    <row r="34" spans="1:11" x14ac:dyDescent="0.15">
      <c r="A34" s="38"/>
      <c r="B34" s="6"/>
      <c r="C34" s="6"/>
      <c r="D34" s="6"/>
      <c r="E34" s="6"/>
      <c r="F34" s="6"/>
      <c r="G34" s="6"/>
      <c r="H34" s="6"/>
      <c r="I34" s="22"/>
      <c r="J34" s="22"/>
      <c r="K34" s="14"/>
    </row>
    <row r="35" spans="1:11" x14ac:dyDescent="0.15">
      <c r="A35" s="38"/>
      <c r="B35" s="6"/>
      <c r="C35" s="6"/>
      <c r="D35" s="6"/>
      <c r="E35" s="6"/>
      <c r="F35" s="6"/>
      <c r="G35" s="6"/>
      <c r="H35" s="6"/>
      <c r="I35" s="22"/>
      <c r="J35" s="22"/>
      <c r="K35" s="14"/>
    </row>
    <row r="36" spans="1:11" x14ac:dyDescent="0.15">
      <c r="A36" s="38"/>
      <c r="B36" s="6"/>
      <c r="C36" s="6"/>
      <c r="D36" s="6"/>
      <c r="E36" s="6"/>
      <c r="F36" s="6"/>
      <c r="G36" s="6"/>
      <c r="H36" s="6"/>
      <c r="I36" s="22"/>
      <c r="J36" s="22"/>
      <c r="K36" s="14"/>
    </row>
    <row r="37" spans="1:11" x14ac:dyDescent="0.15">
      <c r="A37" s="38"/>
      <c r="B37" s="6"/>
      <c r="C37" s="6"/>
      <c r="D37" s="6"/>
      <c r="E37" s="6"/>
      <c r="F37" s="6"/>
      <c r="G37" s="6"/>
      <c r="H37" s="6"/>
      <c r="I37" s="22"/>
      <c r="J37" s="22"/>
      <c r="K37" s="14"/>
    </row>
    <row r="38" spans="1:11" ht="14" thickBot="1" x14ac:dyDescent="0.2">
      <c r="A38" s="39"/>
      <c r="B38" s="8"/>
      <c r="C38" s="8"/>
      <c r="D38" s="8"/>
      <c r="E38" s="8"/>
      <c r="F38" s="8"/>
      <c r="G38" s="8"/>
      <c r="H38" s="8"/>
      <c r="I38" s="25"/>
      <c r="J38" s="25"/>
      <c r="K38" s="15"/>
    </row>
    <row r="39" spans="1:11" x14ac:dyDescent="0.15">
      <c r="H39" s="3">
        <f>SUM(H31:H38)</f>
        <v>20.36</v>
      </c>
      <c r="I39" s="26">
        <f>SUM(I31:I38)</f>
        <v>5.36</v>
      </c>
      <c r="J39" s="29"/>
    </row>
    <row r="40" spans="1:11" ht="14" thickBot="1" x14ac:dyDescent="0.2">
      <c r="I40" s="27"/>
      <c r="J40" s="27"/>
    </row>
    <row r="41" spans="1:11" x14ac:dyDescent="0.15">
      <c r="A41" s="37" t="s">
        <v>184</v>
      </c>
      <c r="B41" s="17" t="s">
        <v>169</v>
      </c>
      <c r="C41" s="4"/>
      <c r="D41" s="4"/>
      <c r="E41" s="4"/>
      <c r="F41" s="4"/>
      <c r="G41" s="4"/>
      <c r="H41" s="4"/>
      <c r="I41" s="21"/>
      <c r="J41" s="21"/>
      <c r="K41" s="5"/>
    </row>
    <row r="42" spans="1:11" x14ac:dyDescent="0.15">
      <c r="A42" s="38"/>
      <c r="B42" s="6" t="s">
        <v>109</v>
      </c>
      <c r="C42" s="6" t="s">
        <v>110</v>
      </c>
      <c r="D42" s="6" t="s">
        <v>111</v>
      </c>
      <c r="E42" s="6" t="s">
        <v>112</v>
      </c>
      <c r="F42" s="6">
        <v>1</v>
      </c>
      <c r="G42" s="6">
        <v>10.7</v>
      </c>
      <c r="H42" s="6">
        <f>F42*G42</f>
        <v>10.7</v>
      </c>
      <c r="I42" s="22">
        <v>7</v>
      </c>
      <c r="J42" s="22" t="s">
        <v>172</v>
      </c>
      <c r="K42" s="14" t="s">
        <v>113</v>
      </c>
    </row>
    <row r="43" spans="1:11" x14ac:dyDescent="0.15">
      <c r="A43" s="38"/>
      <c r="B43" s="6" t="s">
        <v>51</v>
      </c>
      <c r="C43" s="6" t="s">
        <v>52</v>
      </c>
      <c r="D43" s="6" t="s">
        <v>53</v>
      </c>
      <c r="E43" s="6" t="s">
        <v>54</v>
      </c>
      <c r="F43" s="6">
        <v>1</v>
      </c>
      <c r="G43" s="6">
        <v>0.05</v>
      </c>
      <c r="H43" s="6">
        <f t="shared" ref="H43" si="6">F43*G43</f>
        <v>0.05</v>
      </c>
      <c r="I43" s="22">
        <f t="shared" ref="I43" si="7">H43</f>
        <v>0.05</v>
      </c>
      <c r="J43" s="22"/>
      <c r="K43" s="14" t="s">
        <v>55</v>
      </c>
    </row>
    <row r="44" spans="1:11" ht="14" thickBot="1" x14ac:dyDescent="0.2">
      <c r="A44" s="39"/>
      <c r="B44" s="8" t="s">
        <v>33</v>
      </c>
      <c r="C44" s="8" t="s">
        <v>34</v>
      </c>
      <c r="D44" s="8" t="s">
        <v>35</v>
      </c>
      <c r="E44" s="8"/>
      <c r="F44" s="8">
        <v>1</v>
      </c>
      <c r="G44" s="8">
        <v>0.24</v>
      </c>
      <c r="H44" s="8">
        <f>F44*G44</f>
        <v>0.24</v>
      </c>
      <c r="I44" s="25">
        <f t="shared" ref="I44" si="8">H44</f>
        <v>0.24</v>
      </c>
      <c r="J44" s="25"/>
      <c r="K44" s="15" t="s">
        <v>36</v>
      </c>
    </row>
    <row r="45" spans="1:11" x14ac:dyDescent="0.15">
      <c r="H45" s="3">
        <f>SUM(H42:H44)</f>
        <v>10.99</v>
      </c>
      <c r="I45" s="26">
        <f>SUM(I42:I44)</f>
        <v>7.29</v>
      </c>
      <c r="J45" s="29"/>
    </row>
    <row r="46" spans="1:11" ht="14" thickBot="1" x14ac:dyDescent="0.2">
      <c r="I46" s="27"/>
      <c r="J46" s="27"/>
    </row>
    <row r="47" spans="1:11" x14ac:dyDescent="0.15">
      <c r="A47" s="40" t="s">
        <v>184</v>
      </c>
      <c r="B47" s="17" t="s">
        <v>166</v>
      </c>
      <c r="C47" s="4"/>
      <c r="D47" s="4"/>
      <c r="E47" s="4"/>
      <c r="F47" s="4"/>
      <c r="G47" s="4"/>
      <c r="H47" s="4"/>
      <c r="I47" s="21"/>
      <c r="J47" s="21"/>
      <c r="K47" s="5"/>
    </row>
    <row r="48" spans="1:11" x14ac:dyDescent="0.15">
      <c r="A48" s="41"/>
      <c r="B48" s="6" t="s">
        <v>114</v>
      </c>
      <c r="C48" s="6" t="s">
        <v>115</v>
      </c>
      <c r="D48" s="6" t="s">
        <v>116</v>
      </c>
      <c r="E48" s="6" t="s">
        <v>117</v>
      </c>
      <c r="F48" s="6">
        <v>1</v>
      </c>
      <c r="G48" s="6">
        <v>8.7899999999999991</v>
      </c>
      <c r="H48" s="6">
        <f>F48*G48</f>
        <v>8.7899999999999991</v>
      </c>
      <c r="I48" s="22">
        <v>4</v>
      </c>
      <c r="J48" s="22" t="s">
        <v>173</v>
      </c>
      <c r="K48" s="14" t="s">
        <v>118</v>
      </c>
    </row>
    <row r="49" spans="1:11" x14ac:dyDescent="0.15">
      <c r="A49" s="41"/>
      <c r="B49" s="30" t="s">
        <v>125</v>
      </c>
      <c r="C49" s="6" t="s">
        <v>126</v>
      </c>
      <c r="D49" s="6" t="s">
        <v>127</v>
      </c>
      <c r="E49" s="6" t="s">
        <v>128</v>
      </c>
      <c r="F49" s="6">
        <v>1</v>
      </c>
      <c r="G49" s="6">
        <v>2.33</v>
      </c>
      <c r="H49" s="6">
        <f>F49*G49</f>
        <v>2.33</v>
      </c>
      <c r="I49" s="22">
        <v>0</v>
      </c>
      <c r="J49" s="22" t="s">
        <v>174</v>
      </c>
      <c r="K49" s="14" t="s">
        <v>129</v>
      </c>
    </row>
    <row r="50" spans="1:11" x14ac:dyDescent="0.15">
      <c r="A50" s="41"/>
      <c r="B50" s="6" t="s">
        <v>100</v>
      </c>
      <c r="C50" s="6" t="s">
        <v>101</v>
      </c>
      <c r="D50" s="6"/>
      <c r="E50" s="6"/>
      <c r="F50" s="6">
        <v>1</v>
      </c>
      <c r="G50" s="6">
        <v>1.1499999999999999</v>
      </c>
      <c r="H50" s="6">
        <f>F50*G50</f>
        <v>1.1499999999999999</v>
      </c>
      <c r="I50" s="22">
        <f t="shared" ref="I50:I62" si="9">H50</f>
        <v>1.1499999999999999</v>
      </c>
      <c r="J50" s="22"/>
      <c r="K50" s="14" t="s">
        <v>102</v>
      </c>
    </row>
    <row r="51" spans="1:11" x14ac:dyDescent="0.15">
      <c r="A51" s="41"/>
      <c r="B51" s="6" t="s">
        <v>119</v>
      </c>
      <c r="C51" s="6" t="s">
        <v>120</v>
      </c>
      <c r="D51" s="6" t="s">
        <v>121</v>
      </c>
      <c r="E51" s="6" t="s">
        <v>122</v>
      </c>
      <c r="F51" s="6">
        <v>1</v>
      </c>
      <c r="G51" s="6">
        <v>0.65</v>
      </c>
      <c r="H51" s="6">
        <f>F51*G51</f>
        <v>0.65</v>
      </c>
      <c r="I51" s="22">
        <f t="shared" si="9"/>
        <v>0.65</v>
      </c>
      <c r="J51" s="22"/>
      <c r="K51" s="14" t="s">
        <v>123</v>
      </c>
    </row>
    <row r="52" spans="1:11" x14ac:dyDescent="0.15">
      <c r="A52" s="41"/>
      <c r="B52" s="6" t="s">
        <v>130</v>
      </c>
      <c r="C52" s="6" t="s">
        <v>131</v>
      </c>
      <c r="D52" s="6"/>
      <c r="E52" s="6"/>
      <c r="F52" s="6">
        <v>1E-3</v>
      </c>
      <c r="G52" s="6">
        <v>10.199999999999999</v>
      </c>
      <c r="H52" s="6">
        <v>10.199999999999999</v>
      </c>
      <c r="I52" s="22">
        <v>0.1</v>
      </c>
      <c r="J52" s="22" t="s">
        <v>190</v>
      </c>
      <c r="K52" s="14" t="s">
        <v>132</v>
      </c>
    </row>
    <row r="53" spans="1:11" x14ac:dyDescent="0.15">
      <c r="A53" s="41"/>
      <c r="B53" s="6" t="s">
        <v>133</v>
      </c>
      <c r="C53" s="6" t="s">
        <v>134</v>
      </c>
      <c r="D53" s="6"/>
      <c r="E53" s="6"/>
      <c r="F53" s="6">
        <v>1E-3</v>
      </c>
      <c r="G53" s="6">
        <v>10.199999999999999</v>
      </c>
      <c r="H53" s="6">
        <v>10.199999999999999</v>
      </c>
      <c r="I53" s="22">
        <v>0.1</v>
      </c>
      <c r="J53" s="22" t="s">
        <v>190</v>
      </c>
      <c r="K53" s="14" t="s">
        <v>132</v>
      </c>
    </row>
    <row r="54" spans="1:11" x14ac:dyDescent="0.15">
      <c r="A54" s="41"/>
      <c r="B54" s="6" t="s">
        <v>33</v>
      </c>
      <c r="C54" s="6" t="s">
        <v>34</v>
      </c>
      <c r="D54" s="6" t="s">
        <v>35</v>
      </c>
      <c r="E54" s="6"/>
      <c r="F54" s="6">
        <v>2</v>
      </c>
      <c r="G54" s="6">
        <v>0.24</v>
      </c>
      <c r="H54" s="6">
        <f t="shared" ref="H54:H62" si="10">F54*G54</f>
        <v>0.48</v>
      </c>
      <c r="I54" s="22">
        <f t="shared" si="9"/>
        <v>0.48</v>
      </c>
      <c r="J54" s="22"/>
      <c r="K54" s="14" t="s">
        <v>36</v>
      </c>
    </row>
    <row r="55" spans="1:11" x14ac:dyDescent="0.15">
      <c r="A55" s="41"/>
      <c r="B55" s="6" t="s">
        <v>17</v>
      </c>
      <c r="C55" s="6" t="s">
        <v>18</v>
      </c>
      <c r="D55" s="6" t="s">
        <v>19</v>
      </c>
      <c r="E55" s="6" t="s">
        <v>20</v>
      </c>
      <c r="F55" s="6">
        <v>1</v>
      </c>
      <c r="G55" s="6">
        <v>0.43</v>
      </c>
      <c r="H55" s="6">
        <f t="shared" si="10"/>
        <v>0.43</v>
      </c>
      <c r="I55" s="22">
        <f t="shared" si="9"/>
        <v>0.43</v>
      </c>
      <c r="J55" s="22"/>
      <c r="K55" s="14" t="s">
        <v>21</v>
      </c>
    </row>
    <row r="56" spans="1:11" x14ac:dyDescent="0.15">
      <c r="A56" s="41"/>
      <c r="B56" s="6" t="s">
        <v>17</v>
      </c>
      <c r="C56" s="6" t="s">
        <v>18</v>
      </c>
      <c r="D56" s="6" t="s">
        <v>22</v>
      </c>
      <c r="E56" s="6" t="s">
        <v>20</v>
      </c>
      <c r="F56" s="6">
        <v>1</v>
      </c>
      <c r="G56" s="6">
        <v>0.08</v>
      </c>
      <c r="H56" s="6">
        <f t="shared" si="10"/>
        <v>0.08</v>
      </c>
      <c r="I56" s="22">
        <f t="shared" si="9"/>
        <v>0.08</v>
      </c>
      <c r="J56" s="22"/>
      <c r="K56" s="14" t="s">
        <v>23</v>
      </c>
    </row>
    <row r="57" spans="1:11" x14ac:dyDescent="0.15">
      <c r="A57" s="41"/>
      <c r="B57" s="6" t="s">
        <v>24</v>
      </c>
      <c r="C57" s="6" t="s">
        <v>25</v>
      </c>
      <c r="D57" s="6" t="s">
        <v>5</v>
      </c>
      <c r="E57" s="6" t="s">
        <v>26</v>
      </c>
      <c r="F57" s="6">
        <v>1</v>
      </c>
      <c r="G57" s="6">
        <v>0.18</v>
      </c>
      <c r="H57" s="6">
        <f t="shared" si="10"/>
        <v>0.18</v>
      </c>
      <c r="I57" s="22">
        <f t="shared" si="9"/>
        <v>0.18</v>
      </c>
      <c r="J57" s="22"/>
      <c r="K57" s="14" t="s">
        <v>27</v>
      </c>
    </row>
    <row r="58" spans="1:11" x14ac:dyDescent="0.15">
      <c r="A58" s="41"/>
      <c r="B58" s="6" t="s">
        <v>28</v>
      </c>
      <c r="C58" s="6" t="s">
        <v>29</v>
      </c>
      <c r="D58" s="6" t="s">
        <v>30</v>
      </c>
      <c r="E58" s="6" t="s">
        <v>31</v>
      </c>
      <c r="F58" s="6">
        <v>1</v>
      </c>
      <c r="G58" s="6">
        <v>0.6</v>
      </c>
      <c r="H58" s="6">
        <f t="shared" si="10"/>
        <v>0.6</v>
      </c>
      <c r="I58" s="22">
        <f t="shared" si="9"/>
        <v>0.6</v>
      </c>
      <c r="J58" s="22"/>
      <c r="K58" s="14" t="s">
        <v>32</v>
      </c>
    </row>
    <row r="59" spans="1:11" x14ac:dyDescent="0.15">
      <c r="A59" s="41"/>
      <c r="B59" s="6" t="s">
        <v>37</v>
      </c>
      <c r="C59" s="6" t="s">
        <v>38</v>
      </c>
      <c r="D59" s="6" t="s">
        <v>5</v>
      </c>
      <c r="E59" s="6" t="s">
        <v>39</v>
      </c>
      <c r="F59" s="6">
        <v>1</v>
      </c>
      <c r="G59" s="6">
        <v>3.8</v>
      </c>
      <c r="H59" s="6">
        <f t="shared" si="10"/>
        <v>3.8</v>
      </c>
      <c r="I59" s="22">
        <v>1</v>
      </c>
      <c r="J59" s="22" t="s">
        <v>170</v>
      </c>
      <c r="K59" s="14" t="s">
        <v>40</v>
      </c>
    </row>
    <row r="60" spans="1:11" x14ac:dyDescent="0.15">
      <c r="A60" s="41"/>
      <c r="B60" s="6" t="s">
        <v>51</v>
      </c>
      <c r="C60" s="6" t="s">
        <v>52</v>
      </c>
      <c r="D60" s="6" t="s">
        <v>53</v>
      </c>
      <c r="E60" s="6" t="s">
        <v>54</v>
      </c>
      <c r="F60" s="6">
        <v>1</v>
      </c>
      <c r="G60" s="6">
        <v>0.05</v>
      </c>
      <c r="H60" s="6">
        <f t="shared" si="10"/>
        <v>0.05</v>
      </c>
      <c r="I60" s="22">
        <f t="shared" ref="I60" si="11">H60</f>
        <v>0.05</v>
      </c>
      <c r="J60" s="22"/>
      <c r="K60" s="14" t="s">
        <v>55</v>
      </c>
    </row>
    <row r="61" spans="1:11" x14ac:dyDescent="0.15">
      <c r="A61" s="41"/>
      <c r="B61" s="6" t="s">
        <v>78</v>
      </c>
      <c r="C61" s="6" t="s">
        <v>79</v>
      </c>
      <c r="D61" s="6" t="s">
        <v>87</v>
      </c>
      <c r="E61" s="6" t="s">
        <v>81</v>
      </c>
      <c r="F61" s="6">
        <v>1</v>
      </c>
      <c r="G61" s="6">
        <v>0.11</v>
      </c>
      <c r="H61" s="6">
        <f t="shared" si="10"/>
        <v>0.11</v>
      </c>
      <c r="I61" s="22">
        <f t="shared" si="9"/>
        <v>0.11</v>
      </c>
      <c r="J61" s="22"/>
      <c r="K61" s="14" t="s">
        <v>88</v>
      </c>
    </row>
    <row r="62" spans="1:11" ht="14" thickBot="1" x14ac:dyDescent="0.2">
      <c r="A62" s="42"/>
      <c r="B62" s="8" t="s">
        <v>91</v>
      </c>
      <c r="C62" s="8" t="s">
        <v>92</v>
      </c>
      <c r="D62" s="8" t="s">
        <v>93</v>
      </c>
      <c r="E62" s="8" t="s">
        <v>94</v>
      </c>
      <c r="F62" s="8">
        <v>3</v>
      </c>
      <c r="G62" s="8">
        <v>0.08</v>
      </c>
      <c r="H62" s="8">
        <f t="shared" si="10"/>
        <v>0.24</v>
      </c>
      <c r="I62" s="25">
        <f t="shared" si="9"/>
        <v>0.24</v>
      </c>
      <c r="J62" s="25"/>
      <c r="K62" s="15" t="s">
        <v>95</v>
      </c>
    </row>
    <row r="63" spans="1:11" x14ac:dyDescent="0.15">
      <c r="H63" s="3">
        <f>SUM(H48:H62)</f>
        <v>39.289999999999985</v>
      </c>
      <c r="I63" s="26">
        <f>SUM(I48:I62)</f>
        <v>9.17</v>
      </c>
      <c r="J63" s="29"/>
    </row>
    <row r="64" spans="1:11" ht="14" thickBot="1" x14ac:dyDescent="0.2">
      <c r="I64" s="27"/>
      <c r="J64" s="27"/>
    </row>
    <row r="65" spans="1:12" x14ac:dyDescent="0.15">
      <c r="A65" s="37" t="s">
        <v>184</v>
      </c>
      <c r="B65" s="9" t="s">
        <v>168</v>
      </c>
      <c r="C65" s="4"/>
      <c r="D65" s="4"/>
      <c r="E65" s="4"/>
      <c r="F65" s="4"/>
      <c r="G65" s="4"/>
      <c r="H65" s="4"/>
      <c r="I65" s="21"/>
      <c r="J65" s="21"/>
      <c r="K65" s="5"/>
    </row>
    <row r="66" spans="1:12" x14ac:dyDescent="0.15">
      <c r="A66" s="38"/>
      <c r="B66" s="6" t="s">
        <v>51</v>
      </c>
      <c r="C66" s="6" t="s">
        <v>52</v>
      </c>
      <c r="D66" s="6" t="s">
        <v>53</v>
      </c>
      <c r="E66" s="6" t="s">
        <v>54</v>
      </c>
      <c r="F66" s="6">
        <v>1</v>
      </c>
      <c r="G66" s="6">
        <v>0.05</v>
      </c>
      <c r="H66" s="6">
        <f t="shared" ref="H66" si="12">F66*G66</f>
        <v>0.05</v>
      </c>
      <c r="I66" s="22">
        <f t="shared" ref="I66" si="13">H66</f>
        <v>0.05</v>
      </c>
      <c r="J66" s="22"/>
      <c r="K66" s="14" t="s">
        <v>55</v>
      </c>
    </row>
    <row r="67" spans="1:12" x14ac:dyDescent="0.15">
      <c r="A67" s="38"/>
      <c r="B67" s="6" t="s">
        <v>135</v>
      </c>
      <c r="C67" s="6" t="s">
        <v>67</v>
      </c>
      <c r="D67" s="6"/>
      <c r="E67" s="6" t="s">
        <v>136</v>
      </c>
      <c r="F67" s="6">
        <v>1</v>
      </c>
      <c r="G67" s="6">
        <v>6.99</v>
      </c>
      <c r="H67" s="6">
        <f>F67*G67</f>
        <v>6.99</v>
      </c>
      <c r="I67" s="22">
        <v>3.5</v>
      </c>
      <c r="J67" s="22" t="s">
        <v>191</v>
      </c>
      <c r="K67" s="14" t="s">
        <v>137</v>
      </c>
    </row>
    <row r="68" spans="1:12" ht="14" thickBot="1" x14ac:dyDescent="0.2">
      <c r="A68" s="39"/>
      <c r="B68" s="8" t="s">
        <v>33</v>
      </c>
      <c r="C68" s="8" t="s">
        <v>107</v>
      </c>
      <c r="D68" s="8" t="s">
        <v>35</v>
      </c>
      <c r="E68" s="8"/>
      <c r="F68" s="8">
        <v>1</v>
      </c>
      <c r="G68" s="8">
        <v>0.36</v>
      </c>
      <c r="H68" s="8">
        <f>F68*G68</f>
        <v>0.36</v>
      </c>
      <c r="I68" s="25">
        <f>H68</f>
        <v>0.36</v>
      </c>
      <c r="J68" s="25"/>
      <c r="K68" s="15" t="s">
        <v>108</v>
      </c>
      <c r="L68" s="2" t="s">
        <v>124</v>
      </c>
    </row>
    <row r="69" spans="1:12" x14ac:dyDescent="0.15">
      <c r="H69" s="3">
        <f>SUM(H67:H68)</f>
        <v>7.3500000000000005</v>
      </c>
      <c r="I69" s="26">
        <f>SUM(I67:I68)</f>
        <v>3.86</v>
      </c>
      <c r="J69" s="29"/>
    </row>
    <row r="70" spans="1:12" ht="14" thickBot="1" x14ac:dyDescent="0.2">
      <c r="I70" s="27"/>
      <c r="J70" s="27"/>
    </row>
    <row r="71" spans="1:12" x14ac:dyDescent="0.15">
      <c r="A71" s="43" t="s">
        <v>184</v>
      </c>
      <c r="B71" s="9" t="s">
        <v>62</v>
      </c>
      <c r="C71" s="4"/>
      <c r="D71" s="4"/>
      <c r="E71" s="4"/>
      <c r="F71" s="4"/>
      <c r="G71" s="4"/>
      <c r="H71" s="4"/>
      <c r="I71" s="21"/>
      <c r="J71" s="21"/>
      <c r="K71" s="16"/>
    </row>
    <row r="72" spans="1:12" x14ac:dyDescent="0.15">
      <c r="A72" s="44"/>
      <c r="B72" s="6" t="s">
        <v>63</v>
      </c>
      <c r="C72" s="6" t="s">
        <v>64</v>
      </c>
      <c r="D72" s="6"/>
      <c r="E72" s="6"/>
      <c r="F72" s="6">
        <v>1</v>
      </c>
      <c r="G72" s="6">
        <v>2.4</v>
      </c>
      <c r="H72" s="6">
        <f t="shared" ref="H72:H84" si="14">F72*G72</f>
        <v>2.4</v>
      </c>
      <c r="I72" s="22">
        <f t="shared" ref="I72:I83" si="15">H72</f>
        <v>2.4</v>
      </c>
      <c r="J72" s="22"/>
      <c r="K72" s="14" t="s">
        <v>65</v>
      </c>
    </row>
    <row r="73" spans="1:12" x14ac:dyDescent="0.15">
      <c r="A73" s="44"/>
      <c r="B73" s="6" t="s">
        <v>66</v>
      </c>
      <c r="C73" s="6" t="s">
        <v>67</v>
      </c>
      <c r="D73" s="6" t="s">
        <v>68</v>
      </c>
      <c r="E73" s="6"/>
      <c r="F73" s="6">
        <v>1</v>
      </c>
      <c r="G73" s="6">
        <v>7.5</v>
      </c>
      <c r="H73" s="6">
        <f t="shared" si="14"/>
        <v>7.5</v>
      </c>
      <c r="I73" s="22">
        <v>0</v>
      </c>
      <c r="J73" s="22" t="s">
        <v>180</v>
      </c>
      <c r="K73" s="14" t="s">
        <v>69</v>
      </c>
    </row>
    <row r="74" spans="1:12" x14ac:dyDescent="0.15">
      <c r="A74" s="44"/>
      <c r="B74" s="6" t="s">
        <v>17</v>
      </c>
      <c r="C74" s="6" t="s">
        <v>70</v>
      </c>
      <c r="D74" s="6" t="s">
        <v>71</v>
      </c>
      <c r="E74" s="6" t="s">
        <v>20</v>
      </c>
      <c r="F74" s="6">
        <v>2</v>
      </c>
      <c r="G74" s="6">
        <v>0.04</v>
      </c>
      <c r="H74" s="6">
        <f t="shared" si="14"/>
        <v>0.08</v>
      </c>
      <c r="I74" s="22">
        <f t="shared" si="15"/>
        <v>0.08</v>
      </c>
      <c r="J74" s="22"/>
      <c r="K74" s="14" t="s">
        <v>72</v>
      </c>
    </row>
    <row r="75" spans="1:12" x14ac:dyDescent="0.15">
      <c r="A75" s="44"/>
      <c r="B75" s="6" t="s">
        <v>73</v>
      </c>
      <c r="C75" s="6" t="s">
        <v>74</v>
      </c>
      <c r="D75" s="6" t="s">
        <v>75</v>
      </c>
      <c r="E75" s="6" t="s">
        <v>76</v>
      </c>
      <c r="F75" s="6">
        <v>1</v>
      </c>
      <c r="G75" s="6">
        <v>0.57999999999999996</v>
      </c>
      <c r="H75" s="6">
        <f t="shared" si="14"/>
        <v>0.57999999999999996</v>
      </c>
      <c r="I75" s="22">
        <f t="shared" si="15"/>
        <v>0.57999999999999996</v>
      </c>
      <c r="J75" s="22"/>
      <c r="K75" s="14" t="s">
        <v>77</v>
      </c>
    </row>
    <row r="76" spans="1:12" x14ac:dyDescent="0.15">
      <c r="A76" s="44"/>
      <c r="B76" s="6" t="s">
        <v>78</v>
      </c>
      <c r="C76" s="6" t="s">
        <v>79</v>
      </c>
      <c r="D76" s="6" t="s">
        <v>80</v>
      </c>
      <c r="E76" s="6" t="s">
        <v>81</v>
      </c>
      <c r="F76" s="6">
        <v>3</v>
      </c>
      <c r="G76" s="6">
        <v>0.11</v>
      </c>
      <c r="H76" s="6">
        <f t="shared" si="14"/>
        <v>0.33</v>
      </c>
      <c r="I76" s="22">
        <f t="shared" si="15"/>
        <v>0.33</v>
      </c>
      <c r="J76" s="22"/>
      <c r="K76" s="14" t="s">
        <v>82</v>
      </c>
    </row>
    <row r="77" spans="1:12" x14ac:dyDescent="0.15">
      <c r="A77" s="44"/>
      <c r="B77" s="6" t="s">
        <v>78</v>
      </c>
      <c r="C77" s="6" t="s">
        <v>83</v>
      </c>
      <c r="D77" s="6" t="s">
        <v>84</v>
      </c>
      <c r="E77" s="6" t="s">
        <v>85</v>
      </c>
      <c r="F77" s="6">
        <v>1</v>
      </c>
      <c r="G77" s="6">
        <v>0.97</v>
      </c>
      <c r="H77" s="6">
        <f t="shared" si="14"/>
        <v>0.97</v>
      </c>
      <c r="I77" s="22">
        <f t="shared" si="15"/>
        <v>0.97</v>
      </c>
      <c r="J77" s="22"/>
      <c r="K77" s="14" t="s">
        <v>86</v>
      </c>
    </row>
    <row r="78" spans="1:12" x14ac:dyDescent="0.15">
      <c r="A78" s="44"/>
      <c r="B78" s="6" t="s">
        <v>78</v>
      </c>
      <c r="C78" s="6" t="s">
        <v>79</v>
      </c>
      <c r="D78" s="6" t="s">
        <v>87</v>
      </c>
      <c r="E78" s="6" t="s">
        <v>81</v>
      </c>
      <c r="F78" s="6">
        <v>1</v>
      </c>
      <c r="G78" s="6">
        <v>0.11</v>
      </c>
      <c r="H78" s="6">
        <f t="shared" si="14"/>
        <v>0.11</v>
      </c>
      <c r="I78" s="22">
        <f t="shared" si="15"/>
        <v>0.11</v>
      </c>
      <c r="J78" s="22"/>
      <c r="K78" s="14" t="s">
        <v>88</v>
      </c>
    </row>
    <row r="79" spans="1:12" x14ac:dyDescent="0.15">
      <c r="A79" s="44"/>
      <c r="B79" s="6" t="s">
        <v>78</v>
      </c>
      <c r="C79" s="6" t="s">
        <v>79</v>
      </c>
      <c r="D79" s="6" t="s">
        <v>89</v>
      </c>
      <c r="E79" s="6" t="s">
        <v>81</v>
      </c>
      <c r="F79" s="6">
        <v>1</v>
      </c>
      <c r="G79" s="6">
        <v>0.11</v>
      </c>
      <c r="H79" s="6">
        <f t="shared" si="14"/>
        <v>0.11</v>
      </c>
      <c r="I79" s="22">
        <f t="shared" si="15"/>
        <v>0.11</v>
      </c>
      <c r="J79" s="22"/>
      <c r="K79" s="14" t="s">
        <v>90</v>
      </c>
    </row>
    <row r="80" spans="1:12" x14ac:dyDescent="0.15">
      <c r="A80" s="44"/>
      <c r="B80" s="6" t="s">
        <v>91</v>
      </c>
      <c r="C80" s="6" t="s">
        <v>92</v>
      </c>
      <c r="D80" s="6" t="s">
        <v>93</v>
      </c>
      <c r="E80" s="6" t="s">
        <v>94</v>
      </c>
      <c r="F80" s="6">
        <v>1</v>
      </c>
      <c r="G80" s="6">
        <v>0.08</v>
      </c>
      <c r="H80" s="6">
        <f t="shared" si="14"/>
        <v>0.08</v>
      </c>
      <c r="I80" s="22">
        <f t="shared" si="15"/>
        <v>0.08</v>
      </c>
      <c r="J80" s="22"/>
      <c r="K80" s="14" t="s">
        <v>95</v>
      </c>
    </row>
    <row r="81" spans="1:11" x14ac:dyDescent="0.15">
      <c r="A81" s="44"/>
      <c r="B81" s="6" t="s">
        <v>96</v>
      </c>
      <c r="C81" s="6" t="s">
        <v>97</v>
      </c>
      <c r="D81" s="6" t="s">
        <v>35</v>
      </c>
      <c r="E81" s="6" t="s">
        <v>98</v>
      </c>
      <c r="F81" s="6">
        <v>1</v>
      </c>
      <c r="G81" s="6">
        <v>17.100000000000001</v>
      </c>
      <c r="H81" s="6">
        <f t="shared" si="14"/>
        <v>17.100000000000001</v>
      </c>
      <c r="I81" s="22">
        <v>7</v>
      </c>
      <c r="J81" s="22" t="s">
        <v>181</v>
      </c>
      <c r="K81" s="14" t="s">
        <v>99</v>
      </c>
    </row>
    <row r="82" spans="1:11" x14ac:dyDescent="0.15">
      <c r="A82" s="44"/>
      <c r="B82" s="6" t="s">
        <v>33</v>
      </c>
      <c r="C82" s="6" t="s">
        <v>34</v>
      </c>
      <c r="D82" s="6" t="s">
        <v>35</v>
      </c>
      <c r="E82" s="6"/>
      <c r="F82" s="6">
        <v>4</v>
      </c>
      <c r="G82" s="6">
        <v>0.24</v>
      </c>
      <c r="H82" s="6">
        <f t="shared" si="14"/>
        <v>0.96</v>
      </c>
      <c r="I82" s="22">
        <f t="shared" si="15"/>
        <v>0.96</v>
      </c>
      <c r="J82" s="22"/>
      <c r="K82" s="14" t="s">
        <v>36</v>
      </c>
    </row>
    <row r="83" spans="1:11" x14ac:dyDescent="0.15">
      <c r="A83" s="44"/>
      <c r="B83" s="6" t="s">
        <v>100</v>
      </c>
      <c r="C83" s="6" t="s">
        <v>101</v>
      </c>
      <c r="D83" s="6"/>
      <c r="E83" s="6"/>
      <c r="F83" s="6">
        <v>2</v>
      </c>
      <c r="G83" s="6">
        <v>1.1499999999999999</v>
      </c>
      <c r="H83" s="6">
        <f t="shared" si="14"/>
        <v>2.2999999999999998</v>
      </c>
      <c r="I83" s="22">
        <f t="shared" si="15"/>
        <v>2.2999999999999998</v>
      </c>
      <c r="J83" s="22"/>
      <c r="K83" s="14" t="s">
        <v>102</v>
      </c>
    </row>
    <row r="84" spans="1:11" ht="14" thickBot="1" x14ac:dyDescent="0.2">
      <c r="A84" s="45"/>
      <c r="B84" s="8" t="s">
        <v>103</v>
      </c>
      <c r="C84" s="8" t="s">
        <v>104</v>
      </c>
      <c r="D84" s="8" t="s">
        <v>105</v>
      </c>
      <c r="E84" s="8"/>
      <c r="F84" s="8">
        <v>1</v>
      </c>
      <c r="G84" s="8">
        <v>3.4</v>
      </c>
      <c r="H84" s="8">
        <f t="shared" si="14"/>
        <v>3.4</v>
      </c>
      <c r="I84" s="25">
        <v>2</v>
      </c>
      <c r="J84" s="25" t="s">
        <v>182</v>
      </c>
      <c r="K84" s="15" t="s">
        <v>106</v>
      </c>
    </row>
    <row r="85" spans="1:11" x14ac:dyDescent="0.15">
      <c r="H85" s="3">
        <f>SUM(H72:H84)</f>
        <v>35.92</v>
      </c>
      <c r="I85" s="26">
        <f>SUM(I71:I84)</f>
        <v>16.920000000000002</v>
      </c>
      <c r="J85" s="29"/>
    </row>
    <row r="88" spans="1:11" x14ac:dyDescent="0.15">
      <c r="G88" s="1" t="s">
        <v>138</v>
      </c>
      <c r="H88" s="1">
        <f>SUM(H28,H39,H45,H63,H69,H85)</f>
        <v>382.57000000000005</v>
      </c>
      <c r="I88" s="26">
        <f>SUM(I28,I39,I45,I63,I69,I85)</f>
        <v>92.55</v>
      </c>
      <c r="J88" t="s">
        <v>183</v>
      </c>
    </row>
    <row r="92" spans="1:11" ht="14" thickBot="1" x14ac:dyDescent="0.2"/>
    <row r="93" spans="1:11" x14ac:dyDescent="0.15">
      <c r="A93" s="37" t="s">
        <v>184</v>
      </c>
      <c r="B93" s="9" t="s">
        <v>202</v>
      </c>
      <c r="C93" s="4"/>
      <c r="D93" s="4"/>
      <c r="E93" s="4"/>
      <c r="F93" s="4"/>
      <c r="G93" s="4"/>
      <c r="H93" s="4"/>
      <c r="I93" s="21"/>
      <c r="J93" s="21"/>
      <c r="K93" s="5"/>
    </row>
    <row r="94" spans="1:11" x14ac:dyDescent="0.15">
      <c r="A94" s="38"/>
      <c r="B94" s="35" t="s">
        <v>199</v>
      </c>
      <c r="C94" s="35" t="s">
        <v>8</v>
      </c>
      <c r="D94" s="35" t="s">
        <v>198</v>
      </c>
      <c r="E94" s="35" t="s">
        <v>200</v>
      </c>
      <c r="F94" s="35">
        <v>1</v>
      </c>
      <c r="G94" s="35">
        <v>19.8</v>
      </c>
      <c r="H94" s="35">
        <v>19.8</v>
      </c>
      <c r="I94" s="22">
        <v>6</v>
      </c>
      <c r="J94" s="22" t="s">
        <v>207</v>
      </c>
      <c r="K94" s="14" t="s">
        <v>197</v>
      </c>
    </row>
    <row r="95" spans="1:11" ht="14" thickBot="1" x14ac:dyDescent="0.2">
      <c r="A95" s="39"/>
      <c r="B95" s="8" t="s">
        <v>203</v>
      </c>
      <c r="C95" s="8" t="s">
        <v>8</v>
      </c>
      <c r="D95" s="36" t="s">
        <v>205</v>
      </c>
      <c r="E95" s="8" t="s">
        <v>204</v>
      </c>
      <c r="F95" s="8">
        <v>1</v>
      </c>
      <c r="G95" s="8">
        <v>8.1999999999999993</v>
      </c>
      <c r="H95" s="8">
        <f>F95*G95</f>
        <v>8.1999999999999993</v>
      </c>
      <c r="I95" s="25">
        <v>2</v>
      </c>
      <c r="J95" s="25" t="s">
        <v>208</v>
      </c>
      <c r="K95" s="15" t="s">
        <v>206</v>
      </c>
    </row>
    <row r="96" spans="1:11" x14ac:dyDescent="0.15">
      <c r="H96" s="3">
        <f>H94+H95</f>
        <v>28</v>
      </c>
      <c r="I96" s="29">
        <f>I94+I95</f>
        <v>8</v>
      </c>
    </row>
    <row r="98" spans="1:11" x14ac:dyDescent="0.15">
      <c r="G98" s="1" t="s">
        <v>209</v>
      </c>
      <c r="H98" s="1">
        <f>H88+H96</f>
        <v>410.57000000000005</v>
      </c>
      <c r="I98" s="26">
        <f>SUM(I88,I96)</f>
        <v>100.55</v>
      </c>
      <c r="J98" t="s">
        <v>183</v>
      </c>
    </row>
    <row r="103" spans="1:11" ht="14" thickBot="1" x14ac:dyDescent="0.2"/>
    <row r="104" spans="1:11" x14ac:dyDescent="0.15">
      <c r="A104" s="37" t="s">
        <v>185</v>
      </c>
      <c r="B104" s="31" t="s">
        <v>139</v>
      </c>
      <c r="C104" s="32"/>
      <c r="D104" s="32"/>
      <c r="E104" s="32"/>
      <c r="F104" s="32"/>
      <c r="G104" s="32"/>
      <c r="H104" s="32"/>
    </row>
    <row r="105" spans="1:11" x14ac:dyDescent="0.15">
      <c r="A105" s="38"/>
      <c r="B105" s="32" t="s">
        <v>140</v>
      </c>
      <c r="C105" s="32" t="s">
        <v>141</v>
      </c>
      <c r="D105" s="32"/>
      <c r="E105" s="32"/>
      <c r="F105" s="32">
        <v>1</v>
      </c>
      <c r="G105" s="32">
        <v>20.99</v>
      </c>
      <c r="H105" s="32">
        <f t="shared" ref="H105:H113" si="16">F105*G105</f>
        <v>20.99</v>
      </c>
      <c r="K105" s="2" t="s">
        <v>142</v>
      </c>
    </row>
    <row r="106" spans="1:11" x14ac:dyDescent="0.15">
      <c r="A106" s="38"/>
      <c r="B106" s="32" t="s">
        <v>143</v>
      </c>
      <c r="C106" s="32" t="s">
        <v>144</v>
      </c>
      <c r="D106" s="32"/>
      <c r="E106" s="32"/>
      <c r="F106" s="32">
        <v>1</v>
      </c>
      <c r="G106" s="32">
        <v>17.600000000000001</v>
      </c>
      <c r="H106" s="32">
        <f t="shared" si="16"/>
        <v>17.600000000000001</v>
      </c>
      <c r="K106" s="2" t="s">
        <v>132</v>
      </c>
    </row>
    <row r="107" spans="1:11" x14ac:dyDescent="0.15">
      <c r="A107" s="38"/>
      <c r="B107" s="32" t="s">
        <v>145</v>
      </c>
      <c r="C107" s="32"/>
      <c r="D107" s="32"/>
      <c r="E107" s="32"/>
      <c r="F107" s="32">
        <v>1</v>
      </c>
      <c r="G107" s="32">
        <v>89.95</v>
      </c>
      <c r="H107" s="32">
        <f t="shared" si="16"/>
        <v>89.95</v>
      </c>
      <c r="K107" s="2" t="s">
        <v>146</v>
      </c>
    </row>
    <row r="108" spans="1:11" x14ac:dyDescent="0.15">
      <c r="A108" s="38"/>
      <c r="B108" s="32" t="s">
        <v>147</v>
      </c>
      <c r="C108" s="32" t="s">
        <v>148</v>
      </c>
      <c r="D108" s="32"/>
      <c r="E108" s="32"/>
      <c r="F108" s="32">
        <v>1</v>
      </c>
      <c r="G108" s="32">
        <v>15.95</v>
      </c>
      <c r="H108" s="32">
        <f t="shared" si="16"/>
        <v>15.95</v>
      </c>
      <c r="K108" s="2" t="s">
        <v>149</v>
      </c>
    </row>
    <row r="109" spans="1:11" x14ac:dyDescent="0.15">
      <c r="A109" s="38"/>
      <c r="B109" s="32" t="s">
        <v>150</v>
      </c>
      <c r="C109" s="32"/>
      <c r="D109" s="32"/>
      <c r="E109" s="32"/>
      <c r="F109" s="32">
        <v>1</v>
      </c>
      <c r="G109" s="32">
        <v>4.99</v>
      </c>
      <c r="H109" s="32">
        <f t="shared" si="16"/>
        <v>4.99</v>
      </c>
      <c r="K109" s="2" t="s">
        <v>151</v>
      </c>
    </row>
    <row r="110" spans="1:11" x14ac:dyDescent="0.15">
      <c r="A110" s="38"/>
      <c r="B110" s="32" t="s">
        <v>152</v>
      </c>
      <c r="C110" s="32" t="s">
        <v>153</v>
      </c>
      <c r="D110" s="32"/>
      <c r="E110" s="32"/>
      <c r="F110" s="32">
        <v>1</v>
      </c>
      <c r="G110" s="32">
        <v>3.2</v>
      </c>
      <c r="H110" s="32">
        <f t="shared" si="16"/>
        <v>3.2</v>
      </c>
      <c r="K110" s="2" t="s">
        <v>154</v>
      </c>
    </row>
    <row r="111" spans="1:11" x14ac:dyDescent="0.15">
      <c r="A111" s="38"/>
      <c r="B111" s="32" t="s">
        <v>155</v>
      </c>
      <c r="C111" s="32"/>
      <c r="D111" s="32"/>
      <c r="E111" s="32"/>
      <c r="F111" s="32">
        <v>1</v>
      </c>
      <c r="G111" s="32">
        <v>7.99</v>
      </c>
      <c r="H111" s="32">
        <f t="shared" si="16"/>
        <v>7.99</v>
      </c>
      <c r="K111" s="2" t="s">
        <v>156</v>
      </c>
    </row>
    <row r="112" spans="1:11" x14ac:dyDescent="0.15">
      <c r="A112" s="38"/>
      <c r="B112" s="32" t="s">
        <v>157</v>
      </c>
      <c r="C112" s="32"/>
      <c r="D112" s="32"/>
      <c r="E112" s="32"/>
      <c r="F112" s="32">
        <v>1</v>
      </c>
      <c r="G112" s="32">
        <v>9.9499999999999993</v>
      </c>
      <c r="H112" s="32">
        <f t="shared" si="16"/>
        <v>9.9499999999999993</v>
      </c>
      <c r="K112" s="2" t="s">
        <v>158</v>
      </c>
    </row>
    <row r="113" spans="1:11" ht="14" thickBot="1" x14ac:dyDescent="0.2">
      <c r="A113" s="39"/>
      <c r="B113" s="32" t="s">
        <v>159</v>
      </c>
      <c r="C113" s="32" t="s">
        <v>160</v>
      </c>
      <c r="D113" s="32"/>
      <c r="E113" s="32"/>
      <c r="F113" s="32">
        <v>1</v>
      </c>
      <c r="G113" s="32">
        <v>3.99</v>
      </c>
      <c r="H113" s="32">
        <f t="shared" si="16"/>
        <v>3.99</v>
      </c>
      <c r="K113" s="2" t="s">
        <v>161</v>
      </c>
    </row>
    <row r="114" spans="1:11" x14ac:dyDescent="0.15">
      <c r="B114" s="34"/>
      <c r="C114" s="34"/>
      <c r="D114" s="34"/>
      <c r="E114" s="34"/>
      <c r="F114" s="34"/>
      <c r="G114" s="34"/>
      <c r="H114" s="34"/>
      <c r="J114" s="27"/>
      <c r="K114" s="33" t="s">
        <v>197</v>
      </c>
    </row>
    <row r="115" spans="1:11" x14ac:dyDescent="0.15">
      <c r="B115" s="32"/>
      <c r="C115" s="32"/>
      <c r="D115" s="32"/>
      <c r="E115" s="32"/>
      <c r="F115" s="32"/>
      <c r="I115" s="1"/>
      <c r="J115" s="1"/>
    </row>
    <row r="116" spans="1:11" x14ac:dyDescent="0.15">
      <c r="B116" s="32"/>
      <c r="C116" s="32"/>
      <c r="D116" s="32"/>
      <c r="E116" s="32"/>
      <c r="F116" s="32"/>
      <c r="G116" s="31" t="s">
        <v>162</v>
      </c>
      <c r="H116" s="31">
        <f>SUM(H105:H114)</f>
        <v>174.61</v>
      </c>
    </row>
    <row r="117" spans="1:11" x14ac:dyDescent="0.15">
      <c r="B117" s="32"/>
      <c r="C117" s="32"/>
      <c r="D117" s="32"/>
      <c r="E117" s="32"/>
      <c r="F117" s="32"/>
      <c r="G117" s="32"/>
      <c r="H117" s="32"/>
    </row>
    <row r="118" spans="1:11" x14ac:dyDescent="0.15">
      <c r="G118" s="31" t="s">
        <v>163</v>
      </c>
      <c r="H118" s="32">
        <f>SUM(H116,H88)</f>
        <v>557.18000000000006</v>
      </c>
    </row>
  </sheetData>
  <mergeCells count="8">
    <mergeCell ref="A104:A113"/>
    <mergeCell ref="A65:A68"/>
    <mergeCell ref="A3:A27"/>
    <mergeCell ref="A30:A38"/>
    <mergeCell ref="A41:A44"/>
    <mergeCell ref="A47:A62"/>
    <mergeCell ref="A71:A84"/>
    <mergeCell ref="A93:A95"/>
  </mergeCells>
  <hyperlinks>
    <hyperlink ref="K4" r:id="rId1" xr:uid="{00000000-0004-0000-0000-000000000000}"/>
    <hyperlink ref="K5" r:id="rId2" xr:uid="{00000000-0004-0000-0000-000001000000}"/>
    <hyperlink ref="K8" r:id="rId3" xr:uid="{00000000-0004-0000-0000-000002000000}"/>
    <hyperlink ref="K18" r:id="rId4" xr:uid="{00000000-0004-0000-0000-000009000000}"/>
    <hyperlink ref="K21" r:id="rId5" xr:uid="{00000000-0004-0000-0000-00000B000000}"/>
    <hyperlink ref="K22" r:id="rId6" xr:uid="{00000000-0004-0000-0000-00000C000000}"/>
    <hyperlink ref="K25" r:id="rId7" xr:uid="{00000000-0004-0000-0000-00000D000000}"/>
    <hyperlink ref="K27" r:id="rId8" xr:uid="{00000000-0004-0000-0000-00000F000000}"/>
    <hyperlink ref="K72" r:id="rId9" xr:uid="{00000000-0004-0000-0000-000010000000}"/>
    <hyperlink ref="K73" r:id="rId10" xr:uid="{00000000-0004-0000-0000-000011000000}"/>
    <hyperlink ref="K74" r:id="rId11" xr:uid="{00000000-0004-0000-0000-000012000000}"/>
    <hyperlink ref="K75" r:id="rId12" xr:uid="{00000000-0004-0000-0000-000013000000}"/>
    <hyperlink ref="K76" r:id="rId13" xr:uid="{00000000-0004-0000-0000-000014000000}"/>
    <hyperlink ref="K77" r:id="rId14" xr:uid="{00000000-0004-0000-0000-000015000000}"/>
    <hyperlink ref="K78" r:id="rId15" xr:uid="{00000000-0004-0000-0000-000016000000}"/>
    <hyperlink ref="K79" r:id="rId16" xr:uid="{00000000-0004-0000-0000-000017000000}"/>
    <hyperlink ref="K80" r:id="rId17" xr:uid="{00000000-0004-0000-0000-000018000000}"/>
    <hyperlink ref="K81" r:id="rId18" xr:uid="{00000000-0004-0000-0000-000019000000}"/>
    <hyperlink ref="K82" r:id="rId19" xr:uid="{00000000-0004-0000-0000-00001A000000}"/>
    <hyperlink ref="K83" r:id="rId20" xr:uid="{00000000-0004-0000-0000-00001B000000}"/>
    <hyperlink ref="K84" r:id="rId21" xr:uid="{00000000-0004-0000-0000-00001C000000}"/>
    <hyperlink ref="K32" r:id="rId22" xr:uid="{00000000-0004-0000-0000-000022000000}"/>
    <hyperlink ref="K44" r:id="rId23" xr:uid="{00000000-0004-0000-0000-000023000000}"/>
    <hyperlink ref="K42" r:id="rId24" xr:uid="{00000000-0004-0000-0000-000025000000}"/>
    <hyperlink ref="K55" r:id="rId25" xr:uid="{00000000-0004-0000-0000-000026000000}"/>
    <hyperlink ref="K56" r:id="rId26" xr:uid="{00000000-0004-0000-0000-000027000000}"/>
    <hyperlink ref="K57" r:id="rId27" xr:uid="{00000000-0004-0000-0000-000028000000}"/>
    <hyperlink ref="K58" r:id="rId28" xr:uid="{00000000-0004-0000-0000-000029000000}"/>
    <hyperlink ref="K59" r:id="rId29" xr:uid="{00000000-0004-0000-0000-00002A000000}"/>
    <hyperlink ref="K61" r:id="rId30" xr:uid="{00000000-0004-0000-0000-00002B000000}"/>
    <hyperlink ref="K62" r:id="rId31" xr:uid="{00000000-0004-0000-0000-00002C000000}"/>
    <hyperlink ref="K51" r:id="rId32" xr:uid="{00000000-0004-0000-0000-00002D000000}"/>
    <hyperlink ref="L68" r:id="rId33" xr:uid="{00000000-0004-0000-0000-00002E000000}"/>
    <hyperlink ref="K49" r:id="rId34" xr:uid="{00000000-0004-0000-0000-00002F000000}"/>
    <hyperlink ref="K50" r:id="rId35" xr:uid="{00000000-0004-0000-0000-000030000000}"/>
    <hyperlink ref="K52" r:id="rId36" xr:uid="{00000000-0004-0000-0000-000031000000}"/>
    <hyperlink ref="K53" r:id="rId37" xr:uid="{00000000-0004-0000-0000-000032000000}"/>
    <hyperlink ref="K67" r:id="rId38" xr:uid="{00000000-0004-0000-0000-000033000000}"/>
    <hyperlink ref="K68" r:id="rId39" xr:uid="{00000000-0004-0000-0000-000034000000}"/>
    <hyperlink ref="K54" r:id="rId40" xr:uid="{00000000-0004-0000-0000-000035000000}"/>
    <hyperlink ref="K105" r:id="rId41" xr:uid="{00000000-0004-0000-0000-000036000000}"/>
    <hyperlink ref="K106" r:id="rId42" xr:uid="{00000000-0004-0000-0000-000037000000}"/>
    <hyperlink ref="K107" r:id="rId43" xr:uid="{00000000-0004-0000-0000-000038000000}"/>
    <hyperlink ref="K108" r:id="rId44" xr:uid="{00000000-0004-0000-0000-000039000000}"/>
    <hyperlink ref="K109" r:id="rId45" xr:uid="{00000000-0004-0000-0000-00003A000000}"/>
    <hyperlink ref="K110" r:id="rId46" xr:uid="{00000000-0004-0000-0000-00003B000000}"/>
    <hyperlink ref="K111" r:id="rId47" xr:uid="{00000000-0004-0000-0000-00003C000000}"/>
    <hyperlink ref="K112" r:id="rId48" xr:uid="{00000000-0004-0000-0000-00003D000000}"/>
    <hyperlink ref="K113" r:id="rId49" xr:uid="{00000000-0004-0000-0000-00003E000000}"/>
    <hyperlink ref="K114" r:id="rId50" xr:uid="{00000000-0004-0000-0000-00003F000000}"/>
    <hyperlink ref="K43" r:id="rId51" xr:uid="{00000000-0004-0000-0000-000041000000}"/>
    <hyperlink ref="K60" r:id="rId52" xr:uid="{00000000-0004-0000-0000-000042000000}"/>
    <hyperlink ref="K66" r:id="rId53" xr:uid="{00000000-0004-0000-0000-000043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r:id="rId54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Benedict Diederich</cp:lastModifiedBy>
  <cp:revision>21</cp:revision>
  <dcterms:created xsi:type="dcterms:W3CDTF">2016-07-29T14:09:17Z</dcterms:created>
  <dcterms:modified xsi:type="dcterms:W3CDTF">2018-08-12T08:48:18Z</dcterms:modified>
  <dc:language>en-US</dc:language>
</cp:coreProperties>
</file>