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" sheetId="1" r:id="rId4"/>
    <sheet state="visible" name="Ejemplos" sheetId="2" r:id="rId5"/>
    <sheet state="visible" name="datos" sheetId="3" r:id="rId6"/>
    <sheet state="visible" name="tipo de datos" sheetId="4" r:id="rId7"/>
    <sheet state="visible" name="Ejemplos de SQL" sheetId="5" r:id="rId8"/>
  </sheets>
  <definedNames/>
  <calcPr/>
</workbook>
</file>

<file path=xl/sharedStrings.xml><?xml version="1.0" encoding="utf-8"?>
<sst xmlns="http://schemas.openxmlformats.org/spreadsheetml/2006/main" count="887" uniqueCount="429">
  <si>
    <t>TABLAS BD</t>
  </si>
  <si>
    <t>ROL</t>
  </si>
  <si>
    <t>PERSONAS</t>
  </si>
  <si>
    <t>clase_personas</t>
  </si>
  <si>
    <t>CLASES</t>
  </si>
  <si>
    <t>JORNADAS</t>
  </si>
  <si>
    <t>MODALIDAD</t>
  </si>
  <si>
    <t>pk</t>
  </si>
  <si>
    <t>rol_id</t>
  </si>
  <si>
    <t>persona_id</t>
  </si>
  <si>
    <t>clasepersona_id</t>
  </si>
  <si>
    <t>clase_id</t>
  </si>
  <si>
    <t>jornada_id</t>
  </si>
  <si>
    <t>modalidad_id</t>
  </si>
  <si>
    <t>nombre_rol</t>
  </si>
  <si>
    <t>Nombre completo</t>
  </si>
  <si>
    <t>fk</t>
  </si>
  <si>
    <t>nombre_clase</t>
  </si>
  <si>
    <t>nombre</t>
  </si>
  <si>
    <t>DNI</t>
  </si>
  <si>
    <t>promocion_id</t>
  </si>
  <si>
    <t>correo</t>
  </si>
  <si>
    <t>campus_id</t>
  </si>
  <si>
    <t>telefono</t>
  </si>
  <si>
    <t>Fecha_ini</t>
  </si>
  <si>
    <t>vertical_id</t>
  </si>
  <si>
    <t>Fecha_fin</t>
  </si>
  <si>
    <t>PROYECTOS</t>
  </si>
  <si>
    <t>clase_proyectos</t>
  </si>
  <si>
    <t>CALIFICACIONES</t>
  </si>
  <si>
    <t>VERTICAL</t>
  </si>
  <si>
    <t>CAMPUS</t>
  </si>
  <si>
    <t>PROMOCION</t>
  </si>
  <si>
    <t>proyecto_id</t>
  </si>
  <si>
    <t>proyectoclase_id</t>
  </si>
  <si>
    <t>calificacion_id</t>
  </si>
  <si>
    <t>NOMBRE</t>
  </si>
  <si>
    <t>Nombre</t>
  </si>
  <si>
    <t>ciudad</t>
  </si>
  <si>
    <t>fecha_inicio</t>
  </si>
  <si>
    <t>nota</t>
  </si>
  <si>
    <t>fecha_fin</t>
  </si>
  <si>
    <t>nombre completo</t>
  </si>
  <si>
    <t>dni</t>
  </si>
  <si>
    <t>Jafet Casals</t>
  </si>
  <si>
    <t>DFSFDSFD</t>
  </si>
  <si>
    <t>Jafet_Casals@gmail.com</t>
  </si>
  <si>
    <t>202504DS</t>
  </si>
  <si>
    <t>Jorge Manzanares</t>
  </si>
  <si>
    <t>ASDFADSF</t>
  </si>
  <si>
    <t>Jorge_Manzanares@gmail.com</t>
  </si>
  <si>
    <t>785\85</t>
  </si>
  <si>
    <t>202501DS</t>
  </si>
  <si>
    <t>Onofre Adadia</t>
  </si>
  <si>
    <t>ESFES</t>
  </si>
  <si>
    <t>Onofre_Adadia@gmail.com</t>
  </si>
  <si>
    <t>52852\8</t>
  </si>
  <si>
    <t>202504FS</t>
  </si>
  <si>
    <t>Merche Prada</t>
  </si>
  <si>
    <t>SDFDSA</t>
  </si>
  <si>
    <t>Merche_Prada@gmail.com</t>
  </si>
  <si>
    <t>\72\788\</t>
  </si>
  <si>
    <t>202504CB</t>
  </si>
  <si>
    <t>Pilar Abella</t>
  </si>
  <si>
    <t>RGRSER</t>
  </si>
  <si>
    <t>Pilar_Abella@gmail.com</t>
  </si>
  <si>
    <t>DATA SCIENCE</t>
  </si>
  <si>
    <t>abrl25</t>
  </si>
  <si>
    <t>FULLSTACK</t>
  </si>
  <si>
    <t>enero25s</t>
  </si>
  <si>
    <t>CIBER SEGURIDAD</t>
  </si>
  <si>
    <t>clase_persona</t>
  </si>
  <si>
    <t>JORNADA</t>
  </si>
  <si>
    <t>ESTUDIANTE</t>
  </si>
  <si>
    <t>TA</t>
  </si>
  <si>
    <t>Madrid-Recoletos</t>
  </si>
  <si>
    <t>Madrid</t>
  </si>
  <si>
    <t>Presencial</t>
  </si>
  <si>
    <t>partime</t>
  </si>
  <si>
    <t>PROFESOR</t>
  </si>
  <si>
    <t>Valencia</t>
  </si>
  <si>
    <t>online</t>
  </si>
  <si>
    <t>fulltime</t>
  </si>
  <si>
    <t>Madrid-Alcobendas</t>
  </si>
  <si>
    <t>hibrido</t>
  </si>
  <si>
    <t>PROYECTO</t>
  </si>
  <si>
    <t>Proyecto/clase</t>
  </si>
  <si>
    <t>Proyectoclase_id</t>
  </si>
  <si>
    <t>Proyecto_HLF</t>
  </si>
  <si>
    <t>A</t>
  </si>
  <si>
    <t>Proyecto_EDA</t>
  </si>
  <si>
    <t>Proyecto_BBDD</t>
  </si>
  <si>
    <t>Proyecto_ML</t>
  </si>
  <si>
    <t>Proyecto_Deployment</t>
  </si>
  <si>
    <t>R</t>
  </si>
  <si>
    <t>personas</t>
  </si>
  <si>
    <t>INSERT INTO</t>
  </si>
  <si>
    <t>nombre_completo</t>
  </si>
  <si>
    <t>email</t>
  </si>
  <si>
    <t>fecha_ini</t>
  </si>
  <si>
    <t>21854736L</t>
  </si>
  <si>
    <t>promocion</t>
  </si>
  <si>
    <t>38752016F</t>
  </si>
  <si>
    <t>59278104M</t>
  </si>
  <si>
    <t>SEP23</t>
  </si>
  <si>
    <t>84321976V</t>
  </si>
  <si>
    <t>FEB24</t>
  </si>
  <si>
    <t>10435629S</t>
  </si>
  <si>
    <t>SEP24</t>
  </si>
  <si>
    <t>Leoncio Tena</t>
  </si>
  <si>
    <t>75813942C</t>
  </si>
  <si>
    <t>Leoncio_Tena@gmail.com</t>
  </si>
  <si>
    <t>MAR25</t>
  </si>
  <si>
    <t>Odalys Torrijos</t>
  </si>
  <si>
    <t>62018594P</t>
  </si>
  <si>
    <t>Odalys_Torrijos@gmail.com</t>
  </si>
  <si>
    <t>JUN25</t>
  </si>
  <si>
    <t>Eduardo Caparrós</t>
  </si>
  <si>
    <t>33179058G</t>
  </si>
  <si>
    <t>Eduardo_Caparrós@gmail.com</t>
  </si>
  <si>
    <t>;</t>
  </si>
  <si>
    <t>Ignacio Goicoechea</t>
  </si>
  <si>
    <t>91684025Z</t>
  </si>
  <si>
    <t>Ignacio_Goicoechea@gmail.com</t>
  </si>
  <si>
    <t>Clementina Santos</t>
  </si>
  <si>
    <t>20917348D</t>
  </si>
  <si>
    <t>Clementina_Santos@gmail.com</t>
  </si>
  <si>
    <t>Daniela Falcó</t>
  </si>
  <si>
    <t>68253017Q</t>
  </si>
  <si>
    <t>Daniela_Falcó@gmail.com</t>
  </si>
  <si>
    <t>Abraham Vélez</t>
  </si>
  <si>
    <t>87450296J</t>
  </si>
  <si>
    <t>Abraham_Vélez@gmail.com</t>
  </si>
  <si>
    <t>Maximiliano Menéndez</t>
  </si>
  <si>
    <t>39528061K</t>
  </si>
  <si>
    <t>Maximiliano_Menéndez@gmail.com</t>
  </si>
  <si>
    <t>Anita Heredia</t>
  </si>
  <si>
    <t>43172698W</t>
  </si>
  <si>
    <t>Anita_Heredia@gmail.com</t>
  </si>
  <si>
    <t>Eli Casas</t>
  </si>
  <si>
    <t>70284951X</t>
  </si>
  <si>
    <t>Eli_Casas@gmail.com</t>
  </si>
  <si>
    <t>Guillermo Borrego</t>
  </si>
  <si>
    <t>80134725B</t>
  </si>
  <si>
    <t>Guillermo_Borrego@gmail.com</t>
  </si>
  <si>
    <t>Sergio Aguirre</t>
  </si>
  <si>
    <t>95710386N</t>
  </si>
  <si>
    <t>Sergio_Aguirre@gmail.com</t>
  </si>
  <si>
    <t>Carlito Carrión</t>
  </si>
  <si>
    <t>38791520H</t>
  </si>
  <si>
    <t>Carlito_Carrión@gmail.com</t>
  </si>
  <si>
    <t>modalidad</t>
  </si>
  <si>
    <t>rol</t>
  </si>
  <si>
    <t>Haydée Figueroa</t>
  </si>
  <si>
    <t>13495280E</t>
  </si>
  <si>
    <t>Haydée_Figueroa@gmail.com</t>
  </si>
  <si>
    <t>Chita Mancebo</t>
  </si>
  <si>
    <t>67490132T</t>
  </si>
  <si>
    <t>Chita_Mancebo@gmail.com</t>
  </si>
  <si>
    <t>presencial</t>
  </si>
  <si>
    <t>Joaquina Asensio</t>
  </si>
  <si>
    <t>72059483A</t>
  </si>
  <si>
    <t>Joaquina_Asensio@gmail.com</t>
  </si>
  <si>
    <t>ASISTENTE PROFESOR</t>
  </si>
  <si>
    <t>Cristian Sarabia</t>
  </si>
  <si>
    <t>56940287R</t>
  </si>
  <si>
    <t>Cristian_Sarabia@gmail.com</t>
  </si>
  <si>
    <t>Isabel Ibáñez</t>
  </si>
  <si>
    <t>38560174Y</t>
  </si>
  <si>
    <t>Isabel_Ibáñez@gmail.com</t>
  </si>
  <si>
    <t>Desiderio Jordá</t>
  </si>
  <si>
    <t>81374026F</t>
  </si>
  <si>
    <t>Desiderio_Jordá@gmail.com</t>
  </si>
  <si>
    <t>jornadas</t>
  </si>
  <si>
    <t>Rosalina Llanos</t>
  </si>
  <si>
    <t>60581739D</t>
  </si>
  <si>
    <t>Rosalina_Llanos@gmail.com</t>
  </si>
  <si>
    <t>Amor Larrañaga</t>
  </si>
  <si>
    <t>21460873G</t>
  </si>
  <si>
    <t>Amor_Larrañaga@gmail.com</t>
  </si>
  <si>
    <t>Teodoro Alberola</t>
  </si>
  <si>
    <t>98543027K</t>
  </si>
  <si>
    <t>Teodoro_Alberola@gmail.com</t>
  </si>
  <si>
    <t>Cleto Plana</t>
  </si>
  <si>
    <t>30194872M</t>
  </si>
  <si>
    <t>Cleto_Plana@gmail.com</t>
  </si>
  <si>
    <t>Aitana Sebastián</t>
  </si>
  <si>
    <t>84951763C</t>
  </si>
  <si>
    <t>Aitana_Sebastián@gmail.com</t>
  </si>
  <si>
    <t>Dolores Valbuena</t>
  </si>
  <si>
    <t>76320485P</t>
  </si>
  <si>
    <t>Dolores_Valbuena@gmail.com</t>
  </si>
  <si>
    <t>vertical</t>
  </si>
  <si>
    <t>Julie Ferrer</t>
  </si>
  <si>
    <t>19834570L</t>
  </si>
  <si>
    <t>Julie_Ferrer@gmail.com</t>
  </si>
  <si>
    <t>Mireia Cabañas</t>
  </si>
  <si>
    <t>73982645V</t>
  </si>
  <si>
    <t>Mireia_Cabañas@gmail.com</t>
  </si>
  <si>
    <t>Flavia Amador</t>
  </si>
  <si>
    <t>50217934S</t>
  </si>
  <si>
    <t>Flavia_Amador@gmail.com</t>
  </si>
  <si>
    <t>Albino Macias</t>
  </si>
  <si>
    <t>68792053H</t>
  </si>
  <si>
    <t>Albino_Macias@gmail.com</t>
  </si>
  <si>
    <t>Ester Sánchez</t>
  </si>
  <si>
    <t>31549702N</t>
  </si>
  <si>
    <t>Ester_Sánchez@gmail.com</t>
  </si>
  <si>
    <t>Luis Miguel Galvez</t>
  </si>
  <si>
    <t>98126340X</t>
  </si>
  <si>
    <t>Luis_Miguel_Galvez@gmail.com</t>
  </si>
  <si>
    <t>Loida Arellano</t>
  </si>
  <si>
    <t>24386075B</t>
  </si>
  <si>
    <t>Loida_Arellano@gmail.com</t>
  </si>
  <si>
    <t>campus</t>
  </si>
  <si>
    <t>Heraclio Duque</t>
  </si>
  <si>
    <t>17602498J</t>
  </si>
  <si>
    <t>Heraclio_Duque@gmail.com</t>
  </si>
  <si>
    <t>Herberto Figueras</t>
  </si>
  <si>
    <t>45278903T</t>
  </si>
  <si>
    <t>Herberto_Figueras@gmail.com</t>
  </si>
  <si>
    <t>Teresa Laguna</t>
  </si>
  <si>
    <t>31047689Y</t>
  </si>
  <si>
    <t>Teresa_Laguna@gmail.com</t>
  </si>
  <si>
    <t>Estrella Murillo</t>
  </si>
  <si>
    <t>68094213W</t>
  </si>
  <si>
    <t>Estrella_Murillo@gmail.com</t>
  </si>
  <si>
    <t>Ernesto Uriarte</t>
  </si>
  <si>
    <t>20435879Z</t>
  </si>
  <si>
    <t>Ernesto_Uriarte@gmail.com</t>
  </si>
  <si>
    <t>Daniela Guitart</t>
  </si>
  <si>
    <t>86249130A</t>
  </si>
  <si>
    <t>Daniela_Guitart@gmail.com</t>
  </si>
  <si>
    <t>Timoteo Trillo</t>
  </si>
  <si>
    <t>53472061D</t>
  </si>
  <si>
    <t>Timoteo_Trillo@gmail.com</t>
  </si>
  <si>
    <t>clases</t>
  </si>
  <si>
    <t>Ricarda Tovar</t>
  </si>
  <si>
    <t>14730628G</t>
  </si>
  <si>
    <t>Ricarda_Tovar@gmail.com</t>
  </si>
  <si>
    <t>Alejandra Vilaplana</t>
  </si>
  <si>
    <t>67298510E</t>
  </si>
  <si>
    <t>Alejandra_Vilaplana@gmail.com</t>
  </si>
  <si>
    <t>202309DSM</t>
  </si>
  <si>
    <t>Daniel Rosselló</t>
  </si>
  <si>
    <t>92031487M</t>
  </si>
  <si>
    <t>Daniel_Rosselló@gmail.com</t>
  </si>
  <si>
    <t>202402DSM</t>
  </si>
  <si>
    <t>Rita Olivares</t>
  </si>
  <si>
    <t>70826459F</t>
  </si>
  <si>
    <t>Rita_Olivares@gmail.com</t>
  </si>
  <si>
    <t>202309FSM</t>
  </si>
  <si>
    <t>Cleto Montes</t>
  </si>
  <si>
    <t>89075324R</t>
  </si>
  <si>
    <t>Cleto_Montes@gmail.com</t>
  </si>
  <si>
    <t>202309FSV</t>
  </si>
  <si>
    <t>Marino Castilla</t>
  </si>
  <si>
    <t>51068427P</t>
  </si>
  <si>
    <t>Marino_Castilla@gmail.com</t>
  </si>
  <si>
    <t>202402FSV</t>
  </si>
  <si>
    <t>Estefanía Valcárcel</t>
  </si>
  <si>
    <t>74392015K</t>
  </si>
  <si>
    <t>Estefanía_Valcárcel@gmail.com</t>
  </si>
  <si>
    <t>202402FSM</t>
  </si>
  <si>
    <t>Noemí Vilanova</t>
  </si>
  <si>
    <t>62710438X</t>
  </si>
  <si>
    <t>Noemí_Vilanova@gmail.com</t>
  </si>
  <si>
    <t>202402FSVO</t>
  </si>
  <si>
    <t>Noa Yáñez</t>
  </si>
  <si>
    <t>35984726T</t>
  </si>
  <si>
    <t>Noa_Yanez@gmail.com</t>
  </si>
  <si>
    <t>202309FSMO</t>
  </si>
  <si>
    <t>Saturnina Benitez</t>
  </si>
  <si>
    <t>82164930V</t>
  </si>
  <si>
    <t>Saturnina_Benitez@gmail.com</t>
  </si>
  <si>
    <t>202309DSMO</t>
  </si>
  <si>
    <t>Anna Feliu</t>
  </si>
  <si>
    <t>60813542S</t>
  </si>
  <si>
    <t>Anna_Feliu@gmail.com</t>
  </si>
  <si>
    <t>Rosalva Ayuso</t>
  </si>
  <si>
    <t>19857046N</t>
  </si>
  <si>
    <t>Rosalva_Ayuso@gmail.com</t>
  </si>
  <si>
    <t>Ana Sofía Ferrer</t>
  </si>
  <si>
    <t>76328014C</t>
  </si>
  <si>
    <t>Ana_S_Ferrer@gmail.com</t>
  </si>
  <si>
    <t>Angélica Corral</t>
  </si>
  <si>
    <t>92078135J</t>
  </si>
  <si>
    <t>Angelica_Corral@gmail.com</t>
  </si>
  <si>
    <t>Ariel Lledó</t>
  </si>
  <si>
    <t>28490763H</t>
  </si>
  <si>
    <t>Ariel_Lledo@gmail.com</t>
  </si>
  <si>
    <t>Mario Prats</t>
  </si>
  <si>
    <t>31480627Q</t>
  </si>
  <si>
    <t>Mario_Prats@gmail.com</t>
  </si>
  <si>
    <t>Luis Ángel Suárez</t>
  </si>
  <si>
    <t>67391520B</t>
  </si>
  <si>
    <t>Luis_Angel@gmail.com</t>
  </si>
  <si>
    <t>María Dolores Diaz</t>
  </si>
  <si>
    <t>75428016W</t>
  </si>
  <si>
    <t>Maria_D_Diaz@gmail.com</t>
  </si>
  <si>
    <t>proyectos</t>
  </si>
  <si>
    <t>Proyecto_WebDev</t>
  </si>
  <si>
    <t>Proyecto_FrontEnd</t>
  </si>
  <si>
    <t>Proyecto_Backend</t>
  </si>
  <si>
    <t>Proyecto_React</t>
  </si>
  <si>
    <t>Proyecto_FullSatck</t>
  </si>
  <si>
    <t>proyecto_Siem</t>
  </si>
  <si>
    <t>calificaciones</t>
  </si>
  <si>
    <t>Proyecto_XG_Firewall</t>
  </si>
  <si>
    <t>Proyecto_Metasploit</t>
  </si>
  <si>
    <t>Apto</t>
  </si>
  <si>
    <t>Proyecto_Autopsy</t>
  </si>
  <si>
    <t>Proyecto_Kali</t>
  </si>
  <si>
    <t>No Apto</t>
  </si>
  <si>
    <t>Name</t>
  </si>
  <si>
    <t>Aliases</t>
  </si>
  <si>
    <t>Description</t>
  </si>
  <si>
    <t>bigint</t>
  </si>
  <si>
    <t>int8</t>
  </si>
  <si>
    <t>signed eight-byte integer</t>
  </si>
  <si>
    <t>bigserial</t>
  </si>
  <si>
    <t>serial8</t>
  </si>
  <si>
    <t>autoincrementing eight-byte integer</t>
  </si>
  <si>
    <t>bit [ (n) ]</t>
  </si>
  <si>
    <t>fixed-length bit string</t>
  </si>
  <si>
    <t>bit varying [ (n) ]</t>
  </si>
  <si>
    <t>varbit [ (n) ]</t>
  </si>
  <si>
    <t>variable-length bit string</t>
  </si>
  <si>
    <t>boolean</t>
  </si>
  <si>
    <t>bool</t>
  </si>
  <si>
    <t>logical Boolean (true/false)</t>
  </si>
  <si>
    <t>box</t>
  </si>
  <si>
    <t>rectangular box on a plane</t>
  </si>
  <si>
    <t>bytea</t>
  </si>
  <si>
    <t>binary data (“byte array”)</t>
  </si>
  <si>
    <t>character [ (n) ]</t>
  </si>
  <si>
    <t>char [ (n) ]</t>
  </si>
  <si>
    <t>fixed-length character string</t>
  </si>
  <si>
    <t>character varying [ (n) ]</t>
  </si>
  <si>
    <t>varchar [ (n) ]</t>
  </si>
  <si>
    <t>variable-length character string</t>
  </si>
  <si>
    <t>cidr</t>
  </si>
  <si>
    <t>IPv4 or IPv6 network address</t>
  </si>
  <si>
    <t>circle</t>
  </si>
  <si>
    <t>circle on a plane</t>
  </si>
  <si>
    <t>date</t>
  </si>
  <si>
    <t>calendar date (year, month, day)</t>
  </si>
  <si>
    <t>double precision</t>
  </si>
  <si>
    <t>float8</t>
  </si>
  <si>
    <t>double precision floating-point number (8 bytes)</t>
  </si>
  <si>
    <t>inet</t>
  </si>
  <si>
    <t>IPv4 or IPv6 host address</t>
  </si>
  <si>
    <t>integer</t>
  </si>
  <si>
    <t>int, int4</t>
  </si>
  <si>
    <t>signed four-byte integer</t>
  </si>
  <si>
    <t>interval [ fields ] [ (p) ]</t>
  </si>
  <si>
    <t>time span</t>
  </si>
  <si>
    <t>json</t>
  </si>
  <si>
    <t>textual JSON data</t>
  </si>
  <si>
    <t>jsonb</t>
  </si>
  <si>
    <t>binary JSON data, decomposed</t>
  </si>
  <si>
    <t>line</t>
  </si>
  <si>
    <t>infinite line on a plane</t>
  </si>
  <si>
    <t>lseg</t>
  </si>
  <si>
    <t>line segment on a plane</t>
  </si>
  <si>
    <t>macaddr</t>
  </si>
  <si>
    <t>MAC (Media Access Control) address</t>
  </si>
  <si>
    <t>macaddr8</t>
  </si>
  <si>
    <t>MAC (Media Access Control) address (EUI-64 format)</t>
  </si>
  <si>
    <t>money</t>
  </si>
  <si>
    <t>currency amount</t>
  </si>
  <si>
    <t>numeric [ (p, s) ]</t>
  </si>
  <si>
    <t>decimal [ (p, s) ]</t>
  </si>
  <si>
    <t>exact numeric of selectable precision</t>
  </si>
  <si>
    <t>path</t>
  </si>
  <si>
    <t>geometric path on a plane</t>
  </si>
  <si>
    <t>pg_lsn</t>
  </si>
  <si>
    <t>PostgreSQL Log Sequence Number</t>
  </si>
  <si>
    <t>pg_snapshot</t>
  </si>
  <si>
    <t>user-level transaction ID snapshot</t>
  </si>
  <si>
    <t>point</t>
  </si>
  <si>
    <t>geometric point on a plane</t>
  </si>
  <si>
    <t>polygon</t>
  </si>
  <si>
    <t>closed geometric path on a plane</t>
  </si>
  <si>
    <t>real</t>
  </si>
  <si>
    <t>float4</t>
  </si>
  <si>
    <t>single precision floating-point number (4 bytes)</t>
  </si>
  <si>
    <t>smallint</t>
  </si>
  <si>
    <t>int2</t>
  </si>
  <si>
    <t>signed two-byte integer</t>
  </si>
  <si>
    <t>smallserial</t>
  </si>
  <si>
    <t>serial2</t>
  </si>
  <si>
    <t>autoincrementing two-byte integer</t>
  </si>
  <si>
    <t>serial</t>
  </si>
  <si>
    <t>serial4</t>
  </si>
  <si>
    <t>autoincrementing four-byte integer</t>
  </si>
  <si>
    <t>text</t>
  </si>
  <si>
    <t>time [ (p) ] [ without time zone ]</t>
  </si>
  <si>
    <t>time of day (no time zone)</t>
  </si>
  <si>
    <t>time [ (p) ] with time zone</t>
  </si>
  <si>
    <t>timetz</t>
  </si>
  <si>
    <t>time of day, including time zone</t>
  </si>
  <si>
    <t>timestamp [ (p) ] [ without time zone ]</t>
  </si>
  <si>
    <t>date and time (no time zone)</t>
  </si>
  <si>
    <t>timestamp [ (p) ] with time zone</t>
  </si>
  <si>
    <t>timestamptz</t>
  </si>
  <si>
    <t>date and time, including time zone</t>
  </si>
  <si>
    <t>tsquery</t>
  </si>
  <si>
    <t>text search query</t>
  </si>
  <si>
    <t>tsvector</t>
  </si>
  <si>
    <t>text search document</t>
  </si>
  <si>
    <t>txid_snapshot</t>
  </si>
  <si>
    <t>user-level transaction ID snapshot (deprecated; see pg_snapshot)</t>
  </si>
  <si>
    <t>uuid</t>
  </si>
  <si>
    <t>universally unique identifier</t>
  </si>
  <si>
    <t>xml</t>
  </si>
  <si>
    <t>XML data</t>
  </si>
  <si>
    <t>CREATE TABLE SIN CLAVES FORANEAS (solo pk)</t>
  </si>
  <si>
    <t>INSERT INTO OJO SI LA CLAVE PRIMARIA ES SERIAL NO SE HACE INSERT</t>
  </si>
  <si>
    <t>CREATE TABLE authors (
  id_author serial NOT NULL PRIMARY KEY, 
  name varchar(45) NOT NULL, 
  surname varchar(45) NOT NULL, 
  email varchar(100) NOT NULL UNIQUE,
  image varchar(255)
);</t>
  </si>
  <si>
    <t>INSERT INTO authors(name, surname, email, image)
VALUES
('Alejandru', 'Regex', 'alejandru@thebridgeschool.es', 'https://randomuser.me/api/portraits/thumb/men/75.jpg'),
('Birja', 'Rivera', 'birja@thebridgeschool.es', 'https://randomuser.me/api/portraits/thumb/men/60.jpg'),
('Alvaru', 'Riveru', 'alvaru@thebridgeschool.es', 'https://randomuser.me/api/portraits/thumb/men/45.jpg');</t>
  </si>
  <si>
    <t>CREATE TABLE CON CLAVES FORANEAS (pk y fk)</t>
  </si>
  <si>
    <t>EXTRAS</t>
  </si>
  <si>
    <r>
      <rPr>
        <rFont val="Arial"/>
        <color theme="1"/>
      </rPr>
      <t xml:space="preserve">CREATE TABLE entries (
</t>
    </r>
    <r>
      <rPr>
        <rFont val="Arial"/>
        <b/>
        <color rgb="FFFF0000"/>
      </rPr>
      <t xml:space="preserve">  id_entry serial NOT NULL PRIMARY KEY, </t>
    </r>
    <r>
      <rPr>
        <rFont val="Arial"/>
        <color theme="1"/>
      </rPr>
      <t xml:space="preserve">
  title varchar(100) NOT NULL, 
  content text NOT NULL, 
  date date DEFAULT CURRENT_DATE,
  id_author int,
  id_category int,
</t>
    </r>
    <r>
      <rPr>
        <rFont val="Arial"/>
        <b/>
        <color rgb="FFFF0000"/>
      </rPr>
      <t xml:space="preserve">  FOREIGN KEY (id_author) REFERENCES authors(id_author),
  FOREIGN KEY (id_category) REFERENCES categories(id_category)</t>
    </r>
    <r>
      <rPr>
        <rFont val="Arial"/>
        <color theme="1"/>
      </rPr>
      <t xml:space="preserve">
);</t>
    </r>
  </si>
  <si>
    <t xml:space="preserve">DROP TABLE IF EXISTS entries CASCADE; --&gt; BORRAR TABLA SI EXISTE CON TODAS RELACIONES </t>
  </si>
  <si>
    <t>DROP TABLE entries; --&gt; BORRAR TABLA</t>
  </si>
  <si>
    <t>UPDATE cars  SET color = 'white', year = 1970 WHERE brand = 'Toyota';</t>
  </si>
  <si>
    <t>ALTER TABLE cars ALTER COLUMN year TYPE VARCHAR(4); --&gt; Cambiar tipo de columna y  agregar nueva columna.</t>
  </si>
  <si>
    <t>ALTER TABLE cars DROP COLUMN color; --&gt; Eliminar columna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</si>
</sst>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56854"/>
        <bgColor rgb="FF35685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7" fillId="2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7" fillId="3" fontId="5" numFmtId="0" xfId="0" applyAlignment="1" applyBorder="1" applyFill="1" applyFont="1">
      <alignment horizontal="center" readingOrder="0"/>
    </xf>
    <xf borderId="7" fillId="3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7" fillId="0" fontId="7" numFmtId="0" xfId="0" applyAlignment="1" applyBorder="1" applyFont="1">
      <alignment horizontal="center" readingOrder="0" shrinkToFit="0" vertical="bottom" wrapText="0"/>
    </xf>
    <xf borderId="7" fillId="0" fontId="3" numFmtId="164" xfId="0" applyAlignment="1" applyBorder="1" applyFont="1" applyNumberFormat="1">
      <alignment horizontal="center" readingOrder="0"/>
    </xf>
    <xf borderId="7" fillId="4" fontId="4" numFmtId="0" xfId="0" applyAlignment="1" applyBorder="1" applyFill="1" applyFont="1">
      <alignment horizontal="center" readingOrder="0"/>
    </xf>
    <xf borderId="7" fillId="0" fontId="7" numFmtId="0" xfId="0" applyAlignment="1" applyBorder="1" applyFont="1">
      <alignment readingOrder="0" shrinkToFit="0" vertical="bottom" wrapText="0"/>
    </xf>
    <xf borderId="0" fillId="0" fontId="3" numFmtId="0" xfId="0" applyFont="1"/>
    <xf borderId="7" fillId="0" fontId="3" numFmtId="49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7" fillId="5" fontId="3" numFmtId="0" xfId="0" applyAlignment="1" applyBorder="1" applyFill="1" applyFont="1">
      <alignment horizontal="center" readingOrder="0"/>
    </xf>
    <xf borderId="7" fillId="5" fontId="8" numFmtId="0" xfId="0" applyAlignment="1" applyBorder="1" applyFont="1">
      <alignment horizontal="center" readingOrder="0" shrinkToFit="0" vertical="bottom" wrapText="0"/>
    </xf>
    <xf borderId="7" fillId="2" fontId="3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7" fillId="0" fontId="3" numFmtId="0" xfId="0" applyAlignment="1" applyBorder="1" applyFont="1">
      <alignment horizontal="left" readingOrder="0"/>
    </xf>
    <xf borderId="8" fillId="3" fontId="5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" fillId="0" fontId="3" numFmtId="0" xfId="0" applyAlignment="1" applyBorder="1" applyFont="1">
      <alignment horizontal="left" readingOrder="0" vertical="center"/>
    </xf>
    <xf borderId="11" fillId="0" fontId="2" numFmtId="0" xfId="0" applyBorder="1" applyFont="1"/>
    <xf borderId="12" fillId="0" fontId="2" numFmtId="0" xfId="0" applyBorder="1" applyFont="1"/>
    <xf borderId="8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15.13"/>
    <col customWidth="1" min="3" max="4" width="4.5"/>
    <col customWidth="1" min="5" max="5" width="18.38"/>
    <col customWidth="1" min="6" max="7" width="5.0"/>
    <col customWidth="1" min="8" max="8" width="17.13"/>
    <col customWidth="1" min="9" max="10" width="4.63"/>
    <col customWidth="1" min="11" max="11" width="15.13"/>
    <col customWidth="1" min="12" max="13" width="3.38"/>
    <col customWidth="1" min="15" max="16" width="3.75"/>
    <col customWidth="1" min="18" max="18" width="5.0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5">
      <c r="A5" s="7"/>
      <c r="B5" s="8" t="s">
        <v>1</v>
      </c>
      <c r="C5" s="7"/>
      <c r="D5" s="7"/>
      <c r="E5" s="8" t="s">
        <v>2</v>
      </c>
      <c r="F5" s="7"/>
      <c r="G5" s="7"/>
      <c r="H5" s="8" t="s">
        <v>3</v>
      </c>
      <c r="I5" s="7"/>
      <c r="J5" s="7"/>
      <c r="K5" s="8" t="s">
        <v>4</v>
      </c>
      <c r="L5" s="7"/>
      <c r="M5" s="7"/>
      <c r="N5" s="8" t="s">
        <v>5</v>
      </c>
      <c r="O5" s="7"/>
      <c r="P5" s="7"/>
      <c r="Q5" s="8" t="s">
        <v>6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9" t="s">
        <v>7</v>
      </c>
      <c r="B6" s="10" t="s">
        <v>8</v>
      </c>
      <c r="D6" s="9" t="s">
        <v>7</v>
      </c>
      <c r="E6" s="10" t="s">
        <v>9</v>
      </c>
      <c r="G6" s="9" t="s">
        <v>7</v>
      </c>
      <c r="H6" s="10" t="s">
        <v>10</v>
      </c>
      <c r="J6" s="9" t="s">
        <v>7</v>
      </c>
      <c r="K6" s="10" t="s">
        <v>11</v>
      </c>
      <c r="M6" s="9" t="s">
        <v>7</v>
      </c>
      <c r="N6" s="10" t="s">
        <v>12</v>
      </c>
      <c r="P6" s="9" t="s">
        <v>7</v>
      </c>
      <c r="Q6" s="10" t="s">
        <v>13</v>
      </c>
    </row>
    <row r="7">
      <c r="B7" s="10" t="s">
        <v>14</v>
      </c>
      <c r="E7" s="10" t="s">
        <v>15</v>
      </c>
      <c r="G7" s="9" t="s">
        <v>16</v>
      </c>
      <c r="H7" s="10" t="s">
        <v>11</v>
      </c>
      <c r="K7" s="10" t="s">
        <v>17</v>
      </c>
      <c r="N7" s="10" t="s">
        <v>18</v>
      </c>
      <c r="Q7" s="10" t="s">
        <v>18</v>
      </c>
    </row>
    <row r="8">
      <c r="E8" s="10" t="s">
        <v>19</v>
      </c>
      <c r="G8" s="9" t="s">
        <v>16</v>
      </c>
      <c r="H8" s="10" t="s">
        <v>9</v>
      </c>
      <c r="J8" s="9" t="s">
        <v>16</v>
      </c>
      <c r="K8" s="10" t="s">
        <v>20</v>
      </c>
    </row>
    <row r="9">
      <c r="E9" s="10" t="s">
        <v>21</v>
      </c>
      <c r="G9" s="9" t="s">
        <v>16</v>
      </c>
      <c r="H9" s="10" t="s">
        <v>8</v>
      </c>
      <c r="J9" s="9" t="s">
        <v>16</v>
      </c>
      <c r="K9" s="10" t="s">
        <v>22</v>
      </c>
    </row>
    <row r="10">
      <c r="E10" s="10" t="s">
        <v>23</v>
      </c>
      <c r="H10" s="10" t="s">
        <v>24</v>
      </c>
      <c r="J10" s="9" t="s">
        <v>16</v>
      </c>
      <c r="K10" s="10" t="s">
        <v>25</v>
      </c>
    </row>
    <row r="11">
      <c r="H11" s="10" t="s">
        <v>26</v>
      </c>
      <c r="J11" s="9" t="s">
        <v>16</v>
      </c>
      <c r="K11" s="10" t="s">
        <v>13</v>
      </c>
    </row>
    <row r="12">
      <c r="J12" s="9" t="s">
        <v>16</v>
      </c>
      <c r="K12" s="10" t="s">
        <v>12</v>
      </c>
    </row>
    <row r="13">
      <c r="B13" s="9"/>
    </row>
    <row r="14">
      <c r="B14" s="9"/>
    </row>
    <row r="15">
      <c r="A15" s="7"/>
      <c r="B15" s="8" t="s">
        <v>27</v>
      </c>
      <c r="C15" s="7"/>
      <c r="D15" s="7"/>
      <c r="E15" s="8" t="s">
        <v>28</v>
      </c>
      <c r="F15" s="7"/>
      <c r="G15" s="7"/>
      <c r="H15" s="8" t="s">
        <v>29</v>
      </c>
      <c r="I15" s="7"/>
      <c r="J15" s="7"/>
      <c r="K15" s="8" t="s">
        <v>30</v>
      </c>
      <c r="L15" s="7"/>
      <c r="M15" s="7"/>
      <c r="N15" s="8" t="s">
        <v>31</v>
      </c>
      <c r="O15" s="7"/>
      <c r="P15" s="7"/>
      <c r="Q15" s="8" t="s">
        <v>32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9" t="s">
        <v>7</v>
      </c>
      <c r="B16" s="10" t="s">
        <v>33</v>
      </c>
      <c r="D16" s="9" t="s">
        <v>7</v>
      </c>
      <c r="E16" s="10" t="s">
        <v>34</v>
      </c>
      <c r="G16" s="9" t="s">
        <v>7</v>
      </c>
      <c r="H16" s="10" t="s">
        <v>35</v>
      </c>
      <c r="J16" s="9" t="s">
        <v>7</v>
      </c>
      <c r="K16" s="10" t="s">
        <v>25</v>
      </c>
      <c r="M16" s="9" t="s">
        <v>7</v>
      </c>
      <c r="N16" s="10" t="s">
        <v>22</v>
      </c>
      <c r="P16" s="9" t="s">
        <v>7</v>
      </c>
      <c r="Q16" s="10" t="s">
        <v>20</v>
      </c>
    </row>
    <row r="17">
      <c r="B17" s="10" t="s">
        <v>18</v>
      </c>
      <c r="D17" s="9" t="s">
        <v>16</v>
      </c>
      <c r="E17" s="10" t="s">
        <v>33</v>
      </c>
      <c r="G17" s="9" t="s">
        <v>16</v>
      </c>
      <c r="H17" s="10" t="s">
        <v>34</v>
      </c>
      <c r="K17" s="10" t="s">
        <v>36</v>
      </c>
      <c r="N17" s="10" t="s">
        <v>37</v>
      </c>
      <c r="Q17" s="10" t="s">
        <v>37</v>
      </c>
    </row>
    <row r="18">
      <c r="D18" s="9" t="s">
        <v>16</v>
      </c>
      <c r="E18" s="10" t="s">
        <v>11</v>
      </c>
      <c r="G18" s="9" t="s">
        <v>16</v>
      </c>
      <c r="H18" s="10" t="s">
        <v>9</v>
      </c>
      <c r="N18" s="10" t="s">
        <v>38</v>
      </c>
      <c r="Q18" s="10" t="s">
        <v>39</v>
      </c>
    </row>
    <row r="19">
      <c r="H19" s="10" t="s">
        <v>40</v>
      </c>
      <c r="Q19" s="10" t="s">
        <v>41</v>
      </c>
    </row>
    <row r="24">
      <c r="K24" s="9"/>
    </row>
    <row r="28">
      <c r="E28" s="9"/>
    </row>
    <row r="29">
      <c r="E29" s="9"/>
    </row>
    <row r="30">
      <c r="E30" s="9"/>
    </row>
  </sheetData>
  <mergeCells count="1">
    <mergeCell ref="B2:Q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4" max="4" width="26.38"/>
    <col customWidth="1" min="6" max="6" width="8.25"/>
    <col customWidth="1" min="7" max="7" width="7.88"/>
    <col customWidth="1" min="8" max="8" width="10.75"/>
    <col customWidth="1" min="9" max="9" width="11.75"/>
    <col customWidth="1" min="10" max="10" width="6.38"/>
    <col customWidth="1" min="11" max="11" width="16.0"/>
    <col customWidth="1" min="12" max="12" width="17.38"/>
  </cols>
  <sheetData>
    <row r="3">
      <c r="A3" s="8" t="s">
        <v>2</v>
      </c>
      <c r="K3" s="8" t="s">
        <v>4</v>
      </c>
    </row>
    <row r="4">
      <c r="A4" s="11" t="s">
        <v>9</v>
      </c>
      <c r="B4" s="12" t="s">
        <v>42</v>
      </c>
      <c r="C4" s="12" t="s">
        <v>43</v>
      </c>
      <c r="D4" s="12" t="s">
        <v>21</v>
      </c>
      <c r="E4" s="12" t="s">
        <v>23</v>
      </c>
      <c r="F4" s="13"/>
      <c r="K4" s="11" t="s">
        <v>11</v>
      </c>
      <c r="L4" s="12" t="s">
        <v>18</v>
      </c>
      <c r="M4" s="11" t="s">
        <v>20</v>
      </c>
      <c r="N4" s="11" t="s">
        <v>22</v>
      </c>
      <c r="O4" s="11" t="s">
        <v>25</v>
      </c>
      <c r="P4" s="11" t="s">
        <v>13</v>
      </c>
      <c r="Q4" s="11" t="s">
        <v>12</v>
      </c>
    </row>
    <row r="5">
      <c r="A5" s="14">
        <v>1.0</v>
      </c>
      <c r="B5" s="14" t="s">
        <v>44</v>
      </c>
      <c r="C5" s="14" t="s">
        <v>45</v>
      </c>
      <c r="D5" s="14" t="s">
        <v>46</v>
      </c>
      <c r="E5" s="14">
        <v>7855875.0</v>
      </c>
      <c r="F5" s="15"/>
      <c r="K5" s="14">
        <v>1.0</v>
      </c>
      <c r="L5" s="14" t="s">
        <v>47</v>
      </c>
      <c r="M5" s="14">
        <v>2.0</v>
      </c>
      <c r="N5" s="14">
        <v>1.0</v>
      </c>
      <c r="O5" s="14">
        <v>1.0</v>
      </c>
      <c r="P5" s="14">
        <v>1.0</v>
      </c>
      <c r="Q5" s="14">
        <v>1.0</v>
      </c>
    </row>
    <row r="6">
      <c r="A6" s="14">
        <v>2.0</v>
      </c>
      <c r="B6" s="14" t="s">
        <v>48</v>
      </c>
      <c r="C6" s="14" t="s">
        <v>49</v>
      </c>
      <c r="D6" s="14" t="s">
        <v>50</v>
      </c>
      <c r="E6" s="14" t="s">
        <v>51</v>
      </c>
      <c r="F6" s="15"/>
      <c r="K6" s="14">
        <v>2.0</v>
      </c>
      <c r="L6" s="14" t="s">
        <v>52</v>
      </c>
      <c r="M6" s="14">
        <v>1.0</v>
      </c>
      <c r="N6" s="14">
        <v>1.0</v>
      </c>
      <c r="O6" s="14">
        <v>1.0</v>
      </c>
      <c r="P6" s="14">
        <v>1.0</v>
      </c>
      <c r="Q6" s="14">
        <v>1.0</v>
      </c>
    </row>
    <row r="7">
      <c r="A7" s="14">
        <v>3.0</v>
      </c>
      <c r="B7" s="14" t="s">
        <v>53</v>
      </c>
      <c r="C7" s="14" t="s">
        <v>54</v>
      </c>
      <c r="D7" s="14" t="s">
        <v>55</v>
      </c>
      <c r="E7" s="14" t="s">
        <v>56</v>
      </c>
      <c r="F7" s="15"/>
      <c r="K7" s="14">
        <v>3.0</v>
      </c>
      <c r="L7" s="14" t="s">
        <v>57</v>
      </c>
      <c r="M7" s="14">
        <v>2.0</v>
      </c>
      <c r="N7" s="14">
        <v>2.0</v>
      </c>
      <c r="O7" s="14">
        <v>2.0</v>
      </c>
      <c r="P7" s="14">
        <v>2.0</v>
      </c>
      <c r="Q7" s="14">
        <v>1.0</v>
      </c>
    </row>
    <row r="8">
      <c r="A8" s="14">
        <v>4.0</v>
      </c>
      <c r="B8" s="14" t="s">
        <v>58</v>
      </c>
      <c r="C8" s="14" t="s">
        <v>59</v>
      </c>
      <c r="D8" s="14" t="s">
        <v>60</v>
      </c>
      <c r="E8" s="14" t="s">
        <v>61</v>
      </c>
      <c r="F8" s="15"/>
      <c r="K8" s="14">
        <v>4.0</v>
      </c>
      <c r="L8" s="14" t="s">
        <v>62</v>
      </c>
      <c r="M8" s="14">
        <v>2.0</v>
      </c>
      <c r="N8" s="14">
        <v>1.0</v>
      </c>
      <c r="O8" s="14">
        <v>3.0</v>
      </c>
      <c r="P8" s="14">
        <v>1.0</v>
      </c>
      <c r="Q8" s="14">
        <v>2.0</v>
      </c>
    </row>
    <row r="9">
      <c r="A9" s="14">
        <v>5.0</v>
      </c>
      <c r="B9" s="16" t="s">
        <v>63</v>
      </c>
      <c r="C9" s="14" t="s">
        <v>64</v>
      </c>
      <c r="D9" s="16" t="s">
        <v>65</v>
      </c>
      <c r="E9" s="14">
        <v>5.328632856E9</v>
      </c>
      <c r="F9" s="15"/>
    </row>
    <row r="10">
      <c r="A10" s="14">
        <v>6.0</v>
      </c>
      <c r="B10" s="14" t="s">
        <v>44</v>
      </c>
      <c r="C10" s="14" t="s">
        <v>45</v>
      </c>
      <c r="D10" s="14" t="s">
        <v>46</v>
      </c>
      <c r="E10" s="14">
        <v>7855875.0</v>
      </c>
      <c r="F10" s="15"/>
    </row>
    <row r="11">
      <c r="A11" s="14">
        <v>7.0</v>
      </c>
      <c r="B11" s="14" t="s">
        <v>48</v>
      </c>
      <c r="C11" s="14" t="s">
        <v>49</v>
      </c>
      <c r="D11" s="14" t="s">
        <v>50</v>
      </c>
      <c r="E11" s="14" t="s">
        <v>51</v>
      </c>
      <c r="F11" s="15"/>
      <c r="K11" s="8" t="s">
        <v>30</v>
      </c>
      <c r="N11" s="8" t="s">
        <v>32</v>
      </c>
    </row>
    <row r="12">
      <c r="A12" s="14">
        <v>8.0</v>
      </c>
      <c r="B12" s="14" t="s">
        <v>53</v>
      </c>
      <c r="C12" s="14" t="s">
        <v>54</v>
      </c>
      <c r="D12" s="14" t="s">
        <v>55</v>
      </c>
      <c r="E12" s="14" t="s">
        <v>56</v>
      </c>
      <c r="F12" s="15"/>
      <c r="K12" s="11" t="s">
        <v>25</v>
      </c>
      <c r="L12" s="11" t="s">
        <v>18</v>
      </c>
      <c r="N12" s="11" t="s">
        <v>20</v>
      </c>
      <c r="O12" s="12" t="s">
        <v>18</v>
      </c>
      <c r="P12" s="12" t="s">
        <v>39</v>
      </c>
      <c r="Q12" s="12" t="s">
        <v>41</v>
      </c>
    </row>
    <row r="13">
      <c r="A13" s="14">
        <v>9.0</v>
      </c>
      <c r="B13" s="14" t="s">
        <v>58</v>
      </c>
      <c r="C13" s="14" t="s">
        <v>59</v>
      </c>
      <c r="D13" s="14" t="s">
        <v>60</v>
      </c>
      <c r="E13" s="14" t="s">
        <v>61</v>
      </c>
      <c r="F13" s="15"/>
      <c r="K13" s="14">
        <v>1.0</v>
      </c>
      <c r="L13" s="14" t="s">
        <v>66</v>
      </c>
      <c r="N13" s="14">
        <v>2.0</v>
      </c>
      <c r="O13" s="14" t="s">
        <v>67</v>
      </c>
      <c r="P13" s="17">
        <v>45748.0</v>
      </c>
      <c r="Q13" s="17">
        <v>45838.0</v>
      </c>
    </row>
    <row r="14">
      <c r="A14" s="14">
        <v>10.0</v>
      </c>
      <c r="B14" s="16" t="s">
        <v>63</v>
      </c>
      <c r="C14" s="14" t="s">
        <v>64</v>
      </c>
      <c r="D14" s="16" t="s">
        <v>65</v>
      </c>
      <c r="E14" s="14">
        <v>5.328632856E9</v>
      </c>
      <c r="F14" s="15"/>
      <c r="K14" s="14">
        <v>2.0</v>
      </c>
      <c r="L14" s="14" t="s">
        <v>68</v>
      </c>
      <c r="N14" s="14">
        <v>1.0</v>
      </c>
      <c r="O14" s="14" t="s">
        <v>69</v>
      </c>
      <c r="P14" s="17">
        <v>45672.0</v>
      </c>
      <c r="Q14" s="17">
        <v>45762.0</v>
      </c>
    </row>
    <row r="15">
      <c r="K15" s="14">
        <v>3.0</v>
      </c>
      <c r="L15" s="14" t="s">
        <v>70</v>
      </c>
      <c r="N15" s="9"/>
      <c r="O15" s="9"/>
    </row>
    <row r="16">
      <c r="A16" s="8" t="s">
        <v>1</v>
      </c>
      <c r="B16" s="9"/>
      <c r="C16" s="9"/>
      <c r="D16" s="8" t="s">
        <v>71</v>
      </c>
      <c r="K16" s="9"/>
      <c r="L16" s="9"/>
    </row>
    <row r="17">
      <c r="A17" s="11" t="s">
        <v>8</v>
      </c>
      <c r="B17" s="12" t="s">
        <v>36</v>
      </c>
      <c r="D17" s="11" t="s">
        <v>10</v>
      </c>
      <c r="E17" s="11" t="s">
        <v>9</v>
      </c>
      <c r="F17" s="11" t="s">
        <v>11</v>
      </c>
      <c r="G17" s="11" t="s">
        <v>8</v>
      </c>
      <c r="H17" s="11" t="s">
        <v>24</v>
      </c>
      <c r="I17" s="11" t="s">
        <v>26</v>
      </c>
      <c r="K17" s="8" t="s">
        <v>31</v>
      </c>
      <c r="O17" s="8" t="s">
        <v>6</v>
      </c>
      <c r="R17" s="8" t="s">
        <v>72</v>
      </c>
    </row>
    <row r="18">
      <c r="A18" s="14">
        <v>1.0</v>
      </c>
      <c r="B18" s="14" t="s">
        <v>73</v>
      </c>
      <c r="D18" s="14">
        <v>1.0</v>
      </c>
      <c r="E18" s="14">
        <v>1.0</v>
      </c>
      <c r="F18" s="14">
        <v>2.0</v>
      </c>
      <c r="G18" s="14">
        <v>1.0</v>
      </c>
      <c r="H18" s="17">
        <v>45657.0</v>
      </c>
      <c r="I18" s="17">
        <v>2958465.0</v>
      </c>
      <c r="K18" s="11" t="s">
        <v>22</v>
      </c>
      <c r="L18" s="12" t="s">
        <v>37</v>
      </c>
      <c r="M18" s="12" t="s">
        <v>38</v>
      </c>
      <c r="O18" s="11" t="s">
        <v>13</v>
      </c>
      <c r="P18" s="12" t="s">
        <v>18</v>
      </c>
      <c r="R18" s="11" t="s">
        <v>12</v>
      </c>
      <c r="S18" s="12" t="s">
        <v>18</v>
      </c>
    </row>
    <row r="19">
      <c r="A19" s="14">
        <v>2.0</v>
      </c>
      <c r="B19" s="14" t="s">
        <v>74</v>
      </c>
      <c r="D19" s="14">
        <v>2.0</v>
      </c>
      <c r="E19" s="14">
        <v>3.0</v>
      </c>
      <c r="F19" s="14">
        <v>1.0</v>
      </c>
      <c r="G19" s="14">
        <v>1.0</v>
      </c>
      <c r="H19" s="17">
        <v>45657.0</v>
      </c>
      <c r="I19" s="17">
        <v>2958465.0</v>
      </c>
      <c r="K19" s="14">
        <v>1.0</v>
      </c>
      <c r="L19" s="14" t="s">
        <v>75</v>
      </c>
      <c r="M19" s="14" t="s">
        <v>76</v>
      </c>
      <c r="O19" s="14">
        <v>1.0</v>
      </c>
      <c r="P19" s="14" t="s">
        <v>77</v>
      </c>
      <c r="R19" s="14">
        <v>1.0</v>
      </c>
      <c r="S19" s="14" t="s">
        <v>78</v>
      </c>
    </row>
    <row r="20">
      <c r="A20" s="14">
        <v>3.0</v>
      </c>
      <c r="B20" s="14" t="s">
        <v>79</v>
      </c>
      <c r="D20" s="14">
        <v>3.0</v>
      </c>
      <c r="E20" s="14">
        <v>3.0</v>
      </c>
      <c r="F20" s="14">
        <v>3.0</v>
      </c>
      <c r="G20" s="14">
        <v>2.0</v>
      </c>
      <c r="H20" s="17">
        <v>45657.0</v>
      </c>
      <c r="I20" s="17">
        <v>2958465.0</v>
      </c>
      <c r="K20" s="14">
        <v>2.0</v>
      </c>
      <c r="L20" s="14" t="s">
        <v>80</v>
      </c>
      <c r="M20" s="14" t="s">
        <v>80</v>
      </c>
      <c r="O20" s="14">
        <v>2.0</v>
      </c>
      <c r="P20" s="14" t="s">
        <v>81</v>
      </c>
      <c r="R20" s="14">
        <v>2.0</v>
      </c>
      <c r="S20" s="14" t="s">
        <v>82</v>
      </c>
    </row>
    <row r="21">
      <c r="B21" s="9"/>
      <c r="D21" s="14">
        <v>4.0</v>
      </c>
      <c r="E21" s="14">
        <v>4.0</v>
      </c>
      <c r="F21" s="14">
        <v>2.0</v>
      </c>
      <c r="G21" s="14">
        <v>3.0</v>
      </c>
      <c r="H21" s="17">
        <v>45657.0</v>
      </c>
      <c r="I21" s="17">
        <v>2958465.0</v>
      </c>
      <c r="K21" s="14">
        <v>3.0</v>
      </c>
      <c r="L21" s="14" t="s">
        <v>83</v>
      </c>
      <c r="M21" s="14" t="s">
        <v>76</v>
      </c>
      <c r="O21" s="14">
        <v>3.0</v>
      </c>
      <c r="P21" s="14" t="s">
        <v>84</v>
      </c>
    </row>
    <row r="24">
      <c r="A24" s="8" t="s">
        <v>85</v>
      </c>
      <c r="D24" s="8" t="s">
        <v>86</v>
      </c>
      <c r="K24" s="8" t="s">
        <v>29</v>
      </c>
    </row>
    <row r="25">
      <c r="A25" s="11" t="s">
        <v>33</v>
      </c>
      <c r="B25" s="12" t="s">
        <v>18</v>
      </c>
      <c r="C25" s="9"/>
      <c r="D25" s="11" t="s">
        <v>34</v>
      </c>
      <c r="E25" s="11" t="s">
        <v>33</v>
      </c>
      <c r="F25" s="11" t="s">
        <v>11</v>
      </c>
      <c r="K25" s="11" t="s">
        <v>35</v>
      </c>
      <c r="L25" s="11" t="s">
        <v>87</v>
      </c>
      <c r="M25" s="11" t="s">
        <v>9</v>
      </c>
      <c r="N25" s="12" t="s">
        <v>40</v>
      </c>
    </row>
    <row r="26">
      <c r="A26" s="14">
        <v>1.0</v>
      </c>
      <c r="B26" s="14" t="s">
        <v>88</v>
      </c>
      <c r="C26" s="9"/>
      <c r="D26" s="14">
        <v>1.0</v>
      </c>
      <c r="E26" s="14">
        <v>1.0</v>
      </c>
      <c r="F26" s="14">
        <v>2.0</v>
      </c>
      <c r="K26" s="14">
        <v>1.0</v>
      </c>
      <c r="L26" s="14">
        <v>1.0</v>
      </c>
      <c r="M26" s="14">
        <v>1.0</v>
      </c>
      <c r="N26" s="14" t="s">
        <v>89</v>
      </c>
    </row>
    <row r="27">
      <c r="A27" s="14">
        <v>2.0</v>
      </c>
      <c r="B27" s="14" t="s">
        <v>90</v>
      </c>
      <c r="C27" s="9"/>
      <c r="D27" s="14">
        <v>2.0</v>
      </c>
      <c r="E27" s="14">
        <v>3.0</v>
      </c>
      <c r="F27" s="14">
        <v>1.0</v>
      </c>
      <c r="K27" s="14">
        <v>2.0</v>
      </c>
      <c r="L27" s="14">
        <v>1.0</v>
      </c>
      <c r="M27" s="14">
        <v>2.0</v>
      </c>
      <c r="N27" s="14" t="s">
        <v>89</v>
      </c>
    </row>
    <row r="28">
      <c r="A28" s="14">
        <v>3.0</v>
      </c>
      <c r="B28" s="14" t="s">
        <v>91</v>
      </c>
      <c r="C28" s="9"/>
      <c r="D28" s="14">
        <v>3.0</v>
      </c>
      <c r="E28" s="14">
        <v>3.0</v>
      </c>
      <c r="F28" s="14">
        <v>3.0</v>
      </c>
      <c r="K28" s="14">
        <v>3.0</v>
      </c>
      <c r="L28" s="14">
        <v>3.0</v>
      </c>
      <c r="M28" s="14">
        <v>3.0</v>
      </c>
      <c r="N28" s="14" t="s">
        <v>89</v>
      </c>
    </row>
    <row r="29">
      <c r="A29" s="14">
        <v>4.0</v>
      </c>
      <c r="B29" s="14" t="s">
        <v>92</v>
      </c>
      <c r="C29" s="9"/>
      <c r="D29" s="14">
        <v>4.0</v>
      </c>
      <c r="E29" s="14">
        <v>4.0</v>
      </c>
      <c r="F29" s="14">
        <v>2.0</v>
      </c>
      <c r="K29" s="14">
        <v>4.0</v>
      </c>
      <c r="L29" s="14">
        <v>3.0</v>
      </c>
      <c r="M29" s="14">
        <v>2.0</v>
      </c>
      <c r="N29" s="14" t="s">
        <v>89</v>
      </c>
    </row>
    <row r="30">
      <c r="A30" s="14">
        <v>5.0</v>
      </c>
      <c r="B30" s="16" t="s">
        <v>93</v>
      </c>
      <c r="C30" s="9"/>
      <c r="D30" s="14">
        <v>5.0</v>
      </c>
      <c r="K30" s="14">
        <v>5.0</v>
      </c>
      <c r="L30" s="14">
        <v>4.0</v>
      </c>
      <c r="M30" s="14">
        <v>1.0</v>
      </c>
      <c r="N30" s="14" t="s">
        <v>94</v>
      </c>
    </row>
    <row r="31">
      <c r="D31" s="14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33.25"/>
    <col customWidth="1" min="4" max="4" width="22.38"/>
    <col customWidth="1" min="6" max="6" width="33.63"/>
    <col customWidth="1" min="7" max="7" width="23.38"/>
    <col customWidth="1" min="11" max="11" width="16.5"/>
    <col customWidth="1" min="14" max="14" width="15.63"/>
    <col customWidth="1" min="17" max="17" width="14.88"/>
    <col customWidth="1" min="18" max="18" width="21.5"/>
    <col customWidth="1" min="20" max="20" width="62.5"/>
    <col customWidth="1" min="21" max="21" width="13.63"/>
    <col customWidth="1" min="27" max="27" width="24.13"/>
  </cols>
  <sheetData>
    <row r="1">
      <c r="A1" s="18" t="s">
        <v>95</v>
      </c>
      <c r="F1" s="9" t="s">
        <v>96</v>
      </c>
      <c r="U1" s="18" t="s">
        <v>3</v>
      </c>
      <c r="AA1" s="9" t="s">
        <v>96</v>
      </c>
    </row>
    <row r="2">
      <c r="A2" s="11" t="s">
        <v>9</v>
      </c>
      <c r="B2" s="11" t="s">
        <v>97</v>
      </c>
      <c r="C2" s="12" t="s">
        <v>43</v>
      </c>
      <c r="D2" s="11" t="s">
        <v>98</v>
      </c>
      <c r="E2" s="12" t="s">
        <v>23</v>
      </c>
      <c r="F2" s="9" t="str">
        <f>A1&amp;" ("&amp;B2&amp;", "&amp;C2&amp;", "&amp;D2&amp;", "&amp;E2&amp;") VALUES"</f>
        <v>personas (nombre_completo, dni, email, telefono) VALUES</v>
      </c>
      <c r="U2" s="11" t="s">
        <v>10</v>
      </c>
      <c r="V2" s="11" t="s">
        <v>9</v>
      </c>
      <c r="W2" s="11" t="s">
        <v>11</v>
      </c>
      <c r="X2" s="11" t="s">
        <v>8</v>
      </c>
      <c r="Y2" s="11" t="s">
        <v>99</v>
      </c>
      <c r="Z2" s="11" t="s">
        <v>41</v>
      </c>
      <c r="AA2" s="9" t="str">
        <f>U1&amp;" ("&amp;V2&amp;", "&amp;W2&amp;", "&amp;X2&amp;", "&amp;Y2&amp;", "&amp;Z2&amp;") VALUES"</f>
        <v>clase_personas (persona_id, clase_id, rol_id, fecha_ini, fecha_fin) VALUES</v>
      </c>
    </row>
    <row r="3">
      <c r="A3" s="10">
        <v>1.0</v>
      </c>
      <c r="B3" s="19" t="s">
        <v>44</v>
      </c>
      <c r="C3" s="10" t="s">
        <v>100</v>
      </c>
      <c r="D3" s="19" t="s">
        <v>46</v>
      </c>
      <c r="E3" s="10">
        <v>6.13402859E8</v>
      </c>
      <c r="F3" s="20" t="str">
        <f t="shared" ref="F3:F63" si="1">"('"&amp;B3&amp;"', '"&amp;C3&amp;"', '"&amp;D3&amp;"', '"&amp;E3&amp;"'),"</f>
        <v>('Jafet Casals', '21854736L', 'Jafet_Casals@gmail.com', '613402859'),</v>
      </c>
      <c r="L3" s="18" t="s">
        <v>101</v>
      </c>
      <c r="P3" s="9" t="s">
        <v>96</v>
      </c>
      <c r="U3" s="14">
        <v>1.0</v>
      </c>
      <c r="V3" s="14">
        <v>1.0</v>
      </c>
      <c r="W3" s="14">
        <v>1.0</v>
      </c>
      <c r="X3" s="14">
        <v>1.0</v>
      </c>
      <c r="Y3" s="17">
        <v>45721.0</v>
      </c>
      <c r="Z3" s="17">
        <v>2958465.0</v>
      </c>
      <c r="AA3" s="20" t="str">
        <f t="shared" ref="AA3:AA63" si="2">"("&amp;V3&amp;", "&amp;W3&amp;", "&amp;X3&amp;", '"&amp;text(Y3, "YYYY-MM-DD")&amp;"', '"&amp;text(Z3, "YYYY-MM-DD")&amp;"'),"</f>
        <v>(1, 1, 1, '2025-03-05', '9999-12-31'),</v>
      </c>
    </row>
    <row r="4">
      <c r="A4" s="10">
        <v>2.0</v>
      </c>
      <c r="B4" s="19" t="s">
        <v>48</v>
      </c>
      <c r="C4" s="10" t="s">
        <v>102</v>
      </c>
      <c r="D4" s="19" t="s">
        <v>50</v>
      </c>
      <c r="E4" s="10">
        <v>6.3498172E8</v>
      </c>
      <c r="F4" s="20" t="str">
        <f t="shared" si="1"/>
        <v>('Jorge Manzanares', '38752016F', 'Jorge_Manzanares@gmail.com', '634981720'),</v>
      </c>
      <c r="L4" s="11" t="s">
        <v>20</v>
      </c>
      <c r="M4" s="12" t="s">
        <v>18</v>
      </c>
      <c r="N4" s="12" t="s">
        <v>39</v>
      </c>
      <c r="O4" s="12" t="s">
        <v>41</v>
      </c>
      <c r="P4" s="9" t="str">
        <f>L3&amp;" ("&amp;M4&amp;", "&amp;N4&amp;", "&amp;O4&amp;") VALUES"</f>
        <v>promocion (nombre, fecha_inicio, fecha_fin) VALUES</v>
      </c>
      <c r="U4" s="14">
        <v>2.0</v>
      </c>
      <c r="V4" s="14">
        <v>2.0</v>
      </c>
      <c r="W4" s="14">
        <v>1.0</v>
      </c>
      <c r="X4" s="14">
        <v>1.0</v>
      </c>
      <c r="Y4" s="17">
        <v>45721.0</v>
      </c>
      <c r="Z4" s="17">
        <v>2958465.0</v>
      </c>
      <c r="AA4" s="20" t="str">
        <f t="shared" si="2"/>
        <v>(2, 1, 1, '2025-03-05', '9999-12-31'),</v>
      </c>
    </row>
    <row r="5">
      <c r="A5" s="10">
        <v>3.0</v>
      </c>
      <c r="B5" s="19" t="s">
        <v>53</v>
      </c>
      <c r="C5" s="10" t="s">
        <v>103</v>
      </c>
      <c r="D5" s="19" t="s">
        <v>55</v>
      </c>
      <c r="E5" s="10">
        <v>6.72094138E8</v>
      </c>
      <c r="F5" s="20" t="str">
        <f t="shared" si="1"/>
        <v>('Onofre Adadia', '59278104M', 'Onofre_Adadia@gmail.com', '672094138'),</v>
      </c>
      <c r="L5" s="14">
        <v>1.0</v>
      </c>
      <c r="M5" s="14" t="s">
        <v>104</v>
      </c>
      <c r="N5" s="17">
        <v>45187.0</v>
      </c>
      <c r="O5" s="17">
        <v>45306.0</v>
      </c>
      <c r="P5" s="20" t="str">
        <f t="shared" ref="P5:P9" si="3">"('"&amp;M5&amp;"', '"&amp;text(N5, "YYYY-MM-DD")&amp;"', '"&amp;text(O5, "YYYY-MM-DD")&amp;"'),"</f>
        <v>('SEP23', '2023-09-18', '2024-01-15'),</v>
      </c>
      <c r="U5" s="14">
        <v>3.0</v>
      </c>
      <c r="V5" s="14">
        <v>3.0</v>
      </c>
      <c r="W5" s="14">
        <v>1.0</v>
      </c>
      <c r="X5" s="14">
        <v>1.0</v>
      </c>
      <c r="Y5" s="17">
        <v>45721.0</v>
      </c>
      <c r="Z5" s="17">
        <v>2958465.0</v>
      </c>
      <c r="AA5" s="20" t="str">
        <f t="shared" si="2"/>
        <v>(3, 1, 1, '2025-03-05', '9999-12-31'),</v>
      </c>
    </row>
    <row r="6">
      <c r="A6" s="10">
        <v>4.0</v>
      </c>
      <c r="B6" s="19" t="s">
        <v>58</v>
      </c>
      <c r="C6" s="10" t="s">
        <v>105</v>
      </c>
      <c r="D6" s="19" t="s">
        <v>60</v>
      </c>
      <c r="E6" s="10">
        <v>6.11782435E8</v>
      </c>
      <c r="F6" s="20" t="str">
        <f t="shared" si="1"/>
        <v>('Merche Prada', '84321976V', 'Merche_Prada@gmail.com', '611782435'),</v>
      </c>
      <c r="L6" s="14">
        <v>2.0</v>
      </c>
      <c r="M6" s="17" t="s">
        <v>106</v>
      </c>
      <c r="N6" s="17">
        <v>45334.0</v>
      </c>
      <c r="O6" s="17">
        <v>45412.0</v>
      </c>
      <c r="P6" s="20" t="str">
        <f t="shared" si="3"/>
        <v>('FEB24', '2024-02-12', '2024-04-30'),</v>
      </c>
      <c r="U6" s="14">
        <v>4.0</v>
      </c>
      <c r="V6" s="14">
        <v>4.0</v>
      </c>
      <c r="W6" s="14">
        <v>1.0</v>
      </c>
      <c r="X6" s="14">
        <v>1.0</v>
      </c>
      <c r="Y6" s="17">
        <v>45721.0</v>
      </c>
      <c r="Z6" s="17">
        <v>2958465.0</v>
      </c>
      <c r="AA6" s="20" t="str">
        <f t="shared" si="2"/>
        <v>(4, 1, 1, '2025-03-05', '9999-12-31'),</v>
      </c>
    </row>
    <row r="7">
      <c r="A7" s="10">
        <v>5.0</v>
      </c>
      <c r="B7" s="19" t="s">
        <v>63</v>
      </c>
      <c r="C7" s="10" t="s">
        <v>107</v>
      </c>
      <c r="D7" s="19" t="s">
        <v>65</v>
      </c>
      <c r="E7" s="10">
        <v>6.47091236E8</v>
      </c>
      <c r="F7" s="20" t="str">
        <f t="shared" si="1"/>
        <v>('Pilar Abella', '10435629S', 'Pilar_Abella@gmail.com', '647091236'),</v>
      </c>
      <c r="L7" s="14">
        <v>3.0</v>
      </c>
      <c r="M7" s="14" t="s">
        <v>108</v>
      </c>
      <c r="N7" s="17">
        <v>45536.0</v>
      </c>
      <c r="O7" s="17">
        <v>45672.0</v>
      </c>
      <c r="P7" s="20" t="str">
        <f t="shared" si="3"/>
        <v>('SEP24', '2024-09-01', '2025-01-15'),</v>
      </c>
      <c r="U7" s="14">
        <v>5.0</v>
      </c>
      <c r="V7" s="14">
        <v>5.0</v>
      </c>
      <c r="W7" s="14">
        <v>1.0</v>
      </c>
      <c r="X7" s="14">
        <v>1.0</v>
      </c>
      <c r="Y7" s="17">
        <v>45721.0</v>
      </c>
      <c r="Z7" s="17">
        <v>2958465.0</v>
      </c>
      <c r="AA7" s="20" t="str">
        <f t="shared" si="2"/>
        <v>(5, 1, 1, '2025-03-05', '9999-12-31'),</v>
      </c>
    </row>
    <row r="8">
      <c r="A8" s="10">
        <v>6.0</v>
      </c>
      <c r="B8" s="19" t="s">
        <v>109</v>
      </c>
      <c r="C8" s="10" t="s">
        <v>110</v>
      </c>
      <c r="D8" s="19" t="s">
        <v>111</v>
      </c>
      <c r="E8" s="10">
        <v>6.89304571E8</v>
      </c>
      <c r="F8" s="20" t="str">
        <f t="shared" si="1"/>
        <v>('Leoncio Tena', '75813942C', 'Leoncio_Tena@gmail.com', '689304571'),</v>
      </c>
      <c r="L8" s="14">
        <v>4.0</v>
      </c>
      <c r="M8" s="21" t="s">
        <v>112</v>
      </c>
      <c r="N8" s="17">
        <v>45721.0</v>
      </c>
      <c r="O8" s="17">
        <v>45814.0</v>
      </c>
      <c r="P8" s="20" t="str">
        <f t="shared" si="3"/>
        <v>('MAR25', '2025-03-05', '2025-06-06'),</v>
      </c>
      <c r="U8" s="14">
        <v>6.0</v>
      </c>
      <c r="V8" s="14">
        <v>6.0</v>
      </c>
      <c r="W8" s="14">
        <v>1.0</v>
      </c>
      <c r="X8" s="14">
        <v>1.0</v>
      </c>
      <c r="Y8" s="17">
        <v>45721.0</v>
      </c>
      <c r="Z8" s="17">
        <v>2958465.0</v>
      </c>
      <c r="AA8" s="20" t="str">
        <f t="shared" si="2"/>
        <v>(6, 1, 1, '2025-03-05', '9999-12-31'),</v>
      </c>
    </row>
    <row r="9">
      <c r="A9" s="10">
        <v>7.0</v>
      </c>
      <c r="B9" s="19" t="s">
        <v>113</v>
      </c>
      <c r="C9" s="10" t="s">
        <v>114</v>
      </c>
      <c r="D9" s="19" t="s">
        <v>115</v>
      </c>
      <c r="E9" s="10">
        <v>6.93810294E8</v>
      </c>
      <c r="F9" s="20" t="str">
        <f t="shared" si="1"/>
        <v>('Odalys Torrijos', '62018594P', 'Odalys_Torrijos@gmail.com', '693810294'),</v>
      </c>
      <c r="L9" s="14">
        <v>5.0</v>
      </c>
      <c r="M9" s="21" t="s">
        <v>116</v>
      </c>
      <c r="N9" s="17">
        <v>45809.0</v>
      </c>
      <c r="O9" s="17">
        <v>45900.0</v>
      </c>
      <c r="P9" s="20" t="str">
        <f t="shared" si="3"/>
        <v>('JUN25', '2025-06-01', '2025-08-31'),</v>
      </c>
      <c r="S9" s="20" t="str">
        <f>";"</f>
        <v>;</v>
      </c>
      <c r="U9" s="14">
        <v>7.0</v>
      </c>
      <c r="V9" s="14">
        <v>7.0</v>
      </c>
      <c r="W9" s="14">
        <v>1.0</v>
      </c>
      <c r="X9" s="14">
        <v>1.0</v>
      </c>
      <c r="Y9" s="17">
        <v>45721.0</v>
      </c>
      <c r="Z9" s="17">
        <v>2958465.0</v>
      </c>
      <c r="AA9" s="20" t="str">
        <f t="shared" si="2"/>
        <v>(7, 1, 1, '2025-03-05', '9999-12-31'),</v>
      </c>
    </row>
    <row r="10">
      <c r="A10" s="10">
        <v>8.0</v>
      </c>
      <c r="B10" s="19" t="s">
        <v>117</v>
      </c>
      <c r="C10" s="10" t="s">
        <v>118</v>
      </c>
      <c r="D10" s="19" t="s">
        <v>119</v>
      </c>
      <c r="E10" s="10">
        <v>6.23901475E8</v>
      </c>
      <c r="F10" s="20" t="str">
        <f t="shared" si="1"/>
        <v>('Eduardo Caparrós', '33179058G', 'Eduardo_Caparrós@gmail.com', '623901475'),</v>
      </c>
      <c r="P10" s="9" t="s">
        <v>120</v>
      </c>
      <c r="U10" s="14">
        <v>8.0</v>
      </c>
      <c r="V10" s="14">
        <v>8.0</v>
      </c>
      <c r="W10" s="14">
        <v>1.0</v>
      </c>
      <c r="X10" s="14">
        <v>1.0</v>
      </c>
      <c r="Y10" s="17">
        <v>45721.0</v>
      </c>
      <c r="Z10" s="17">
        <v>2958465.0</v>
      </c>
      <c r="AA10" s="20" t="str">
        <f t="shared" si="2"/>
        <v>(8, 1, 1, '2025-03-05', '9999-12-31'),</v>
      </c>
    </row>
    <row r="11">
      <c r="A11" s="10">
        <v>9.0</v>
      </c>
      <c r="B11" s="19" t="s">
        <v>121</v>
      </c>
      <c r="C11" s="10" t="s">
        <v>122</v>
      </c>
      <c r="D11" s="19" t="s">
        <v>123</v>
      </c>
      <c r="E11" s="10">
        <v>6.45138209E8</v>
      </c>
      <c r="F11" s="20" t="str">
        <f t="shared" si="1"/>
        <v>('Ignacio Goicoechea', '91684025Z', 'Ignacio_Goicoechea@gmail.com', '645138209'),</v>
      </c>
      <c r="U11" s="14">
        <v>9.0</v>
      </c>
      <c r="V11" s="14">
        <v>9.0</v>
      </c>
      <c r="W11" s="14">
        <v>1.0</v>
      </c>
      <c r="X11" s="14">
        <v>1.0</v>
      </c>
      <c r="Y11" s="17">
        <v>45721.0</v>
      </c>
      <c r="Z11" s="17">
        <v>2958465.0</v>
      </c>
      <c r="AA11" s="20" t="str">
        <f t="shared" si="2"/>
        <v>(9, 1, 1, '2025-03-05', '9999-12-31'),</v>
      </c>
    </row>
    <row r="12">
      <c r="A12" s="10">
        <v>10.0</v>
      </c>
      <c r="B12" s="19" t="s">
        <v>124</v>
      </c>
      <c r="C12" s="10" t="s">
        <v>125</v>
      </c>
      <c r="D12" s="19" t="s">
        <v>126</v>
      </c>
      <c r="E12" s="10">
        <v>6.76204931E8</v>
      </c>
      <c r="F12" s="20" t="str">
        <f t="shared" si="1"/>
        <v>('Clementina Santos', '20917348D', 'Clementina_Santos@gmail.com', '676204931'),</v>
      </c>
      <c r="U12" s="14">
        <v>10.0</v>
      </c>
      <c r="V12" s="14">
        <v>10.0</v>
      </c>
      <c r="W12" s="14">
        <v>1.0</v>
      </c>
      <c r="X12" s="14">
        <v>1.0</v>
      </c>
      <c r="Y12" s="17">
        <v>45721.0</v>
      </c>
      <c r="Z12" s="17">
        <v>2958465.0</v>
      </c>
      <c r="AA12" s="20" t="str">
        <f t="shared" si="2"/>
        <v>(10, 1, 1, '2025-03-05', '9999-12-31'),</v>
      </c>
    </row>
    <row r="13">
      <c r="A13" s="10">
        <v>11.0</v>
      </c>
      <c r="B13" s="19" t="s">
        <v>127</v>
      </c>
      <c r="C13" s="10" t="s">
        <v>128</v>
      </c>
      <c r="D13" s="19" t="s">
        <v>129</v>
      </c>
      <c r="E13" s="10">
        <v>6.99184305E8</v>
      </c>
      <c r="F13" s="20" t="str">
        <f t="shared" si="1"/>
        <v>('Daniela Falcó', '68253017Q', 'Daniela_Falcó@gmail.com', '699184305'),</v>
      </c>
      <c r="U13" s="14">
        <v>11.0</v>
      </c>
      <c r="V13" s="14">
        <v>11.0</v>
      </c>
      <c r="W13" s="14">
        <v>1.0</v>
      </c>
      <c r="X13" s="14">
        <v>1.0</v>
      </c>
      <c r="Y13" s="17">
        <v>45721.0</v>
      </c>
      <c r="Z13" s="17">
        <v>2958465.0</v>
      </c>
      <c r="AA13" s="20" t="str">
        <f t="shared" si="2"/>
        <v>(11, 1, 1, '2025-03-05', '9999-12-31'),</v>
      </c>
    </row>
    <row r="14">
      <c r="A14" s="10">
        <v>12.0</v>
      </c>
      <c r="B14" s="19" t="s">
        <v>130</v>
      </c>
      <c r="C14" s="10" t="s">
        <v>131</v>
      </c>
      <c r="D14" s="19" t="s">
        <v>132</v>
      </c>
      <c r="E14" s="10">
        <v>6.74893102E8</v>
      </c>
      <c r="F14" s="20" t="str">
        <f t="shared" si="1"/>
        <v>('Abraham Vélez', '87450296J', 'Abraham_Vélez@gmail.com', '674893102'),</v>
      </c>
      <c r="U14" s="14">
        <v>12.0</v>
      </c>
      <c r="V14" s="14">
        <v>12.0</v>
      </c>
      <c r="W14" s="14">
        <v>1.0</v>
      </c>
      <c r="X14" s="14">
        <v>1.0</v>
      </c>
      <c r="Y14" s="17">
        <v>45721.0</v>
      </c>
      <c r="Z14" s="17">
        <v>2958465.0</v>
      </c>
      <c r="AA14" s="20" t="str">
        <f t="shared" si="2"/>
        <v>(12, 1, 1, '2025-03-05', '9999-12-31'),</v>
      </c>
    </row>
    <row r="15">
      <c r="A15" s="10">
        <v>13.0</v>
      </c>
      <c r="B15" s="19" t="s">
        <v>133</v>
      </c>
      <c r="C15" s="10" t="s">
        <v>134</v>
      </c>
      <c r="D15" s="19" t="s">
        <v>135</v>
      </c>
      <c r="E15" s="10">
        <v>6.90217438E8</v>
      </c>
      <c r="F15" s="20" t="str">
        <f t="shared" si="1"/>
        <v>('Maximiliano Menéndez', '39528061K', 'Maximiliano_Menéndez@gmail.com', '690217438'),</v>
      </c>
      <c r="U15" s="14">
        <v>13.0</v>
      </c>
      <c r="V15" s="14">
        <v>13.0</v>
      </c>
      <c r="W15" s="14">
        <v>1.0</v>
      </c>
      <c r="X15" s="14">
        <v>1.0</v>
      </c>
      <c r="Y15" s="17">
        <v>45721.0</v>
      </c>
      <c r="Z15" s="17">
        <v>2958465.0</v>
      </c>
      <c r="AA15" s="20" t="str">
        <f t="shared" si="2"/>
        <v>(13, 1, 1, '2025-03-05', '9999-12-31'),</v>
      </c>
    </row>
    <row r="16">
      <c r="A16" s="10">
        <v>14.0</v>
      </c>
      <c r="B16" s="19" t="s">
        <v>136</v>
      </c>
      <c r="C16" s="10" t="s">
        <v>137</v>
      </c>
      <c r="D16" s="19" t="s">
        <v>138</v>
      </c>
      <c r="E16" s="10">
        <v>6.55730948E8</v>
      </c>
      <c r="F16" s="20" t="str">
        <f t="shared" si="1"/>
        <v>('Anita Heredia', '43172698W', 'Anita_Heredia@gmail.com', '655730948'),</v>
      </c>
      <c r="U16" s="14">
        <v>14.0</v>
      </c>
      <c r="V16" s="14">
        <v>14.0</v>
      </c>
      <c r="W16" s="14">
        <v>1.0</v>
      </c>
      <c r="X16" s="14">
        <v>1.0</v>
      </c>
      <c r="Y16" s="17">
        <v>45721.0</v>
      </c>
      <c r="Z16" s="17">
        <v>2958465.0</v>
      </c>
      <c r="AA16" s="20" t="str">
        <f t="shared" si="2"/>
        <v>(14, 1, 1, '2025-03-05', '9999-12-31'),</v>
      </c>
    </row>
    <row r="17">
      <c r="A17" s="10">
        <v>15.0</v>
      </c>
      <c r="B17" s="19" t="s">
        <v>139</v>
      </c>
      <c r="C17" s="10" t="s">
        <v>140</v>
      </c>
      <c r="D17" s="19" t="s">
        <v>141</v>
      </c>
      <c r="E17" s="10">
        <v>6.11984702E8</v>
      </c>
      <c r="F17" s="20" t="str">
        <f t="shared" si="1"/>
        <v>('Eli Casas', '70284951X', 'Eli_Casas@gmail.com', '611984702'),</v>
      </c>
      <c r="U17" s="14">
        <v>15.0</v>
      </c>
      <c r="V17" s="14">
        <v>15.0</v>
      </c>
      <c r="W17" s="14">
        <v>1.0</v>
      </c>
      <c r="X17" s="14">
        <v>1.0</v>
      </c>
      <c r="Y17" s="17">
        <v>45721.0</v>
      </c>
      <c r="Z17" s="17">
        <v>2958465.0</v>
      </c>
      <c r="AA17" s="20" t="str">
        <f t="shared" si="2"/>
        <v>(15, 1, 1, '2025-03-05', '9999-12-31'),</v>
      </c>
    </row>
    <row r="18">
      <c r="A18" s="10">
        <v>16.0</v>
      </c>
      <c r="B18" s="19" t="s">
        <v>142</v>
      </c>
      <c r="C18" s="10" t="s">
        <v>143</v>
      </c>
      <c r="D18" s="19" t="s">
        <v>144</v>
      </c>
      <c r="E18" s="10">
        <v>6.33701895E8</v>
      </c>
      <c r="F18" s="20" t="str">
        <f t="shared" si="1"/>
        <v>('Guillermo Borrego', '80134725B', 'Guillermo_Borrego@gmail.com', '633701895'),</v>
      </c>
      <c r="U18" s="14">
        <v>16.0</v>
      </c>
      <c r="V18" s="14">
        <v>16.0</v>
      </c>
      <c r="W18" s="14">
        <v>2.0</v>
      </c>
      <c r="X18" s="14">
        <v>1.0</v>
      </c>
      <c r="Y18" s="17">
        <v>45721.0</v>
      </c>
      <c r="Z18" s="17">
        <v>2958465.0</v>
      </c>
      <c r="AA18" s="20" t="str">
        <f t="shared" si="2"/>
        <v>(16, 2, 1, '2025-03-05', '9999-12-31'),</v>
      </c>
    </row>
    <row r="19">
      <c r="A19" s="10">
        <v>17.0</v>
      </c>
      <c r="B19" s="19" t="s">
        <v>145</v>
      </c>
      <c r="C19" s="10" t="s">
        <v>146</v>
      </c>
      <c r="D19" s="19" t="s">
        <v>147</v>
      </c>
      <c r="E19" s="10">
        <v>6.92140386E8</v>
      </c>
      <c r="F19" s="20" t="str">
        <f t="shared" si="1"/>
        <v>('Sergio Aguirre', '95710386N', 'Sergio_Aguirre@gmail.com', '692140386'),</v>
      </c>
      <c r="U19" s="14">
        <v>17.0</v>
      </c>
      <c r="V19" s="14">
        <v>17.0</v>
      </c>
      <c r="W19" s="14">
        <v>2.0</v>
      </c>
      <c r="X19" s="14">
        <v>1.0</v>
      </c>
      <c r="Y19" s="17">
        <v>45721.0</v>
      </c>
      <c r="Z19" s="17">
        <v>2958465.0</v>
      </c>
      <c r="AA19" s="20" t="str">
        <f t="shared" si="2"/>
        <v>(17, 2, 1, '2025-03-05', '9999-12-31'),</v>
      </c>
    </row>
    <row r="20">
      <c r="A20" s="10">
        <v>18.0</v>
      </c>
      <c r="B20" s="19" t="s">
        <v>148</v>
      </c>
      <c r="C20" s="10" t="s">
        <v>149</v>
      </c>
      <c r="D20" s="19" t="s">
        <v>150</v>
      </c>
      <c r="E20" s="10">
        <v>6.87391204E8</v>
      </c>
      <c r="F20" s="20" t="str">
        <f t="shared" si="1"/>
        <v>('Carlito Carrión', '38791520H', 'Carlito_Carrión@gmail.com', '687391204'),</v>
      </c>
      <c r="M20" s="18" t="s">
        <v>151</v>
      </c>
      <c r="O20" s="9" t="s">
        <v>96</v>
      </c>
      <c r="Q20" s="18" t="s">
        <v>152</v>
      </c>
      <c r="R20" s="9"/>
      <c r="S20" s="9" t="s">
        <v>96</v>
      </c>
      <c r="U20" s="14">
        <v>18.0</v>
      </c>
      <c r="V20" s="14">
        <v>18.0</v>
      </c>
      <c r="W20" s="14">
        <v>2.0</v>
      </c>
      <c r="X20" s="14">
        <v>1.0</v>
      </c>
      <c r="Y20" s="17">
        <v>45721.0</v>
      </c>
      <c r="Z20" s="17">
        <v>2958465.0</v>
      </c>
      <c r="AA20" s="20" t="str">
        <f t="shared" si="2"/>
        <v>(18, 2, 1, '2025-03-05', '9999-12-31'),</v>
      </c>
    </row>
    <row r="21">
      <c r="A21" s="10">
        <v>19.0</v>
      </c>
      <c r="B21" s="19" t="s">
        <v>153</v>
      </c>
      <c r="C21" s="10" t="s">
        <v>154</v>
      </c>
      <c r="D21" s="19" t="s">
        <v>155</v>
      </c>
      <c r="E21" s="10">
        <v>6.41029573E8</v>
      </c>
      <c r="F21" s="20" t="str">
        <f t="shared" si="1"/>
        <v>('Haydée Figueroa', '13495280E', 'Haydée_Figueroa@gmail.com', '641029573'),</v>
      </c>
      <c r="M21" s="11" t="s">
        <v>13</v>
      </c>
      <c r="N21" s="12" t="s">
        <v>18</v>
      </c>
      <c r="O21" s="9" t="str">
        <f>M20&amp;" ("&amp;N21&amp;") VALUES"</f>
        <v>modalidad (nombre) VALUES</v>
      </c>
      <c r="Q21" s="11" t="s">
        <v>8</v>
      </c>
      <c r="R21" s="11" t="s">
        <v>18</v>
      </c>
      <c r="S21" s="9" t="str">
        <f>Q20&amp;" ("&amp;R21&amp;") VALUES"</f>
        <v>rol (nombre) VALUES</v>
      </c>
      <c r="U21" s="14">
        <v>19.0</v>
      </c>
      <c r="V21" s="14">
        <v>19.0</v>
      </c>
      <c r="W21" s="14">
        <v>2.0</v>
      </c>
      <c r="X21" s="14">
        <v>1.0</v>
      </c>
      <c r="Y21" s="17">
        <v>45721.0</v>
      </c>
      <c r="Z21" s="17">
        <v>2958465.0</v>
      </c>
      <c r="AA21" s="20" t="str">
        <f t="shared" si="2"/>
        <v>(19, 2, 1, '2025-03-05', '9999-12-31'),</v>
      </c>
    </row>
    <row r="22">
      <c r="A22" s="10">
        <v>20.0</v>
      </c>
      <c r="B22" s="19" t="s">
        <v>156</v>
      </c>
      <c r="C22" s="10" t="s">
        <v>157</v>
      </c>
      <c r="D22" s="19" t="s">
        <v>158</v>
      </c>
      <c r="E22" s="10">
        <v>6.68193027E8</v>
      </c>
      <c r="F22" s="20" t="str">
        <f t="shared" si="1"/>
        <v>('Chita Mancebo', '67490132T', 'Chita_Mancebo@gmail.com', '668193027'),</v>
      </c>
      <c r="M22" s="14">
        <v>1.0</v>
      </c>
      <c r="N22" s="14" t="s">
        <v>159</v>
      </c>
      <c r="O22" s="9" t="str">
        <f t="shared" ref="O22:O23" si="4">"('"&amp;N22&amp;"'),"</f>
        <v>('presencial'),</v>
      </c>
      <c r="Q22" s="14">
        <v>1.0</v>
      </c>
      <c r="R22" s="14" t="s">
        <v>73</v>
      </c>
      <c r="S22" s="9" t="str">
        <f t="shared" ref="S22:S23" si="5">"('"&amp;R22&amp;"'),"</f>
        <v>('ESTUDIANTE'),</v>
      </c>
      <c r="U22" s="14">
        <v>20.0</v>
      </c>
      <c r="V22" s="14">
        <v>20.0</v>
      </c>
      <c r="W22" s="14">
        <v>2.0</v>
      </c>
      <c r="X22" s="14">
        <v>1.0</v>
      </c>
      <c r="Y22" s="17">
        <v>45721.0</v>
      </c>
      <c r="Z22" s="17">
        <v>2958465.0</v>
      </c>
      <c r="AA22" s="20" t="str">
        <f t="shared" si="2"/>
        <v>(20, 2, 1, '2025-03-05', '9999-12-31'),</v>
      </c>
    </row>
    <row r="23">
      <c r="A23" s="10">
        <v>21.0</v>
      </c>
      <c r="B23" s="19" t="s">
        <v>160</v>
      </c>
      <c r="C23" s="10" t="s">
        <v>161</v>
      </c>
      <c r="D23" s="19" t="s">
        <v>162</v>
      </c>
      <c r="E23" s="10">
        <v>6.77802391E8</v>
      </c>
      <c r="F23" s="20" t="str">
        <f t="shared" si="1"/>
        <v>('Joaquina Asensio', '72059483A', 'Joaquina_Asensio@gmail.com', '677802391'),</v>
      </c>
      <c r="M23" s="14">
        <v>2.0</v>
      </c>
      <c r="N23" s="14" t="s">
        <v>81</v>
      </c>
      <c r="O23" s="9" t="str">
        <f t="shared" si="4"/>
        <v>('online'),</v>
      </c>
      <c r="Q23" s="14">
        <v>2.0</v>
      </c>
      <c r="R23" s="14" t="s">
        <v>163</v>
      </c>
      <c r="S23" s="9" t="str">
        <f t="shared" si="5"/>
        <v>('ASISTENTE PROFESOR'),</v>
      </c>
      <c r="U23" s="14">
        <v>21.0</v>
      </c>
      <c r="V23" s="14">
        <v>21.0</v>
      </c>
      <c r="W23" s="14">
        <v>2.0</v>
      </c>
      <c r="X23" s="14">
        <v>1.0</v>
      </c>
      <c r="Y23" s="17">
        <v>45721.0</v>
      </c>
      <c r="Z23" s="17">
        <v>2958465.0</v>
      </c>
      <c r="AA23" s="20" t="str">
        <f t="shared" si="2"/>
        <v>(21, 2, 1, '2025-03-05', '9999-12-31'),</v>
      </c>
    </row>
    <row r="24">
      <c r="A24" s="10">
        <v>22.0</v>
      </c>
      <c r="B24" s="19" t="s">
        <v>164</v>
      </c>
      <c r="C24" s="10" t="s">
        <v>165</v>
      </c>
      <c r="D24" s="19" t="s">
        <v>166</v>
      </c>
      <c r="E24" s="10">
        <v>6.95304817E8</v>
      </c>
      <c r="F24" s="20" t="str">
        <f t="shared" si="1"/>
        <v>('Cristian Sarabia', '56940287R', 'Cristian_Sarabia@gmail.com', '695304817'),</v>
      </c>
      <c r="M24" s="14">
        <v>3.0</v>
      </c>
      <c r="N24" s="14" t="s">
        <v>84</v>
      </c>
      <c r="O24" s="9" t="str">
        <f>"('"&amp;N24&amp;"')"</f>
        <v>('hibrido')</v>
      </c>
      <c r="Q24" s="14">
        <v>3.0</v>
      </c>
      <c r="R24" s="14" t="s">
        <v>79</v>
      </c>
      <c r="S24" s="9" t="str">
        <f>"('"&amp;R24&amp;"')"</f>
        <v>('PROFESOR')</v>
      </c>
      <c r="U24" s="14">
        <v>22.0</v>
      </c>
      <c r="V24" s="14">
        <v>22.0</v>
      </c>
      <c r="W24" s="14">
        <v>2.0</v>
      </c>
      <c r="X24" s="14">
        <v>1.0</v>
      </c>
      <c r="Y24" s="17">
        <v>45721.0</v>
      </c>
      <c r="Z24" s="17">
        <v>2958465.0</v>
      </c>
      <c r="AA24" s="20" t="str">
        <f t="shared" si="2"/>
        <v>(22, 2, 1, '2025-03-05', '9999-12-31'),</v>
      </c>
    </row>
    <row r="25">
      <c r="A25" s="10">
        <v>23.0</v>
      </c>
      <c r="B25" s="19" t="s">
        <v>167</v>
      </c>
      <c r="C25" s="10" t="s">
        <v>168</v>
      </c>
      <c r="D25" s="19" t="s">
        <v>169</v>
      </c>
      <c r="E25" s="10">
        <v>6.5921843E8</v>
      </c>
      <c r="F25" s="20" t="str">
        <f t="shared" si="1"/>
        <v>('Isabel Ibáñez', '38560174Y', 'Isabel_Ibáñez@gmail.com', '659218430'),</v>
      </c>
      <c r="O25" s="9" t="s">
        <v>120</v>
      </c>
      <c r="S25" s="9" t="s">
        <v>120</v>
      </c>
      <c r="U25" s="14">
        <v>23.0</v>
      </c>
      <c r="V25" s="14">
        <v>23.0</v>
      </c>
      <c r="W25" s="14">
        <v>2.0</v>
      </c>
      <c r="X25" s="14">
        <v>1.0</v>
      </c>
      <c r="Y25" s="17">
        <v>45721.0</v>
      </c>
      <c r="Z25" s="17">
        <v>2958465.0</v>
      </c>
      <c r="AA25" s="20" t="str">
        <f t="shared" si="2"/>
        <v>(23, 2, 1, '2025-03-05', '9999-12-31'),</v>
      </c>
    </row>
    <row r="26">
      <c r="A26" s="10">
        <v>24.0</v>
      </c>
      <c r="B26" s="19" t="s">
        <v>170</v>
      </c>
      <c r="C26" s="10" t="s">
        <v>171</v>
      </c>
      <c r="D26" s="19" t="s">
        <v>172</v>
      </c>
      <c r="E26" s="10">
        <v>6.88140952E8</v>
      </c>
      <c r="F26" s="20" t="str">
        <f t="shared" si="1"/>
        <v>('Desiderio Jordá', '81374026F', 'Desiderio_Jordá@gmail.com', '688140952'),</v>
      </c>
      <c r="M26" s="18" t="s">
        <v>173</v>
      </c>
      <c r="O26" s="9" t="s">
        <v>96</v>
      </c>
      <c r="U26" s="14">
        <v>24.0</v>
      </c>
      <c r="V26" s="14">
        <v>24.0</v>
      </c>
      <c r="W26" s="14">
        <v>2.0</v>
      </c>
      <c r="X26" s="14">
        <v>1.0</v>
      </c>
      <c r="Y26" s="17">
        <v>45721.0</v>
      </c>
      <c r="Z26" s="17">
        <v>2958465.0</v>
      </c>
      <c r="AA26" s="20" t="str">
        <f t="shared" si="2"/>
        <v>(24, 2, 1, '2025-03-05', '9999-12-31'),</v>
      </c>
    </row>
    <row r="27">
      <c r="A27" s="10">
        <v>25.0</v>
      </c>
      <c r="B27" s="19" t="s">
        <v>174</v>
      </c>
      <c r="C27" s="10" t="s">
        <v>175</v>
      </c>
      <c r="D27" s="19" t="s">
        <v>176</v>
      </c>
      <c r="E27" s="10">
        <v>6.62309781E8</v>
      </c>
      <c r="F27" s="20" t="str">
        <f t="shared" si="1"/>
        <v>('Rosalina Llanos', '60581739D', 'Rosalina_Llanos@gmail.com', '662309781'),</v>
      </c>
      <c r="M27" s="11" t="s">
        <v>12</v>
      </c>
      <c r="N27" s="12" t="s">
        <v>18</v>
      </c>
      <c r="O27" s="9" t="str">
        <f>M26&amp;" ("&amp;N27&amp;") VALUES"</f>
        <v>jornadas (nombre) VALUES</v>
      </c>
      <c r="U27" s="14">
        <v>25.0</v>
      </c>
      <c r="V27" s="14">
        <v>25.0</v>
      </c>
      <c r="W27" s="14">
        <v>2.0</v>
      </c>
      <c r="X27" s="14">
        <v>1.0</v>
      </c>
      <c r="Y27" s="17">
        <v>45721.0</v>
      </c>
      <c r="Z27" s="17">
        <v>2958465.0</v>
      </c>
      <c r="AA27" s="20" t="str">
        <f t="shared" si="2"/>
        <v>(25, 2, 1, '2025-03-05', '9999-12-31'),</v>
      </c>
    </row>
    <row r="28">
      <c r="A28" s="10">
        <v>26.0</v>
      </c>
      <c r="B28" s="19" t="s">
        <v>177</v>
      </c>
      <c r="C28" s="10" t="s">
        <v>178</v>
      </c>
      <c r="D28" s="19" t="s">
        <v>179</v>
      </c>
      <c r="E28" s="10">
        <v>6.26481902E8</v>
      </c>
      <c r="F28" s="20" t="str">
        <f t="shared" si="1"/>
        <v>('Amor Larrañaga', '21460873G', 'Amor_Larrañaga@gmail.com', '626481902'),</v>
      </c>
      <c r="M28" s="14">
        <v>1.0</v>
      </c>
      <c r="N28" s="14" t="s">
        <v>78</v>
      </c>
      <c r="O28" s="9" t="str">
        <f>"('"&amp;N28&amp;"'),"</f>
        <v>('partime'),</v>
      </c>
      <c r="U28" s="14">
        <v>26.0</v>
      </c>
      <c r="V28" s="14">
        <v>26.0</v>
      </c>
      <c r="W28" s="14">
        <v>3.0</v>
      </c>
      <c r="X28" s="14">
        <v>1.0</v>
      </c>
      <c r="Y28" s="17">
        <v>45721.0</v>
      </c>
      <c r="Z28" s="17">
        <v>2958465.0</v>
      </c>
      <c r="AA28" s="20" t="str">
        <f t="shared" si="2"/>
        <v>(26, 3, 1, '2025-03-05', '9999-12-31'),</v>
      </c>
    </row>
    <row r="29">
      <c r="A29" s="10">
        <v>27.0</v>
      </c>
      <c r="B29" s="19" t="s">
        <v>180</v>
      </c>
      <c r="C29" s="10" t="s">
        <v>181</v>
      </c>
      <c r="D29" s="19" t="s">
        <v>182</v>
      </c>
      <c r="E29" s="10">
        <v>6.34705291E8</v>
      </c>
      <c r="F29" s="20" t="str">
        <f t="shared" si="1"/>
        <v>('Teodoro Alberola', '98543027K', 'Teodoro_Alberola@gmail.com', '634705291'),</v>
      </c>
      <c r="M29" s="14">
        <v>2.0</v>
      </c>
      <c r="N29" s="14" t="s">
        <v>82</v>
      </c>
      <c r="O29" s="9" t="str">
        <f>"('"&amp;N29&amp;"')"</f>
        <v>('fulltime')</v>
      </c>
      <c r="U29" s="14">
        <v>27.0</v>
      </c>
      <c r="V29" s="14">
        <v>27.0</v>
      </c>
      <c r="W29" s="14">
        <v>3.0</v>
      </c>
      <c r="X29" s="14">
        <v>1.0</v>
      </c>
      <c r="Y29" s="17">
        <v>45721.0</v>
      </c>
      <c r="Z29" s="17">
        <v>2958465.0</v>
      </c>
      <c r="AA29" s="20" t="str">
        <f t="shared" si="2"/>
        <v>(27, 3, 1, '2025-03-05', '9999-12-31'),</v>
      </c>
    </row>
    <row r="30">
      <c r="A30" s="10">
        <v>28.0</v>
      </c>
      <c r="B30" s="19" t="s">
        <v>183</v>
      </c>
      <c r="C30" s="10" t="s">
        <v>184</v>
      </c>
      <c r="D30" s="19" t="s">
        <v>185</v>
      </c>
      <c r="E30" s="10">
        <v>6.12973845E8</v>
      </c>
      <c r="F30" s="20" t="str">
        <f t="shared" si="1"/>
        <v>('Cleto Plana', '30194872M', 'Cleto_Plana@gmail.com', '612973845'),</v>
      </c>
      <c r="O30" s="9" t="s">
        <v>120</v>
      </c>
      <c r="U30" s="14">
        <v>28.0</v>
      </c>
      <c r="V30" s="14">
        <v>28.0</v>
      </c>
      <c r="W30" s="14">
        <v>3.0</v>
      </c>
      <c r="X30" s="14">
        <v>1.0</v>
      </c>
      <c r="Y30" s="17">
        <v>45721.0</v>
      </c>
      <c r="Z30" s="17">
        <v>2958465.0</v>
      </c>
      <c r="AA30" s="20" t="str">
        <f t="shared" si="2"/>
        <v>(28, 3, 1, '2025-03-05', '9999-12-31'),</v>
      </c>
    </row>
    <row r="31">
      <c r="A31" s="10">
        <v>29.0</v>
      </c>
      <c r="B31" s="19" t="s">
        <v>186</v>
      </c>
      <c r="C31" s="10" t="s">
        <v>187</v>
      </c>
      <c r="D31" s="19" t="s">
        <v>188</v>
      </c>
      <c r="E31" s="10">
        <v>6.87059413E8</v>
      </c>
      <c r="F31" s="20" t="str">
        <f t="shared" si="1"/>
        <v>('Aitana Sebastián', '84951763C', 'Aitana_Sebastián@gmail.com', '687059413'),</v>
      </c>
      <c r="U31" s="14">
        <v>29.0</v>
      </c>
      <c r="V31" s="14">
        <v>29.0</v>
      </c>
      <c r="W31" s="14">
        <v>3.0</v>
      </c>
      <c r="X31" s="14">
        <v>1.0</v>
      </c>
      <c r="Y31" s="17">
        <v>45721.0</v>
      </c>
      <c r="Z31" s="17">
        <v>2958465.0</v>
      </c>
      <c r="AA31" s="20" t="str">
        <f t="shared" si="2"/>
        <v>(29, 3, 1, '2025-03-05', '9999-12-31'),</v>
      </c>
    </row>
    <row r="32">
      <c r="A32" s="10">
        <v>30.0</v>
      </c>
      <c r="B32" s="19" t="s">
        <v>189</v>
      </c>
      <c r="C32" s="10" t="s">
        <v>190</v>
      </c>
      <c r="D32" s="19" t="s">
        <v>191</v>
      </c>
      <c r="E32" s="10">
        <v>6.70431208E8</v>
      </c>
      <c r="F32" s="20" t="str">
        <f t="shared" si="1"/>
        <v>('Dolores Valbuena', '76320485P', 'Dolores_Valbuena@gmail.com', '670431208'),</v>
      </c>
      <c r="M32" s="18" t="s">
        <v>192</v>
      </c>
      <c r="O32" s="9" t="s">
        <v>96</v>
      </c>
      <c r="U32" s="14">
        <v>30.0</v>
      </c>
      <c r="V32" s="14">
        <v>30.0</v>
      </c>
      <c r="W32" s="14">
        <v>3.0</v>
      </c>
      <c r="X32" s="14">
        <v>1.0</v>
      </c>
      <c r="Y32" s="17">
        <v>45721.0</v>
      </c>
      <c r="Z32" s="17">
        <v>2958465.0</v>
      </c>
      <c r="AA32" s="20" t="str">
        <f t="shared" si="2"/>
        <v>(30, 3, 1, '2025-03-05', '9999-12-31'),</v>
      </c>
    </row>
    <row r="33">
      <c r="A33" s="10">
        <v>31.0</v>
      </c>
      <c r="B33" s="19" t="s">
        <v>193</v>
      </c>
      <c r="C33" s="10" t="s">
        <v>194</v>
      </c>
      <c r="D33" s="19" t="s">
        <v>195</v>
      </c>
      <c r="E33" s="10">
        <v>6.99318402E8</v>
      </c>
      <c r="F33" s="20" t="str">
        <f t="shared" si="1"/>
        <v>('Julie Ferrer', '19834570L', 'Julie_Ferrer@gmail.com', '699318402'),</v>
      </c>
      <c r="M33" s="11" t="s">
        <v>25</v>
      </c>
      <c r="N33" s="11" t="s">
        <v>18</v>
      </c>
      <c r="O33" s="9" t="str">
        <f>M32&amp;" ("&amp;N33&amp;") VALUES"</f>
        <v>vertical (nombre) VALUES</v>
      </c>
      <c r="U33" s="14">
        <v>31.0</v>
      </c>
      <c r="V33" s="14">
        <v>31.0</v>
      </c>
      <c r="W33" s="14">
        <v>3.0</v>
      </c>
      <c r="X33" s="14">
        <v>1.0</v>
      </c>
      <c r="Y33" s="17">
        <v>45721.0</v>
      </c>
      <c r="Z33" s="17">
        <v>2958465.0</v>
      </c>
      <c r="AA33" s="20" t="str">
        <f t="shared" si="2"/>
        <v>(31, 3, 1, '2025-03-05', '9999-12-31'),</v>
      </c>
    </row>
    <row r="34">
      <c r="A34" s="10">
        <v>32.0</v>
      </c>
      <c r="B34" s="19" t="s">
        <v>196</v>
      </c>
      <c r="C34" s="10" t="s">
        <v>197</v>
      </c>
      <c r="D34" s="19" t="s">
        <v>198</v>
      </c>
      <c r="E34" s="10">
        <v>6.44890735E8</v>
      </c>
      <c r="F34" s="20" t="str">
        <f t="shared" si="1"/>
        <v>('Mireia Cabañas', '73982645V', 'Mireia_Cabañas@gmail.com', '644890735'),</v>
      </c>
      <c r="M34" s="14">
        <v>1.0</v>
      </c>
      <c r="N34" s="14" t="s">
        <v>66</v>
      </c>
      <c r="O34" s="9" t="str">
        <f t="shared" ref="O34:O35" si="6">"('"&amp;N34&amp;"'),"</f>
        <v>('DATA SCIENCE'),</v>
      </c>
      <c r="U34" s="14">
        <v>32.0</v>
      </c>
      <c r="V34" s="14">
        <v>32.0</v>
      </c>
      <c r="W34" s="14">
        <v>3.0</v>
      </c>
      <c r="X34" s="14">
        <v>1.0</v>
      </c>
      <c r="Y34" s="17">
        <v>45721.0</v>
      </c>
      <c r="Z34" s="17">
        <v>2958465.0</v>
      </c>
      <c r="AA34" s="20" t="str">
        <f t="shared" si="2"/>
        <v>(32, 3, 1, '2025-03-05', '9999-12-31'),</v>
      </c>
    </row>
    <row r="35">
      <c r="A35" s="10">
        <v>33.0</v>
      </c>
      <c r="B35" s="19" t="s">
        <v>199</v>
      </c>
      <c r="C35" s="10" t="s">
        <v>200</v>
      </c>
      <c r="D35" s="19" t="s">
        <v>201</v>
      </c>
      <c r="E35" s="10">
        <v>6.85142097E8</v>
      </c>
      <c r="F35" s="20" t="str">
        <f t="shared" si="1"/>
        <v>('Flavia Amador', '50217934S', 'Flavia_Amador@gmail.com', '685142097'),</v>
      </c>
      <c r="M35" s="14">
        <v>2.0</v>
      </c>
      <c r="N35" s="14" t="s">
        <v>68</v>
      </c>
      <c r="O35" s="9" t="str">
        <f t="shared" si="6"/>
        <v>('FULLSTACK'),</v>
      </c>
      <c r="U35" s="14">
        <v>33.0</v>
      </c>
      <c r="V35" s="14">
        <v>33.0</v>
      </c>
      <c r="W35" s="14">
        <v>3.0</v>
      </c>
      <c r="X35" s="14">
        <v>1.0</v>
      </c>
      <c r="Y35" s="17">
        <v>45721.0</v>
      </c>
      <c r="Z35" s="17">
        <v>2958465.0</v>
      </c>
      <c r="AA35" s="20" t="str">
        <f t="shared" si="2"/>
        <v>(33, 3, 1, '2025-03-05', '9999-12-31'),</v>
      </c>
    </row>
    <row r="36">
      <c r="A36" s="10">
        <v>34.0</v>
      </c>
      <c r="B36" s="19" t="s">
        <v>202</v>
      </c>
      <c r="C36" s="10" t="s">
        <v>203</v>
      </c>
      <c r="D36" s="19" t="s">
        <v>204</v>
      </c>
      <c r="E36" s="10">
        <v>6.22059184E8</v>
      </c>
      <c r="F36" s="20" t="str">
        <f t="shared" si="1"/>
        <v>('Albino Macias', '68792053H', 'Albino_Macias@gmail.com', '622059184'),</v>
      </c>
      <c r="M36" s="14">
        <v>3.0</v>
      </c>
      <c r="N36" s="14" t="s">
        <v>70</v>
      </c>
      <c r="O36" s="9" t="str">
        <f>"('"&amp;N36&amp;"')"</f>
        <v>('CIBER SEGURIDAD')</v>
      </c>
      <c r="U36" s="14">
        <v>34.0</v>
      </c>
      <c r="V36" s="14">
        <v>34.0</v>
      </c>
      <c r="W36" s="14">
        <v>3.0</v>
      </c>
      <c r="X36" s="14">
        <v>1.0</v>
      </c>
      <c r="Y36" s="17">
        <v>45721.0</v>
      </c>
      <c r="Z36" s="17">
        <v>2958465.0</v>
      </c>
      <c r="AA36" s="20" t="str">
        <f t="shared" si="2"/>
        <v>(34, 3, 1, '2025-03-05', '9999-12-31'),</v>
      </c>
    </row>
    <row r="37">
      <c r="A37" s="10">
        <v>35.0</v>
      </c>
      <c r="B37" s="19" t="s">
        <v>205</v>
      </c>
      <c r="C37" s="10" t="s">
        <v>206</v>
      </c>
      <c r="D37" s="19" t="s">
        <v>207</v>
      </c>
      <c r="E37" s="10">
        <v>6.47893205E8</v>
      </c>
      <c r="F37" s="20" t="str">
        <f t="shared" si="1"/>
        <v>('Ester Sánchez', '31549702N', 'Ester_Sánchez@gmail.com', '647893205'),</v>
      </c>
      <c r="O37" s="9" t="s">
        <v>120</v>
      </c>
      <c r="U37" s="14">
        <v>35.0</v>
      </c>
      <c r="V37" s="14">
        <v>35.0</v>
      </c>
      <c r="W37" s="14">
        <v>3.0</v>
      </c>
      <c r="X37" s="14">
        <v>1.0</v>
      </c>
      <c r="Y37" s="17">
        <v>45721.0</v>
      </c>
      <c r="Z37" s="17">
        <v>2958465.0</v>
      </c>
      <c r="AA37" s="20" t="str">
        <f t="shared" si="2"/>
        <v>(35, 3, 1, '2025-03-05', '9999-12-31'),</v>
      </c>
    </row>
    <row r="38">
      <c r="A38" s="10">
        <v>36.0</v>
      </c>
      <c r="B38" s="19" t="s">
        <v>208</v>
      </c>
      <c r="C38" s="10" t="s">
        <v>209</v>
      </c>
      <c r="D38" s="19" t="s">
        <v>210</v>
      </c>
      <c r="E38" s="10">
        <v>6.76109843E8</v>
      </c>
      <c r="F38" s="20" t="str">
        <f t="shared" si="1"/>
        <v>('Luis Miguel Galvez', '98126340X', 'Luis_Miguel_Galvez@gmail.com', '676109843'),</v>
      </c>
      <c r="U38" s="14">
        <v>36.0</v>
      </c>
      <c r="V38" s="14">
        <v>36.0</v>
      </c>
      <c r="W38" s="14">
        <v>3.0</v>
      </c>
      <c r="X38" s="14">
        <v>1.0</v>
      </c>
      <c r="Y38" s="17">
        <v>45721.0</v>
      </c>
      <c r="Z38" s="17">
        <v>2958465.0</v>
      </c>
      <c r="AA38" s="20" t="str">
        <f t="shared" si="2"/>
        <v>(36, 3, 1, '2025-03-05', '9999-12-31'),</v>
      </c>
    </row>
    <row r="39">
      <c r="A39" s="10">
        <v>37.0</v>
      </c>
      <c r="B39" s="19" t="s">
        <v>211</v>
      </c>
      <c r="C39" s="10" t="s">
        <v>212</v>
      </c>
      <c r="D39" s="19" t="s">
        <v>213</v>
      </c>
      <c r="E39" s="10">
        <v>6.61340958E8</v>
      </c>
      <c r="F39" s="20" t="str">
        <f t="shared" si="1"/>
        <v>('Loida Arellano', '24386075B', 'Loida_Arellano@gmail.com', '661340958'),</v>
      </c>
      <c r="M39" s="18" t="s">
        <v>214</v>
      </c>
      <c r="P39" s="9" t="s">
        <v>96</v>
      </c>
      <c r="U39" s="14">
        <v>37.0</v>
      </c>
      <c r="V39" s="14">
        <v>37.0</v>
      </c>
      <c r="W39" s="14">
        <v>3.0</v>
      </c>
      <c r="X39" s="14">
        <v>1.0</v>
      </c>
      <c r="Y39" s="17">
        <v>45721.0</v>
      </c>
      <c r="Z39" s="17">
        <v>2958465.0</v>
      </c>
      <c r="AA39" s="20" t="str">
        <f t="shared" si="2"/>
        <v>(37, 3, 1, '2025-03-05', '9999-12-31'),</v>
      </c>
    </row>
    <row r="40">
      <c r="A40" s="10">
        <v>38.0</v>
      </c>
      <c r="B40" s="19" t="s">
        <v>215</v>
      </c>
      <c r="C40" s="10" t="s">
        <v>216</v>
      </c>
      <c r="D40" s="19" t="s">
        <v>217</v>
      </c>
      <c r="E40" s="10">
        <v>6.58021439E8</v>
      </c>
      <c r="F40" s="20" t="str">
        <f t="shared" si="1"/>
        <v>('Heraclio Duque', '17602498J', 'Heraclio_Duque@gmail.com', '658021439'),</v>
      </c>
      <c r="M40" s="11" t="s">
        <v>22</v>
      </c>
      <c r="N40" s="11" t="s">
        <v>18</v>
      </c>
      <c r="O40" s="12" t="s">
        <v>38</v>
      </c>
      <c r="P40" s="9" t="str">
        <f>M39&amp;" ("&amp;N40&amp;", "&amp;O40&amp;") VALUES"</f>
        <v>campus (nombre, ciudad) VALUES</v>
      </c>
      <c r="U40" s="14">
        <v>38.0</v>
      </c>
      <c r="V40" s="14">
        <v>38.0</v>
      </c>
      <c r="W40" s="14">
        <v>3.0</v>
      </c>
      <c r="X40" s="14">
        <v>1.0</v>
      </c>
      <c r="Y40" s="17">
        <v>45721.0</v>
      </c>
      <c r="Z40" s="17">
        <v>2958465.0</v>
      </c>
      <c r="AA40" s="20" t="str">
        <f t="shared" si="2"/>
        <v>(38, 3, 1, '2025-03-05', '9999-12-31'),</v>
      </c>
    </row>
    <row r="41">
      <c r="A41" s="10">
        <v>39.0</v>
      </c>
      <c r="B41" s="19" t="s">
        <v>218</v>
      </c>
      <c r="C41" s="10" t="s">
        <v>219</v>
      </c>
      <c r="D41" s="19" t="s">
        <v>220</v>
      </c>
      <c r="E41" s="10">
        <v>6.91870243E8</v>
      </c>
      <c r="F41" s="20" t="str">
        <f t="shared" si="1"/>
        <v>('Herberto Figueras', '45278903T', 'Herberto_Figueras@gmail.com', '691870243'),</v>
      </c>
      <c r="M41" s="14">
        <v>1.0</v>
      </c>
      <c r="N41" s="14" t="s">
        <v>75</v>
      </c>
      <c r="O41" s="14" t="s">
        <v>76</v>
      </c>
      <c r="P41" s="9" t="str">
        <f t="shared" ref="P41:P42" si="7">"('"&amp;N41&amp;"', '"&amp;O41&amp;"'),"</f>
        <v>('Madrid-Recoletos', 'Madrid'),</v>
      </c>
      <c r="U41" s="14">
        <v>39.0</v>
      </c>
      <c r="V41" s="14">
        <v>39.0</v>
      </c>
      <c r="W41" s="14">
        <v>3.0</v>
      </c>
      <c r="X41" s="14">
        <v>1.0</v>
      </c>
      <c r="Y41" s="17">
        <v>45721.0</v>
      </c>
      <c r="Z41" s="17">
        <v>2958465.0</v>
      </c>
      <c r="AA41" s="20" t="str">
        <f t="shared" si="2"/>
        <v>(39, 3, 1, '2025-03-05', '9999-12-31'),</v>
      </c>
    </row>
    <row r="42">
      <c r="A42" s="10">
        <v>40.0</v>
      </c>
      <c r="B42" s="19" t="s">
        <v>221</v>
      </c>
      <c r="C42" s="10" t="s">
        <v>222</v>
      </c>
      <c r="D42" s="19" t="s">
        <v>223</v>
      </c>
      <c r="E42" s="10">
        <v>6.45091783E8</v>
      </c>
      <c r="F42" s="20" t="str">
        <f t="shared" si="1"/>
        <v>('Teresa Laguna', '31047689Y', 'Teresa_Laguna@gmail.com', '645091783'),</v>
      </c>
      <c r="M42" s="14">
        <v>2.0</v>
      </c>
      <c r="N42" s="14" t="s">
        <v>80</v>
      </c>
      <c r="O42" s="14" t="s">
        <v>80</v>
      </c>
      <c r="P42" s="9" t="str">
        <f t="shared" si="7"/>
        <v>('Valencia', 'Valencia'),</v>
      </c>
      <c r="U42" s="14">
        <v>40.0</v>
      </c>
      <c r="V42" s="14">
        <v>40.0</v>
      </c>
      <c r="W42" s="14">
        <v>5.0</v>
      </c>
      <c r="X42" s="14">
        <v>1.0</v>
      </c>
      <c r="Y42" s="17">
        <v>45721.0</v>
      </c>
      <c r="Z42" s="17">
        <v>2958465.0</v>
      </c>
      <c r="AA42" s="20" t="str">
        <f t="shared" si="2"/>
        <v>(40, 5, 1, '2025-03-05', '9999-12-31'),</v>
      </c>
    </row>
    <row r="43">
      <c r="A43" s="10">
        <v>41.0</v>
      </c>
      <c r="B43" s="19" t="s">
        <v>224</v>
      </c>
      <c r="C43" s="10" t="s">
        <v>225</v>
      </c>
      <c r="D43" s="19" t="s">
        <v>226</v>
      </c>
      <c r="E43" s="10">
        <v>6.93780214E8</v>
      </c>
      <c r="F43" s="20" t="str">
        <f t="shared" si="1"/>
        <v>('Estrella Murillo', '68094213W', 'Estrella_Murillo@gmail.com', '693780214'),</v>
      </c>
      <c r="M43" s="14">
        <v>3.0</v>
      </c>
      <c r="N43" s="14" t="s">
        <v>83</v>
      </c>
      <c r="O43" s="14" t="s">
        <v>76</v>
      </c>
      <c r="P43" s="9" t="str">
        <f>"('"&amp;N43&amp;"', '"&amp;O43&amp;"')"</f>
        <v>('Madrid-Alcobendas', 'Madrid')</v>
      </c>
      <c r="U43" s="14">
        <v>41.0</v>
      </c>
      <c r="V43" s="14">
        <v>41.0</v>
      </c>
      <c r="W43" s="14">
        <v>5.0</v>
      </c>
      <c r="X43" s="14">
        <v>1.0</v>
      </c>
      <c r="Y43" s="17">
        <v>45721.0</v>
      </c>
      <c r="Z43" s="17">
        <v>2958465.0</v>
      </c>
      <c r="AA43" s="20" t="str">
        <f t="shared" si="2"/>
        <v>(41, 5, 1, '2025-03-05', '9999-12-31'),</v>
      </c>
    </row>
    <row r="44">
      <c r="A44" s="10">
        <v>42.0</v>
      </c>
      <c r="B44" s="19" t="s">
        <v>227</v>
      </c>
      <c r="C44" s="10" t="s">
        <v>228</v>
      </c>
      <c r="D44" s="19" t="s">
        <v>229</v>
      </c>
      <c r="E44" s="10">
        <v>6.33149802E8</v>
      </c>
      <c r="F44" s="20" t="str">
        <f t="shared" si="1"/>
        <v>('Ernesto Uriarte', '20435879Z', 'Ernesto_Uriarte@gmail.com', '633149802'),</v>
      </c>
      <c r="P44" s="9" t="s">
        <v>120</v>
      </c>
      <c r="U44" s="14">
        <v>42.0</v>
      </c>
      <c r="V44" s="14">
        <v>42.0</v>
      </c>
      <c r="W44" s="14">
        <v>5.0</v>
      </c>
      <c r="X44" s="14">
        <v>1.0</v>
      </c>
      <c r="Y44" s="17">
        <v>45809.0</v>
      </c>
      <c r="Z44" s="17">
        <v>2958465.0</v>
      </c>
      <c r="AA44" s="20" t="str">
        <f t="shared" si="2"/>
        <v>(42, 5, 1, '2025-06-01', '9999-12-31'),</v>
      </c>
    </row>
    <row r="45">
      <c r="A45" s="10">
        <v>43.0</v>
      </c>
      <c r="B45" s="19" t="s">
        <v>230</v>
      </c>
      <c r="C45" s="10" t="s">
        <v>231</v>
      </c>
      <c r="D45" s="19" t="s">
        <v>232</v>
      </c>
      <c r="E45" s="10">
        <v>6.70289153E8</v>
      </c>
      <c r="F45" s="20" t="str">
        <f t="shared" si="1"/>
        <v>('Daniela Guitart', '86249130A', 'Daniela_Guitart@gmail.com', '670289153'),</v>
      </c>
      <c r="U45" s="14">
        <v>43.0</v>
      </c>
      <c r="V45" s="14">
        <v>43.0</v>
      </c>
      <c r="W45" s="14">
        <v>5.0</v>
      </c>
      <c r="X45" s="14">
        <v>1.0</v>
      </c>
      <c r="Y45" s="17">
        <v>45809.0</v>
      </c>
      <c r="Z45" s="17">
        <v>2958465.0</v>
      </c>
      <c r="AA45" s="20" t="str">
        <f t="shared" si="2"/>
        <v>(43, 5, 1, '2025-06-01', '9999-12-31'),</v>
      </c>
    </row>
    <row r="46">
      <c r="A46" s="10">
        <v>44.0</v>
      </c>
      <c r="B46" s="19" t="s">
        <v>233</v>
      </c>
      <c r="C46" s="10" t="s">
        <v>234</v>
      </c>
      <c r="D46" s="19" t="s">
        <v>235</v>
      </c>
      <c r="E46" s="10">
        <v>6.23478291E8</v>
      </c>
      <c r="F46" s="20" t="str">
        <f t="shared" si="1"/>
        <v>('Timoteo Trillo', '53472061D', 'Timoteo_Trillo@gmail.com', '623478291'),</v>
      </c>
      <c r="M46" s="18" t="s">
        <v>236</v>
      </c>
      <c r="T46" s="9" t="s">
        <v>96</v>
      </c>
      <c r="U46" s="14">
        <v>44.0</v>
      </c>
      <c r="V46" s="14">
        <v>44.0</v>
      </c>
      <c r="W46" s="14">
        <v>5.0</v>
      </c>
      <c r="X46" s="14">
        <v>1.0</v>
      </c>
      <c r="Y46" s="17">
        <v>45809.0</v>
      </c>
      <c r="Z46" s="17">
        <v>2958465.0</v>
      </c>
      <c r="AA46" s="20" t="str">
        <f t="shared" si="2"/>
        <v>(44, 5, 1, '2025-06-01', '9999-12-31'),</v>
      </c>
    </row>
    <row r="47">
      <c r="A47" s="10">
        <v>45.0</v>
      </c>
      <c r="B47" s="19" t="s">
        <v>237</v>
      </c>
      <c r="C47" s="10" t="s">
        <v>238</v>
      </c>
      <c r="D47" s="19" t="s">
        <v>239</v>
      </c>
      <c r="E47" s="10">
        <v>6.90281947E8</v>
      </c>
      <c r="F47" s="20" t="str">
        <f t="shared" si="1"/>
        <v>('Ricarda Tovar', '14730628G', 'Ricarda_Tovar@gmail.com', '690281947'),</v>
      </c>
      <c r="M47" s="11" t="s">
        <v>11</v>
      </c>
      <c r="N47" s="11" t="s">
        <v>17</v>
      </c>
      <c r="O47" s="11" t="s">
        <v>20</v>
      </c>
      <c r="P47" s="11" t="s">
        <v>22</v>
      </c>
      <c r="Q47" s="11" t="s">
        <v>25</v>
      </c>
      <c r="R47" s="11" t="s">
        <v>13</v>
      </c>
      <c r="S47" s="11" t="s">
        <v>12</v>
      </c>
      <c r="T47" s="9" t="str">
        <f>M46&amp;" ("&amp;N47&amp;", "&amp;O47&amp;", "&amp;P47&amp;", "&amp;Q47&amp;", "&amp;R47&amp;", "&amp;S47&amp;") VALUES"</f>
        <v>clases (nombre_clase, promocion_id, campus_id, vertical_id, modalidad_id, jornada_id) VALUES</v>
      </c>
      <c r="U47" s="14">
        <v>45.0</v>
      </c>
      <c r="V47" s="14">
        <v>45.0</v>
      </c>
      <c r="W47" s="14">
        <v>5.0</v>
      </c>
      <c r="X47" s="14">
        <v>1.0</v>
      </c>
      <c r="Y47" s="17">
        <v>45809.0</v>
      </c>
      <c r="Z47" s="17">
        <v>2958465.0</v>
      </c>
      <c r="AA47" s="20" t="str">
        <f t="shared" si="2"/>
        <v>(45, 5, 1, '2025-06-01', '9999-12-31'),</v>
      </c>
    </row>
    <row r="48">
      <c r="A48" s="10">
        <v>46.0</v>
      </c>
      <c r="B48" s="19" t="s">
        <v>240</v>
      </c>
      <c r="C48" s="10" t="s">
        <v>241</v>
      </c>
      <c r="D48" s="19" t="s">
        <v>242</v>
      </c>
      <c r="E48" s="10">
        <v>6.75204319E8</v>
      </c>
      <c r="F48" s="20" t="str">
        <f t="shared" si="1"/>
        <v>('Alejandra Vilaplana', '67298510E', 'Alejandra_Vilaplana@gmail.com', '675204319'),</v>
      </c>
      <c r="M48" s="14">
        <v>1.0</v>
      </c>
      <c r="N48" s="14" t="s">
        <v>243</v>
      </c>
      <c r="O48" s="14">
        <v>1.0</v>
      </c>
      <c r="P48" s="14">
        <v>1.0</v>
      </c>
      <c r="Q48" s="14">
        <v>1.0</v>
      </c>
      <c r="R48" s="14">
        <v>1.0</v>
      </c>
      <c r="S48" s="14">
        <v>1.0</v>
      </c>
      <c r="T48" s="20" t="str">
        <f t="shared" ref="T48:T56" si="8">"('"&amp;N48&amp;"', "&amp;O48&amp;", "&amp;P48&amp;", "&amp;Q48&amp;", "&amp;R48&amp;", "&amp;S48&amp;"),"</f>
        <v>('202309DSM', 1, 1, 1, 1, 1),</v>
      </c>
      <c r="U48" s="14">
        <v>46.0</v>
      </c>
      <c r="V48" s="14">
        <v>46.0</v>
      </c>
      <c r="W48" s="14">
        <v>5.0</v>
      </c>
      <c r="X48" s="14">
        <v>1.0</v>
      </c>
      <c r="Y48" s="17">
        <v>45809.0</v>
      </c>
      <c r="Z48" s="17">
        <v>2958465.0</v>
      </c>
      <c r="AA48" s="20" t="str">
        <f t="shared" si="2"/>
        <v>(46, 5, 1, '2025-06-01', '9999-12-31'),</v>
      </c>
    </row>
    <row r="49">
      <c r="A49" s="10">
        <v>47.0</v>
      </c>
      <c r="B49" s="19" t="s">
        <v>244</v>
      </c>
      <c r="C49" s="10" t="s">
        <v>245</v>
      </c>
      <c r="D49" s="19" t="s">
        <v>246</v>
      </c>
      <c r="E49" s="10">
        <v>6.59041827E8</v>
      </c>
      <c r="F49" s="20" t="str">
        <f t="shared" si="1"/>
        <v>('Daniel Rosselló', '92031487M', 'Daniel_Rosselló@gmail.com', '659041827'),</v>
      </c>
      <c r="M49" s="14">
        <v>2.0</v>
      </c>
      <c r="N49" s="14" t="s">
        <v>247</v>
      </c>
      <c r="O49" s="14">
        <v>2.0</v>
      </c>
      <c r="P49" s="14">
        <v>1.0</v>
      </c>
      <c r="Q49" s="14">
        <v>1.0</v>
      </c>
      <c r="R49" s="14">
        <v>1.0</v>
      </c>
      <c r="S49" s="14">
        <v>1.0</v>
      </c>
      <c r="T49" s="20" t="str">
        <f t="shared" si="8"/>
        <v>('202402DSM', 2, 1, 1, 1, 1),</v>
      </c>
      <c r="U49" s="14">
        <v>47.0</v>
      </c>
      <c r="V49" s="14">
        <v>47.0</v>
      </c>
      <c r="W49" s="14">
        <v>5.0</v>
      </c>
      <c r="X49" s="14">
        <v>1.0</v>
      </c>
      <c r="Y49" s="17">
        <v>45809.0</v>
      </c>
      <c r="Z49" s="17">
        <v>2958465.0</v>
      </c>
      <c r="AA49" s="20" t="str">
        <f t="shared" si="2"/>
        <v>(47, 5, 1, '2025-06-01', '9999-12-31'),</v>
      </c>
    </row>
    <row r="50">
      <c r="A50" s="10">
        <v>48.0</v>
      </c>
      <c r="B50" s="19" t="s">
        <v>248</v>
      </c>
      <c r="C50" s="10" t="s">
        <v>249</v>
      </c>
      <c r="D50" s="19" t="s">
        <v>250</v>
      </c>
      <c r="E50" s="10">
        <v>6.97318405E8</v>
      </c>
      <c r="F50" s="20" t="str">
        <f t="shared" si="1"/>
        <v>('Rita Olivares', '70826459F', 'Rita_Olivares@gmail.com', '697318405'),</v>
      </c>
      <c r="M50" s="14">
        <v>3.0</v>
      </c>
      <c r="N50" s="14" t="s">
        <v>251</v>
      </c>
      <c r="O50" s="14">
        <v>1.0</v>
      </c>
      <c r="P50" s="14">
        <v>1.0</v>
      </c>
      <c r="Q50" s="14">
        <v>2.0</v>
      </c>
      <c r="R50" s="14">
        <v>1.0</v>
      </c>
      <c r="S50" s="14">
        <v>1.0</v>
      </c>
      <c r="T50" s="20" t="str">
        <f t="shared" si="8"/>
        <v>('202309FSM', 1, 1, 2, 1, 1),</v>
      </c>
      <c r="U50" s="14">
        <v>48.0</v>
      </c>
      <c r="V50" s="14">
        <v>48.0</v>
      </c>
      <c r="W50" s="14">
        <v>5.0</v>
      </c>
      <c r="X50" s="14">
        <v>1.0</v>
      </c>
      <c r="Y50" s="17">
        <v>45809.0</v>
      </c>
      <c r="Z50" s="17">
        <v>2958465.0</v>
      </c>
      <c r="AA50" s="20" t="str">
        <f t="shared" si="2"/>
        <v>(48, 5, 1, '2025-06-01', '9999-12-31'),</v>
      </c>
    </row>
    <row r="51">
      <c r="A51" s="10">
        <v>49.0</v>
      </c>
      <c r="B51" s="19" t="s">
        <v>252</v>
      </c>
      <c r="C51" s="10" t="s">
        <v>253</v>
      </c>
      <c r="D51" s="19" t="s">
        <v>254</v>
      </c>
      <c r="E51" s="10">
        <v>6.87920314E8</v>
      </c>
      <c r="F51" s="20" t="str">
        <f t="shared" si="1"/>
        <v>('Cleto Montes', '89075324R', 'Cleto_Montes@gmail.com', '687920314'),</v>
      </c>
      <c r="M51" s="14">
        <v>4.0</v>
      </c>
      <c r="N51" s="14" t="s">
        <v>255</v>
      </c>
      <c r="O51" s="14">
        <v>1.0</v>
      </c>
      <c r="P51" s="14">
        <v>2.0</v>
      </c>
      <c r="Q51" s="14">
        <v>2.0</v>
      </c>
      <c r="R51" s="14">
        <v>1.0</v>
      </c>
      <c r="S51" s="14">
        <v>1.0</v>
      </c>
      <c r="T51" s="20" t="str">
        <f t="shared" si="8"/>
        <v>('202309FSV', 1, 2, 2, 1, 1),</v>
      </c>
      <c r="U51" s="14">
        <v>49.0</v>
      </c>
      <c r="V51" s="14">
        <v>49.0</v>
      </c>
      <c r="W51" s="14">
        <v>5.0</v>
      </c>
      <c r="X51" s="14">
        <v>1.0</v>
      </c>
      <c r="Y51" s="17">
        <v>45809.0</v>
      </c>
      <c r="Z51" s="17">
        <v>2958465.0</v>
      </c>
      <c r="AA51" s="20" t="str">
        <f t="shared" si="2"/>
        <v>(49, 5, 1, '2025-06-01', '9999-12-31'),</v>
      </c>
    </row>
    <row r="52">
      <c r="A52" s="10">
        <v>50.0</v>
      </c>
      <c r="B52" s="19" t="s">
        <v>256</v>
      </c>
      <c r="C52" s="10" t="s">
        <v>257</v>
      </c>
      <c r="D52" s="19" t="s">
        <v>258</v>
      </c>
      <c r="E52" s="10">
        <v>6.10489375E8</v>
      </c>
      <c r="F52" s="20" t="str">
        <f t="shared" si="1"/>
        <v>('Marino Castilla', '51068427P', 'Marino_Castilla@gmail.com', '610489375'),</v>
      </c>
      <c r="M52" s="14">
        <v>5.0</v>
      </c>
      <c r="N52" s="14" t="s">
        <v>259</v>
      </c>
      <c r="O52" s="14">
        <v>2.0</v>
      </c>
      <c r="P52" s="14">
        <v>2.0</v>
      </c>
      <c r="Q52" s="14">
        <v>2.0</v>
      </c>
      <c r="R52" s="14">
        <v>1.0</v>
      </c>
      <c r="S52" s="14">
        <v>1.0</v>
      </c>
      <c r="T52" s="20" t="str">
        <f t="shared" si="8"/>
        <v>('202402FSV', 2, 2, 2, 1, 1),</v>
      </c>
      <c r="U52" s="14">
        <v>50.0</v>
      </c>
      <c r="V52" s="14">
        <v>50.0</v>
      </c>
      <c r="W52" s="14">
        <v>5.0</v>
      </c>
      <c r="X52" s="14">
        <v>1.0</v>
      </c>
      <c r="Y52" s="17">
        <v>45809.0</v>
      </c>
      <c r="Z52" s="17">
        <v>2958465.0</v>
      </c>
      <c r="AA52" s="20" t="str">
        <f t="shared" si="2"/>
        <v>(50, 5, 1, '2025-06-01', '9999-12-31'),</v>
      </c>
    </row>
    <row r="53">
      <c r="A53" s="10">
        <v>51.0</v>
      </c>
      <c r="B53" s="19" t="s">
        <v>260</v>
      </c>
      <c r="C53" s="10" t="s">
        <v>261</v>
      </c>
      <c r="D53" s="19" t="s">
        <v>262</v>
      </c>
      <c r="E53" s="10">
        <v>6.81042793E8</v>
      </c>
      <c r="F53" s="20" t="str">
        <f t="shared" si="1"/>
        <v>('Estefanía Valcárcel', '74392015K', 'Estefanía_Valcárcel@gmail.com', '681042793'),</v>
      </c>
      <c r="M53" s="14">
        <v>6.0</v>
      </c>
      <c r="N53" s="14" t="s">
        <v>263</v>
      </c>
      <c r="O53" s="14">
        <v>2.0</v>
      </c>
      <c r="P53" s="14">
        <v>1.0</v>
      </c>
      <c r="Q53" s="14">
        <v>2.0</v>
      </c>
      <c r="R53" s="14">
        <v>1.0</v>
      </c>
      <c r="S53" s="14">
        <v>1.0</v>
      </c>
      <c r="T53" s="20" t="str">
        <f t="shared" si="8"/>
        <v>('202402FSM', 2, 1, 2, 1, 1),</v>
      </c>
      <c r="U53" s="14">
        <v>51.0</v>
      </c>
      <c r="V53" s="14">
        <v>51.0</v>
      </c>
      <c r="W53" s="14">
        <v>5.0</v>
      </c>
      <c r="X53" s="14">
        <v>1.0</v>
      </c>
      <c r="Y53" s="17">
        <v>45809.0</v>
      </c>
      <c r="Z53" s="17">
        <v>2958465.0</v>
      </c>
      <c r="AA53" s="20" t="str">
        <f t="shared" si="2"/>
        <v>(51, 5, 1, '2025-06-01', '9999-12-31'),</v>
      </c>
    </row>
    <row r="54">
      <c r="A54" s="10">
        <v>52.0</v>
      </c>
      <c r="B54" s="19" t="s">
        <v>264</v>
      </c>
      <c r="C54" s="10" t="s">
        <v>265</v>
      </c>
      <c r="D54" s="19" t="s">
        <v>266</v>
      </c>
      <c r="E54" s="10">
        <v>6.48930124E8</v>
      </c>
      <c r="F54" s="20" t="str">
        <f t="shared" si="1"/>
        <v>('Noemí Vilanova', '62710438X', 'Noemí_Vilanova@gmail.com', '648930124'),</v>
      </c>
      <c r="M54" s="14">
        <v>7.0</v>
      </c>
      <c r="N54" s="14" t="s">
        <v>267</v>
      </c>
      <c r="O54" s="14">
        <v>2.0</v>
      </c>
      <c r="P54" s="14">
        <v>2.0</v>
      </c>
      <c r="Q54" s="14">
        <v>2.0</v>
      </c>
      <c r="R54" s="14">
        <v>2.0</v>
      </c>
      <c r="S54" s="14">
        <v>1.0</v>
      </c>
      <c r="T54" s="20" t="str">
        <f t="shared" si="8"/>
        <v>('202402FSVO', 2, 2, 2, 2, 1),</v>
      </c>
      <c r="U54" s="14">
        <v>52.0</v>
      </c>
      <c r="V54" s="14">
        <v>52.0</v>
      </c>
      <c r="W54" s="14">
        <v>5.0</v>
      </c>
      <c r="X54" s="14">
        <v>1.0</v>
      </c>
      <c r="Y54" s="17">
        <v>45809.0</v>
      </c>
      <c r="Z54" s="17">
        <v>2958465.0</v>
      </c>
      <c r="AA54" s="20" t="str">
        <f t="shared" si="2"/>
        <v>(52, 5, 1, '2025-06-01', '9999-12-31'),</v>
      </c>
    </row>
    <row r="55">
      <c r="A55" s="10">
        <v>53.0</v>
      </c>
      <c r="B55" s="19" t="s">
        <v>268</v>
      </c>
      <c r="C55" s="10" t="s">
        <v>269</v>
      </c>
      <c r="D55" s="19" t="s">
        <v>270</v>
      </c>
      <c r="E55" s="10">
        <v>6.63481072E8</v>
      </c>
      <c r="F55" s="20" t="str">
        <f t="shared" si="1"/>
        <v>('Noa Yáñez', '35984726T', 'Noa_Yanez@gmail.com', '663481072'),</v>
      </c>
      <c r="M55" s="14">
        <v>8.0</v>
      </c>
      <c r="N55" s="14" t="s">
        <v>271</v>
      </c>
      <c r="O55" s="14">
        <v>1.0</v>
      </c>
      <c r="P55" s="14">
        <v>1.0</v>
      </c>
      <c r="Q55" s="14">
        <v>2.0</v>
      </c>
      <c r="R55" s="14">
        <v>2.0</v>
      </c>
      <c r="S55" s="14">
        <v>1.0</v>
      </c>
      <c r="T55" s="20" t="str">
        <f t="shared" si="8"/>
        <v>('202309FSMO', 1, 1, 2, 2, 1),</v>
      </c>
      <c r="U55" s="14">
        <v>53.0</v>
      </c>
      <c r="V55" s="14">
        <v>53.0</v>
      </c>
      <c r="W55" s="14">
        <v>1.0</v>
      </c>
      <c r="X55" s="14">
        <v>2.0</v>
      </c>
      <c r="Y55" s="17">
        <v>45809.0</v>
      </c>
      <c r="Z55" s="17">
        <v>2958465.0</v>
      </c>
      <c r="AA55" s="20" t="str">
        <f t="shared" si="2"/>
        <v>(53, 1, 2, '2025-06-01', '9999-12-31'),</v>
      </c>
    </row>
    <row r="56">
      <c r="A56" s="10">
        <v>54.0</v>
      </c>
      <c r="B56" s="19" t="s">
        <v>272</v>
      </c>
      <c r="C56" s="10" t="s">
        <v>273</v>
      </c>
      <c r="D56" s="10" t="s">
        <v>274</v>
      </c>
      <c r="E56" s="10">
        <v>6.22791408E8</v>
      </c>
      <c r="F56" s="20" t="str">
        <f t="shared" si="1"/>
        <v>('Saturnina Benitez', '82164930V', 'Saturnina_Benitez@gmail.com', '622791408'),</v>
      </c>
      <c r="M56" s="14">
        <v>9.0</v>
      </c>
      <c r="N56" s="14" t="s">
        <v>275</v>
      </c>
      <c r="O56" s="14">
        <v>1.0</v>
      </c>
      <c r="P56" s="14">
        <v>1.0</v>
      </c>
      <c r="Q56" s="14">
        <v>1.0</v>
      </c>
      <c r="R56" s="14">
        <v>2.0</v>
      </c>
      <c r="S56" s="14">
        <v>1.0</v>
      </c>
      <c r="T56" s="20" t="str">
        <f t="shared" si="8"/>
        <v>('202309DSMO', 1, 1, 1, 2, 1),</v>
      </c>
      <c r="U56" s="14">
        <v>54.0</v>
      </c>
      <c r="V56" s="14">
        <v>54.0</v>
      </c>
      <c r="W56" s="14">
        <v>1.0</v>
      </c>
      <c r="X56" s="14">
        <v>2.0</v>
      </c>
      <c r="Y56" s="17">
        <v>45809.0</v>
      </c>
      <c r="Z56" s="17">
        <v>2958465.0</v>
      </c>
      <c r="AA56" s="20" t="str">
        <f t="shared" si="2"/>
        <v>(54, 1, 2, '2025-06-01', '9999-12-31'),</v>
      </c>
    </row>
    <row r="57">
      <c r="A57" s="10">
        <v>55.0</v>
      </c>
      <c r="B57" s="19" t="s">
        <v>276</v>
      </c>
      <c r="C57" s="10" t="s">
        <v>277</v>
      </c>
      <c r="D57" s="10" t="s">
        <v>278</v>
      </c>
      <c r="E57" s="10">
        <v>6.95017348E8</v>
      </c>
      <c r="F57" s="20" t="str">
        <f t="shared" si="1"/>
        <v>('Anna Feliu', '60813542S', 'Anna_Feliu@gmail.com', '695017348'),</v>
      </c>
      <c r="T57" s="9" t="s">
        <v>120</v>
      </c>
      <c r="U57" s="14">
        <v>55.0</v>
      </c>
      <c r="V57" s="14">
        <v>55.0</v>
      </c>
      <c r="W57" s="14">
        <v>3.0</v>
      </c>
      <c r="X57" s="14">
        <v>2.0</v>
      </c>
      <c r="Y57" s="17">
        <v>45721.0</v>
      </c>
      <c r="Z57" s="17">
        <v>2958465.0</v>
      </c>
      <c r="AA57" s="20" t="str">
        <f t="shared" si="2"/>
        <v>(55, 3, 2, '2025-03-05', '9999-12-31'),</v>
      </c>
    </row>
    <row r="58">
      <c r="A58" s="10">
        <v>56.0</v>
      </c>
      <c r="B58" s="19" t="s">
        <v>279</v>
      </c>
      <c r="C58" s="10" t="s">
        <v>280</v>
      </c>
      <c r="D58" s="10" t="s">
        <v>281</v>
      </c>
      <c r="E58" s="10">
        <v>6.64802913E8</v>
      </c>
      <c r="F58" s="20" t="str">
        <f t="shared" si="1"/>
        <v>('Rosalva Ayuso', '19857046N', 'Rosalva_Ayuso@gmail.com', '664802913'),</v>
      </c>
      <c r="U58" s="14">
        <v>56.0</v>
      </c>
      <c r="V58" s="14">
        <v>56.0</v>
      </c>
      <c r="W58" s="14">
        <v>4.0</v>
      </c>
      <c r="X58" s="14">
        <v>2.0</v>
      </c>
      <c r="Y58" s="17">
        <v>45721.0</v>
      </c>
      <c r="Z58" s="17">
        <v>2958465.0</v>
      </c>
      <c r="AA58" s="20" t="str">
        <f t="shared" si="2"/>
        <v>(56, 4, 2, '2025-03-05', '9999-12-31'),</v>
      </c>
    </row>
    <row r="59">
      <c r="A59" s="10">
        <v>57.0</v>
      </c>
      <c r="B59" s="19" t="s">
        <v>282</v>
      </c>
      <c r="C59" s="10" t="s">
        <v>283</v>
      </c>
      <c r="D59" s="10" t="s">
        <v>284</v>
      </c>
      <c r="E59" s="10">
        <v>6.93208714E8</v>
      </c>
      <c r="F59" s="20" t="str">
        <f t="shared" si="1"/>
        <v>('Ana Sofía Ferrer', '76328014C', 'Ana_S_Ferrer@gmail.com', '693208714'),</v>
      </c>
      <c r="U59" s="14">
        <v>57.0</v>
      </c>
      <c r="V59" s="14">
        <v>57.0</v>
      </c>
      <c r="W59" s="14">
        <v>5.0</v>
      </c>
      <c r="X59" s="14">
        <v>2.0</v>
      </c>
      <c r="Y59" s="17">
        <v>45721.0</v>
      </c>
      <c r="Z59" s="17">
        <v>2958465.0</v>
      </c>
      <c r="AA59" s="20" t="str">
        <f t="shared" si="2"/>
        <v>(57, 5, 2, '2025-03-05', '9999-12-31'),</v>
      </c>
    </row>
    <row r="60">
      <c r="A60" s="10">
        <v>58.0</v>
      </c>
      <c r="B60" s="19" t="s">
        <v>285</v>
      </c>
      <c r="C60" s="10" t="s">
        <v>286</v>
      </c>
      <c r="D60" s="10" t="s">
        <v>287</v>
      </c>
      <c r="E60" s="10">
        <v>6.11729803E8</v>
      </c>
      <c r="F60" s="20" t="str">
        <f t="shared" si="1"/>
        <v>('Angélica Corral', '92078135J', 'Angelica_Corral@gmail.com', '611729803'),</v>
      </c>
      <c r="U60" s="14">
        <v>58.0</v>
      </c>
      <c r="V60" s="14">
        <v>58.0</v>
      </c>
      <c r="W60" s="14">
        <v>6.0</v>
      </c>
      <c r="X60" s="14">
        <v>2.0</v>
      </c>
      <c r="Y60" s="17">
        <v>45721.0</v>
      </c>
      <c r="Z60" s="17">
        <v>2958465.0</v>
      </c>
      <c r="AA60" s="20" t="str">
        <f t="shared" si="2"/>
        <v>(58, 6, 2, '2025-03-05', '9999-12-31'),</v>
      </c>
    </row>
    <row r="61">
      <c r="A61" s="10">
        <v>59.0</v>
      </c>
      <c r="B61" s="19" t="s">
        <v>288</v>
      </c>
      <c r="C61" s="10" t="s">
        <v>289</v>
      </c>
      <c r="D61" s="10" t="s">
        <v>290</v>
      </c>
      <c r="E61" s="10">
        <v>6.2789413E8</v>
      </c>
      <c r="F61" s="20" t="str">
        <f t="shared" si="1"/>
        <v>('Ariel Lledó', '28490763H', 'Ariel_Lledo@gmail.com', '627894130'),</v>
      </c>
      <c r="U61" s="14">
        <v>59.0</v>
      </c>
      <c r="V61" s="14">
        <v>59.0</v>
      </c>
      <c r="W61" s="14">
        <v>1.0</v>
      </c>
      <c r="X61" s="14">
        <v>2.0</v>
      </c>
      <c r="Y61" s="17">
        <v>45721.0</v>
      </c>
      <c r="Z61" s="17">
        <v>2958465.0</v>
      </c>
      <c r="AA61" s="20" t="str">
        <f t="shared" si="2"/>
        <v>(59, 1, 2, '2025-03-05', '9999-12-31'),</v>
      </c>
    </row>
    <row r="62">
      <c r="A62" s="10">
        <v>60.0</v>
      </c>
      <c r="B62" s="19" t="s">
        <v>291</v>
      </c>
      <c r="C62" s="10" t="s">
        <v>292</v>
      </c>
      <c r="D62" s="10" t="s">
        <v>293</v>
      </c>
      <c r="E62" s="10">
        <v>6.61093847E8</v>
      </c>
      <c r="F62" s="20" t="str">
        <f t="shared" si="1"/>
        <v>('Mario Prats', '31480627Q', 'Mario_Prats@gmail.com', '661093847'),</v>
      </c>
      <c r="U62" s="14">
        <v>60.0</v>
      </c>
      <c r="V62" s="14">
        <v>60.0</v>
      </c>
      <c r="W62" s="14">
        <v>7.0</v>
      </c>
      <c r="X62" s="14">
        <v>3.0</v>
      </c>
      <c r="Y62" s="17">
        <v>45721.0</v>
      </c>
      <c r="Z62" s="17">
        <v>2958465.0</v>
      </c>
      <c r="AA62" s="20" t="str">
        <f t="shared" si="2"/>
        <v>(60, 7, 3, '2025-03-05', '9999-12-31'),</v>
      </c>
    </row>
    <row r="63">
      <c r="A63" s="10">
        <v>61.0</v>
      </c>
      <c r="B63" s="19" t="s">
        <v>294</v>
      </c>
      <c r="C63" s="10" t="s">
        <v>295</v>
      </c>
      <c r="D63" s="10" t="s">
        <v>296</v>
      </c>
      <c r="E63" s="10">
        <v>6.71938024E8</v>
      </c>
      <c r="F63" s="20" t="str">
        <f t="shared" si="1"/>
        <v>('Luis Ángel Suárez', '67391520B', 'Luis_Angel@gmail.com', '671938024'),</v>
      </c>
      <c r="U63" s="14">
        <v>61.0</v>
      </c>
      <c r="V63" s="14">
        <v>61.0</v>
      </c>
      <c r="W63" s="14">
        <v>8.0</v>
      </c>
      <c r="X63" s="14">
        <v>3.0</v>
      </c>
      <c r="Y63" s="17">
        <v>45721.0</v>
      </c>
      <c r="Z63" s="17">
        <v>2958465.0</v>
      </c>
      <c r="AA63" s="20" t="str">
        <f t="shared" si="2"/>
        <v>(61, 8, 3, '2025-03-05', '9999-12-31'),</v>
      </c>
    </row>
    <row r="64">
      <c r="A64" s="10">
        <v>62.0</v>
      </c>
      <c r="B64" s="19" t="s">
        <v>297</v>
      </c>
      <c r="C64" s="10" t="s">
        <v>298</v>
      </c>
      <c r="D64" s="10" t="s">
        <v>299</v>
      </c>
      <c r="E64" s="10">
        <v>6.96140287E8</v>
      </c>
      <c r="F64" s="20" t="str">
        <f>"('"&amp;B64&amp;"', '"&amp;C64&amp;"', '"&amp;D64&amp;"', '"&amp;E64&amp;"')"</f>
        <v>('María Dolores Diaz', '75428016W', 'Maria_D_Diaz@gmail.com', '696140287')</v>
      </c>
      <c r="U64" s="14">
        <v>62.0</v>
      </c>
      <c r="V64" s="14">
        <v>62.0</v>
      </c>
      <c r="W64" s="14">
        <v>9.0</v>
      </c>
      <c r="X64" s="14">
        <v>3.0</v>
      </c>
      <c r="Y64" s="17">
        <v>45721.0</v>
      </c>
      <c r="Z64" s="17">
        <v>2958465.0</v>
      </c>
      <c r="AA64" s="20" t="str">
        <f>"("&amp;V64&amp;", "&amp;W64&amp;", "&amp;X64&amp;", '"&amp;text(Y64, "YYYY-MM-DD")&amp;"', '"&amp;text(Z64, "YYYY-MM-DD")&amp;"')"</f>
        <v>(62, 9, 3, '2025-03-05', '9999-12-31')</v>
      </c>
    </row>
    <row r="65">
      <c r="F65" s="20" t="str">
        <f>";"</f>
        <v>;</v>
      </c>
      <c r="U65" s="15"/>
      <c r="V65" s="15"/>
      <c r="W65" s="15"/>
      <c r="X65" s="15"/>
      <c r="Y65" s="22"/>
      <c r="Z65" s="22"/>
      <c r="AA65" s="9" t="s">
        <v>120</v>
      </c>
    </row>
    <row r="66">
      <c r="U66" s="15"/>
      <c r="V66" s="15"/>
      <c r="W66" s="15"/>
      <c r="X66" s="15"/>
      <c r="Y66" s="22"/>
      <c r="Z66" s="22"/>
    </row>
    <row r="67">
      <c r="U67" s="15"/>
      <c r="V67" s="15"/>
      <c r="W67" s="15"/>
      <c r="X67" s="15"/>
      <c r="Y67" s="22"/>
      <c r="Z67" s="22"/>
    </row>
    <row r="68">
      <c r="A68" s="18" t="s">
        <v>300</v>
      </c>
      <c r="C68" s="9" t="s">
        <v>96</v>
      </c>
      <c r="D68" s="18" t="s">
        <v>28</v>
      </c>
      <c r="E68" s="7"/>
      <c r="F68" s="7"/>
      <c r="G68" s="9" t="s">
        <v>96</v>
      </c>
    </row>
    <row r="69">
      <c r="A69" s="11" t="s">
        <v>33</v>
      </c>
      <c r="B69" s="12" t="s">
        <v>18</v>
      </c>
      <c r="C69" s="9" t="str">
        <f>A68&amp;" ("&amp;A69&amp;", "&amp;B69&amp;") VALUES"</f>
        <v>proyectos (proyecto_id, nombre) VALUES</v>
      </c>
      <c r="D69" s="11" t="s">
        <v>34</v>
      </c>
      <c r="E69" s="11" t="s">
        <v>33</v>
      </c>
      <c r="F69" s="11" t="s">
        <v>11</v>
      </c>
      <c r="G69" s="9" t="str">
        <f>D68&amp;" ("&amp;E69&amp;", "&amp;F69&amp;") VALUES"</f>
        <v>clase_proyectos (proyecto_id, clase_id) VALUES</v>
      </c>
    </row>
    <row r="70">
      <c r="A70" s="14">
        <v>1.0</v>
      </c>
      <c r="B70" s="23" t="s">
        <v>88</v>
      </c>
      <c r="C70" s="9" t="str">
        <f t="shared" ref="C70:C83" si="9">"('"&amp;A70&amp;"','"&amp;B70&amp;"'),"</f>
        <v>('1','Proyecto_HLF'),</v>
      </c>
      <c r="D70" s="14">
        <v>1.0</v>
      </c>
      <c r="E70" s="14">
        <v>1.0</v>
      </c>
      <c r="F70" s="14">
        <v>1.0</v>
      </c>
      <c r="G70" s="9" t="str">
        <f t="shared" ref="G70:G113" si="10">"("&amp;E70&amp;", "&amp;F70&amp;"),"</f>
        <v>(1, 1),</v>
      </c>
    </row>
    <row r="71">
      <c r="A71" s="14">
        <v>2.0</v>
      </c>
      <c r="B71" s="23" t="s">
        <v>90</v>
      </c>
      <c r="C71" s="9" t="str">
        <f t="shared" si="9"/>
        <v>('2','Proyecto_EDA'),</v>
      </c>
      <c r="D71" s="14">
        <v>2.0</v>
      </c>
      <c r="E71" s="14">
        <v>2.0</v>
      </c>
      <c r="F71" s="14">
        <v>1.0</v>
      </c>
      <c r="G71" s="9" t="str">
        <f t="shared" si="10"/>
        <v>(2, 1),</v>
      </c>
    </row>
    <row r="72">
      <c r="A72" s="14">
        <v>3.0</v>
      </c>
      <c r="B72" s="23" t="s">
        <v>91</v>
      </c>
      <c r="C72" s="9" t="str">
        <f t="shared" si="9"/>
        <v>('3','Proyecto_BBDD'),</v>
      </c>
      <c r="D72" s="14">
        <v>3.0</v>
      </c>
      <c r="E72" s="14">
        <v>3.0</v>
      </c>
      <c r="F72" s="14">
        <v>1.0</v>
      </c>
      <c r="G72" s="9" t="str">
        <f t="shared" si="10"/>
        <v>(3, 1),</v>
      </c>
    </row>
    <row r="73">
      <c r="A73" s="14">
        <v>4.0</v>
      </c>
      <c r="B73" s="23" t="s">
        <v>92</v>
      </c>
      <c r="C73" s="9" t="str">
        <f t="shared" si="9"/>
        <v>('4','Proyecto_ML'),</v>
      </c>
      <c r="D73" s="14">
        <v>4.0</v>
      </c>
      <c r="E73" s="14">
        <v>4.0</v>
      </c>
      <c r="F73" s="14">
        <v>1.0</v>
      </c>
      <c r="G73" s="9" t="str">
        <f t="shared" si="10"/>
        <v>(4, 1),</v>
      </c>
    </row>
    <row r="74">
      <c r="A74" s="14">
        <v>5.0</v>
      </c>
      <c r="B74" s="24" t="s">
        <v>93</v>
      </c>
      <c r="C74" s="9" t="str">
        <f t="shared" si="9"/>
        <v>('5','Proyecto_Deployment'),</v>
      </c>
      <c r="D74" s="14">
        <v>5.0</v>
      </c>
      <c r="E74" s="14">
        <v>5.0</v>
      </c>
      <c r="F74" s="14">
        <v>1.0</v>
      </c>
      <c r="G74" s="9" t="str">
        <f t="shared" si="10"/>
        <v>(5, 1),</v>
      </c>
    </row>
    <row r="75">
      <c r="A75" s="14">
        <v>6.0</v>
      </c>
      <c r="B75" s="25" t="s">
        <v>301</v>
      </c>
      <c r="C75" s="9" t="str">
        <f t="shared" si="9"/>
        <v>('6','Proyecto_WebDev'),</v>
      </c>
      <c r="D75" s="14">
        <v>6.0</v>
      </c>
      <c r="E75" s="14">
        <v>1.0</v>
      </c>
      <c r="F75" s="14">
        <v>2.0</v>
      </c>
      <c r="G75" s="9" t="str">
        <f t="shared" si="10"/>
        <v>(1, 2),</v>
      </c>
    </row>
    <row r="76">
      <c r="A76" s="14">
        <v>7.0</v>
      </c>
      <c r="B76" s="25" t="s">
        <v>302</v>
      </c>
      <c r="C76" s="9" t="str">
        <f t="shared" si="9"/>
        <v>('7','Proyecto_FrontEnd'),</v>
      </c>
      <c r="D76" s="14">
        <v>7.0</v>
      </c>
      <c r="E76" s="14">
        <v>2.0</v>
      </c>
      <c r="F76" s="14">
        <v>2.0</v>
      </c>
      <c r="G76" s="9" t="str">
        <f t="shared" si="10"/>
        <v>(2, 2),</v>
      </c>
    </row>
    <row r="77">
      <c r="A77" s="14">
        <v>8.0</v>
      </c>
      <c r="B77" s="25" t="s">
        <v>303</v>
      </c>
      <c r="C77" s="9" t="str">
        <f t="shared" si="9"/>
        <v>('8','Proyecto_Backend'),</v>
      </c>
      <c r="D77" s="14">
        <v>8.0</v>
      </c>
      <c r="E77" s="14">
        <v>3.0</v>
      </c>
      <c r="F77" s="14">
        <v>2.0</v>
      </c>
      <c r="G77" s="9" t="str">
        <f t="shared" si="10"/>
        <v>(3, 2),</v>
      </c>
    </row>
    <row r="78">
      <c r="A78" s="14">
        <v>9.0</v>
      </c>
      <c r="B78" s="25" t="s">
        <v>304</v>
      </c>
      <c r="C78" s="9" t="str">
        <f t="shared" si="9"/>
        <v>('9','Proyecto_React'),</v>
      </c>
      <c r="D78" s="14">
        <v>9.0</v>
      </c>
      <c r="E78" s="14">
        <v>4.0</v>
      </c>
      <c r="F78" s="14">
        <v>2.0</v>
      </c>
      <c r="G78" s="9" t="str">
        <f t="shared" si="10"/>
        <v>(4, 2),</v>
      </c>
    </row>
    <row r="79">
      <c r="A79" s="14">
        <v>10.0</v>
      </c>
      <c r="B79" s="25" t="s">
        <v>305</v>
      </c>
      <c r="C79" s="9" t="str">
        <f t="shared" si="9"/>
        <v>('10','Proyecto_FullSatck'),</v>
      </c>
      <c r="D79" s="14">
        <v>10.0</v>
      </c>
      <c r="E79" s="14">
        <v>5.0</v>
      </c>
      <c r="F79" s="14">
        <v>2.0</v>
      </c>
      <c r="G79" s="9" t="str">
        <f t="shared" si="10"/>
        <v>(5, 2),</v>
      </c>
    </row>
    <row r="80">
      <c r="A80" s="14">
        <v>11.0</v>
      </c>
      <c r="B80" s="14" t="s">
        <v>306</v>
      </c>
      <c r="C80" s="9" t="str">
        <f t="shared" si="9"/>
        <v>('11','proyecto_Siem'),</v>
      </c>
      <c r="D80" s="14">
        <v>11.0</v>
      </c>
      <c r="E80" s="14">
        <v>6.0</v>
      </c>
      <c r="F80" s="14">
        <v>3.0</v>
      </c>
      <c r="G80" s="9" t="str">
        <f t="shared" si="10"/>
        <v>(6, 3),</v>
      </c>
      <c r="J80" s="18" t="s">
        <v>307</v>
      </c>
      <c r="N80" s="9" t="s">
        <v>96</v>
      </c>
    </row>
    <row r="81">
      <c r="A81" s="14">
        <v>12.0</v>
      </c>
      <c r="B81" s="14" t="s">
        <v>308</v>
      </c>
      <c r="C81" s="9" t="str">
        <f t="shared" si="9"/>
        <v>('12','Proyecto_XG_Firewall'),</v>
      </c>
      <c r="D81" s="14">
        <v>12.0</v>
      </c>
      <c r="E81" s="14">
        <v>7.0</v>
      </c>
      <c r="F81" s="14">
        <v>3.0</v>
      </c>
      <c r="G81" s="9" t="str">
        <f t="shared" si="10"/>
        <v>(7, 3),</v>
      </c>
      <c r="J81" s="11" t="s">
        <v>35</v>
      </c>
      <c r="K81" s="11" t="s">
        <v>34</v>
      </c>
      <c r="L81" s="11" t="s">
        <v>9</v>
      </c>
      <c r="M81" s="11" t="s">
        <v>40</v>
      </c>
      <c r="N81" s="26" t="str">
        <f>J80&amp;" ("&amp;K81&amp;", "&amp;L81&amp;", "&amp;M81&amp;") VALUES"</f>
        <v>calificaciones (proyectoclase_id, persona_id, nota) VALUES</v>
      </c>
    </row>
    <row r="82">
      <c r="A82" s="14">
        <v>13.0</v>
      </c>
      <c r="B82" s="14" t="s">
        <v>309</v>
      </c>
      <c r="C82" s="9" t="str">
        <f t="shared" si="9"/>
        <v>('13','Proyecto_Metasploit'),</v>
      </c>
      <c r="D82" s="14">
        <v>13.0</v>
      </c>
      <c r="E82" s="14">
        <v>8.0</v>
      </c>
      <c r="F82" s="14">
        <v>3.0</v>
      </c>
      <c r="G82" s="9" t="str">
        <f t="shared" si="10"/>
        <v>(8, 3),</v>
      </c>
      <c r="J82" s="14">
        <v>1.0</v>
      </c>
      <c r="K82" s="14">
        <v>1.0</v>
      </c>
      <c r="L82" s="10">
        <v>1.0</v>
      </c>
      <c r="M82" s="10" t="s">
        <v>310</v>
      </c>
      <c r="N82" s="26" t="str">
        <f t="shared" ref="N82:N340" si="11">"("&amp;K82&amp;","&amp;L82&amp;",'"&amp;M82&amp;"'),"</f>
        <v>(1,1,'Apto'),</v>
      </c>
    </row>
    <row r="83">
      <c r="A83" s="14">
        <v>14.0</v>
      </c>
      <c r="B83" s="14" t="s">
        <v>311</v>
      </c>
      <c r="C83" s="9" t="str">
        <f t="shared" si="9"/>
        <v>('14','Proyecto_Autopsy'),</v>
      </c>
      <c r="D83" s="14">
        <v>14.0</v>
      </c>
      <c r="E83" s="14">
        <v>9.0</v>
      </c>
      <c r="F83" s="14">
        <v>3.0</v>
      </c>
      <c r="G83" s="9" t="str">
        <f t="shared" si="10"/>
        <v>(9, 3),</v>
      </c>
      <c r="J83" s="14">
        <v>2.0</v>
      </c>
      <c r="K83" s="14">
        <v>1.0</v>
      </c>
      <c r="L83" s="10">
        <v>2.0</v>
      </c>
      <c r="M83" s="10" t="s">
        <v>310</v>
      </c>
      <c r="N83" s="26" t="str">
        <f t="shared" si="11"/>
        <v>(1,2,'Apto'),</v>
      </c>
    </row>
    <row r="84">
      <c r="A84" s="14">
        <v>15.0</v>
      </c>
      <c r="B84" s="14" t="s">
        <v>312</v>
      </c>
      <c r="C84" s="9" t="str">
        <f>"('"&amp;A84&amp;"','"&amp;B84&amp;"')"</f>
        <v>('15','Proyecto_Kali')</v>
      </c>
      <c r="D84" s="14">
        <v>15.0</v>
      </c>
      <c r="E84" s="14">
        <v>10.0</v>
      </c>
      <c r="F84" s="14">
        <v>3.0</v>
      </c>
      <c r="G84" s="9" t="str">
        <f t="shared" si="10"/>
        <v>(10, 3),</v>
      </c>
      <c r="J84" s="14">
        <v>3.0</v>
      </c>
      <c r="K84" s="14">
        <v>1.0</v>
      </c>
      <c r="L84" s="10">
        <v>3.0</v>
      </c>
      <c r="M84" s="10" t="s">
        <v>310</v>
      </c>
      <c r="N84" s="26" t="str">
        <f t="shared" si="11"/>
        <v>(1,3,'Apto'),</v>
      </c>
    </row>
    <row r="85">
      <c r="C85" s="9" t="s">
        <v>120</v>
      </c>
      <c r="D85" s="14">
        <v>16.0</v>
      </c>
      <c r="E85" s="14">
        <v>6.0</v>
      </c>
      <c r="F85" s="14">
        <v>4.0</v>
      </c>
      <c r="G85" s="9" t="str">
        <f t="shared" si="10"/>
        <v>(6, 4),</v>
      </c>
      <c r="J85" s="14">
        <v>4.0</v>
      </c>
      <c r="K85" s="14">
        <v>1.0</v>
      </c>
      <c r="L85" s="10">
        <v>4.0</v>
      </c>
      <c r="M85" s="10" t="s">
        <v>310</v>
      </c>
      <c r="N85" s="26" t="str">
        <f t="shared" si="11"/>
        <v>(1,4,'Apto'),</v>
      </c>
    </row>
    <row r="86">
      <c r="D86" s="14">
        <v>17.0</v>
      </c>
      <c r="E86" s="14">
        <v>7.0</v>
      </c>
      <c r="F86" s="14">
        <v>4.0</v>
      </c>
      <c r="G86" s="9" t="str">
        <f t="shared" si="10"/>
        <v>(7, 4),</v>
      </c>
      <c r="J86" s="14">
        <v>5.0</v>
      </c>
      <c r="K86" s="14">
        <v>1.0</v>
      </c>
      <c r="L86" s="10">
        <v>5.0</v>
      </c>
      <c r="M86" s="10" t="s">
        <v>310</v>
      </c>
      <c r="N86" s="26" t="str">
        <f t="shared" si="11"/>
        <v>(1,5,'Apto'),</v>
      </c>
    </row>
    <row r="87">
      <c r="D87" s="14">
        <v>18.0</v>
      </c>
      <c r="E87" s="14">
        <v>8.0</v>
      </c>
      <c r="F87" s="14">
        <v>4.0</v>
      </c>
      <c r="G87" s="9" t="str">
        <f t="shared" si="10"/>
        <v>(8, 4),</v>
      </c>
      <c r="J87" s="14">
        <v>6.0</v>
      </c>
      <c r="K87" s="14">
        <v>1.0</v>
      </c>
      <c r="L87" s="10">
        <v>6.0</v>
      </c>
      <c r="M87" s="10" t="s">
        <v>310</v>
      </c>
      <c r="N87" s="26" t="str">
        <f t="shared" si="11"/>
        <v>(1,6,'Apto'),</v>
      </c>
    </row>
    <row r="88">
      <c r="D88" s="14">
        <v>19.0</v>
      </c>
      <c r="E88" s="14">
        <v>9.0</v>
      </c>
      <c r="F88" s="14">
        <v>4.0</v>
      </c>
      <c r="G88" s="9" t="str">
        <f t="shared" si="10"/>
        <v>(9, 4),</v>
      </c>
      <c r="J88" s="14">
        <v>7.0</v>
      </c>
      <c r="K88" s="14">
        <v>1.0</v>
      </c>
      <c r="L88" s="10">
        <v>7.0</v>
      </c>
      <c r="M88" s="10" t="s">
        <v>313</v>
      </c>
      <c r="N88" s="26" t="str">
        <f t="shared" si="11"/>
        <v>(1,7,'No Apto'),</v>
      </c>
      <c r="O88" s="15"/>
    </row>
    <row r="89">
      <c r="D89" s="14">
        <v>20.0</v>
      </c>
      <c r="E89" s="14">
        <v>10.0</v>
      </c>
      <c r="F89" s="14">
        <v>4.0</v>
      </c>
      <c r="G89" s="9" t="str">
        <f t="shared" si="10"/>
        <v>(10, 4),</v>
      </c>
      <c r="J89" s="14">
        <v>8.0</v>
      </c>
      <c r="K89" s="14">
        <v>1.0</v>
      </c>
      <c r="L89" s="10">
        <v>8.0</v>
      </c>
      <c r="M89" s="27" t="s">
        <v>313</v>
      </c>
      <c r="N89" s="26" t="str">
        <f t="shared" si="11"/>
        <v>(1,8,'No Apto'),</v>
      </c>
      <c r="O89" s="15"/>
    </row>
    <row r="90">
      <c r="D90" s="14">
        <v>21.0</v>
      </c>
      <c r="E90" s="14">
        <v>6.0</v>
      </c>
      <c r="F90" s="14">
        <v>5.0</v>
      </c>
      <c r="G90" s="9" t="str">
        <f t="shared" si="10"/>
        <v>(6, 5),</v>
      </c>
      <c r="J90" s="14">
        <v>9.0</v>
      </c>
      <c r="K90" s="14">
        <v>1.0</v>
      </c>
      <c r="L90" s="10">
        <v>9.0</v>
      </c>
      <c r="M90" s="27" t="s">
        <v>310</v>
      </c>
      <c r="N90" s="26" t="str">
        <f t="shared" si="11"/>
        <v>(1,9,'Apto'),</v>
      </c>
      <c r="O90" s="15"/>
    </row>
    <row r="91">
      <c r="D91" s="14">
        <v>22.0</v>
      </c>
      <c r="E91" s="14">
        <v>7.0</v>
      </c>
      <c r="F91" s="14">
        <v>5.0</v>
      </c>
      <c r="G91" s="9" t="str">
        <f t="shared" si="10"/>
        <v>(7, 5),</v>
      </c>
      <c r="J91" s="14">
        <v>10.0</v>
      </c>
      <c r="K91" s="14">
        <v>1.0</v>
      </c>
      <c r="L91" s="10">
        <v>10.0</v>
      </c>
      <c r="M91" s="27" t="s">
        <v>310</v>
      </c>
      <c r="N91" s="26" t="str">
        <f t="shared" si="11"/>
        <v>(1,10,'Apto'),</v>
      </c>
      <c r="O91" s="15"/>
    </row>
    <row r="92">
      <c r="D92" s="14">
        <v>23.0</v>
      </c>
      <c r="E92" s="14">
        <v>8.0</v>
      </c>
      <c r="F92" s="14">
        <v>5.0</v>
      </c>
      <c r="G92" s="9" t="str">
        <f t="shared" si="10"/>
        <v>(8, 5),</v>
      </c>
      <c r="J92" s="14">
        <v>11.0</v>
      </c>
      <c r="K92" s="14">
        <v>1.0</v>
      </c>
      <c r="L92" s="10">
        <v>11.0</v>
      </c>
      <c r="M92" s="27" t="s">
        <v>310</v>
      </c>
      <c r="N92" s="26" t="str">
        <f t="shared" si="11"/>
        <v>(1,11,'Apto'),</v>
      </c>
    </row>
    <row r="93">
      <c r="D93" s="14">
        <v>24.0</v>
      </c>
      <c r="E93" s="14">
        <v>9.0</v>
      </c>
      <c r="F93" s="14">
        <v>5.0</v>
      </c>
      <c r="G93" s="9" t="str">
        <f t="shared" si="10"/>
        <v>(9, 5),</v>
      </c>
      <c r="J93" s="14">
        <v>12.0</v>
      </c>
      <c r="K93" s="14">
        <v>1.0</v>
      </c>
      <c r="L93" s="10">
        <v>12.0</v>
      </c>
      <c r="M93" s="10" t="s">
        <v>310</v>
      </c>
      <c r="N93" s="26" t="str">
        <f t="shared" si="11"/>
        <v>(1,12,'Apto'),</v>
      </c>
    </row>
    <row r="94">
      <c r="D94" s="14">
        <v>25.0</v>
      </c>
      <c r="E94" s="14">
        <v>10.0</v>
      </c>
      <c r="F94" s="14">
        <v>5.0</v>
      </c>
      <c r="G94" s="9" t="str">
        <f t="shared" si="10"/>
        <v>(10, 5),</v>
      </c>
      <c r="J94" s="14">
        <v>13.0</v>
      </c>
      <c r="K94" s="14">
        <v>1.0</v>
      </c>
      <c r="L94" s="10">
        <v>13.0</v>
      </c>
      <c r="M94" s="10" t="s">
        <v>310</v>
      </c>
      <c r="N94" s="26" t="str">
        <f t="shared" si="11"/>
        <v>(1,13,'Apto'),</v>
      </c>
    </row>
    <row r="95">
      <c r="D95" s="14">
        <v>26.0</v>
      </c>
      <c r="E95" s="14">
        <v>6.0</v>
      </c>
      <c r="F95" s="14">
        <v>6.0</v>
      </c>
      <c r="G95" s="9" t="str">
        <f t="shared" si="10"/>
        <v>(6, 6),</v>
      </c>
      <c r="J95" s="14">
        <v>14.0</v>
      </c>
      <c r="K95" s="14">
        <v>1.0</v>
      </c>
      <c r="L95" s="10">
        <v>14.0</v>
      </c>
      <c r="M95" s="10" t="s">
        <v>310</v>
      </c>
      <c r="N95" s="26" t="str">
        <f t="shared" si="11"/>
        <v>(1,14,'Apto'),</v>
      </c>
    </row>
    <row r="96">
      <c r="D96" s="14">
        <v>27.0</v>
      </c>
      <c r="E96" s="14">
        <v>7.0</v>
      </c>
      <c r="F96" s="14">
        <v>6.0</v>
      </c>
      <c r="G96" s="9" t="str">
        <f t="shared" si="10"/>
        <v>(7, 6),</v>
      </c>
      <c r="J96" s="14">
        <v>15.0</v>
      </c>
      <c r="K96" s="14">
        <v>1.0</v>
      </c>
      <c r="L96" s="10">
        <v>15.0</v>
      </c>
      <c r="M96" s="10" t="s">
        <v>310</v>
      </c>
      <c r="N96" s="26" t="str">
        <f t="shared" si="11"/>
        <v>(1,15,'Apto'),</v>
      </c>
    </row>
    <row r="97">
      <c r="D97" s="14">
        <v>28.0</v>
      </c>
      <c r="E97" s="14">
        <v>8.0</v>
      </c>
      <c r="F97" s="14">
        <v>6.0</v>
      </c>
      <c r="G97" s="9" t="str">
        <f t="shared" si="10"/>
        <v>(8, 6),</v>
      </c>
      <c r="J97" s="14">
        <v>16.0</v>
      </c>
      <c r="K97" s="14">
        <v>2.0</v>
      </c>
      <c r="L97" s="10">
        <v>1.0</v>
      </c>
      <c r="M97" s="10" t="s">
        <v>313</v>
      </c>
      <c r="N97" s="26" t="str">
        <f t="shared" si="11"/>
        <v>(2,1,'No Apto'),</v>
      </c>
    </row>
    <row r="98">
      <c r="D98" s="14">
        <v>29.0</v>
      </c>
      <c r="E98" s="14">
        <v>9.0</v>
      </c>
      <c r="F98" s="14">
        <v>6.0</v>
      </c>
      <c r="G98" s="9" t="str">
        <f t="shared" si="10"/>
        <v>(9, 6),</v>
      </c>
      <c r="J98" s="14">
        <v>17.0</v>
      </c>
      <c r="K98" s="14">
        <v>2.0</v>
      </c>
      <c r="L98" s="10">
        <v>2.0</v>
      </c>
      <c r="M98" s="10" t="s">
        <v>313</v>
      </c>
      <c r="N98" s="26" t="str">
        <f t="shared" si="11"/>
        <v>(2,2,'No Apto'),</v>
      </c>
    </row>
    <row r="99">
      <c r="D99" s="14">
        <v>30.0</v>
      </c>
      <c r="E99" s="14">
        <v>10.0</v>
      </c>
      <c r="F99" s="14">
        <v>6.0</v>
      </c>
      <c r="G99" s="9" t="str">
        <f t="shared" si="10"/>
        <v>(10, 6),</v>
      </c>
      <c r="J99" s="14">
        <v>18.0</v>
      </c>
      <c r="K99" s="14">
        <v>2.0</v>
      </c>
      <c r="L99" s="10">
        <v>3.0</v>
      </c>
      <c r="M99" s="10" t="s">
        <v>310</v>
      </c>
      <c r="N99" s="26" t="str">
        <f t="shared" si="11"/>
        <v>(2,3,'Apto'),</v>
      </c>
    </row>
    <row r="100">
      <c r="D100" s="14">
        <v>31.0</v>
      </c>
      <c r="E100" s="14">
        <v>6.0</v>
      </c>
      <c r="F100" s="14">
        <v>7.0</v>
      </c>
      <c r="G100" s="9" t="str">
        <f t="shared" si="10"/>
        <v>(6, 7),</v>
      </c>
      <c r="J100" s="14">
        <v>19.0</v>
      </c>
      <c r="K100" s="14">
        <v>2.0</v>
      </c>
      <c r="L100" s="10">
        <v>4.0</v>
      </c>
      <c r="M100" s="10" t="s">
        <v>313</v>
      </c>
      <c r="N100" s="26" t="str">
        <f t="shared" si="11"/>
        <v>(2,4,'No Apto'),</v>
      </c>
    </row>
    <row r="101">
      <c r="D101" s="14">
        <v>32.0</v>
      </c>
      <c r="E101" s="14">
        <v>7.0</v>
      </c>
      <c r="F101" s="14">
        <v>7.0</v>
      </c>
      <c r="G101" s="9" t="str">
        <f t="shared" si="10"/>
        <v>(7, 7),</v>
      </c>
      <c r="J101" s="14">
        <v>20.0</v>
      </c>
      <c r="K101" s="14">
        <v>2.0</v>
      </c>
      <c r="L101" s="10">
        <v>5.0</v>
      </c>
      <c r="M101" s="10" t="s">
        <v>313</v>
      </c>
      <c r="N101" s="26" t="str">
        <f t="shared" si="11"/>
        <v>(2,5,'No Apto'),</v>
      </c>
    </row>
    <row r="102">
      <c r="D102" s="14">
        <v>33.0</v>
      </c>
      <c r="E102" s="14">
        <v>8.0</v>
      </c>
      <c r="F102" s="14">
        <v>7.0</v>
      </c>
      <c r="G102" s="9" t="str">
        <f t="shared" si="10"/>
        <v>(8, 7),</v>
      </c>
      <c r="J102" s="14">
        <v>21.0</v>
      </c>
      <c r="K102" s="14">
        <v>2.0</v>
      </c>
      <c r="L102" s="10">
        <v>6.0</v>
      </c>
      <c r="M102" s="10" t="s">
        <v>310</v>
      </c>
      <c r="N102" s="26" t="str">
        <f t="shared" si="11"/>
        <v>(2,6,'Apto'),</v>
      </c>
    </row>
    <row r="103">
      <c r="D103" s="14">
        <v>34.0</v>
      </c>
      <c r="E103" s="14">
        <v>9.0</v>
      </c>
      <c r="F103" s="14">
        <v>7.0</v>
      </c>
      <c r="G103" s="9" t="str">
        <f t="shared" si="10"/>
        <v>(9, 7),</v>
      </c>
      <c r="J103" s="14">
        <v>22.0</v>
      </c>
      <c r="K103" s="14">
        <v>2.0</v>
      </c>
      <c r="L103" s="10">
        <v>7.0</v>
      </c>
      <c r="M103" s="10" t="s">
        <v>310</v>
      </c>
      <c r="N103" s="26" t="str">
        <f t="shared" si="11"/>
        <v>(2,7,'Apto'),</v>
      </c>
    </row>
    <row r="104">
      <c r="D104" s="14">
        <v>35.0</v>
      </c>
      <c r="E104" s="14">
        <v>10.0</v>
      </c>
      <c r="F104" s="14">
        <v>7.0</v>
      </c>
      <c r="G104" s="9" t="str">
        <f t="shared" si="10"/>
        <v>(10, 7),</v>
      </c>
      <c r="J104" s="14">
        <v>23.0</v>
      </c>
      <c r="K104" s="14">
        <v>2.0</v>
      </c>
      <c r="L104" s="10">
        <v>8.0</v>
      </c>
      <c r="M104" s="10" t="s">
        <v>310</v>
      </c>
      <c r="N104" s="26" t="str">
        <f t="shared" si="11"/>
        <v>(2,8,'Apto'),</v>
      </c>
    </row>
    <row r="105">
      <c r="D105" s="14">
        <v>36.0</v>
      </c>
      <c r="E105" s="14">
        <v>6.0</v>
      </c>
      <c r="F105" s="14">
        <v>8.0</v>
      </c>
      <c r="G105" s="9" t="str">
        <f t="shared" si="10"/>
        <v>(6, 8),</v>
      </c>
      <c r="J105" s="14">
        <v>24.0</v>
      </c>
      <c r="K105" s="14">
        <v>2.0</v>
      </c>
      <c r="L105" s="10">
        <v>9.0</v>
      </c>
      <c r="M105" s="10" t="s">
        <v>310</v>
      </c>
      <c r="N105" s="26" t="str">
        <f t="shared" si="11"/>
        <v>(2,9,'Apto'),</v>
      </c>
    </row>
    <row r="106">
      <c r="D106" s="14">
        <v>37.0</v>
      </c>
      <c r="E106" s="14">
        <v>7.0</v>
      </c>
      <c r="F106" s="14">
        <v>8.0</v>
      </c>
      <c r="G106" s="9" t="str">
        <f t="shared" si="10"/>
        <v>(7, 8),</v>
      </c>
      <c r="J106" s="14">
        <v>25.0</v>
      </c>
      <c r="K106" s="14">
        <v>2.0</v>
      </c>
      <c r="L106" s="10">
        <v>10.0</v>
      </c>
      <c r="M106" s="10" t="s">
        <v>313</v>
      </c>
      <c r="N106" s="26" t="str">
        <f t="shared" si="11"/>
        <v>(2,10,'No Apto'),</v>
      </c>
    </row>
    <row r="107">
      <c r="D107" s="14">
        <v>38.0</v>
      </c>
      <c r="E107" s="14">
        <v>8.0</v>
      </c>
      <c r="F107" s="14">
        <v>8.0</v>
      </c>
      <c r="G107" s="9" t="str">
        <f t="shared" si="10"/>
        <v>(8, 8),</v>
      </c>
      <c r="J107" s="14">
        <v>26.0</v>
      </c>
      <c r="K107" s="14">
        <v>2.0</v>
      </c>
      <c r="L107" s="10">
        <v>11.0</v>
      </c>
      <c r="M107" s="10" t="s">
        <v>310</v>
      </c>
      <c r="N107" s="26" t="str">
        <f t="shared" si="11"/>
        <v>(2,11,'Apto'),</v>
      </c>
    </row>
    <row r="108">
      <c r="D108" s="14">
        <v>39.0</v>
      </c>
      <c r="E108" s="14">
        <v>9.0</v>
      </c>
      <c r="F108" s="14">
        <v>8.0</v>
      </c>
      <c r="G108" s="9" t="str">
        <f t="shared" si="10"/>
        <v>(9, 8),</v>
      </c>
      <c r="J108" s="14">
        <v>27.0</v>
      </c>
      <c r="K108" s="14">
        <v>2.0</v>
      </c>
      <c r="L108" s="10">
        <v>12.0</v>
      </c>
      <c r="M108" s="10" t="s">
        <v>313</v>
      </c>
      <c r="N108" s="26" t="str">
        <f t="shared" si="11"/>
        <v>(2,12,'No Apto'),</v>
      </c>
    </row>
    <row r="109">
      <c r="D109" s="14">
        <v>40.0</v>
      </c>
      <c r="E109" s="14">
        <v>10.0</v>
      </c>
      <c r="F109" s="14">
        <v>8.0</v>
      </c>
      <c r="G109" s="9" t="str">
        <f t="shared" si="10"/>
        <v>(10, 8),</v>
      </c>
      <c r="J109" s="14">
        <v>28.0</v>
      </c>
      <c r="K109" s="14">
        <v>2.0</v>
      </c>
      <c r="L109" s="10">
        <v>13.0</v>
      </c>
      <c r="M109" s="10" t="s">
        <v>313</v>
      </c>
      <c r="N109" s="26" t="str">
        <f t="shared" si="11"/>
        <v>(2,13,'No Apto'),</v>
      </c>
    </row>
    <row r="110">
      <c r="D110" s="14">
        <v>41.0</v>
      </c>
      <c r="E110" s="14">
        <v>1.0</v>
      </c>
      <c r="F110" s="14">
        <v>9.0</v>
      </c>
      <c r="G110" s="9" t="str">
        <f t="shared" si="10"/>
        <v>(1, 9),</v>
      </c>
      <c r="J110" s="14">
        <v>29.0</v>
      </c>
      <c r="K110" s="14">
        <v>2.0</v>
      </c>
      <c r="L110" s="10">
        <v>14.0</v>
      </c>
      <c r="M110" s="10" t="s">
        <v>310</v>
      </c>
      <c r="N110" s="26" t="str">
        <f t="shared" si="11"/>
        <v>(2,14,'Apto'),</v>
      </c>
    </row>
    <row r="111">
      <c r="D111" s="14">
        <v>42.0</v>
      </c>
      <c r="E111" s="14">
        <v>2.0</v>
      </c>
      <c r="F111" s="14">
        <v>9.0</v>
      </c>
      <c r="G111" s="9" t="str">
        <f t="shared" si="10"/>
        <v>(2, 9),</v>
      </c>
      <c r="J111" s="14">
        <v>30.0</v>
      </c>
      <c r="K111" s="14">
        <v>2.0</v>
      </c>
      <c r="L111" s="10">
        <v>15.0</v>
      </c>
      <c r="M111" s="10" t="s">
        <v>310</v>
      </c>
      <c r="N111" s="26" t="str">
        <f t="shared" si="11"/>
        <v>(2,15,'Apto'),</v>
      </c>
    </row>
    <row r="112">
      <c r="D112" s="14">
        <v>43.0</v>
      </c>
      <c r="E112" s="14">
        <v>3.0</v>
      </c>
      <c r="F112" s="14">
        <v>9.0</v>
      </c>
      <c r="G112" s="9" t="str">
        <f t="shared" si="10"/>
        <v>(3, 9),</v>
      </c>
      <c r="J112" s="14">
        <v>31.0</v>
      </c>
      <c r="K112" s="14">
        <v>3.0</v>
      </c>
      <c r="L112" s="10">
        <v>1.0</v>
      </c>
      <c r="M112" s="10" t="s">
        <v>310</v>
      </c>
      <c r="N112" s="26" t="str">
        <f t="shared" si="11"/>
        <v>(3,1,'Apto'),</v>
      </c>
    </row>
    <row r="113">
      <c r="D113" s="14">
        <v>44.0</v>
      </c>
      <c r="E113" s="14">
        <v>4.0</v>
      </c>
      <c r="F113" s="14">
        <v>9.0</v>
      </c>
      <c r="G113" s="9" t="str">
        <f t="shared" si="10"/>
        <v>(4, 9),</v>
      </c>
      <c r="J113" s="14">
        <v>32.0</v>
      </c>
      <c r="K113" s="14">
        <v>3.0</v>
      </c>
      <c r="L113" s="10">
        <v>2.0</v>
      </c>
      <c r="M113" s="10" t="s">
        <v>310</v>
      </c>
      <c r="N113" s="26" t="str">
        <f t="shared" si="11"/>
        <v>(3,2,'Apto'),</v>
      </c>
    </row>
    <row r="114">
      <c r="D114" s="14">
        <v>45.0</v>
      </c>
      <c r="E114" s="14">
        <v>5.0</v>
      </c>
      <c r="F114" s="14">
        <v>9.0</v>
      </c>
      <c r="G114" s="9" t="str">
        <f>"("&amp;E114&amp;", "&amp;F114&amp;")"</f>
        <v>(5, 9)</v>
      </c>
      <c r="J114" s="14">
        <v>33.0</v>
      </c>
      <c r="K114" s="14">
        <v>3.0</v>
      </c>
      <c r="L114" s="10">
        <v>3.0</v>
      </c>
      <c r="M114" s="10" t="s">
        <v>310</v>
      </c>
      <c r="N114" s="26" t="str">
        <f t="shared" si="11"/>
        <v>(3,3,'Apto'),</v>
      </c>
    </row>
    <row r="115">
      <c r="G115" s="9" t="s">
        <v>120</v>
      </c>
      <c r="J115" s="14">
        <v>34.0</v>
      </c>
      <c r="K115" s="14">
        <v>3.0</v>
      </c>
      <c r="L115" s="10">
        <v>4.0</v>
      </c>
      <c r="M115" s="10" t="s">
        <v>313</v>
      </c>
      <c r="N115" s="26" t="str">
        <f t="shared" si="11"/>
        <v>(3,4,'No Apto'),</v>
      </c>
    </row>
    <row r="116">
      <c r="J116" s="14">
        <v>35.0</v>
      </c>
      <c r="K116" s="14">
        <v>3.0</v>
      </c>
      <c r="L116" s="10">
        <v>5.0</v>
      </c>
      <c r="M116" s="10" t="s">
        <v>310</v>
      </c>
      <c r="N116" s="26" t="str">
        <f t="shared" si="11"/>
        <v>(3,5,'Apto'),</v>
      </c>
    </row>
    <row r="117">
      <c r="J117" s="14">
        <v>36.0</v>
      </c>
      <c r="K117" s="14">
        <v>3.0</v>
      </c>
      <c r="L117" s="10">
        <v>6.0</v>
      </c>
      <c r="M117" s="10" t="s">
        <v>310</v>
      </c>
      <c r="N117" s="26" t="str">
        <f t="shared" si="11"/>
        <v>(3,6,'Apto'),</v>
      </c>
    </row>
    <row r="118">
      <c r="J118" s="14">
        <v>37.0</v>
      </c>
      <c r="K118" s="14">
        <v>3.0</v>
      </c>
      <c r="L118" s="10">
        <v>7.0</v>
      </c>
      <c r="M118" s="10" t="s">
        <v>310</v>
      </c>
      <c r="N118" s="26" t="str">
        <f t="shared" si="11"/>
        <v>(3,7,'Apto'),</v>
      </c>
    </row>
    <row r="119">
      <c r="J119" s="14">
        <v>38.0</v>
      </c>
      <c r="K119" s="14">
        <v>3.0</v>
      </c>
      <c r="L119" s="10">
        <v>8.0</v>
      </c>
      <c r="M119" s="10" t="s">
        <v>310</v>
      </c>
      <c r="N119" s="26" t="str">
        <f t="shared" si="11"/>
        <v>(3,8,'Apto'),</v>
      </c>
    </row>
    <row r="120">
      <c r="J120" s="14">
        <v>39.0</v>
      </c>
      <c r="K120" s="14">
        <v>3.0</v>
      </c>
      <c r="L120" s="10">
        <v>9.0</v>
      </c>
      <c r="M120" s="10" t="s">
        <v>310</v>
      </c>
      <c r="N120" s="26" t="str">
        <f t="shared" si="11"/>
        <v>(3,9,'Apto'),</v>
      </c>
    </row>
    <row r="121">
      <c r="J121" s="14">
        <v>40.0</v>
      </c>
      <c r="K121" s="14">
        <v>3.0</v>
      </c>
      <c r="L121" s="10">
        <v>10.0</v>
      </c>
      <c r="M121" s="10" t="s">
        <v>310</v>
      </c>
      <c r="N121" s="26" t="str">
        <f t="shared" si="11"/>
        <v>(3,10,'Apto'),</v>
      </c>
    </row>
    <row r="122">
      <c r="J122" s="14">
        <v>41.0</v>
      </c>
      <c r="K122" s="14">
        <v>3.0</v>
      </c>
      <c r="L122" s="10">
        <v>11.0</v>
      </c>
      <c r="M122" s="10" t="s">
        <v>310</v>
      </c>
      <c r="N122" s="26" t="str">
        <f t="shared" si="11"/>
        <v>(3,11,'Apto'),</v>
      </c>
    </row>
    <row r="123">
      <c r="J123" s="14">
        <v>42.0</v>
      </c>
      <c r="K123" s="14">
        <v>3.0</v>
      </c>
      <c r="L123" s="10">
        <v>12.0</v>
      </c>
      <c r="M123" s="10" t="s">
        <v>313</v>
      </c>
      <c r="N123" s="26" t="str">
        <f t="shared" si="11"/>
        <v>(3,12,'No Apto'),</v>
      </c>
    </row>
    <row r="124">
      <c r="J124" s="14">
        <v>43.0</v>
      </c>
      <c r="K124" s="14">
        <v>3.0</v>
      </c>
      <c r="L124" s="10">
        <v>13.0</v>
      </c>
      <c r="M124" s="10" t="s">
        <v>310</v>
      </c>
      <c r="N124" s="26" t="str">
        <f t="shared" si="11"/>
        <v>(3,13,'Apto'),</v>
      </c>
    </row>
    <row r="125">
      <c r="J125" s="14">
        <v>44.0</v>
      </c>
      <c r="K125" s="14">
        <v>3.0</v>
      </c>
      <c r="L125" s="10">
        <v>14.0</v>
      </c>
      <c r="M125" s="10" t="s">
        <v>310</v>
      </c>
      <c r="N125" s="26" t="str">
        <f t="shared" si="11"/>
        <v>(3,14,'Apto'),</v>
      </c>
    </row>
    <row r="126">
      <c r="J126" s="14">
        <v>45.0</v>
      </c>
      <c r="K126" s="14">
        <v>3.0</v>
      </c>
      <c r="L126" s="10">
        <v>15.0</v>
      </c>
      <c r="M126" s="10" t="s">
        <v>310</v>
      </c>
      <c r="N126" s="26" t="str">
        <f t="shared" si="11"/>
        <v>(3,15,'Apto'),</v>
      </c>
    </row>
    <row r="127">
      <c r="J127" s="14">
        <v>46.0</v>
      </c>
      <c r="K127" s="14">
        <v>4.0</v>
      </c>
      <c r="L127" s="10">
        <v>1.0</v>
      </c>
      <c r="M127" s="10" t="s">
        <v>310</v>
      </c>
      <c r="N127" s="26" t="str">
        <f t="shared" si="11"/>
        <v>(4,1,'Apto'),</v>
      </c>
    </row>
    <row r="128">
      <c r="J128" s="14">
        <v>47.0</v>
      </c>
      <c r="K128" s="14">
        <v>4.0</v>
      </c>
      <c r="L128" s="10">
        <v>2.0</v>
      </c>
      <c r="M128" s="10" t="s">
        <v>310</v>
      </c>
      <c r="N128" s="26" t="str">
        <f t="shared" si="11"/>
        <v>(4,2,'Apto'),</v>
      </c>
    </row>
    <row r="129">
      <c r="J129" s="14">
        <v>48.0</v>
      </c>
      <c r="K129" s="14">
        <v>4.0</v>
      </c>
      <c r="L129" s="10">
        <v>3.0</v>
      </c>
      <c r="M129" s="10" t="s">
        <v>313</v>
      </c>
      <c r="N129" s="26" t="str">
        <f t="shared" si="11"/>
        <v>(4,3,'No Apto'),</v>
      </c>
    </row>
    <row r="130">
      <c r="J130" s="14">
        <v>49.0</v>
      </c>
      <c r="K130" s="14">
        <v>4.0</v>
      </c>
      <c r="L130" s="10">
        <v>4.0</v>
      </c>
      <c r="M130" s="10" t="s">
        <v>310</v>
      </c>
      <c r="N130" s="26" t="str">
        <f t="shared" si="11"/>
        <v>(4,4,'Apto'),</v>
      </c>
    </row>
    <row r="131">
      <c r="J131" s="14">
        <v>50.0</v>
      </c>
      <c r="K131" s="14">
        <v>4.0</v>
      </c>
      <c r="L131" s="10">
        <v>5.0</v>
      </c>
      <c r="M131" s="10" t="s">
        <v>310</v>
      </c>
      <c r="N131" s="26" t="str">
        <f t="shared" si="11"/>
        <v>(4,5,'Apto'),</v>
      </c>
    </row>
    <row r="132">
      <c r="J132" s="14">
        <v>51.0</v>
      </c>
      <c r="K132" s="14">
        <v>4.0</v>
      </c>
      <c r="L132" s="10">
        <v>6.0</v>
      </c>
      <c r="M132" s="10" t="s">
        <v>310</v>
      </c>
      <c r="N132" s="26" t="str">
        <f t="shared" si="11"/>
        <v>(4,6,'Apto'),</v>
      </c>
    </row>
    <row r="133">
      <c r="J133" s="14">
        <v>52.0</v>
      </c>
      <c r="K133" s="14">
        <v>4.0</v>
      </c>
      <c r="L133" s="10">
        <v>7.0</v>
      </c>
      <c r="M133" s="10" t="s">
        <v>310</v>
      </c>
      <c r="N133" s="26" t="str">
        <f t="shared" si="11"/>
        <v>(4,7,'Apto'),</v>
      </c>
    </row>
    <row r="134">
      <c r="J134" s="14">
        <v>53.0</v>
      </c>
      <c r="K134" s="14">
        <v>4.0</v>
      </c>
      <c r="L134" s="10">
        <v>8.0</v>
      </c>
      <c r="M134" s="10" t="s">
        <v>310</v>
      </c>
      <c r="N134" s="26" t="str">
        <f t="shared" si="11"/>
        <v>(4,8,'Apto'),</v>
      </c>
    </row>
    <row r="135">
      <c r="J135" s="14">
        <v>54.0</v>
      </c>
      <c r="K135" s="14">
        <v>4.0</v>
      </c>
      <c r="L135" s="10">
        <v>9.0</v>
      </c>
      <c r="M135" s="10" t="s">
        <v>313</v>
      </c>
      <c r="N135" s="26" t="str">
        <f t="shared" si="11"/>
        <v>(4,9,'No Apto'),</v>
      </c>
    </row>
    <row r="136">
      <c r="J136" s="14">
        <v>55.0</v>
      </c>
      <c r="K136" s="14">
        <v>4.0</v>
      </c>
      <c r="L136" s="10">
        <v>10.0</v>
      </c>
      <c r="M136" s="10" t="s">
        <v>310</v>
      </c>
      <c r="N136" s="26" t="str">
        <f t="shared" si="11"/>
        <v>(4,10,'Apto'),</v>
      </c>
    </row>
    <row r="137">
      <c r="J137" s="14">
        <v>56.0</v>
      </c>
      <c r="K137" s="14">
        <v>4.0</v>
      </c>
      <c r="L137" s="10">
        <v>11.0</v>
      </c>
      <c r="M137" s="10" t="s">
        <v>310</v>
      </c>
      <c r="N137" s="26" t="str">
        <f t="shared" si="11"/>
        <v>(4,11,'Apto'),</v>
      </c>
    </row>
    <row r="138">
      <c r="J138" s="14">
        <v>57.0</v>
      </c>
      <c r="K138" s="14">
        <v>4.0</v>
      </c>
      <c r="L138" s="10">
        <v>12.0</v>
      </c>
      <c r="M138" s="10" t="s">
        <v>310</v>
      </c>
      <c r="N138" s="26" t="str">
        <f t="shared" si="11"/>
        <v>(4,12,'Apto'),</v>
      </c>
    </row>
    <row r="139">
      <c r="J139" s="14">
        <v>58.0</v>
      </c>
      <c r="K139" s="14">
        <v>4.0</v>
      </c>
      <c r="L139" s="10">
        <v>13.0</v>
      </c>
      <c r="M139" s="10" t="s">
        <v>310</v>
      </c>
      <c r="N139" s="26" t="str">
        <f t="shared" si="11"/>
        <v>(4,13,'Apto'),</v>
      </c>
    </row>
    <row r="140">
      <c r="J140" s="14">
        <v>59.0</v>
      </c>
      <c r="K140" s="14">
        <v>4.0</v>
      </c>
      <c r="L140" s="10">
        <v>14.0</v>
      </c>
      <c r="M140" s="10" t="s">
        <v>310</v>
      </c>
      <c r="N140" s="26" t="str">
        <f t="shared" si="11"/>
        <v>(4,14,'Apto'),</v>
      </c>
    </row>
    <row r="141">
      <c r="J141" s="14">
        <v>60.0</v>
      </c>
      <c r="K141" s="14">
        <v>4.0</v>
      </c>
      <c r="L141" s="10">
        <v>15.0</v>
      </c>
      <c r="M141" s="10" t="s">
        <v>310</v>
      </c>
      <c r="N141" s="26" t="str">
        <f t="shared" si="11"/>
        <v>(4,15,'Apto'),</v>
      </c>
    </row>
    <row r="142">
      <c r="J142" s="14">
        <v>61.0</v>
      </c>
      <c r="K142" s="14">
        <v>5.0</v>
      </c>
      <c r="L142" s="10">
        <v>1.0</v>
      </c>
      <c r="M142" s="10" t="s">
        <v>310</v>
      </c>
      <c r="N142" s="26" t="str">
        <f t="shared" si="11"/>
        <v>(5,1,'Apto'),</v>
      </c>
    </row>
    <row r="143">
      <c r="J143" s="14">
        <v>62.0</v>
      </c>
      <c r="K143" s="14">
        <v>5.0</v>
      </c>
      <c r="L143" s="10">
        <v>2.0</v>
      </c>
      <c r="M143" s="10" t="s">
        <v>310</v>
      </c>
      <c r="N143" s="26" t="str">
        <f t="shared" si="11"/>
        <v>(5,2,'Apto'),</v>
      </c>
    </row>
    <row r="144">
      <c r="J144" s="14">
        <v>63.0</v>
      </c>
      <c r="K144" s="14">
        <v>5.0</v>
      </c>
      <c r="L144" s="10">
        <v>3.0</v>
      </c>
      <c r="M144" s="10" t="s">
        <v>310</v>
      </c>
      <c r="N144" s="26" t="str">
        <f t="shared" si="11"/>
        <v>(5,3,'Apto'),</v>
      </c>
    </row>
    <row r="145">
      <c r="J145" s="14">
        <v>64.0</v>
      </c>
      <c r="K145" s="14">
        <v>5.0</v>
      </c>
      <c r="L145" s="10">
        <v>4.0</v>
      </c>
      <c r="M145" s="27" t="s">
        <v>313</v>
      </c>
      <c r="N145" s="26" t="str">
        <f t="shared" si="11"/>
        <v>(5,4,'No Apto'),</v>
      </c>
    </row>
    <row r="146">
      <c r="J146" s="14">
        <v>65.0</v>
      </c>
      <c r="K146" s="14">
        <v>5.0</v>
      </c>
      <c r="L146" s="10">
        <v>5.0</v>
      </c>
      <c r="M146" s="27" t="s">
        <v>310</v>
      </c>
      <c r="N146" s="26" t="str">
        <f t="shared" si="11"/>
        <v>(5,5,'Apto'),</v>
      </c>
    </row>
    <row r="147">
      <c r="J147" s="14">
        <v>66.0</v>
      </c>
      <c r="K147" s="14">
        <v>5.0</v>
      </c>
      <c r="L147" s="10">
        <v>6.0</v>
      </c>
      <c r="M147" s="27" t="s">
        <v>310</v>
      </c>
      <c r="N147" s="26" t="str">
        <f t="shared" si="11"/>
        <v>(5,6,'Apto'),</v>
      </c>
    </row>
    <row r="148">
      <c r="J148" s="14">
        <v>67.0</v>
      </c>
      <c r="K148" s="14">
        <v>5.0</v>
      </c>
      <c r="L148" s="10">
        <v>7.0</v>
      </c>
      <c r="M148" s="27" t="s">
        <v>310</v>
      </c>
      <c r="N148" s="26" t="str">
        <f t="shared" si="11"/>
        <v>(5,7,'Apto'),</v>
      </c>
    </row>
    <row r="149">
      <c r="J149" s="14">
        <v>68.0</v>
      </c>
      <c r="K149" s="14">
        <v>5.0</v>
      </c>
      <c r="L149" s="10">
        <v>8.0</v>
      </c>
      <c r="M149" s="10" t="s">
        <v>310</v>
      </c>
      <c r="N149" s="26" t="str">
        <f t="shared" si="11"/>
        <v>(5,8,'Apto'),</v>
      </c>
    </row>
    <row r="150">
      <c r="J150" s="14">
        <v>69.0</v>
      </c>
      <c r="K150" s="14">
        <v>5.0</v>
      </c>
      <c r="L150" s="10">
        <v>9.0</v>
      </c>
      <c r="M150" s="10" t="s">
        <v>310</v>
      </c>
      <c r="N150" s="26" t="str">
        <f t="shared" si="11"/>
        <v>(5,9,'Apto'),</v>
      </c>
    </row>
    <row r="151">
      <c r="J151" s="14">
        <v>70.0</v>
      </c>
      <c r="K151" s="14">
        <v>5.0</v>
      </c>
      <c r="L151" s="10">
        <v>10.0</v>
      </c>
      <c r="M151" s="10" t="s">
        <v>310</v>
      </c>
      <c r="N151" s="26" t="str">
        <f t="shared" si="11"/>
        <v>(5,10,'Apto'),</v>
      </c>
    </row>
    <row r="152">
      <c r="J152" s="14">
        <v>71.0</v>
      </c>
      <c r="K152" s="14">
        <v>5.0</v>
      </c>
      <c r="L152" s="10">
        <v>11.0</v>
      </c>
      <c r="M152" s="10" t="s">
        <v>310</v>
      </c>
      <c r="N152" s="26" t="str">
        <f t="shared" si="11"/>
        <v>(5,11,'Apto'),</v>
      </c>
    </row>
    <row r="153">
      <c r="J153" s="14">
        <v>72.0</v>
      </c>
      <c r="K153" s="14">
        <v>5.0</v>
      </c>
      <c r="L153" s="10">
        <v>12.0</v>
      </c>
      <c r="M153" s="10" t="s">
        <v>310</v>
      </c>
      <c r="N153" s="26" t="str">
        <f t="shared" si="11"/>
        <v>(5,12,'Apto'),</v>
      </c>
    </row>
    <row r="154">
      <c r="J154" s="14">
        <v>73.0</v>
      </c>
      <c r="K154" s="14">
        <v>5.0</v>
      </c>
      <c r="L154" s="10">
        <v>13.0</v>
      </c>
      <c r="M154" s="10" t="s">
        <v>310</v>
      </c>
      <c r="N154" s="26" t="str">
        <f t="shared" si="11"/>
        <v>(5,13,'Apto'),</v>
      </c>
    </row>
    <row r="155">
      <c r="J155" s="14">
        <v>74.0</v>
      </c>
      <c r="K155" s="14">
        <v>5.0</v>
      </c>
      <c r="L155" s="10">
        <v>14.0</v>
      </c>
      <c r="M155" s="10" t="s">
        <v>310</v>
      </c>
      <c r="N155" s="26" t="str">
        <f t="shared" si="11"/>
        <v>(5,14,'Apto'),</v>
      </c>
    </row>
    <row r="156">
      <c r="J156" s="14">
        <v>75.0</v>
      </c>
      <c r="K156" s="14">
        <v>5.0</v>
      </c>
      <c r="L156" s="10">
        <v>15.0</v>
      </c>
      <c r="M156" s="10" t="s">
        <v>310</v>
      </c>
      <c r="N156" s="26" t="str">
        <f t="shared" si="11"/>
        <v>(5,15,'Apto'),</v>
      </c>
    </row>
    <row r="157">
      <c r="J157" s="14">
        <v>76.0</v>
      </c>
      <c r="K157" s="14">
        <v>1.0</v>
      </c>
      <c r="L157" s="10">
        <v>16.0</v>
      </c>
      <c r="M157" s="10" t="s">
        <v>310</v>
      </c>
      <c r="N157" s="26" t="str">
        <f t="shared" si="11"/>
        <v>(1,16,'Apto'),</v>
      </c>
    </row>
    <row r="158">
      <c r="J158" s="14">
        <v>77.0</v>
      </c>
      <c r="K158" s="14">
        <v>1.0</v>
      </c>
      <c r="L158" s="10">
        <v>17.0</v>
      </c>
      <c r="M158" s="10" t="s">
        <v>310</v>
      </c>
      <c r="N158" s="26" t="str">
        <f t="shared" si="11"/>
        <v>(1,17,'Apto'),</v>
      </c>
    </row>
    <row r="159">
      <c r="J159" s="14">
        <v>78.0</v>
      </c>
      <c r="K159" s="14">
        <v>1.0</v>
      </c>
      <c r="L159" s="10">
        <v>18.0</v>
      </c>
      <c r="M159" s="10" t="s">
        <v>310</v>
      </c>
      <c r="N159" s="26" t="str">
        <f t="shared" si="11"/>
        <v>(1,18,'Apto'),</v>
      </c>
    </row>
    <row r="160">
      <c r="J160" s="14">
        <v>79.0</v>
      </c>
      <c r="K160" s="14">
        <v>1.0</v>
      </c>
      <c r="L160" s="10">
        <v>19.0</v>
      </c>
      <c r="M160" s="10" t="s">
        <v>310</v>
      </c>
      <c r="N160" s="26" t="str">
        <f t="shared" si="11"/>
        <v>(1,19,'Apto'),</v>
      </c>
    </row>
    <row r="161">
      <c r="J161" s="14">
        <v>80.0</v>
      </c>
      <c r="K161" s="14">
        <v>1.0</v>
      </c>
      <c r="L161" s="10">
        <v>20.0</v>
      </c>
      <c r="M161" s="10" t="s">
        <v>313</v>
      </c>
      <c r="N161" s="26" t="str">
        <f t="shared" si="11"/>
        <v>(1,20,'No Apto'),</v>
      </c>
    </row>
    <row r="162">
      <c r="J162" s="14">
        <v>81.0</v>
      </c>
      <c r="K162" s="14">
        <v>1.0</v>
      </c>
      <c r="L162" s="10">
        <v>21.0</v>
      </c>
      <c r="M162" s="10" t="s">
        <v>313</v>
      </c>
      <c r="N162" s="26" t="str">
        <f t="shared" si="11"/>
        <v>(1,21,'No Apto'),</v>
      </c>
    </row>
    <row r="163">
      <c r="J163" s="14">
        <v>82.0</v>
      </c>
      <c r="K163" s="14">
        <v>1.0</v>
      </c>
      <c r="L163" s="10">
        <v>22.0</v>
      </c>
      <c r="M163" s="10" t="s">
        <v>310</v>
      </c>
      <c r="N163" s="26" t="str">
        <f t="shared" si="11"/>
        <v>(1,22,'Apto'),</v>
      </c>
    </row>
    <row r="164">
      <c r="J164" s="14">
        <v>83.0</v>
      </c>
      <c r="K164" s="14">
        <v>1.0</v>
      </c>
      <c r="L164" s="10">
        <v>23.0</v>
      </c>
      <c r="M164" s="10" t="s">
        <v>313</v>
      </c>
      <c r="N164" s="26" t="str">
        <f t="shared" si="11"/>
        <v>(1,23,'No Apto'),</v>
      </c>
    </row>
    <row r="165">
      <c r="J165" s="14">
        <v>84.0</v>
      </c>
      <c r="K165" s="14">
        <v>1.0</v>
      </c>
      <c r="L165" s="10">
        <v>24.0</v>
      </c>
      <c r="M165" s="10" t="s">
        <v>313</v>
      </c>
      <c r="N165" s="26" t="str">
        <f t="shared" si="11"/>
        <v>(1,24,'No Apto'),</v>
      </c>
    </row>
    <row r="166">
      <c r="J166" s="14">
        <v>85.0</v>
      </c>
      <c r="K166" s="14">
        <v>1.0</v>
      </c>
      <c r="L166" s="10">
        <v>25.0</v>
      </c>
      <c r="M166" s="10" t="s">
        <v>310</v>
      </c>
      <c r="N166" s="26" t="str">
        <f t="shared" si="11"/>
        <v>(1,25,'Apto'),</v>
      </c>
    </row>
    <row r="167">
      <c r="J167" s="14">
        <v>86.0</v>
      </c>
      <c r="K167" s="14">
        <v>2.0</v>
      </c>
      <c r="L167" s="10">
        <v>16.0</v>
      </c>
      <c r="M167" s="10" t="s">
        <v>313</v>
      </c>
      <c r="N167" s="26" t="str">
        <f t="shared" si="11"/>
        <v>(2,16,'No Apto'),</v>
      </c>
    </row>
    <row r="168">
      <c r="J168" s="14">
        <v>87.0</v>
      </c>
      <c r="K168" s="14">
        <v>2.0</v>
      </c>
      <c r="L168" s="10">
        <v>17.0</v>
      </c>
      <c r="M168" s="10" t="s">
        <v>313</v>
      </c>
      <c r="N168" s="26" t="str">
        <f t="shared" si="11"/>
        <v>(2,17,'No Apto'),</v>
      </c>
    </row>
    <row r="169">
      <c r="J169" s="14">
        <v>88.0</v>
      </c>
      <c r="K169" s="14">
        <v>2.0</v>
      </c>
      <c r="L169" s="10">
        <v>18.0</v>
      </c>
      <c r="M169" s="10" t="s">
        <v>313</v>
      </c>
      <c r="N169" s="26" t="str">
        <f t="shared" si="11"/>
        <v>(2,18,'No Apto'),</v>
      </c>
    </row>
    <row r="170">
      <c r="J170" s="14">
        <v>89.0</v>
      </c>
      <c r="K170" s="14">
        <v>2.0</v>
      </c>
      <c r="L170" s="10">
        <v>19.0</v>
      </c>
      <c r="M170" s="10" t="s">
        <v>310</v>
      </c>
      <c r="N170" s="26" t="str">
        <f t="shared" si="11"/>
        <v>(2,19,'Apto'),</v>
      </c>
    </row>
    <row r="171">
      <c r="J171" s="14">
        <v>90.0</v>
      </c>
      <c r="K171" s="14">
        <v>2.0</v>
      </c>
      <c r="L171" s="10">
        <v>20.0</v>
      </c>
      <c r="M171" s="10" t="s">
        <v>310</v>
      </c>
      <c r="N171" s="26" t="str">
        <f t="shared" si="11"/>
        <v>(2,20,'Apto'),</v>
      </c>
    </row>
    <row r="172">
      <c r="J172" s="14">
        <v>91.0</v>
      </c>
      <c r="K172" s="14">
        <v>2.0</v>
      </c>
      <c r="L172" s="10">
        <v>21.0</v>
      </c>
      <c r="M172" s="10" t="s">
        <v>313</v>
      </c>
      <c r="N172" s="26" t="str">
        <f t="shared" si="11"/>
        <v>(2,21,'No Apto'),</v>
      </c>
    </row>
    <row r="173">
      <c r="J173" s="14">
        <v>92.0</v>
      </c>
      <c r="K173" s="14">
        <v>2.0</v>
      </c>
      <c r="L173" s="10">
        <v>22.0</v>
      </c>
      <c r="M173" s="10" t="s">
        <v>310</v>
      </c>
      <c r="N173" s="26" t="str">
        <f t="shared" si="11"/>
        <v>(2,22,'Apto'),</v>
      </c>
    </row>
    <row r="174">
      <c r="J174" s="14">
        <v>93.0</v>
      </c>
      <c r="K174" s="14">
        <v>2.0</v>
      </c>
      <c r="L174" s="10">
        <v>23.0</v>
      </c>
      <c r="M174" s="10" t="s">
        <v>310</v>
      </c>
      <c r="N174" s="26" t="str">
        <f t="shared" si="11"/>
        <v>(2,23,'Apto'),</v>
      </c>
    </row>
    <row r="175">
      <c r="J175" s="14">
        <v>94.0</v>
      </c>
      <c r="K175" s="14">
        <v>2.0</v>
      </c>
      <c r="L175" s="10">
        <v>24.0</v>
      </c>
      <c r="M175" s="10" t="s">
        <v>310</v>
      </c>
      <c r="N175" s="26" t="str">
        <f t="shared" si="11"/>
        <v>(2,24,'Apto'),</v>
      </c>
    </row>
    <row r="176">
      <c r="J176" s="14">
        <v>95.0</v>
      </c>
      <c r="K176" s="14">
        <v>2.0</v>
      </c>
      <c r="L176" s="10">
        <v>25.0</v>
      </c>
      <c r="M176" s="10" t="s">
        <v>310</v>
      </c>
      <c r="N176" s="26" t="str">
        <f t="shared" si="11"/>
        <v>(2,25,'Apto'),</v>
      </c>
    </row>
    <row r="177">
      <c r="J177" s="14">
        <v>96.0</v>
      </c>
      <c r="K177" s="14">
        <v>3.0</v>
      </c>
      <c r="L177" s="10">
        <v>16.0</v>
      </c>
      <c r="M177" s="10" t="s">
        <v>313</v>
      </c>
      <c r="N177" s="26" t="str">
        <f t="shared" si="11"/>
        <v>(3,16,'No Apto'),</v>
      </c>
    </row>
    <row r="178">
      <c r="J178" s="14">
        <v>97.0</v>
      </c>
      <c r="K178" s="14">
        <v>3.0</v>
      </c>
      <c r="L178" s="10">
        <v>17.0</v>
      </c>
      <c r="M178" s="10" t="s">
        <v>310</v>
      </c>
      <c r="N178" s="26" t="str">
        <f t="shared" si="11"/>
        <v>(3,17,'Apto'),</v>
      </c>
    </row>
    <row r="179">
      <c r="J179" s="14">
        <v>98.0</v>
      </c>
      <c r="K179" s="14">
        <v>3.0</v>
      </c>
      <c r="L179" s="10">
        <v>18.0</v>
      </c>
      <c r="M179" s="10" t="s">
        <v>310</v>
      </c>
      <c r="N179" s="26" t="str">
        <f t="shared" si="11"/>
        <v>(3,18,'Apto'),</v>
      </c>
    </row>
    <row r="180">
      <c r="J180" s="14">
        <v>99.0</v>
      </c>
      <c r="K180" s="14">
        <v>3.0</v>
      </c>
      <c r="L180" s="10">
        <v>19.0</v>
      </c>
      <c r="M180" s="10" t="s">
        <v>310</v>
      </c>
      <c r="N180" s="26" t="str">
        <f t="shared" si="11"/>
        <v>(3,19,'Apto'),</v>
      </c>
    </row>
    <row r="181">
      <c r="J181" s="14">
        <v>100.0</v>
      </c>
      <c r="K181" s="14">
        <v>3.0</v>
      </c>
      <c r="L181" s="10">
        <v>20.0</v>
      </c>
      <c r="M181" s="10" t="s">
        <v>313</v>
      </c>
      <c r="N181" s="26" t="str">
        <f t="shared" si="11"/>
        <v>(3,20,'No Apto'),</v>
      </c>
    </row>
    <row r="182">
      <c r="J182" s="14">
        <v>101.0</v>
      </c>
      <c r="K182" s="14">
        <v>3.0</v>
      </c>
      <c r="L182" s="10">
        <v>21.0</v>
      </c>
      <c r="M182" s="10" t="s">
        <v>310</v>
      </c>
      <c r="N182" s="26" t="str">
        <f t="shared" si="11"/>
        <v>(3,21,'Apto'),</v>
      </c>
    </row>
    <row r="183">
      <c r="J183" s="14">
        <v>102.0</v>
      </c>
      <c r="K183" s="14">
        <v>3.0</v>
      </c>
      <c r="L183" s="10">
        <v>22.0</v>
      </c>
      <c r="M183" s="10" t="s">
        <v>313</v>
      </c>
      <c r="N183" s="26" t="str">
        <f t="shared" si="11"/>
        <v>(3,22,'No Apto'),</v>
      </c>
    </row>
    <row r="184">
      <c r="J184" s="14">
        <v>103.0</v>
      </c>
      <c r="K184" s="14">
        <v>3.0</v>
      </c>
      <c r="L184" s="10">
        <v>23.0</v>
      </c>
      <c r="M184" s="10" t="s">
        <v>313</v>
      </c>
      <c r="N184" s="26" t="str">
        <f t="shared" si="11"/>
        <v>(3,23,'No Apto'),</v>
      </c>
    </row>
    <row r="185">
      <c r="J185" s="14">
        <v>104.0</v>
      </c>
      <c r="K185" s="14">
        <v>3.0</v>
      </c>
      <c r="L185" s="10">
        <v>24.0</v>
      </c>
      <c r="M185" s="10" t="s">
        <v>313</v>
      </c>
      <c r="N185" s="26" t="str">
        <f t="shared" si="11"/>
        <v>(3,24,'No Apto'),</v>
      </c>
    </row>
    <row r="186">
      <c r="J186" s="14">
        <v>105.0</v>
      </c>
      <c r="K186" s="14">
        <v>3.0</v>
      </c>
      <c r="L186" s="10">
        <v>25.0</v>
      </c>
      <c r="M186" s="10" t="s">
        <v>310</v>
      </c>
      <c r="N186" s="26" t="str">
        <f t="shared" si="11"/>
        <v>(3,25,'Apto'),</v>
      </c>
    </row>
    <row r="187">
      <c r="J187" s="14">
        <v>106.0</v>
      </c>
      <c r="K187" s="14">
        <v>4.0</v>
      </c>
      <c r="L187" s="10">
        <v>16.0</v>
      </c>
      <c r="M187" s="10" t="s">
        <v>310</v>
      </c>
      <c r="N187" s="26" t="str">
        <f t="shared" si="11"/>
        <v>(4,16,'Apto'),</v>
      </c>
    </row>
    <row r="188">
      <c r="J188" s="14">
        <v>107.0</v>
      </c>
      <c r="K188" s="14">
        <v>4.0</v>
      </c>
      <c r="L188" s="10">
        <v>17.0</v>
      </c>
      <c r="M188" s="10" t="s">
        <v>310</v>
      </c>
      <c r="N188" s="26" t="str">
        <f t="shared" si="11"/>
        <v>(4,17,'Apto'),</v>
      </c>
    </row>
    <row r="189">
      <c r="J189" s="14">
        <v>108.0</v>
      </c>
      <c r="K189" s="14">
        <v>4.0</v>
      </c>
      <c r="L189" s="10">
        <v>18.0</v>
      </c>
      <c r="M189" s="10" t="s">
        <v>310</v>
      </c>
      <c r="N189" s="26" t="str">
        <f t="shared" si="11"/>
        <v>(4,18,'Apto'),</v>
      </c>
    </row>
    <row r="190">
      <c r="J190" s="14">
        <v>109.0</v>
      </c>
      <c r="K190" s="14">
        <v>4.0</v>
      </c>
      <c r="L190" s="10">
        <v>19.0</v>
      </c>
      <c r="M190" s="10" t="s">
        <v>310</v>
      </c>
      <c r="N190" s="26" t="str">
        <f t="shared" si="11"/>
        <v>(4,19,'Apto'),</v>
      </c>
    </row>
    <row r="191">
      <c r="J191" s="14">
        <v>110.0</v>
      </c>
      <c r="K191" s="14">
        <v>4.0</v>
      </c>
      <c r="L191" s="10">
        <v>20.0</v>
      </c>
      <c r="M191" s="10" t="s">
        <v>310</v>
      </c>
      <c r="N191" s="26" t="str">
        <f t="shared" si="11"/>
        <v>(4,20,'Apto'),</v>
      </c>
    </row>
    <row r="192">
      <c r="J192" s="14">
        <v>111.0</v>
      </c>
      <c r="K192" s="14">
        <v>4.0</v>
      </c>
      <c r="L192" s="10">
        <v>21.0</v>
      </c>
      <c r="M192" s="10" t="s">
        <v>310</v>
      </c>
      <c r="N192" s="26" t="str">
        <f t="shared" si="11"/>
        <v>(4,21,'Apto'),</v>
      </c>
    </row>
    <row r="193">
      <c r="J193" s="14">
        <v>112.0</v>
      </c>
      <c r="K193" s="14">
        <v>4.0</v>
      </c>
      <c r="L193" s="10">
        <v>22.0</v>
      </c>
      <c r="M193" s="10" t="s">
        <v>310</v>
      </c>
      <c r="N193" s="26" t="str">
        <f t="shared" si="11"/>
        <v>(4,22,'Apto'),</v>
      </c>
    </row>
    <row r="194">
      <c r="J194" s="14">
        <v>113.0</v>
      </c>
      <c r="K194" s="14">
        <v>4.0</v>
      </c>
      <c r="L194" s="10">
        <v>23.0</v>
      </c>
      <c r="M194" s="10" t="s">
        <v>310</v>
      </c>
      <c r="N194" s="26" t="str">
        <f t="shared" si="11"/>
        <v>(4,23,'Apto'),</v>
      </c>
    </row>
    <row r="195">
      <c r="J195" s="14">
        <v>114.0</v>
      </c>
      <c r="K195" s="14">
        <v>4.0</v>
      </c>
      <c r="L195" s="10">
        <v>24.0</v>
      </c>
      <c r="M195" s="10" t="s">
        <v>313</v>
      </c>
      <c r="N195" s="26" t="str">
        <f t="shared" si="11"/>
        <v>(4,24,'No Apto'),</v>
      </c>
    </row>
    <row r="196">
      <c r="J196" s="14">
        <v>115.0</v>
      </c>
      <c r="K196" s="14">
        <v>4.0</v>
      </c>
      <c r="L196" s="10">
        <v>25.0</v>
      </c>
      <c r="M196" s="10" t="s">
        <v>310</v>
      </c>
      <c r="N196" s="26" t="str">
        <f t="shared" si="11"/>
        <v>(4,25,'Apto'),</v>
      </c>
    </row>
    <row r="197">
      <c r="J197" s="14">
        <v>116.0</v>
      </c>
      <c r="K197" s="14">
        <v>5.0</v>
      </c>
      <c r="L197" s="10">
        <v>16.0</v>
      </c>
      <c r="M197" s="10" t="s">
        <v>313</v>
      </c>
      <c r="N197" s="26" t="str">
        <f t="shared" si="11"/>
        <v>(5,16,'No Apto'),</v>
      </c>
    </row>
    <row r="198">
      <c r="J198" s="14">
        <v>117.0</v>
      </c>
      <c r="K198" s="14">
        <v>5.0</v>
      </c>
      <c r="L198" s="10">
        <v>17.0</v>
      </c>
      <c r="M198" s="10" t="s">
        <v>313</v>
      </c>
      <c r="N198" s="26" t="str">
        <f t="shared" si="11"/>
        <v>(5,17,'No Apto'),</v>
      </c>
    </row>
    <row r="199">
      <c r="J199" s="14">
        <v>118.0</v>
      </c>
      <c r="K199" s="14">
        <v>5.0</v>
      </c>
      <c r="L199" s="10">
        <v>18.0</v>
      </c>
      <c r="M199" s="10" t="s">
        <v>310</v>
      </c>
      <c r="N199" s="26" t="str">
        <f t="shared" si="11"/>
        <v>(5,18,'Apto'),</v>
      </c>
    </row>
    <row r="200">
      <c r="J200" s="14">
        <v>119.0</v>
      </c>
      <c r="K200" s="14">
        <v>5.0</v>
      </c>
      <c r="L200" s="10">
        <v>19.0</v>
      </c>
      <c r="M200" s="10" t="s">
        <v>310</v>
      </c>
      <c r="N200" s="26" t="str">
        <f t="shared" si="11"/>
        <v>(5,19,'Apto'),</v>
      </c>
    </row>
    <row r="201">
      <c r="J201" s="14">
        <v>120.0</v>
      </c>
      <c r="K201" s="14">
        <v>5.0</v>
      </c>
      <c r="L201" s="10">
        <v>20.0</v>
      </c>
      <c r="M201" s="10" t="s">
        <v>310</v>
      </c>
      <c r="N201" s="26" t="str">
        <f t="shared" si="11"/>
        <v>(5,20,'Apto'),</v>
      </c>
    </row>
    <row r="202">
      <c r="J202" s="14">
        <v>121.0</v>
      </c>
      <c r="K202" s="14">
        <v>5.0</v>
      </c>
      <c r="L202" s="10">
        <v>21.0</v>
      </c>
      <c r="M202" s="10" t="s">
        <v>310</v>
      </c>
      <c r="N202" s="26" t="str">
        <f t="shared" si="11"/>
        <v>(5,21,'Apto'),</v>
      </c>
    </row>
    <row r="203">
      <c r="J203" s="14">
        <v>122.0</v>
      </c>
      <c r="K203" s="14">
        <v>5.0</v>
      </c>
      <c r="L203" s="10">
        <v>22.0</v>
      </c>
      <c r="M203" s="10" t="s">
        <v>310</v>
      </c>
      <c r="N203" s="26" t="str">
        <f t="shared" si="11"/>
        <v>(5,22,'Apto'),</v>
      </c>
    </row>
    <row r="204">
      <c r="J204" s="14">
        <v>123.0</v>
      </c>
      <c r="K204" s="14">
        <v>5.0</v>
      </c>
      <c r="L204" s="10">
        <v>23.0</v>
      </c>
      <c r="M204" s="10" t="s">
        <v>310</v>
      </c>
      <c r="N204" s="26" t="str">
        <f t="shared" si="11"/>
        <v>(5,23,'Apto'),</v>
      </c>
    </row>
    <row r="205">
      <c r="J205" s="14">
        <v>124.0</v>
      </c>
      <c r="K205" s="14">
        <v>5.0</v>
      </c>
      <c r="L205" s="10">
        <v>24.0</v>
      </c>
      <c r="M205" s="10" t="s">
        <v>310</v>
      </c>
      <c r="N205" s="26" t="str">
        <f t="shared" si="11"/>
        <v>(5,24,'Apto'),</v>
      </c>
    </row>
    <row r="206">
      <c r="J206" s="14">
        <v>125.0</v>
      </c>
      <c r="K206" s="14">
        <v>5.0</v>
      </c>
      <c r="L206" s="10">
        <v>25.0</v>
      </c>
      <c r="M206" s="10" t="s">
        <v>310</v>
      </c>
      <c r="N206" s="26" t="str">
        <f t="shared" si="11"/>
        <v>(5,25,'Apto'),</v>
      </c>
    </row>
    <row r="207">
      <c r="J207" s="14">
        <v>126.0</v>
      </c>
      <c r="K207" s="14">
        <v>11.0</v>
      </c>
      <c r="L207" s="10">
        <v>26.0</v>
      </c>
      <c r="M207" s="10" t="s">
        <v>310</v>
      </c>
      <c r="N207" s="26" t="str">
        <f t="shared" si="11"/>
        <v>(11,26,'Apto'),</v>
      </c>
    </row>
    <row r="208">
      <c r="J208" s="14">
        <v>127.0</v>
      </c>
      <c r="K208" s="14">
        <v>11.0</v>
      </c>
      <c r="L208" s="10">
        <v>27.0</v>
      </c>
      <c r="M208" s="10" t="s">
        <v>313</v>
      </c>
      <c r="N208" s="26" t="str">
        <f t="shared" si="11"/>
        <v>(11,27,'No Apto'),</v>
      </c>
    </row>
    <row r="209">
      <c r="J209" s="14">
        <v>128.0</v>
      </c>
      <c r="K209" s="14">
        <v>11.0</v>
      </c>
      <c r="L209" s="10">
        <v>28.0</v>
      </c>
      <c r="M209" s="10" t="s">
        <v>310</v>
      </c>
      <c r="N209" s="26" t="str">
        <f t="shared" si="11"/>
        <v>(11,28,'Apto'),</v>
      </c>
    </row>
    <row r="210">
      <c r="J210" s="14">
        <v>129.0</v>
      </c>
      <c r="K210" s="14">
        <v>11.0</v>
      </c>
      <c r="L210" s="10">
        <v>29.0</v>
      </c>
      <c r="M210" s="10" t="s">
        <v>310</v>
      </c>
      <c r="N210" s="26" t="str">
        <f t="shared" si="11"/>
        <v>(11,29,'Apto'),</v>
      </c>
    </row>
    <row r="211">
      <c r="J211" s="14">
        <v>130.0</v>
      </c>
      <c r="K211" s="14">
        <v>11.0</v>
      </c>
      <c r="L211" s="10">
        <v>30.0</v>
      </c>
      <c r="M211" s="10" t="s">
        <v>310</v>
      </c>
      <c r="N211" s="26" t="str">
        <f t="shared" si="11"/>
        <v>(11,30,'Apto'),</v>
      </c>
    </row>
    <row r="212">
      <c r="J212" s="14">
        <v>131.0</v>
      </c>
      <c r="K212" s="14">
        <v>11.0</v>
      </c>
      <c r="L212" s="10">
        <v>31.0</v>
      </c>
      <c r="M212" s="10" t="s">
        <v>313</v>
      </c>
      <c r="N212" s="26" t="str">
        <f t="shared" si="11"/>
        <v>(11,31,'No Apto'),</v>
      </c>
    </row>
    <row r="213">
      <c r="J213" s="14">
        <v>132.0</v>
      </c>
      <c r="K213" s="14">
        <v>11.0</v>
      </c>
      <c r="L213" s="10">
        <v>32.0</v>
      </c>
      <c r="M213" s="10" t="s">
        <v>313</v>
      </c>
      <c r="N213" s="26" t="str">
        <f t="shared" si="11"/>
        <v>(11,32,'No Apto'),</v>
      </c>
    </row>
    <row r="214">
      <c r="J214" s="14">
        <v>133.0</v>
      </c>
      <c r="K214" s="14">
        <v>11.0</v>
      </c>
      <c r="L214" s="10">
        <v>33.0</v>
      </c>
      <c r="M214" s="10" t="s">
        <v>310</v>
      </c>
      <c r="N214" s="26" t="str">
        <f t="shared" si="11"/>
        <v>(11,33,'Apto'),</v>
      </c>
    </row>
    <row r="215">
      <c r="J215" s="14">
        <v>134.0</v>
      </c>
      <c r="K215" s="14">
        <v>11.0</v>
      </c>
      <c r="L215" s="10">
        <v>34.0</v>
      </c>
      <c r="M215" s="10" t="s">
        <v>313</v>
      </c>
      <c r="N215" s="26" t="str">
        <f t="shared" si="11"/>
        <v>(11,34,'No Apto'),</v>
      </c>
    </row>
    <row r="216">
      <c r="J216" s="14">
        <v>135.0</v>
      </c>
      <c r="K216" s="14">
        <v>11.0</v>
      </c>
      <c r="L216" s="10">
        <v>35.0</v>
      </c>
      <c r="M216" s="10" t="s">
        <v>313</v>
      </c>
      <c r="N216" s="26" t="str">
        <f t="shared" si="11"/>
        <v>(11,35,'No Apto'),</v>
      </c>
    </row>
    <row r="217">
      <c r="J217" s="14">
        <v>136.0</v>
      </c>
      <c r="K217" s="14">
        <v>11.0</v>
      </c>
      <c r="L217" s="10">
        <v>36.0</v>
      </c>
      <c r="M217" s="10" t="s">
        <v>313</v>
      </c>
      <c r="N217" s="26" t="str">
        <f t="shared" si="11"/>
        <v>(11,36,'No Apto'),</v>
      </c>
    </row>
    <row r="218">
      <c r="J218" s="14">
        <v>137.0</v>
      </c>
      <c r="K218" s="14">
        <v>11.0</v>
      </c>
      <c r="L218" s="10">
        <v>37.0</v>
      </c>
      <c r="M218" s="10" t="s">
        <v>310</v>
      </c>
      <c r="N218" s="26" t="str">
        <f t="shared" si="11"/>
        <v>(11,37,'Apto'),</v>
      </c>
    </row>
    <row r="219">
      <c r="J219" s="14">
        <v>138.0</v>
      </c>
      <c r="K219" s="14">
        <v>11.0</v>
      </c>
      <c r="L219" s="10">
        <v>38.0</v>
      </c>
      <c r="M219" s="10" t="s">
        <v>310</v>
      </c>
      <c r="N219" s="26" t="str">
        <f t="shared" si="11"/>
        <v>(11,38,'Apto'),</v>
      </c>
    </row>
    <row r="220">
      <c r="J220" s="14">
        <v>139.0</v>
      </c>
      <c r="K220" s="14">
        <v>11.0</v>
      </c>
      <c r="L220" s="10">
        <v>39.0</v>
      </c>
      <c r="M220" s="10" t="s">
        <v>310</v>
      </c>
      <c r="N220" s="26" t="str">
        <f t="shared" si="11"/>
        <v>(11,39,'Apto'),</v>
      </c>
    </row>
    <row r="221">
      <c r="J221" s="14">
        <v>140.0</v>
      </c>
      <c r="K221" s="14">
        <v>12.0</v>
      </c>
      <c r="L221" s="10">
        <v>26.0</v>
      </c>
      <c r="M221" s="10" t="s">
        <v>310</v>
      </c>
      <c r="N221" s="26" t="str">
        <f t="shared" si="11"/>
        <v>(12,26,'Apto'),</v>
      </c>
    </row>
    <row r="222">
      <c r="J222" s="14">
        <v>141.0</v>
      </c>
      <c r="K222" s="14">
        <v>12.0</v>
      </c>
      <c r="L222" s="10">
        <v>27.0</v>
      </c>
      <c r="M222" s="10" t="s">
        <v>313</v>
      </c>
      <c r="N222" s="26" t="str">
        <f t="shared" si="11"/>
        <v>(12,27,'No Apto'),</v>
      </c>
    </row>
    <row r="223">
      <c r="J223" s="14">
        <v>142.0</v>
      </c>
      <c r="K223" s="14">
        <v>12.0</v>
      </c>
      <c r="L223" s="10">
        <v>28.0</v>
      </c>
      <c r="M223" s="10" t="s">
        <v>313</v>
      </c>
      <c r="N223" s="26" t="str">
        <f t="shared" si="11"/>
        <v>(12,28,'No Apto'),</v>
      </c>
    </row>
    <row r="224">
      <c r="J224" s="14">
        <v>143.0</v>
      </c>
      <c r="K224" s="14">
        <v>12.0</v>
      </c>
      <c r="L224" s="10">
        <v>29.0</v>
      </c>
      <c r="M224" s="10" t="s">
        <v>313</v>
      </c>
      <c r="N224" s="26" t="str">
        <f t="shared" si="11"/>
        <v>(12,29,'No Apto'),</v>
      </c>
    </row>
    <row r="225">
      <c r="J225" s="14">
        <v>144.0</v>
      </c>
      <c r="K225" s="14">
        <v>12.0</v>
      </c>
      <c r="L225" s="10">
        <v>30.0</v>
      </c>
      <c r="M225" s="10" t="s">
        <v>310</v>
      </c>
      <c r="N225" s="26" t="str">
        <f t="shared" si="11"/>
        <v>(12,30,'Apto'),</v>
      </c>
    </row>
    <row r="226">
      <c r="J226" s="14">
        <v>145.0</v>
      </c>
      <c r="K226" s="14">
        <v>12.0</v>
      </c>
      <c r="L226" s="10">
        <v>31.0</v>
      </c>
      <c r="M226" s="10" t="s">
        <v>313</v>
      </c>
      <c r="N226" s="26" t="str">
        <f t="shared" si="11"/>
        <v>(12,31,'No Apto'),</v>
      </c>
    </row>
    <row r="227">
      <c r="J227" s="14">
        <v>146.0</v>
      </c>
      <c r="K227" s="14">
        <v>12.0</v>
      </c>
      <c r="L227" s="10">
        <v>32.0</v>
      </c>
      <c r="M227" s="10" t="s">
        <v>310</v>
      </c>
      <c r="N227" s="26" t="str">
        <f t="shared" si="11"/>
        <v>(12,32,'Apto'),</v>
      </c>
    </row>
    <row r="228">
      <c r="J228" s="14">
        <v>147.0</v>
      </c>
      <c r="K228" s="14">
        <v>12.0</v>
      </c>
      <c r="L228" s="10">
        <v>33.0</v>
      </c>
      <c r="M228" s="10" t="s">
        <v>310</v>
      </c>
      <c r="N228" s="26" t="str">
        <f t="shared" si="11"/>
        <v>(12,33,'Apto'),</v>
      </c>
    </row>
    <row r="229">
      <c r="J229" s="14">
        <v>148.0</v>
      </c>
      <c r="K229" s="14">
        <v>12.0</v>
      </c>
      <c r="L229" s="10">
        <v>34.0</v>
      </c>
      <c r="M229" s="10" t="s">
        <v>310</v>
      </c>
      <c r="N229" s="26" t="str">
        <f t="shared" si="11"/>
        <v>(12,34,'Apto'),</v>
      </c>
    </row>
    <row r="230">
      <c r="J230" s="14">
        <v>149.0</v>
      </c>
      <c r="K230" s="14">
        <v>12.0</v>
      </c>
      <c r="L230" s="10">
        <v>35.0</v>
      </c>
      <c r="M230" s="10" t="s">
        <v>310</v>
      </c>
      <c r="N230" s="26" t="str">
        <f t="shared" si="11"/>
        <v>(12,35,'Apto'),</v>
      </c>
    </row>
    <row r="231">
      <c r="J231" s="14">
        <v>150.0</v>
      </c>
      <c r="K231" s="14">
        <v>12.0</v>
      </c>
      <c r="L231" s="10">
        <v>36.0</v>
      </c>
      <c r="M231" s="10" t="s">
        <v>310</v>
      </c>
      <c r="N231" s="26" t="str">
        <f t="shared" si="11"/>
        <v>(12,36,'Apto'),</v>
      </c>
    </row>
    <row r="232">
      <c r="J232" s="14">
        <v>151.0</v>
      </c>
      <c r="K232" s="14">
        <v>12.0</v>
      </c>
      <c r="L232" s="10">
        <v>37.0</v>
      </c>
      <c r="M232" s="10" t="s">
        <v>310</v>
      </c>
      <c r="N232" s="26" t="str">
        <f t="shared" si="11"/>
        <v>(12,37,'Apto'),</v>
      </c>
    </row>
    <row r="233">
      <c r="J233" s="14">
        <v>152.0</v>
      </c>
      <c r="K233" s="14">
        <v>12.0</v>
      </c>
      <c r="L233" s="10">
        <v>38.0</v>
      </c>
      <c r="M233" s="10" t="s">
        <v>310</v>
      </c>
      <c r="N233" s="26" t="str">
        <f t="shared" si="11"/>
        <v>(12,38,'Apto'),</v>
      </c>
    </row>
    <row r="234">
      <c r="J234" s="14">
        <v>153.0</v>
      </c>
      <c r="K234" s="14">
        <v>12.0</v>
      </c>
      <c r="L234" s="10">
        <v>39.0</v>
      </c>
      <c r="M234" s="10" t="s">
        <v>310</v>
      </c>
      <c r="N234" s="26" t="str">
        <f t="shared" si="11"/>
        <v>(12,39,'Apto'),</v>
      </c>
    </row>
    <row r="235">
      <c r="J235" s="14">
        <v>154.0</v>
      </c>
      <c r="K235" s="14">
        <v>13.0</v>
      </c>
      <c r="L235" s="10">
        <v>26.0</v>
      </c>
      <c r="M235" s="10" t="s">
        <v>310</v>
      </c>
      <c r="N235" s="26" t="str">
        <f t="shared" si="11"/>
        <v>(13,26,'Apto'),</v>
      </c>
    </row>
    <row r="236">
      <c r="J236" s="14">
        <v>155.0</v>
      </c>
      <c r="K236" s="14">
        <v>13.0</v>
      </c>
      <c r="L236" s="10">
        <v>27.0</v>
      </c>
      <c r="M236" s="10" t="s">
        <v>310</v>
      </c>
      <c r="N236" s="26" t="str">
        <f t="shared" si="11"/>
        <v>(13,27,'Apto'),</v>
      </c>
    </row>
    <row r="237">
      <c r="J237" s="14">
        <v>156.0</v>
      </c>
      <c r="K237" s="14">
        <v>13.0</v>
      </c>
      <c r="L237" s="10">
        <v>28.0</v>
      </c>
      <c r="M237" s="10" t="s">
        <v>310</v>
      </c>
      <c r="N237" s="26" t="str">
        <f t="shared" si="11"/>
        <v>(13,28,'Apto'),</v>
      </c>
    </row>
    <row r="238">
      <c r="J238" s="14">
        <v>157.0</v>
      </c>
      <c r="K238" s="14">
        <v>13.0</v>
      </c>
      <c r="L238" s="10">
        <v>29.0</v>
      </c>
      <c r="M238" s="10" t="s">
        <v>310</v>
      </c>
      <c r="N238" s="26" t="str">
        <f t="shared" si="11"/>
        <v>(13,29,'Apto'),</v>
      </c>
    </row>
    <row r="239">
      <c r="J239" s="14">
        <v>158.0</v>
      </c>
      <c r="K239" s="14">
        <v>13.0</v>
      </c>
      <c r="L239" s="10">
        <v>30.0</v>
      </c>
      <c r="M239" s="10" t="s">
        <v>310</v>
      </c>
      <c r="N239" s="26" t="str">
        <f t="shared" si="11"/>
        <v>(13,30,'Apto'),</v>
      </c>
    </row>
    <row r="240">
      <c r="J240" s="14">
        <v>159.0</v>
      </c>
      <c r="K240" s="14">
        <v>13.0</v>
      </c>
      <c r="L240" s="10">
        <v>31.0</v>
      </c>
      <c r="M240" s="10" t="s">
        <v>313</v>
      </c>
      <c r="N240" s="26" t="str">
        <f t="shared" si="11"/>
        <v>(13,31,'No Apto'),</v>
      </c>
    </row>
    <row r="241">
      <c r="J241" s="14">
        <v>160.0</v>
      </c>
      <c r="K241" s="14">
        <v>13.0</v>
      </c>
      <c r="L241" s="10">
        <v>32.0</v>
      </c>
      <c r="M241" s="10" t="s">
        <v>310</v>
      </c>
      <c r="N241" s="26" t="str">
        <f t="shared" si="11"/>
        <v>(13,32,'Apto'),</v>
      </c>
    </row>
    <row r="242">
      <c r="J242" s="14">
        <v>161.0</v>
      </c>
      <c r="K242" s="14">
        <v>13.0</v>
      </c>
      <c r="L242" s="10">
        <v>33.0</v>
      </c>
      <c r="M242" s="10" t="s">
        <v>313</v>
      </c>
      <c r="N242" s="26" t="str">
        <f t="shared" si="11"/>
        <v>(13,33,'No Apto'),</v>
      </c>
    </row>
    <row r="243">
      <c r="J243" s="14">
        <v>162.0</v>
      </c>
      <c r="K243" s="14">
        <v>13.0</v>
      </c>
      <c r="L243" s="10">
        <v>34.0</v>
      </c>
      <c r="M243" s="10" t="s">
        <v>310</v>
      </c>
      <c r="N243" s="26" t="str">
        <f t="shared" si="11"/>
        <v>(13,34,'Apto'),</v>
      </c>
    </row>
    <row r="244">
      <c r="J244" s="14">
        <v>163.0</v>
      </c>
      <c r="K244" s="14">
        <v>13.0</v>
      </c>
      <c r="L244" s="10">
        <v>35.0</v>
      </c>
      <c r="M244" s="10" t="s">
        <v>310</v>
      </c>
      <c r="N244" s="26" t="str">
        <f t="shared" si="11"/>
        <v>(13,35,'Apto'),</v>
      </c>
    </row>
    <row r="245">
      <c r="J245" s="14">
        <v>164.0</v>
      </c>
      <c r="K245" s="14">
        <v>13.0</v>
      </c>
      <c r="L245" s="10">
        <v>36.0</v>
      </c>
      <c r="M245" s="10" t="s">
        <v>310</v>
      </c>
      <c r="N245" s="26" t="str">
        <f t="shared" si="11"/>
        <v>(13,36,'Apto'),</v>
      </c>
    </row>
    <row r="246">
      <c r="J246" s="14">
        <v>165.0</v>
      </c>
      <c r="K246" s="14">
        <v>13.0</v>
      </c>
      <c r="L246" s="10">
        <v>37.0</v>
      </c>
      <c r="M246" s="10" t="s">
        <v>310</v>
      </c>
      <c r="N246" s="26" t="str">
        <f t="shared" si="11"/>
        <v>(13,37,'Apto'),</v>
      </c>
    </row>
    <row r="247">
      <c r="J247" s="14">
        <v>166.0</v>
      </c>
      <c r="K247" s="14">
        <v>13.0</v>
      </c>
      <c r="L247" s="10">
        <v>38.0</v>
      </c>
      <c r="M247" s="10" t="s">
        <v>313</v>
      </c>
      <c r="N247" s="26" t="str">
        <f t="shared" si="11"/>
        <v>(13,38,'No Apto'),</v>
      </c>
    </row>
    <row r="248">
      <c r="J248" s="14">
        <v>167.0</v>
      </c>
      <c r="K248" s="14">
        <v>13.0</v>
      </c>
      <c r="L248" s="10">
        <v>39.0</v>
      </c>
      <c r="M248" s="10" t="s">
        <v>310</v>
      </c>
      <c r="N248" s="26" t="str">
        <f t="shared" si="11"/>
        <v>(13,39,'Apto'),</v>
      </c>
    </row>
    <row r="249">
      <c r="J249" s="14">
        <v>168.0</v>
      </c>
      <c r="K249" s="14">
        <v>14.0</v>
      </c>
      <c r="L249" s="10">
        <v>26.0</v>
      </c>
      <c r="M249" s="10" t="s">
        <v>310</v>
      </c>
      <c r="N249" s="26" t="str">
        <f t="shared" si="11"/>
        <v>(14,26,'Apto'),</v>
      </c>
    </row>
    <row r="250">
      <c r="J250" s="14">
        <v>169.0</v>
      </c>
      <c r="K250" s="14">
        <v>14.0</v>
      </c>
      <c r="L250" s="10">
        <v>27.0</v>
      </c>
      <c r="M250" s="10" t="s">
        <v>313</v>
      </c>
      <c r="N250" s="26" t="str">
        <f t="shared" si="11"/>
        <v>(14,27,'No Apto'),</v>
      </c>
    </row>
    <row r="251">
      <c r="J251" s="14">
        <v>170.0</v>
      </c>
      <c r="K251" s="14">
        <v>14.0</v>
      </c>
      <c r="L251" s="10">
        <v>28.0</v>
      </c>
      <c r="M251" s="10" t="s">
        <v>313</v>
      </c>
      <c r="N251" s="26" t="str">
        <f t="shared" si="11"/>
        <v>(14,28,'No Apto'),</v>
      </c>
    </row>
    <row r="252">
      <c r="J252" s="14">
        <v>171.0</v>
      </c>
      <c r="K252" s="14">
        <v>14.0</v>
      </c>
      <c r="L252" s="10">
        <v>29.0</v>
      </c>
      <c r="M252" s="10" t="s">
        <v>313</v>
      </c>
      <c r="N252" s="26" t="str">
        <f t="shared" si="11"/>
        <v>(14,29,'No Apto'),</v>
      </c>
    </row>
    <row r="253">
      <c r="J253" s="14">
        <v>172.0</v>
      </c>
      <c r="K253" s="14">
        <v>14.0</v>
      </c>
      <c r="L253" s="10">
        <v>30.0</v>
      </c>
      <c r="M253" s="10" t="s">
        <v>310</v>
      </c>
      <c r="N253" s="26" t="str">
        <f t="shared" si="11"/>
        <v>(14,30,'Apto'),</v>
      </c>
    </row>
    <row r="254">
      <c r="J254" s="14">
        <v>173.0</v>
      </c>
      <c r="K254" s="14">
        <v>14.0</v>
      </c>
      <c r="L254" s="10">
        <v>31.0</v>
      </c>
      <c r="M254" s="10" t="s">
        <v>310</v>
      </c>
      <c r="N254" s="26" t="str">
        <f t="shared" si="11"/>
        <v>(14,31,'Apto'),</v>
      </c>
    </row>
    <row r="255">
      <c r="J255" s="14">
        <v>174.0</v>
      </c>
      <c r="K255" s="14">
        <v>14.0</v>
      </c>
      <c r="L255" s="10">
        <v>32.0</v>
      </c>
      <c r="M255" s="10" t="s">
        <v>310</v>
      </c>
      <c r="N255" s="26" t="str">
        <f t="shared" si="11"/>
        <v>(14,32,'Apto'),</v>
      </c>
    </row>
    <row r="256">
      <c r="J256" s="14">
        <v>175.0</v>
      </c>
      <c r="K256" s="14">
        <v>14.0</v>
      </c>
      <c r="L256" s="10">
        <v>33.0</v>
      </c>
      <c r="M256" s="10" t="s">
        <v>310</v>
      </c>
      <c r="N256" s="26" t="str">
        <f t="shared" si="11"/>
        <v>(14,33,'Apto'),</v>
      </c>
    </row>
    <row r="257">
      <c r="J257" s="14">
        <v>176.0</v>
      </c>
      <c r="K257" s="14">
        <v>14.0</v>
      </c>
      <c r="L257" s="10">
        <v>34.0</v>
      </c>
      <c r="M257" s="10" t="s">
        <v>310</v>
      </c>
      <c r="N257" s="26" t="str">
        <f t="shared" si="11"/>
        <v>(14,34,'Apto'),</v>
      </c>
    </row>
    <row r="258">
      <c r="J258" s="14">
        <v>177.0</v>
      </c>
      <c r="K258" s="14">
        <v>14.0</v>
      </c>
      <c r="L258" s="10">
        <v>35.0</v>
      </c>
      <c r="M258" s="10" t="s">
        <v>313</v>
      </c>
      <c r="N258" s="26" t="str">
        <f t="shared" si="11"/>
        <v>(14,35,'No Apto'),</v>
      </c>
    </row>
    <row r="259">
      <c r="J259" s="14">
        <v>178.0</v>
      </c>
      <c r="K259" s="14">
        <v>14.0</v>
      </c>
      <c r="L259" s="10">
        <v>36.0</v>
      </c>
      <c r="M259" s="10" t="s">
        <v>310</v>
      </c>
      <c r="N259" s="26" t="str">
        <f t="shared" si="11"/>
        <v>(14,36,'Apto'),</v>
      </c>
    </row>
    <row r="260">
      <c r="J260" s="14">
        <v>179.0</v>
      </c>
      <c r="K260" s="14">
        <v>14.0</v>
      </c>
      <c r="L260" s="10">
        <v>37.0</v>
      </c>
      <c r="M260" s="10" t="s">
        <v>310</v>
      </c>
      <c r="N260" s="26" t="str">
        <f t="shared" si="11"/>
        <v>(14,37,'Apto'),</v>
      </c>
    </row>
    <row r="261">
      <c r="J261" s="14">
        <v>180.0</v>
      </c>
      <c r="K261" s="14">
        <v>14.0</v>
      </c>
      <c r="L261" s="10">
        <v>38.0</v>
      </c>
      <c r="M261" s="10" t="s">
        <v>313</v>
      </c>
      <c r="N261" s="26" t="str">
        <f t="shared" si="11"/>
        <v>(14,38,'No Apto'),</v>
      </c>
    </row>
    <row r="262">
      <c r="J262" s="14">
        <v>181.0</v>
      </c>
      <c r="K262" s="14">
        <v>14.0</v>
      </c>
      <c r="L262" s="10">
        <v>39.0</v>
      </c>
      <c r="M262" s="10" t="s">
        <v>310</v>
      </c>
      <c r="N262" s="26" t="str">
        <f t="shared" si="11"/>
        <v>(14,39,'Apto'),</v>
      </c>
    </row>
    <row r="263">
      <c r="J263" s="14">
        <v>182.0</v>
      </c>
      <c r="K263" s="14">
        <v>15.0</v>
      </c>
      <c r="L263" s="10">
        <v>26.0</v>
      </c>
      <c r="M263" s="10" t="s">
        <v>313</v>
      </c>
      <c r="N263" s="26" t="str">
        <f t="shared" si="11"/>
        <v>(15,26,'No Apto'),</v>
      </c>
    </row>
    <row r="264">
      <c r="J264" s="14">
        <v>183.0</v>
      </c>
      <c r="K264" s="14">
        <v>15.0</v>
      </c>
      <c r="L264" s="10">
        <v>27.0</v>
      </c>
      <c r="M264" s="10" t="s">
        <v>310</v>
      </c>
      <c r="N264" s="26" t="str">
        <f t="shared" si="11"/>
        <v>(15,27,'Apto'),</v>
      </c>
    </row>
    <row r="265">
      <c r="J265" s="14">
        <v>184.0</v>
      </c>
      <c r="K265" s="14">
        <v>15.0</v>
      </c>
      <c r="L265" s="10">
        <v>28.0</v>
      </c>
      <c r="M265" s="10" t="s">
        <v>310</v>
      </c>
      <c r="N265" s="26" t="str">
        <f t="shared" si="11"/>
        <v>(15,28,'Apto'),</v>
      </c>
    </row>
    <row r="266">
      <c r="J266" s="14">
        <v>185.0</v>
      </c>
      <c r="K266" s="14">
        <v>15.0</v>
      </c>
      <c r="L266" s="10">
        <v>29.0</v>
      </c>
      <c r="M266" s="10" t="s">
        <v>310</v>
      </c>
      <c r="N266" s="26" t="str">
        <f t="shared" si="11"/>
        <v>(15,29,'Apto'),</v>
      </c>
    </row>
    <row r="267">
      <c r="J267" s="14">
        <v>186.0</v>
      </c>
      <c r="K267" s="14">
        <v>15.0</v>
      </c>
      <c r="L267" s="10">
        <v>30.0</v>
      </c>
      <c r="M267" s="10" t="s">
        <v>313</v>
      </c>
      <c r="N267" s="26" t="str">
        <f t="shared" si="11"/>
        <v>(15,30,'No Apto'),</v>
      </c>
    </row>
    <row r="268">
      <c r="J268" s="14">
        <v>187.0</v>
      </c>
      <c r="K268" s="14">
        <v>15.0</v>
      </c>
      <c r="L268" s="10">
        <v>31.0</v>
      </c>
      <c r="M268" s="10" t="s">
        <v>313</v>
      </c>
      <c r="N268" s="26" t="str">
        <f t="shared" si="11"/>
        <v>(15,31,'No Apto'),</v>
      </c>
    </row>
    <row r="269">
      <c r="J269" s="14">
        <v>188.0</v>
      </c>
      <c r="K269" s="14">
        <v>15.0</v>
      </c>
      <c r="L269" s="10">
        <v>32.0</v>
      </c>
      <c r="M269" s="10" t="s">
        <v>310</v>
      </c>
      <c r="N269" s="26" t="str">
        <f t="shared" si="11"/>
        <v>(15,32,'Apto'),</v>
      </c>
    </row>
    <row r="270">
      <c r="J270" s="14">
        <v>189.0</v>
      </c>
      <c r="K270" s="14">
        <v>15.0</v>
      </c>
      <c r="L270" s="10">
        <v>33.0</v>
      </c>
      <c r="M270" s="10" t="s">
        <v>310</v>
      </c>
      <c r="N270" s="26" t="str">
        <f t="shared" si="11"/>
        <v>(15,33,'Apto'),</v>
      </c>
    </row>
    <row r="271">
      <c r="J271" s="14">
        <v>190.0</v>
      </c>
      <c r="K271" s="14">
        <v>15.0</v>
      </c>
      <c r="L271" s="10">
        <v>34.0</v>
      </c>
      <c r="M271" s="10" t="s">
        <v>310</v>
      </c>
      <c r="N271" s="26" t="str">
        <f t="shared" si="11"/>
        <v>(15,34,'Apto'),</v>
      </c>
    </row>
    <row r="272">
      <c r="J272" s="14">
        <v>191.0</v>
      </c>
      <c r="K272" s="14">
        <v>15.0</v>
      </c>
      <c r="L272" s="10">
        <v>35.0</v>
      </c>
      <c r="M272" s="10" t="s">
        <v>310</v>
      </c>
      <c r="N272" s="26" t="str">
        <f t="shared" si="11"/>
        <v>(15,35,'Apto'),</v>
      </c>
    </row>
    <row r="273">
      <c r="J273" s="14">
        <v>192.0</v>
      </c>
      <c r="K273" s="14">
        <v>15.0</v>
      </c>
      <c r="L273" s="10">
        <v>36.0</v>
      </c>
      <c r="M273" s="10" t="s">
        <v>310</v>
      </c>
      <c r="N273" s="26" t="str">
        <f t="shared" si="11"/>
        <v>(15,36,'Apto'),</v>
      </c>
    </row>
    <row r="274">
      <c r="J274" s="14">
        <v>193.0</v>
      </c>
      <c r="K274" s="14">
        <v>15.0</v>
      </c>
      <c r="L274" s="10">
        <v>37.0</v>
      </c>
      <c r="M274" s="10" t="s">
        <v>310</v>
      </c>
      <c r="N274" s="26" t="str">
        <f t="shared" si="11"/>
        <v>(15,37,'Apto'),</v>
      </c>
    </row>
    <row r="275">
      <c r="J275" s="14">
        <v>194.0</v>
      </c>
      <c r="K275" s="14">
        <v>15.0</v>
      </c>
      <c r="L275" s="10">
        <v>38.0</v>
      </c>
      <c r="M275" s="10" t="s">
        <v>313</v>
      </c>
      <c r="N275" s="26" t="str">
        <f t="shared" si="11"/>
        <v>(15,38,'No Apto'),</v>
      </c>
    </row>
    <row r="276">
      <c r="J276" s="14">
        <v>195.0</v>
      </c>
      <c r="K276" s="14">
        <v>15.0</v>
      </c>
      <c r="L276" s="10">
        <v>39.0</v>
      </c>
      <c r="M276" s="10" t="s">
        <v>310</v>
      </c>
      <c r="N276" s="26" t="str">
        <f t="shared" si="11"/>
        <v>(15,39,'Apto'),</v>
      </c>
    </row>
    <row r="277">
      <c r="J277" s="14">
        <v>196.0</v>
      </c>
      <c r="K277" s="14">
        <v>21.0</v>
      </c>
      <c r="L277" s="10">
        <v>40.0</v>
      </c>
      <c r="M277" s="10" t="s">
        <v>310</v>
      </c>
      <c r="N277" s="26" t="str">
        <f t="shared" si="11"/>
        <v>(21,40,'Apto'),</v>
      </c>
    </row>
    <row r="278">
      <c r="J278" s="14">
        <v>197.0</v>
      </c>
      <c r="K278" s="14">
        <v>21.0</v>
      </c>
      <c r="L278" s="10">
        <v>41.0</v>
      </c>
      <c r="M278" s="10" t="s">
        <v>310</v>
      </c>
      <c r="N278" s="26" t="str">
        <f t="shared" si="11"/>
        <v>(21,41,'Apto'),</v>
      </c>
    </row>
    <row r="279">
      <c r="J279" s="14">
        <v>198.0</v>
      </c>
      <c r="K279" s="14">
        <v>21.0</v>
      </c>
      <c r="L279" s="10">
        <v>42.0</v>
      </c>
      <c r="M279" s="10" t="s">
        <v>310</v>
      </c>
      <c r="N279" s="26" t="str">
        <f t="shared" si="11"/>
        <v>(21,42,'Apto'),</v>
      </c>
    </row>
    <row r="280">
      <c r="J280" s="14">
        <v>199.0</v>
      </c>
      <c r="K280" s="14">
        <v>21.0</v>
      </c>
      <c r="L280" s="10">
        <v>43.0</v>
      </c>
      <c r="M280" s="10" t="s">
        <v>310</v>
      </c>
      <c r="N280" s="26" t="str">
        <f t="shared" si="11"/>
        <v>(21,43,'Apto'),</v>
      </c>
    </row>
    <row r="281">
      <c r="J281" s="14">
        <v>200.0</v>
      </c>
      <c r="K281" s="14">
        <v>21.0</v>
      </c>
      <c r="L281" s="10">
        <v>44.0</v>
      </c>
      <c r="M281" s="10" t="s">
        <v>313</v>
      </c>
      <c r="N281" s="26" t="str">
        <f t="shared" si="11"/>
        <v>(21,44,'No Apto'),</v>
      </c>
    </row>
    <row r="282">
      <c r="J282" s="14">
        <v>201.0</v>
      </c>
      <c r="K282" s="14">
        <v>21.0</v>
      </c>
      <c r="L282" s="10">
        <v>45.0</v>
      </c>
      <c r="M282" s="10" t="s">
        <v>310</v>
      </c>
      <c r="N282" s="26" t="str">
        <f t="shared" si="11"/>
        <v>(21,45,'Apto'),</v>
      </c>
    </row>
    <row r="283">
      <c r="J283" s="14">
        <v>202.0</v>
      </c>
      <c r="K283" s="14">
        <v>21.0</v>
      </c>
      <c r="L283" s="10">
        <v>46.0</v>
      </c>
      <c r="M283" s="10" t="s">
        <v>313</v>
      </c>
      <c r="N283" s="26" t="str">
        <f t="shared" si="11"/>
        <v>(21,46,'No Apto'),</v>
      </c>
    </row>
    <row r="284">
      <c r="J284" s="14">
        <v>203.0</v>
      </c>
      <c r="K284" s="14">
        <v>21.0</v>
      </c>
      <c r="L284" s="10">
        <v>47.0</v>
      </c>
      <c r="M284" s="10" t="s">
        <v>313</v>
      </c>
      <c r="N284" s="26" t="str">
        <f t="shared" si="11"/>
        <v>(21,47,'No Apto'),</v>
      </c>
    </row>
    <row r="285">
      <c r="J285" s="14">
        <v>204.0</v>
      </c>
      <c r="K285" s="14">
        <v>21.0</v>
      </c>
      <c r="L285" s="10">
        <v>48.0</v>
      </c>
      <c r="M285" s="10" t="s">
        <v>313</v>
      </c>
      <c r="N285" s="26" t="str">
        <f t="shared" si="11"/>
        <v>(21,48,'No Apto'),</v>
      </c>
    </row>
    <row r="286">
      <c r="J286" s="14">
        <v>205.0</v>
      </c>
      <c r="K286" s="14">
        <v>21.0</v>
      </c>
      <c r="L286" s="10">
        <v>49.0</v>
      </c>
      <c r="M286" s="10" t="s">
        <v>310</v>
      </c>
      <c r="N286" s="26" t="str">
        <f t="shared" si="11"/>
        <v>(21,49,'Apto'),</v>
      </c>
    </row>
    <row r="287">
      <c r="J287" s="14">
        <v>206.0</v>
      </c>
      <c r="K287" s="14">
        <v>21.0</v>
      </c>
      <c r="L287" s="10">
        <v>50.0</v>
      </c>
      <c r="M287" s="10" t="s">
        <v>313</v>
      </c>
      <c r="N287" s="26" t="str">
        <f t="shared" si="11"/>
        <v>(21,50,'No Apto'),</v>
      </c>
    </row>
    <row r="288">
      <c r="J288" s="14">
        <v>207.0</v>
      </c>
      <c r="K288" s="14">
        <v>21.0</v>
      </c>
      <c r="L288" s="10">
        <v>51.0</v>
      </c>
      <c r="M288" s="10" t="s">
        <v>310</v>
      </c>
      <c r="N288" s="26" t="str">
        <f t="shared" si="11"/>
        <v>(21,51,'Apto'),</v>
      </c>
    </row>
    <row r="289">
      <c r="J289" s="14">
        <v>208.0</v>
      </c>
      <c r="K289" s="14">
        <v>21.0</v>
      </c>
      <c r="L289" s="10">
        <v>52.0</v>
      </c>
      <c r="M289" s="10" t="s">
        <v>310</v>
      </c>
      <c r="N289" s="26" t="str">
        <f t="shared" si="11"/>
        <v>(21,52,'Apto'),</v>
      </c>
    </row>
    <row r="290">
      <c r="J290" s="14">
        <v>209.0</v>
      </c>
      <c r="K290" s="14">
        <v>22.0</v>
      </c>
      <c r="L290" s="10">
        <v>40.0</v>
      </c>
      <c r="M290" s="10" t="s">
        <v>310</v>
      </c>
      <c r="N290" s="26" t="str">
        <f t="shared" si="11"/>
        <v>(22,40,'Apto'),</v>
      </c>
    </row>
    <row r="291">
      <c r="J291" s="14">
        <v>210.0</v>
      </c>
      <c r="K291" s="14">
        <v>22.0</v>
      </c>
      <c r="L291" s="10">
        <v>41.0</v>
      </c>
      <c r="M291" s="10" t="s">
        <v>310</v>
      </c>
      <c r="N291" s="26" t="str">
        <f t="shared" si="11"/>
        <v>(22,41,'Apto'),</v>
      </c>
    </row>
    <row r="292">
      <c r="J292" s="14">
        <v>211.0</v>
      </c>
      <c r="K292" s="14">
        <v>22.0</v>
      </c>
      <c r="L292" s="10">
        <v>42.0</v>
      </c>
      <c r="M292" s="10" t="s">
        <v>310</v>
      </c>
      <c r="N292" s="26" t="str">
        <f t="shared" si="11"/>
        <v>(22,42,'Apto'),</v>
      </c>
    </row>
    <row r="293">
      <c r="J293" s="14">
        <v>212.0</v>
      </c>
      <c r="K293" s="14">
        <v>22.0</v>
      </c>
      <c r="L293" s="10">
        <v>43.0</v>
      </c>
      <c r="M293" s="10" t="s">
        <v>313</v>
      </c>
      <c r="N293" s="26" t="str">
        <f t="shared" si="11"/>
        <v>(22,43,'No Apto'),</v>
      </c>
    </row>
    <row r="294">
      <c r="J294" s="14">
        <v>213.0</v>
      </c>
      <c r="K294" s="14">
        <v>22.0</v>
      </c>
      <c r="L294" s="10">
        <v>44.0</v>
      </c>
      <c r="M294" s="10" t="s">
        <v>310</v>
      </c>
      <c r="N294" s="26" t="str">
        <f t="shared" si="11"/>
        <v>(22,44,'Apto'),</v>
      </c>
    </row>
    <row r="295">
      <c r="J295" s="14">
        <v>214.0</v>
      </c>
      <c r="K295" s="14">
        <v>22.0</v>
      </c>
      <c r="L295" s="10">
        <v>45.0</v>
      </c>
      <c r="M295" s="10" t="s">
        <v>310</v>
      </c>
      <c r="N295" s="26" t="str">
        <f t="shared" si="11"/>
        <v>(22,45,'Apto'),</v>
      </c>
    </row>
    <row r="296">
      <c r="J296" s="14">
        <v>215.0</v>
      </c>
      <c r="K296" s="14">
        <v>22.0</v>
      </c>
      <c r="L296" s="10">
        <v>46.0</v>
      </c>
      <c r="M296" s="10" t="s">
        <v>313</v>
      </c>
      <c r="N296" s="26" t="str">
        <f t="shared" si="11"/>
        <v>(22,46,'No Apto'),</v>
      </c>
    </row>
    <row r="297">
      <c r="J297" s="14">
        <v>216.0</v>
      </c>
      <c r="K297" s="14">
        <v>22.0</v>
      </c>
      <c r="L297" s="10">
        <v>47.0</v>
      </c>
      <c r="M297" s="10" t="s">
        <v>313</v>
      </c>
      <c r="N297" s="26" t="str">
        <f t="shared" si="11"/>
        <v>(22,47,'No Apto'),</v>
      </c>
    </row>
    <row r="298">
      <c r="J298" s="14">
        <v>217.0</v>
      </c>
      <c r="K298" s="14">
        <v>22.0</v>
      </c>
      <c r="L298" s="10">
        <v>48.0</v>
      </c>
      <c r="M298" s="10" t="s">
        <v>313</v>
      </c>
      <c r="N298" s="26" t="str">
        <f t="shared" si="11"/>
        <v>(22,48,'No Apto'),</v>
      </c>
    </row>
    <row r="299">
      <c r="J299" s="14">
        <v>218.0</v>
      </c>
      <c r="K299" s="14">
        <v>22.0</v>
      </c>
      <c r="L299" s="10">
        <v>49.0</v>
      </c>
      <c r="M299" s="10" t="s">
        <v>310</v>
      </c>
      <c r="N299" s="26" t="str">
        <f t="shared" si="11"/>
        <v>(22,49,'Apto'),</v>
      </c>
    </row>
    <row r="300">
      <c r="J300" s="14">
        <v>219.0</v>
      </c>
      <c r="K300" s="14">
        <v>22.0</v>
      </c>
      <c r="L300" s="10">
        <v>50.0</v>
      </c>
      <c r="M300" s="10" t="s">
        <v>313</v>
      </c>
      <c r="N300" s="26" t="str">
        <f t="shared" si="11"/>
        <v>(22,50,'No Apto'),</v>
      </c>
    </row>
    <row r="301">
      <c r="J301" s="14">
        <v>220.0</v>
      </c>
      <c r="K301" s="14">
        <v>22.0</v>
      </c>
      <c r="L301" s="10">
        <v>51.0</v>
      </c>
      <c r="M301" s="10" t="s">
        <v>310</v>
      </c>
      <c r="N301" s="26" t="str">
        <f t="shared" si="11"/>
        <v>(22,51,'Apto'),</v>
      </c>
    </row>
    <row r="302">
      <c r="J302" s="14">
        <v>221.0</v>
      </c>
      <c r="K302" s="14">
        <v>22.0</v>
      </c>
      <c r="L302" s="10">
        <v>52.0</v>
      </c>
      <c r="M302" s="10" t="s">
        <v>313</v>
      </c>
      <c r="N302" s="26" t="str">
        <f t="shared" si="11"/>
        <v>(22,52,'No Apto'),</v>
      </c>
    </row>
    <row r="303">
      <c r="J303" s="14">
        <v>222.0</v>
      </c>
      <c r="K303" s="14">
        <v>23.0</v>
      </c>
      <c r="L303" s="10">
        <v>40.0</v>
      </c>
      <c r="M303" s="10" t="s">
        <v>310</v>
      </c>
      <c r="N303" s="26" t="str">
        <f t="shared" si="11"/>
        <v>(23,40,'Apto'),</v>
      </c>
    </row>
    <row r="304">
      <c r="J304" s="14">
        <v>223.0</v>
      </c>
      <c r="K304" s="14">
        <v>23.0</v>
      </c>
      <c r="L304" s="10">
        <v>41.0</v>
      </c>
      <c r="M304" s="10" t="s">
        <v>313</v>
      </c>
      <c r="N304" s="26" t="str">
        <f t="shared" si="11"/>
        <v>(23,41,'No Apto'),</v>
      </c>
    </row>
    <row r="305">
      <c r="J305" s="14">
        <v>224.0</v>
      </c>
      <c r="K305" s="14">
        <v>23.0</v>
      </c>
      <c r="L305" s="10">
        <v>42.0</v>
      </c>
      <c r="M305" s="10" t="s">
        <v>310</v>
      </c>
      <c r="N305" s="26" t="str">
        <f t="shared" si="11"/>
        <v>(23,42,'Apto'),</v>
      </c>
    </row>
    <row r="306">
      <c r="J306" s="14">
        <v>225.0</v>
      </c>
      <c r="K306" s="14">
        <v>23.0</v>
      </c>
      <c r="L306" s="10">
        <v>43.0</v>
      </c>
      <c r="M306" s="10" t="s">
        <v>313</v>
      </c>
      <c r="N306" s="26" t="str">
        <f t="shared" si="11"/>
        <v>(23,43,'No Apto'),</v>
      </c>
    </row>
    <row r="307">
      <c r="J307" s="14">
        <v>226.0</v>
      </c>
      <c r="K307" s="14">
        <v>23.0</v>
      </c>
      <c r="L307" s="10">
        <v>44.0</v>
      </c>
      <c r="M307" s="10" t="s">
        <v>310</v>
      </c>
      <c r="N307" s="26" t="str">
        <f t="shared" si="11"/>
        <v>(23,44,'Apto'),</v>
      </c>
    </row>
    <row r="308">
      <c r="J308" s="14">
        <v>227.0</v>
      </c>
      <c r="K308" s="14">
        <v>23.0</v>
      </c>
      <c r="L308" s="10">
        <v>45.0</v>
      </c>
      <c r="M308" s="10" t="s">
        <v>310</v>
      </c>
      <c r="N308" s="26" t="str">
        <f t="shared" si="11"/>
        <v>(23,45,'Apto'),</v>
      </c>
    </row>
    <row r="309">
      <c r="J309" s="14">
        <v>228.0</v>
      </c>
      <c r="K309" s="14">
        <v>23.0</v>
      </c>
      <c r="L309" s="10">
        <v>46.0</v>
      </c>
      <c r="M309" s="10" t="s">
        <v>313</v>
      </c>
      <c r="N309" s="26" t="str">
        <f t="shared" si="11"/>
        <v>(23,46,'No Apto'),</v>
      </c>
    </row>
    <row r="310">
      <c r="J310" s="14">
        <v>229.0</v>
      </c>
      <c r="K310" s="14">
        <v>23.0</v>
      </c>
      <c r="L310" s="10">
        <v>47.0</v>
      </c>
      <c r="M310" s="10" t="s">
        <v>310</v>
      </c>
      <c r="N310" s="26" t="str">
        <f t="shared" si="11"/>
        <v>(23,47,'Apto'),</v>
      </c>
    </row>
    <row r="311">
      <c r="J311" s="14">
        <v>230.0</v>
      </c>
      <c r="K311" s="14">
        <v>23.0</v>
      </c>
      <c r="L311" s="10">
        <v>48.0</v>
      </c>
      <c r="M311" s="10" t="s">
        <v>313</v>
      </c>
      <c r="N311" s="26" t="str">
        <f t="shared" si="11"/>
        <v>(23,48,'No Apto'),</v>
      </c>
    </row>
    <row r="312">
      <c r="J312" s="14">
        <v>231.0</v>
      </c>
      <c r="K312" s="14">
        <v>23.0</v>
      </c>
      <c r="L312" s="10">
        <v>49.0</v>
      </c>
      <c r="M312" s="10" t="s">
        <v>313</v>
      </c>
      <c r="N312" s="26" t="str">
        <f t="shared" si="11"/>
        <v>(23,49,'No Apto'),</v>
      </c>
    </row>
    <row r="313">
      <c r="J313" s="14">
        <v>232.0</v>
      </c>
      <c r="K313" s="14">
        <v>23.0</v>
      </c>
      <c r="L313" s="10">
        <v>50.0</v>
      </c>
      <c r="M313" s="10" t="s">
        <v>310</v>
      </c>
      <c r="N313" s="26" t="str">
        <f t="shared" si="11"/>
        <v>(23,50,'Apto'),</v>
      </c>
    </row>
    <row r="314">
      <c r="J314" s="14">
        <v>233.0</v>
      </c>
      <c r="K314" s="14">
        <v>23.0</v>
      </c>
      <c r="L314" s="10">
        <v>51.0</v>
      </c>
      <c r="M314" s="10" t="s">
        <v>313</v>
      </c>
      <c r="N314" s="26" t="str">
        <f t="shared" si="11"/>
        <v>(23,51,'No Apto'),</v>
      </c>
    </row>
    <row r="315">
      <c r="J315" s="14">
        <v>234.0</v>
      </c>
      <c r="K315" s="14">
        <v>23.0</v>
      </c>
      <c r="L315" s="10">
        <v>52.0</v>
      </c>
      <c r="M315" s="10" t="s">
        <v>313</v>
      </c>
      <c r="N315" s="26" t="str">
        <f t="shared" si="11"/>
        <v>(23,52,'No Apto'),</v>
      </c>
    </row>
    <row r="316">
      <c r="J316" s="14">
        <v>235.0</v>
      </c>
      <c r="K316" s="14">
        <v>24.0</v>
      </c>
      <c r="L316" s="10">
        <v>40.0</v>
      </c>
      <c r="M316" s="10" t="s">
        <v>310</v>
      </c>
      <c r="N316" s="26" t="str">
        <f t="shared" si="11"/>
        <v>(24,40,'Apto'),</v>
      </c>
    </row>
    <row r="317">
      <c r="J317" s="14">
        <v>236.0</v>
      </c>
      <c r="K317" s="14">
        <v>24.0</v>
      </c>
      <c r="L317" s="10">
        <v>41.0</v>
      </c>
      <c r="M317" s="10" t="s">
        <v>310</v>
      </c>
      <c r="N317" s="26" t="str">
        <f t="shared" si="11"/>
        <v>(24,41,'Apto'),</v>
      </c>
    </row>
    <row r="318">
      <c r="J318" s="14">
        <v>237.0</v>
      </c>
      <c r="K318" s="14">
        <v>24.0</v>
      </c>
      <c r="L318" s="10">
        <v>42.0</v>
      </c>
      <c r="M318" s="10" t="s">
        <v>310</v>
      </c>
      <c r="N318" s="26" t="str">
        <f t="shared" si="11"/>
        <v>(24,42,'Apto'),</v>
      </c>
    </row>
    <row r="319">
      <c r="J319" s="14">
        <v>238.0</v>
      </c>
      <c r="K319" s="14">
        <v>24.0</v>
      </c>
      <c r="L319" s="10">
        <v>43.0</v>
      </c>
      <c r="M319" s="10" t="s">
        <v>310</v>
      </c>
      <c r="N319" s="26" t="str">
        <f t="shared" si="11"/>
        <v>(24,43,'Apto'),</v>
      </c>
    </row>
    <row r="320">
      <c r="J320" s="14">
        <v>239.0</v>
      </c>
      <c r="K320" s="14">
        <v>24.0</v>
      </c>
      <c r="L320" s="10">
        <v>44.0</v>
      </c>
      <c r="M320" s="10" t="s">
        <v>310</v>
      </c>
      <c r="N320" s="26" t="str">
        <f t="shared" si="11"/>
        <v>(24,44,'Apto'),</v>
      </c>
    </row>
    <row r="321">
      <c r="J321" s="14">
        <v>240.0</v>
      </c>
      <c r="K321" s="14">
        <v>24.0</v>
      </c>
      <c r="L321" s="10">
        <v>45.0</v>
      </c>
      <c r="M321" s="10" t="s">
        <v>310</v>
      </c>
      <c r="N321" s="26" t="str">
        <f t="shared" si="11"/>
        <v>(24,45,'Apto'),</v>
      </c>
    </row>
    <row r="322">
      <c r="J322" s="14">
        <v>241.0</v>
      </c>
      <c r="K322" s="14">
        <v>24.0</v>
      </c>
      <c r="L322" s="10">
        <v>46.0</v>
      </c>
      <c r="M322" s="10" t="s">
        <v>310</v>
      </c>
      <c r="N322" s="26" t="str">
        <f t="shared" si="11"/>
        <v>(24,46,'Apto'),</v>
      </c>
    </row>
    <row r="323">
      <c r="J323" s="14">
        <v>242.0</v>
      </c>
      <c r="K323" s="14">
        <v>24.0</v>
      </c>
      <c r="L323" s="10">
        <v>47.0</v>
      </c>
      <c r="M323" s="10" t="s">
        <v>313</v>
      </c>
      <c r="N323" s="26" t="str">
        <f t="shared" si="11"/>
        <v>(24,47,'No Apto'),</v>
      </c>
    </row>
    <row r="324">
      <c r="J324" s="14">
        <v>243.0</v>
      </c>
      <c r="K324" s="14">
        <v>24.0</v>
      </c>
      <c r="L324" s="10">
        <v>48.0</v>
      </c>
      <c r="M324" s="10" t="s">
        <v>310</v>
      </c>
      <c r="N324" s="26" t="str">
        <f t="shared" si="11"/>
        <v>(24,48,'Apto'),</v>
      </c>
    </row>
    <row r="325">
      <c r="J325" s="14">
        <v>244.0</v>
      </c>
      <c r="K325" s="14">
        <v>24.0</v>
      </c>
      <c r="L325" s="10">
        <v>49.0</v>
      </c>
      <c r="M325" s="10" t="s">
        <v>310</v>
      </c>
      <c r="N325" s="26" t="str">
        <f t="shared" si="11"/>
        <v>(24,49,'Apto'),</v>
      </c>
    </row>
    <row r="326">
      <c r="J326" s="14">
        <v>245.0</v>
      </c>
      <c r="K326" s="14">
        <v>24.0</v>
      </c>
      <c r="L326" s="10">
        <v>50.0</v>
      </c>
      <c r="M326" s="10" t="s">
        <v>313</v>
      </c>
      <c r="N326" s="26" t="str">
        <f t="shared" si="11"/>
        <v>(24,50,'No Apto'),</v>
      </c>
    </row>
    <row r="327">
      <c r="J327" s="14">
        <v>246.0</v>
      </c>
      <c r="K327" s="14">
        <v>24.0</v>
      </c>
      <c r="L327" s="10">
        <v>51.0</v>
      </c>
      <c r="M327" s="10" t="s">
        <v>313</v>
      </c>
      <c r="N327" s="26" t="str">
        <f t="shared" si="11"/>
        <v>(24,51,'No Apto'),</v>
      </c>
    </row>
    <row r="328">
      <c r="J328" s="14">
        <v>247.0</v>
      </c>
      <c r="K328" s="14">
        <v>24.0</v>
      </c>
      <c r="L328" s="10">
        <v>52.0</v>
      </c>
      <c r="M328" s="10" t="s">
        <v>310</v>
      </c>
      <c r="N328" s="26" t="str">
        <f t="shared" si="11"/>
        <v>(24,52,'Apto'),</v>
      </c>
    </row>
    <row r="329">
      <c r="J329" s="14">
        <v>248.0</v>
      </c>
      <c r="K329" s="14">
        <v>25.0</v>
      </c>
      <c r="L329" s="10">
        <v>40.0</v>
      </c>
      <c r="M329" s="10" t="s">
        <v>310</v>
      </c>
      <c r="N329" s="26" t="str">
        <f t="shared" si="11"/>
        <v>(25,40,'Apto'),</v>
      </c>
    </row>
    <row r="330">
      <c r="J330" s="14">
        <v>249.0</v>
      </c>
      <c r="K330" s="14">
        <v>25.0</v>
      </c>
      <c r="L330" s="10">
        <v>41.0</v>
      </c>
      <c r="M330" s="10" t="s">
        <v>310</v>
      </c>
      <c r="N330" s="26" t="str">
        <f t="shared" si="11"/>
        <v>(25,41,'Apto'),</v>
      </c>
    </row>
    <row r="331">
      <c r="J331" s="14">
        <v>250.0</v>
      </c>
      <c r="K331" s="14">
        <v>25.0</v>
      </c>
      <c r="L331" s="10">
        <v>42.0</v>
      </c>
      <c r="M331" s="10" t="s">
        <v>310</v>
      </c>
      <c r="N331" s="26" t="str">
        <f t="shared" si="11"/>
        <v>(25,42,'Apto'),</v>
      </c>
    </row>
    <row r="332">
      <c r="J332" s="14">
        <v>251.0</v>
      </c>
      <c r="K332" s="14">
        <v>25.0</v>
      </c>
      <c r="L332" s="10">
        <v>43.0</v>
      </c>
      <c r="M332" s="10" t="s">
        <v>310</v>
      </c>
      <c r="N332" s="26" t="str">
        <f t="shared" si="11"/>
        <v>(25,43,'Apto'),</v>
      </c>
    </row>
    <row r="333">
      <c r="J333" s="14">
        <v>252.0</v>
      </c>
      <c r="K333" s="14">
        <v>25.0</v>
      </c>
      <c r="L333" s="10">
        <v>44.0</v>
      </c>
      <c r="M333" s="10" t="s">
        <v>313</v>
      </c>
      <c r="N333" s="26" t="str">
        <f t="shared" si="11"/>
        <v>(25,44,'No Apto'),</v>
      </c>
    </row>
    <row r="334">
      <c r="J334" s="14">
        <v>253.0</v>
      </c>
      <c r="K334" s="14">
        <v>25.0</v>
      </c>
      <c r="L334" s="10">
        <v>45.0</v>
      </c>
      <c r="M334" s="10" t="s">
        <v>310</v>
      </c>
      <c r="N334" s="26" t="str">
        <f t="shared" si="11"/>
        <v>(25,45,'Apto'),</v>
      </c>
    </row>
    <row r="335">
      <c r="J335" s="14">
        <v>254.0</v>
      </c>
      <c r="K335" s="14">
        <v>25.0</v>
      </c>
      <c r="L335" s="10">
        <v>46.0</v>
      </c>
      <c r="M335" s="10" t="s">
        <v>310</v>
      </c>
      <c r="N335" s="26" t="str">
        <f t="shared" si="11"/>
        <v>(25,46,'Apto'),</v>
      </c>
    </row>
    <row r="336">
      <c r="J336" s="14">
        <v>255.0</v>
      </c>
      <c r="K336" s="14">
        <v>25.0</v>
      </c>
      <c r="L336" s="10">
        <v>47.0</v>
      </c>
      <c r="M336" s="10" t="s">
        <v>313</v>
      </c>
      <c r="N336" s="26" t="str">
        <f t="shared" si="11"/>
        <v>(25,47,'No Apto'),</v>
      </c>
    </row>
    <row r="337">
      <c r="J337" s="14">
        <v>256.0</v>
      </c>
      <c r="K337" s="14">
        <v>25.0</v>
      </c>
      <c r="L337" s="10">
        <v>48.0</v>
      </c>
      <c r="M337" s="10" t="s">
        <v>310</v>
      </c>
      <c r="N337" s="26" t="str">
        <f t="shared" si="11"/>
        <v>(25,48,'Apto'),</v>
      </c>
    </row>
    <row r="338">
      <c r="J338" s="14">
        <v>257.0</v>
      </c>
      <c r="K338" s="14">
        <v>25.0</v>
      </c>
      <c r="L338" s="10">
        <v>49.0</v>
      </c>
      <c r="M338" s="10" t="s">
        <v>310</v>
      </c>
      <c r="N338" s="26" t="str">
        <f t="shared" si="11"/>
        <v>(25,49,'Apto'),</v>
      </c>
    </row>
    <row r="339">
      <c r="J339" s="14">
        <v>258.0</v>
      </c>
      <c r="K339" s="14">
        <v>25.0</v>
      </c>
      <c r="L339" s="10">
        <v>50.0</v>
      </c>
      <c r="M339" s="10" t="s">
        <v>313</v>
      </c>
      <c r="N339" s="26" t="str">
        <f t="shared" si="11"/>
        <v>(25,50,'No Apto'),</v>
      </c>
    </row>
    <row r="340">
      <c r="J340" s="14">
        <v>259.0</v>
      </c>
      <c r="K340" s="14">
        <v>25.0</v>
      </c>
      <c r="L340" s="10">
        <v>51.0</v>
      </c>
      <c r="M340" s="10" t="s">
        <v>310</v>
      </c>
      <c r="N340" s="26" t="str">
        <f t="shared" si="11"/>
        <v>(25,51,'Apto'),</v>
      </c>
    </row>
    <row r="341">
      <c r="J341" s="14">
        <v>260.0</v>
      </c>
      <c r="K341" s="14">
        <v>25.0</v>
      </c>
      <c r="L341" s="10">
        <v>52.0</v>
      </c>
      <c r="M341" s="10" t="s">
        <v>310</v>
      </c>
      <c r="N341" s="26" t="str">
        <f>"("&amp;K341&amp;","&amp;L341&amp;",'"&amp;M341&amp;"')"</f>
        <v>(25,52,'Apto')</v>
      </c>
    </row>
    <row r="342">
      <c r="N342" s="9" t="s">
        <v>120</v>
      </c>
    </row>
  </sheetData>
  <conditionalFormatting sqref="B1:B67 B75:B1000">
    <cfRule type="expression" dxfId="0" priority="1">
      <formula>COUNTIF(B:B, 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63"/>
    <col customWidth="1" min="2" max="2" width="24.63"/>
    <col customWidth="1" min="3" max="3" width="54.75"/>
  </cols>
  <sheetData>
    <row r="3">
      <c r="A3" s="12" t="s">
        <v>314</v>
      </c>
      <c r="B3" s="12" t="s">
        <v>315</v>
      </c>
      <c r="C3" s="12" t="s">
        <v>316</v>
      </c>
    </row>
    <row r="4">
      <c r="A4" s="14" t="s">
        <v>317</v>
      </c>
      <c r="B4" s="14" t="s">
        <v>318</v>
      </c>
      <c r="C4" s="14" t="s">
        <v>319</v>
      </c>
    </row>
    <row r="5">
      <c r="A5" s="14" t="s">
        <v>320</v>
      </c>
      <c r="B5" s="14" t="s">
        <v>321</v>
      </c>
      <c r="C5" s="14" t="s">
        <v>322</v>
      </c>
    </row>
    <row r="6">
      <c r="A6" s="14" t="s">
        <v>323</v>
      </c>
      <c r="B6" s="14"/>
      <c r="C6" s="14" t="s">
        <v>324</v>
      </c>
    </row>
    <row r="7">
      <c r="A7" s="14" t="s">
        <v>325</v>
      </c>
      <c r="B7" s="14" t="s">
        <v>326</v>
      </c>
      <c r="C7" s="14" t="s">
        <v>327</v>
      </c>
    </row>
    <row r="8">
      <c r="A8" s="14" t="s">
        <v>328</v>
      </c>
      <c r="B8" s="14" t="s">
        <v>329</v>
      </c>
      <c r="C8" s="14" t="s">
        <v>330</v>
      </c>
    </row>
    <row r="9">
      <c r="A9" s="14" t="s">
        <v>331</v>
      </c>
      <c r="B9" s="14"/>
      <c r="C9" s="14" t="s">
        <v>332</v>
      </c>
    </row>
    <row r="10">
      <c r="A10" s="14" t="s">
        <v>333</v>
      </c>
      <c r="B10" s="14"/>
      <c r="C10" s="14" t="s">
        <v>334</v>
      </c>
    </row>
    <row r="11">
      <c r="A11" s="14" t="s">
        <v>335</v>
      </c>
      <c r="B11" s="14" t="s">
        <v>336</v>
      </c>
      <c r="C11" s="14" t="s">
        <v>337</v>
      </c>
    </row>
    <row r="12">
      <c r="A12" s="14" t="s">
        <v>338</v>
      </c>
      <c r="B12" s="14" t="s">
        <v>339</v>
      </c>
      <c r="C12" s="14" t="s">
        <v>340</v>
      </c>
    </row>
    <row r="13">
      <c r="A13" s="14" t="s">
        <v>341</v>
      </c>
      <c r="B13" s="14"/>
      <c r="C13" s="14" t="s">
        <v>342</v>
      </c>
    </row>
    <row r="14">
      <c r="A14" s="14" t="s">
        <v>343</v>
      </c>
      <c r="B14" s="14"/>
      <c r="C14" s="14" t="s">
        <v>344</v>
      </c>
    </row>
    <row r="15">
      <c r="A15" s="14" t="s">
        <v>345</v>
      </c>
      <c r="B15" s="14"/>
      <c r="C15" s="14" t="s">
        <v>346</v>
      </c>
    </row>
    <row r="16">
      <c r="A16" s="14" t="s">
        <v>347</v>
      </c>
      <c r="B16" s="14" t="s">
        <v>348</v>
      </c>
      <c r="C16" s="14" t="s">
        <v>349</v>
      </c>
    </row>
    <row r="17">
      <c r="A17" s="14" t="s">
        <v>350</v>
      </c>
      <c r="B17" s="14"/>
      <c r="C17" s="14" t="s">
        <v>351</v>
      </c>
    </row>
    <row r="18">
      <c r="A18" s="14" t="s">
        <v>352</v>
      </c>
      <c r="B18" s="14" t="s">
        <v>353</v>
      </c>
      <c r="C18" s="14" t="s">
        <v>354</v>
      </c>
    </row>
    <row r="19">
      <c r="A19" s="14" t="s">
        <v>355</v>
      </c>
      <c r="B19" s="14"/>
      <c r="C19" s="14" t="s">
        <v>356</v>
      </c>
    </row>
    <row r="20">
      <c r="A20" s="14" t="s">
        <v>357</v>
      </c>
      <c r="B20" s="14"/>
      <c r="C20" s="14" t="s">
        <v>358</v>
      </c>
    </row>
    <row r="21">
      <c r="A21" s="14" t="s">
        <v>359</v>
      </c>
      <c r="B21" s="14"/>
      <c r="C21" s="14" t="s">
        <v>360</v>
      </c>
    </row>
    <row r="22">
      <c r="A22" s="14" t="s">
        <v>361</v>
      </c>
      <c r="B22" s="14"/>
      <c r="C22" s="14" t="s">
        <v>362</v>
      </c>
    </row>
    <row r="23">
      <c r="A23" s="14" t="s">
        <v>363</v>
      </c>
      <c r="B23" s="14"/>
      <c r="C23" s="14" t="s">
        <v>364</v>
      </c>
    </row>
    <row r="24">
      <c r="A24" s="14" t="s">
        <v>365</v>
      </c>
      <c r="B24" s="14"/>
      <c r="C24" s="14" t="s">
        <v>366</v>
      </c>
    </row>
    <row r="25">
      <c r="A25" s="14" t="s">
        <v>367</v>
      </c>
      <c r="B25" s="14"/>
      <c r="C25" s="14" t="s">
        <v>368</v>
      </c>
    </row>
    <row r="26">
      <c r="A26" s="14" t="s">
        <v>369</v>
      </c>
      <c r="B26" s="14"/>
      <c r="C26" s="14" t="s">
        <v>370</v>
      </c>
    </row>
    <row r="27">
      <c r="A27" s="14" t="s">
        <v>371</v>
      </c>
      <c r="B27" s="14" t="s">
        <v>372</v>
      </c>
      <c r="C27" s="14" t="s">
        <v>373</v>
      </c>
    </row>
    <row r="28">
      <c r="A28" s="14" t="s">
        <v>374</v>
      </c>
      <c r="B28" s="14"/>
      <c r="C28" s="14" t="s">
        <v>375</v>
      </c>
    </row>
    <row r="29">
      <c r="A29" s="14" t="s">
        <v>376</v>
      </c>
      <c r="B29" s="14"/>
      <c r="C29" s="14" t="s">
        <v>377</v>
      </c>
    </row>
    <row r="30">
      <c r="A30" s="14" t="s">
        <v>378</v>
      </c>
      <c r="B30" s="14"/>
      <c r="C30" s="14" t="s">
        <v>379</v>
      </c>
    </row>
    <row r="31">
      <c r="A31" s="14" t="s">
        <v>380</v>
      </c>
      <c r="B31" s="14"/>
      <c r="C31" s="14" t="s">
        <v>381</v>
      </c>
    </row>
    <row r="32">
      <c r="A32" s="14" t="s">
        <v>382</v>
      </c>
      <c r="B32" s="14"/>
      <c r="C32" s="14" t="s">
        <v>383</v>
      </c>
    </row>
    <row r="33">
      <c r="A33" s="14" t="s">
        <v>384</v>
      </c>
      <c r="B33" s="14" t="s">
        <v>385</v>
      </c>
      <c r="C33" s="14" t="s">
        <v>386</v>
      </c>
    </row>
    <row r="34">
      <c r="A34" s="14" t="s">
        <v>387</v>
      </c>
      <c r="B34" s="14" t="s">
        <v>388</v>
      </c>
      <c r="C34" s="14" t="s">
        <v>389</v>
      </c>
    </row>
    <row r="35">
      <c r="A35" s="14" t="s">
        <v>390</v>
      </c>
      <c r="B35" s="14" t="s">
        <v>391</v>
      </c>
      <c r="C35" s="14" t="s">
        <v>392</v>
      </c>
    </row>
    <row r="36">
      <c r="A36" s="14" t="s">
        <v>393</v>
      </c>
      <c r="B36" s="14" t="s">
        <v>394</v>
      </c>
      <c r="C36" s="14" t="s">
        <v>395</v>
      </c>
    </row>
    <row r="37">
      <c r="A37" s="14" t="s">
        <v>396</v>
      </c>
      <c r="B37" s="14"/>
      <c r="C37" s="14" t="s">
        <v>340</v>
      </c>
    </row>
    <row r="38">
      <c r="A38" s="14" t="s">
        <v>397</v>
      </c>
      <c r="B38" s="14"/>
      <c r="C38" s="14" t="s">
        <v>398</v>
      </c>
    </row>
    <row r="39">
      <c r="A39" s="14" t="s">
        <v>399</v>
      </c>
      <c r="B39" s="14" t="s">
        <v>400</v>
      </c>
      <c r="C39" s="14" t="s">
        <v>401</v>
      </c>
    </row>
    <row r="40">
      <c r="A40" s="14" t="s">
        <v>402</v>
      </c>
      <c r="B40" s="14"/>
      <c r="C40" s="14" t="s">
        <v>403</v>
      </c>
    </row>
    <row r="41">
      <c r="A41" s="14" t="s">
        <v>404</v>
      </c>
      <c r="B41" s="14" t="s">
        <v>405</v>
      </c>
      <c r="C41" s="14" t="s">
        <v>406</v>
      </c>
    </row>
    <row r="42">
      <c r="A42" s="14" t="s">
        <v>407</v>
      </c>
      <c r="B42" s="14"/>
      <c r="C42" s="14" t="s">
        <v>408</v>
      </c>
    </row>
    <row r="43">
      <c r="A43" s="14" t="s">
        <v>409</v>
      </c>
      <c r="B43" s="14"/>
      <c r="C43" s="14" t="s">
        <v>410</v>
      </c>
    </row>
    <row r="44">
      <c r="A44" s="14" t="s">
        <v>411</v>
      </c>
      <c r="B44" s="14"/>
      <c r="C44" s="14" t="s">
        <v>412</v>
      </c>
    </row>
    <row r="45">
      <c r="A45" s="14" t="s">
        <v>413</v>
      </c>
      <c r="B45" s="14"/>
      <c r="C45" s="14" t="s">
        <v>414</v>
      </c>
    </row>
    <row r="46">
      <c r="A46" s="14" t="s">
        <v>415</v>
      </c>
      <c r="B46" s="14"/>
      <c r="C46" s="14" t="s">
        <v>416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5" max="15" width="22.88"/>
  </cols>
  <sheetData>
    <row r="2">
      <c r="A2" s="28" t="s">
        <v>417</v>
      </c>
      <c r="B2" s="29"/>
      <c r="C2" s="29"/>
      <c r="D2" s="29"/>
      <c r="E2" s="29"/>
      <c r="F2" s="29"/>
      <c r="G2" s="30"/>
      <c r="I2" s="28" t="s">
        <v>418</v>
      </c>
      <c r="J2" s="29"/>
      <c r="K2" s="29"/>
      <c r="L2" s="29"/>
      <c r="M2" s="29"/>
      <c r="N2" s="29"/>
      <c r="O2" s="30"/>
    </row>
    <row r="3" ht="32.25" customHeight="1">
      <c r="A3" s="31" t="s">
        <v>419</v>
      </c>
      <c r="B3" s="2"/>
      <c r="C3" s="2"/>
      <c r="D3" s="2"/>
      <c r="E3" s="2"/>
      <c r="F3" s="2"/>
      <c r="G3" s="3"/>
      <c r="I3" s="31" t="s">
        <v>420</v>
      </c>
      <c r="J3" s="2"/>
      <c r="K3" s="2"/>
      <c r="L3" s="2"/>
      <c r="M3" s="2"/>
      <c r="N3" s="2"/>
      <c r="O3" s="3"/>
    </row>
    <row r="4" ht="27.75" customHeight="1">
      <c r="A4" s="32"/>
      <c r="G4" s="33"/>
      <c r="I4" s="32"/>
      <c r="O4" s="33"/>
    </row>
    <row r="5">
      <c r="A5" s="32"/>
      <c r="G5" s="33"/>
      <c r="I5" s="32"/>
      <c r="O5" s="33"/>
    </row>
    <row r="6">
      <c r="A6" s="32"/>
      <c r="G6" s="33"/>
      <c r="I6" s="32"/>
      <c r="O6" s="33"/>
    </row>
    <row r="7">
      <c r="A7" s="4"/>
      <c r="B7" s="5"/>
      <c r="C7" s="5"/>
      <c r="D7" s="5"/>
      <c r="E7" s="5"/>
      <c r="F7" s="5"/>
      <c r="G7" s="6"/>
      <c r="I7" s="4"/>
      <c r="J7" s="5"/>
      <c r="K7" s="5"/>
      <c r="L7" s="5"/>
      <c r="M7" s="5"/>
      <c r="N7" s="5"/>
      <c r="O7" s="6"/>
    </row>
    <row r="8">
      <c r="A8" s="9"/>
      <c r="B8" s="9"/>
      <c r="C8" s="9"/>
      <c r="D8" s="9"/>
      <c r="E8" s="9"/>
      <c r="F8" s="9"/>
      <c r="G8" s="9"/>
    </row>
    <row r="9">
      <c r="A9" s="9"/>
      <c r="B9" s="9"/>
      <c r="C9" s="9"/>
      <c r="D9" s="9"/>
      <c r="E9" s="9"/>
      <c r="F9" s="9"/>
      <c r="G9" s="9"/>
    </row>
    <row r="10">
      <c r="A10" s="28" t="s">
        <v>421</v>
      </c>
      <c r="B10" s="29"/>
      <c r="C10" s="29"/>
      <c r="D10" s="29"/>
      <c r="E10" s="29"/>
      <c r="F10" s="29"/>
      <c r="G10" s="30"/>
      <c r="I10" s="28" t="s">
        <v>422</v>
      </c>
      <c r="J10" s="29"/>
      <c r="K10" s="29"/>
      <c r="L10" s="29"/>
      <c r="M10" s="29"/>
      <c r="N10" s="29"/>
      <c r="O10" s="30"/>
    </row>
    <row r="11" ht="26.25" customHeight="1">
      <c r="A11" s="31" t="s">
        <v>423</v>
      </c>
      <c r="B11" s="2"/>
      <c r="C11" s="2"/>
      <c r="D11" s="2"/>
      <c r="E11" s="2"/>
      <c r="F11" s="2"/>
      <c r="G11" s="3"/>
      <c r="I11" s="34" t="s">
        <v>424</v>
      </c>
      <c r="J11" s="29"/>
      <c r="K11" s="29"/>
      <c r="L11" s="29"/>
      <c r="M11" s="29"/>
      <c r="N11" s="29"/>
      <c r="O11" s="30"/>
    </row>
    <row r="12" ht="42.0" customHeight="1">
      <c r="A12" s="32"/>
      <c r="G12" s="33"/>
      <c r="I12" s="34" t="s">
        <v>425</v>
      </c>
      <c r="J12" s="29"/>
      <c r="K12" s="29"/>
      <c r="L12" s="29"/>
      <c r="M12" s="29"/>
      <c r="N12" s="29"/>
      <c r="O12" s="30"/>
    </row>
    <row r="13" ht="31.5" customHeight="1">
      <c r="A13" s="32"/>
      <c r="G13" s="33"/>
      <c r="I13" s="34" t="s">
        <v>426</v>
      </c>
      <c r="J13" s="29"/>
      <c r="K13" s="29"/>
      <c r="L13" s="29"/>
      <c r="M13" s="29"/>
      <c r="N13" s="29"/>
      <c r="O13" s="30"/>
    </row>
    <row r="14">
      <c r="A14" s="32"/>
      <c r="G14" s="33"/>
      <c r="I14" s="34" t="s">
        <v>427</v>
      </c>
      <c r="J14" s="29"/>
      <c r="K14" s="29"/>
      <c r="L14" s="29"/>
      <c r="M14" s="29"/>
      <c r="N14" s="29"/>
      <c r="O14" s="30"/>
    </row>
    <row r="15">
      <c r="A15" s="4"/>
      <c r="B15" s="5"/>
      <c r="C15" s="5"/>
      <c r="D15" s="5"/>
      <c r="E15" s="5"/>
      <c r="F15" s="5"/>
      <c r="G15" s="6"/>
      <c r="I15" s="34" t="s">
        <v>428</v>
      </c>
      <c r="J15" s="29"/>
      <c r="K15" s="29"/>
      <c r="L15" s="29"/>
      <c r="M15" s="29"/>
      <c r="N15" s="29"/>
      <c r="O15" s="30"/>
    </row>
    <row r="17">
      <c r="J17" s="9"/>
    </row>
  </sheetData>
  <mergeCells count="12">
    <mergeCell ref="I11:O11"/>
    <mergeCell ref="I12:O12"/>
    <mergeCell ref="I13:O13"/>
    <mergeCell ref="I14:O14"/>
    <mergeCell ref="A2:G2"/>
    <mergeCell ref="I2:O2"/>
    <mergeCell ref="A3:G7"/>
    <mergeCell ref="I3:O7"/>
    <mergeCell ref="A10:G10"/>
    <mergeCell ref="I10:O10"/>
    <mergeCell ref="A11:G15"/>
    <mergeCell ref="I15:O15"/>
  </mergeCells>
  <drawing r:id="rId1"/>
</worksheet>
</file>