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14_SGMW\02_CN202M\Engineering\Requirements_Engineering\07_System_Degradation_Strategy\"/>
    </mc:Choice>
  </mc:AlternateContent>
  <bookViews>
    <workbookView xWindow="0" yWindow="0" windowWidth="28740" windowHeight="12030" tabRatio="599" activeTab="3"/>
  </bookViews>
  <sheets>
    <sheet name="1. Revision History" sheetId="2" r:id="rId1"/>
    <sheet name="2. Failsafe" sheetId="10" r:id="rId2"/>
    <sheet name="3. DTC list" sheetId="11" r:id="rId3"/>
    <sheet name="4. Customer System Degradation" sheetId="9" r:id="rId4"/>
    <sheet name="5. Platform System Degradation" sheetId="6" r:id="rId5"/>
    <sheet name="6. Review" sheetId="7" r:id="rId6"/>
    <sheet name="7. Definition" sheetId="5" r:id="rId7"/>
  </sheets>
  <definedNames>
    <definedName name="_xlnm._FilterDatabase" localSheetId="3" hidden="1">'4. Customer System Degradation'!$C$1:$C$168</definedName>
    <definedName name="_xlnm._FilterDatabase" localSheetId="4" hidden="1">'5. Platform System Degradation'!$BS$1:$BS$144</definedName>
  </definedNames>
  <calcPr calcId="162913"/>
</workbook>
</file>

<file path=xl/calcChain.xml><?xml version="1.0" encoding="utf-8"?>
<calcChain xmlns="http://schemas.openxmlformats.org/spreadsheetml/2006/main">
  <c r="DV85" i="9" l="1"/>
  <c r="DU85" i="9"/>
  <c r="DT85" i="9"/>
  <c r="DS85" i="9"/>
  <c r="DR85" i="9"/>
  <c r="DQ85" i="9"/>
  <c r="DP85" i="9"/>
  <c r="DO85" i="9"/>
  <c r="DN85" i="9"/>
  <c r="DM85" i="9"/>
  <c r="DL85" i="9"/>
  <c r="DK85" i="9"/>
  <c r="DH85" i="9"/>
  <c r="DG85" i="9"/>
  <c r="DF85" i="9"/>
  <c r="DE85" i="9"/>
  <c r="DB85" i="9"/>
  <c r="DA85" i="9"/>
  <c r="CZ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Z85" i="9"/>
  <c r="N85" i="9"/>
  <c r="CS6" i="9" l="1"/>
  <c r="N138" i="9" l="1"/>
  <c r="N139" i="9"/>
  <c r="N140" i="9"/>
  <c r="N141" i="9"/>
  <c r="N143" i="9"/>
  <c r="N144" i="9"/>
  <c r="N145" i="9"/>
  <c r="N146" i="9"/>
  <c r="N147" i="9"/>
  <c r="N148" i="9"/>
  <c r="N149" i="9"/>
  <c r="N150" i="9"/>
  <c r="N142" i="9"/>
  <c r="N137" i="9"/>
  <c r="N20" i="9"/>
  <c r="N21" i="9"/>
  <c r="N22" i="9"/>
  <c r="N23" i="9"/>
  <c r="N24" i="9"/>
  <c r="N25" i="9"/>
  <c r="N26" i="9"/>
  <c r="N86" i="9"/>
  <c r="N87" i="9"/>
  <c r="N132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131" i="9"/>
  <c r="N88" i="9"/>
  <c r="N89" i="9"/>
  <c r="N102" i="9"/>
  <c r="N90" i="9"/>
  <c r="N167" i="9"/>
  <c r="N91" i="9"/>
  <c r="N109" i="9"/>
  <c r="N94" i="9"/>
  <c r="N110" i="9"/>
  <c r="N111" i="9"/>
  <c r="N112" i="9"/>
  <c r="N95" i="9"/>
  <c r="N96" i="9"/>
  <c r="N113" i="9"/>
  <c r="N114" i="9"/>
  <c r="N92" i="9"/>
  <c r="N115" i="9"/>
  <c r="N93" i="9"/>
  <c r="N103" i="9"/>
  <c r="N104" i="9"/>
  <c r="N105" i="9"/>
  <c r="N106" i="9"/>
  <c r="N97" i="9"/>
  <c r="N107" i="9"/>
  <c r="N98" i="9"/>
  <c r="N116" i="9"/>
  <c r="N99" i="9"/>
  <c r="N100" i="9"/>
  <c r="N101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08" i="9"/>
  <c r="N19" i="9"/>
  <c r="N7" i="9"/>
  <c r="N8" i="9"/>
  <c r="N9" i="9"/>
  <c r="N10" i="9"/>
  <c r="N11" i="9"/>
  <c r="N12" i="9"/>
  <c r="N13" i="9"/>
  <c r="N14" i="9"/>
  <c r="N6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Y138" i="9"/>
  <c r="CZ138" i="9"/>
  <c r="DA138" i="9"/>
  <c r="DB138" i="9"/>
  <c r="DE138" i="9"/>
  <c r="DF138" i="9"/>
  <c r="DG138" i="9"/>
  <c r="DH138" i="9"/>
  <c r="DK138" i="9"/>
  <c r="DL138" i="9"/>
  <c r="DM138" i="9"/>
  <c r="DN138" i="9"/>
  <c r="DO138" i="9"/>
  <c r="DP138" i="9"/>
  <c r="DQ138" i="9"/>
  <c r="DR138" i="9"/>
  <c r="DS138" i="9"/>
  <c r="DT138" i="9"/>
  <c r="DU138" i="9"/>
  <c r="DV138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Y139" i="9"/>
  <c r="CZ139" i="9"/>
  <c r="DA139" i="9"/>
  <c r="DB139" i="9"/>
  <c r="DE139" i="9"/>
  <c r="DF139" i="9"/>
  <c r="DG139" i="9"/>
  <c r="DH139" i="9"/>
  <c r="DK139" i="9"/>
  <c r="DL139" i="9"/>
  <c r="DM139" i="9"/>
  <c r="DN139" i="9"/>
  <c r="DO139" i="9"/>
  <c r="DP139" i="9"/>
  <c r="DQ139" i="9"/>
  <c r="DR139" i="9"/>
  <c r="DS139" i="9"/>
  <c r="DT139" i="9"/>
  <c r="DU139" i="9"/>
  <c r="DV139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Y140" i="9"/>
  <c r="CZ140" i="9"/>
  <c r="DA140" i="9"/>
  <c r="DB140" i="9"/>
  <c r="DE140" i="9"/>
  <c r="DF140" i="9"/>
  <c r="DG140" i="9"/>
  <c r="DH140" i="9"/>
  <c r="DK140" i="9"/>
  <c r="DL140" i="9"/>
  <c r="DM140" i="9"/>
  <c r="DN140" i="9"/>
  <c r="DO140" i="9"/>
  <c r="DP140" i="9"/>
  <c r="DQ140" i="9"/>
  <c r="DR140" i="9"/>
  <c r="DS140" i="9"/>
  <c r="DT140" i="9"/>
  <c r="DU140" i="9"/>
  <c r="DV140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Y141" i="9"/>
  <c r="CZ141" i="9"/>
  <c r="DA141" i="9"/>
  <c r="DB141" i="9"/>
  <c r="DE141" i="9"/>
  <c r="DF141" i="9"/>
  <c r="DG141" i="9"/>
  <c r="DH141" i="9"/>
  <c r="DK141" i="9"/>
  <c r="DL141" i="9"/>
  <c r="DM141" i="9"/>
  <c r="DN141" i="9"/>
  <c r="DO141" i="9"/>
  <c r="DP141" i="9"/>
  <c r="DQ141" i="9"/>
  <c r="DR141" i="9"/>
  <c r="DS141" i="9"/>
  <c r="DT141" i="9"/>
  <c r="DU141" i="9"/>
  <c r="DV141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Y143" i="9"/>
  <c r="CZ143" i="9"/>
  <c r="DA143" i="9"/>
  <c r="DB143" i="9"/>
  <c r="DE143" i="9"/>
  <c r="DF143" i="9"/>
  <c r="DG143" i="9"/>
  <c r="DH143" i="9"/>
  <c r="DK143" i="9"/>
  <c r="DL143" i="9"/>
  <c r="DM143" i="9"/>
  <c r="DN143" i="9"/>
  <c r="DO143" i="9"/>
  <c r="DP143" i="9"/>
  <c r="DQ143" i="9"/>
  <c r="DR143" i="9"/>
  <c r="DS143" i="9"/>
  <c r="DT143" i="9"/>
  <c r="DU143" i="9"/>
  <c r="DV143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Y144" i="9"/>
  <c r="CZ144" i="9"/>
  <c r="DA144" i="9"/>
  <c r="DB144" i="9"/>
  <c r="DE144" i="9"/>
  <c r="DF144" i="9"/>
  <c r="DG144" i="9"/>
  <c r="DH144" i="9"/>
  <c r="DK144" i="9"/>
  <c r="DL144" i="9"/>
  <c r="DM144" i="9"/>
  <c r="DN144" i="9"/>
  <c r="DO144" i="9"/>
  <c r="DP144" i="9"/>
  <c r="DQ144" i="9"/>
  <c r="DR144" i="9"/>
  <c r="DS144" i="9"/>
  <c r="DT144" i="9"/>
  <c r="DU144" i="9"/>
  <c r="DV144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Y145" i="9"/>
  <c r="CZ145" i="9"/>
  <c r="DA145" i="9"/>
  <c r="DB145" i="9"/>
  <c r="DE145" i="9"/>
  <c r="DF145" i="9"/>
  <c r="DG145" i="9"/>
  <c r="DH145" i="9"/>
  <c r="DK145" i="9"/>
  <c r="DL145" i="9"/>
  <c r="DM145" i="9"/>
  <c r="DN145" i="9"/>
  <c r="DO145" i="9"/>
  <c r="DP145" i="9"/>
  <c r="DQ145" i="9"/>
  <c r="DR145" i="9"/>
  <c r="DS145" i="9"/>
  <c r="DT145" i="9"/>
  <c r="DU145" i="9"/>
  <c r="DV145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Y146" i="9"/>
  <c r="CZ146" i="9"/>
  <c r="DA146" i="9"/>
  <c r="DB146" i="9"/>
  <c r="DE146" i="9"/>
  <c r="DF146" i="9"/>
  <c r="DG146" i="9"/>
  <c r="DH146" i="9"/>
  <c r="DK146" i="9"/>
  <c r="DL146" i="9"/>
  <c r="DM146" i="9"/>
  <c r="DN146" i="9"/>
  <c r="DO146" i="9"/>
  <c r="DP146" i="9"/>
  <c r="DQ146" i="9"/>
  <c r="DR146" i="9"/>
  <c r="DS146" i="9"/>
  <c r="DT146" i="9"/>
  <c r="DU146" i="9"/>
  <c r="DV146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Y147" i="9"/>
  <c r="CZ147" i="9"/>
  <c r="DA147" i="9"/>
  <c r="DB147" i="9"/>
  <c r="DE147" i="9"/>
  <c r="DF147" i="9"/>
  <c r="DG147" i="9"/>
  <c r="DH147" i="9"/>
  <c r="DK147" i="9"/>
  <c r="DL147" i="9"/>
  <c r="DM147" i="9"/>
  <c r="DN147" i="9"/>
  <c r="DO147" i="9"/>
  <c r="DP147" i="9"/>
  <c r="DQ147" i="9"/>
  <c r="DR147" i="9"/>
  <c r="DS147" i="9"/>
  <c r="DT147" i="9"/>
  <c r="DU147" i="9"/>
  <c r="DV147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Y148" i="9"/>
  <c r="CZ148" i="9"/>
  <c r="DA148" i="9"/>
  <c r="DB148" i="9"/>
  <c r="DE148" i="9"/>
  <c r="DF148" i="9"/>
  <c r="DG148" i="9"/>
  <c r="DH148" i="9"/>
  <c r="DK148" i="9"/>
  <c r="DL148" i="9"/>
  <c r="DM148" i="9"/>
  <c r="DN148" i="9"/>
  <c r="DO148" i="9"/>
  <c r="DP148" i="9"/>
  <c r="DQ148" i="9"/>
  <c r="DR148" i="9"/>
  <c r="DS148" i="9"/>
  <c r="DT148" i="9"/>
  <c r="DU148" i="9"/>
  <c r="DV148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Y149" i="9"/>
  <c r="CZ149" i="9"/>
  <c r="DA149" i="9"/>
  <c r="DB149" i="9"/>
  <c r="DE149" i="9"/>
  <c r="DF149" i="9"/>
  <c r="DG149" i="9"/>
  <c r="DH149" i="9"/>
  <c r="DK149" i="9"/>
  <c r="DL149" i="9"/>
  <c r="DM149" i="9"/>
  <c r="DN149" i="9"/>
  <c r="DO149" i="9"/>
  <c r="DP149" i="9"/>
  <c r="DQ149" i="9"/>
  <c r="DR149" i="9"/>
  <c r="DS149" i="9"/>
  <c r="DT149" i="9"/>
  <c r="DU149" i="9"/>
  <c r="DV149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Y150" i="9"/>
  <c r="CZ150" i="9"/>
  <c r="DA150" i="9"/>
  <c r="DB150" i="9"/>
  <c r="DE150" i="9"/>
  <c r="DF150" i="9"/>
  <c r="DG150" i="9"/>
  <c r="DH150" i="9"/>
  <c r="DK150" i="9"/>
  <c r="DL150" i="9"/>
  <c r="DM150" i="9"/>
  <c r="DN150" i="9"/>
  <c r="DO150" i="9"/>
  <c r="DP150" i="9"/>
  <c r="DQ150" i="9"/>
  <c r="DR150" i="9"/>
  <c r="DS150" i="9"/>
  <c r="DT150" i="9"/>
  <c r="DU150" i="9"/>
  <c r="DV150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Y142" i="9"/>
  <c r="CZ142" i="9"/>
  <c r="DA142" i="9"/>
  <c r="DB142" i="9"/>
  <c r="DE142" i="9"/>
  <c r="DF142" i="9"/>
  <c r="DG142" i="9"/>
  <c r="DH142" i="9"/>
  <c r="DK142" i="9"/>
  <c r="DL142" i="9"/>
  <c r="DM142" i="9"/>
  <c r="DN142" i="9"/>
  <c r="DO142" i="9"/>
  <c r="DP142" i="9"/>
  <c r="DQ142" i="9"/>
  <c r="DR142" i="9"/>
  <c r="DS142" i="9"/>
  <c r="DT142" i="9"/>
  <c r="DU142" i="9"/>
  <c r="DV142" i="9"/>
  <c r="CK20" i="9"/>
  <c r="CL20" i="9"/>
  <c r="CM20" i="9"/>
  <c r="CN20" i="9"/>
  <c r="CO20" i="9"/>
  <c r="CP20" i="9"/>
  <c r="CQ20" i="9"/>
  <c r="CR20" i="9"/>
  <c r="CS20" i="9"/>
  <c r="CT20" i="9"/>
  <c r="CK21" i="9"/>
  <c r="CL21" i="9"/>
  <c r="CM21" i="9"/>
  <c r="CN21" i="9"/>
  <c r="CO21" i="9"/>
  <c r="CP21" i="9"/>
  <c r="CQ21" i="9"/>
  <c r="CR21" i="9"/>
  <c r="CS21" i="9"/>
  <c r="CT21" i="9"/>
  <c r="CK22" i="9"/>
  <c r="CL22" i="9"/>
  <c r="CM22" i="9"/>
  <c r="CN22" i="9"/>
  <c r="CO22" i="9"/>
  <c r="CP22" i="9"/>
  <c r="CQ22" i="9"/>
  <c r="CR22" i="9"/>
  <c r="CS22" i="9"/>
  <c r="CT22" i="9"/>
  <c r="CK23" i="9"/>
  <c r="CL23" i="9"/>
  <c r="CM23" i="9"/>
  <c r="CN23" i="9"/>
  <c r="CO23" i="9"/>
  <c r="CP23" i="9"/>
  <c r="CQ23" i="9"/>
  <c r="CR23" i="9"/>
  <c r="CS23" i="9"/>
  <c r="CT23" i="9"/>
  <c r="CK24" i="9"/>
  <c r="CL24" i="9"/>
  <c r="CM24" i="9"/>
  <c r="CN24" i="9"/>
  <c r="CO24" i="9"/>
  <c r="CP24" i="9"/>
  <c r="CQ24" i="9"/>
  <c r="CR24" i="9"/>
  <c r="CS24" i="9"/>
  <c r="CT24" i="9"/>
  <c r="CK25" i="9"/>
  <c r="CL25" i="9"/>
  <c r="CM25" i="9"/>
  <c r="CN25" i="9"/>
  <c r="CO25" i="9"/>
  <c r="CP25" i="9"/>
  <c r="CQ25" i="9"/>
  <c r="CR25" i="9"/>
  <c r="CS25" i="9"/>
  <c r="CT25" i="9"/>
  <c r="CK26" i="9"/>
  <c r="CL26" i="9"/>
  <c r="CM26" i="9"/>
  <c r="CN26" i="9"/>
  <c r="CO26" i="9"/>
  <c r="CP26" i="9"/>
  <c r="CQ26" i="9"/>
  <c r="CR26" i="9"/>
  <c r="CS26" i="9"/>
  <c r="CT26" i="9"/>
  <c r="CK86" i="9"/>
  <c r="CL86" i="9"/>
  <c r="CM86" i="9"/>
  <c r="CN86" i="9"/>
  <c r="CO86" i="9"/>
  <c r="CP86" i="9"/>
  <c r="CQ86" i="9"/>
  <c r="CR86" i="9"/>
  <c r="CS86" i="9"/>
  <c r="CT86" i="9"/>
  <c r="CK87" i="9"/>
  <c r="CL87" i="9"/>
  <c r="CM87" i="9"/>
  <c r="CN87" i="9"/>
  <c r="CO87" i="9"/>
  <c r="CP87" i="9"/>
  <c r="CQ87" i="9"/>
  <c r="CR87" i="9"/>
  <c r="CS87" i="9"/>
  <c r="CT87" i="9"/>
  <c r="CK132" i="9"/>
  <c r="CL132" i="9"/>
  <c r="CM132" i="9"/>
  <c r="CN132" i="9"/>
  <c r="CO132" i="9"/>
  <c r="CP132" i="9"/>
  <c r="CQ132" i="9"/>
  <c r="CR132" i="9"/>
  <c r="CS132" i="9"/>
  <c r="CT132" i="9"/>
  <c r="CK27" i="9"/>
  <c r="CL27" i="9"/>
  <c r="CM27" i="9"/>
  <c r="CN27" i="9"/>
  <c r="CO27" i="9"/>
  <c r="CP27" i="9"/>
  <c r="CQ27" i="9"/>
  <c r="CR27" i="9"/>
  <c r="CS27" i="9"/>
  <c r="CT27" i="9"/>
  <c r="CK28" i="9"/>
  <c r="CL28" i="9"/>
  <c r="CM28" i="9"/>
  <c r="CN28" i="9"/>
  <c r="CO28" i="9"/>
  <c r="CP28" i="9"/>
  <c r="CQ28" i="9"/>
  <c r="CR28" i="9"/>
  <c r="CS28" i="9"/>
  <c r="CT28" i="9"/>
  <c r="CK29" i="9"/>
  <c r="CL29" i="9"/>
  <c r="CM29" i="9"/>
  <c r="CN29" i="9"/>
  <c r="CO29" i="9"/>
  <c r="CP29" i="9"/>
  <c r="CQ29" i="9"/>
  <c r="CR29" i="9"/>
  <c r="CS29" i="9"/>
  <c r="CT29" i="9"/>
  <c r="CK30" i="9"/>
  <c r="CL30" i="9"/>
  <c r="CM30" i="9"/>
  <c r="CN30" i="9"/>
  <c r="CO30" i="9"/>
  <c r="CP30" i="9"/>
  <c r="CQ30" i="9"/>
  <c r="CR30" i="9"/>
  <c r="CS30" i="9"/>
  <c r="CT30" i="9"/>
  <c r="CK31" i="9"/>
  <c r="CL31" i="9"/>
  <c r="CM31" i="9"/>
  <c r="CN31" i="9"/>
  <c r="CO31" i="9"/>
  <c r="CP31" i="9"/>
  <c r="CQ31" i="9"/>
  <c r="CR31" i="9"/>
  <c r="CS31" i="9"/>
  <c r="CT31" i="9"/>
  <c r="CK32" i="9"/>
  <c r="CL32" i="9"/>
  <c r="CM32" i="9"/>
  <c r="CN32" i="9"/>
  <c r="CO32" i="9"/>
  <c r="CP32" i="9"/>
  <c r="CQ32" i="9"/>
  <c r="CR32" i="9"/>
  <c r="CS32" i="9"/>
  <c r="CT32" i="9"/>
  <c r="CK33" i="9"/>
  <c r="CL33" i="9"/>
  <c r="CM33" i="9"/>
  <c r="CN33" i="9"/>
  <c r="CO33" i="9"/>
  <c r="CP33" i="9"/>
  <c r="CQ33" i="9"/>
  <c r="CR33" i="9"/>
  <c r="CS33" i="9"/>
  <c r="CT33" i="9"/>
  <c r="CK34" i="9"/>
  <c r="CL34" i="9"/>
  <c r="CM34" i="9"/>
  <c r="CN34" i="9"/>
  <c r="CO34" i="9"/>
  <c r="CP34" i="9"/>
  <c r="CQ34" i="9"/>
  <c r="CR34" i="9"/>
  <c r="CS34" i="9"/>
  <c r="CT34" i="9"/>
  <c r="CK35" i="9"/>
  <c r="CL35" i="9"/>
  <c r="CM35" i="9"/>
  <c r="CN35" i="9"/>
  <c r="CO35" i="9"/>
  <c r="CP35" i="9"/>
  <c r="CQ35" i="9"/>
  <c r="CR35" i="9"/>
  <c r="CS35" i="9"/>
  <c r="CT35" i="9"/>
  <c r="CK36" i="9"/>
  <c r="CL36" i="9"/>
  <c r="CM36" i="9"/>
  <c r="CN36" i="9"/>
  <c r="CO36" i="9"/>
  <c r="CP36" i="9"/>
  <c r="CQ36" i="9"/>
  <c r="CR36" i="9"/>
  <c r="CS36" i="9"/>
  <c r="CT36" i="9"/>
  <c r="CK37" i="9"/>
  <c r="CL37" i="9"/>
  <c r="CM37" i="9"/>
  <c r="CN37" i="9"/>
  <c r="CO37" i="9"/>
  <c r="CP37" i="9"/>
  <c r="CQ37" i="9"/>
  <c r="CR37" i="9"/>
  <c r="CS37" i="9"/>
  <c r="CT37" i="9"/>
  <c r="CK38" i="9"/>
  <c r="CL38" i="9"/>
  <c r="CM38" i="9"/>
  <c r="CN38" i="9"/>
  <c r="CO38" i="9"/>
  <c r="CP38" i="9"/>
  <c r="CQ38" i="9"/>
  <c r="CR38" i="9"/>
  <c r="CS38" i="9"/>
  <c r="CT38" i="9"/>
  <c r="CK39" i="9"/>
  <c r="CL39" i="9"/>
  <c r="CM39" i="9"/>
  <c r="CN39" i="9"/>
  <c r="CO39" i="9"/>
  <c r="CP39" i="9"/>
  <c r="CQ39" i="9"/>
  <c r="CR39" i="9"/>
  <c r="CS39" i="9"/>
  <c r="CT39" i="9"/>
  <c r="CK40" i="9"/>
  <c r="CL40" i="9"/>
  <c r="CM40" i="9"/>
  <c r="CN40" i="9"/>
  <c r="CO40" i="9"/>
  <c r="CP40" i="9"/>
  <c r="CQ40" i="9"/>
  <c r="CR40" i="9"/>
  <c r="CS40" i="9"/>
  <c r="CT40" i="9"/>
  <c r="CK41" i="9"/>
  <c r="CL41" i="9"/>
  <c r="CM41" i="9"/>
  <c r="CN41" i="9"/>
  <c r="CO41" i="9"/>
  <c r="CP41" i="9"/>
  <c r="CQ41" i="9"/>
  <c r="CR41" i="9"/>
  <c r="CS41" i="9"/>
  <c r="CT41" i="9"/>
  <c r="CK42" i="9"/>
  <c r="CL42" i="9"/>
  <c r="CM42" i="9"/>
  <c r="CN42" i="9"/>
  <c r="CO42" i="9"/>
  <c r="CP42" i="9"/>
  <c r="CQ42" i="9"/>
  <c r="CR42" i="9"/>
  <c r="CS42" i="9"/>
  <c r="CT42" i="9"/>
  <c r="CK43" i="9"/>
  <c r="CL43" i="9"/>
  <c r="CM43" i="9"/>
  <c r="CN43" i="9"/>
  <c r="CO43" i="9"/>
  <c r="CP43" i="9"/>
  <c r="CQ43" i="9"/>
  <c r="CR43" i="9"/>
  <c r="CS43" i="9"/>
  <c r="CT43" i="9"/>
  <c r="CK44" i="9"/>
  <c r="CL44" i="9"/>
  <c r="CM44" i="9"/>
  <c r="CN44" i="9"/>
  <c r="CO44" i="9"/>
  <c r="CP44" i="9"/>
  <c r="CQ44" i="9"/>
  <c r="CR44" i="9"/>
  <c r="CS44" i="9"/>
  <c r="CT44" i="9"/>
  <c r="CK45" i="9"/>
  <c r="CL45" i="9"/>
  <c r="CM45" i="9"/>
  <c r="CN45" i="9"/>
  <c r="CO45" i="9"/>
  <c r="CP45" i="9"/>
  <c r="CQ45" i="9"/>
  <c r="CR45" i="9"/>
  <c r="CS45" i="9"/>
  <c r="CT45" i="9"/>
  <c r="CK46" i="9"/>
  <c r="CL46" i="9"/>
  <c r="CM46" i="9"/>
  <c r="CN46" i="9"/>
  <c r="CO46" i="9"/>
  <c r="CP46" i="9"/>
  <c r="CQ46" i="9"/>
  <c r="CR46" i="9"/>
  <c r="CS46" i="9"/>
  <c r="CT46" i="9"/>
  <c r="CK47" i="9"/>
  <c r="CL47" i="9"/>
  <c r="CM47" i="9"/>
  <c r="CN47" i="9"/>
  <c r="CO47" i="9"/>
  <c r="CP47" i="9"/>
  <c r="CQ47" i="9"/>
  <c r="CR47" i="9"/>
  <c r="CS47" i="9"/>
  <c r="CT47" i="9"/>
  <c r="CK48" i="9"/>
  <c r="CL48" i="9"/>
  <c r="CM48" i="9"/>
  <c r="CN48" i="9"/>
  <c r="CO48" i="9"/>
  <c r="CP48" i="9"/>
  <c r="CQ48" i="9"/>
  <c r="CR48" i="9"/>
  <c r="CS48" i="9"/>
  <c r="CT48" i="9"/>
  <c r="CK49" i="9"/>
  <c r="CL49" i="9"/>
  <c r="CM49" i="9"/>
  <c r="CN49" i="9"/>
  <c r="CO49" i="9"/>
  <c r="CP49" i="9"/>
  <c r="CQ49" i="9"/>
  <c r="CR49" i="9"/>
  <c r="CS49" i="9"/>
  <c r="CT49" i="9"/>
  <c r="CK50" i="9"/>
  <c r="CL50" i="9"/>
  <c r="CM50" i="9"/>
  <c r="CN50" i="9"/>
  <c r="CO50" i="9"/>
  <c r="CP50" i="9"/>
  <c r="CQ50" i="9"/>
  <c r="CR50" i="9"/>
  <c r="CS50" i="9"/>
  <c r="CT50" i="9"/>
  <c r="CK51" i="9"/>
  <c r="CL51" i="9"/>
  <c r="CM51" i="9"/>
  <c r="CN51" i="9"/>
  <c r="CO51" i="9"/>
  <c r="CP51" i="9"/>
  <c r="CQ51" i="9"/>
  <c r="CR51" i="9"/>
  <c r="CS51" i="9"/>
  <c r="CT51" i="9"/>
  <c r="CK52" i="9"/>
  <c r="CL52" i="9"/>
  <c r="CM52" i="9"/>
  <c r="CN52" i="9"/>
  <c r="CO52" i="9"/>
  <c r="CP52" i="9"/>
  <c r="CQ52" i="9"/>
  <c r="CR52" i="9"/>
  <c r="CS52" i="9"/>
  <c r="CT52" i="9"/>
  <c r="CK53" i="9"/>
  <c r="CL53" i="9"/>
  <c r="CM53" i="9"/>
  <c r="CN53" i="9"/>
  <c r="CO53" i="9"/>
  <c r="CP53" i="9"/>
  <c r="CQ53" i="9"/>
  <c r="CR53" i="9"/>
  <c r="CS53" i="9"/>
  <c r="CT53" i="9"/>
  <c r="CK54" i="9"/>
  <c r="CL54" i="9"/>
  <c r="CM54" i="9"/>
  <c r="CN54" i="9"/>
  <c r="CO54" i="9"/>
  <c r="CP54" i="9"/>
  <c r="CQ54" i="9"/>
  <c r="CR54" i="9"/>
  <c r="CS54" i="9"/>
  <c r="CT54" i="9"/>
  <c r="CK55" i="9"/>
  <c r="CL55" i="9"/>
  <c r="CM55" i="9"/>
  <c r="CN55" i="9"/>
  <c r="CO55" i="9"/>
  <c r="CP55" i="9"/>
  <c r="CQ55" i="9"/>
  <c r="CR55" i="9"/>
  <c r="CS55" i="9"/>
  <c r="CT55" i="9"/>
  <c r="CK56" i="9"/>
  <c r="CL56" i="9"/>
  <c r="CM56" i="9"/>
  <c r="CN56" i="9"/>
  <c r="CO56" i="9"/>
  <c r="CP56" i="9"/>
  <c r="CQ56" i="9"/>
  <c r="CR56" i="9"/>
  <c r="CS56" i="9"/>
  <c r="CT56" i="9"/>
  <c r="CK57" i="9"/>
  <c r="CL57" i="9"/>
  <c r="CM57" i="9"/>
  <c r="CN57" i="9"/>
  <c r="CO57" i="9"/>
  <c r="CP57" i="9"/>
  <c r="CQ57" i="9"/>
  <c r="CR57" i="9"/>
  <c r="CS57" i="9"/>
  <c r="CT57" i="9"/>
  <c r="CK58" i="9"/>
  <c r="CL58" i="9"/>
  <c r="CM58" i="9"/>
  <c r="CN58" i="9"/>
  <c r="CO58" i="9"/>
  <c r="CP58" i="9"/>
  <c r="CQ58" i="9"/>
  <c r="CR58" i="9"/>
  <c r="CS58" i="9"/>
  <c r="CT58" i="9"/>
  <c r="CK59" i="9"/>
  <c r="CL59" i="9"/>
  <c r="CM59" i="9"/>
  <c r="CN59" i="9"/>
  <c r="CO59" i="9"/>
  <c r="CP59" i="9"/>
  <c r="CQ59" i="9"/>
  <c r="CR59" i="9"/>
  <c r="CS59" i="9"/>
  <c r="CT59" i="9"/>
  <c r="CK60" i="9"/>
  <c r="CL60" i="9"/>
  <c r="CM60" i="9"/>
  <c r="CN60" i="9"/>
  <c r="CO60" i="9"/>
  <c r="CP60" i="9"/>
  <c r="CQ60" i="9"/>
  <c r="CR60" i="9"/>
  <c r="CS60" i="9"/>
  <c r="CT60" i="9"/>
  <c r="CK61" i="9"/>
  <c r="CL61" i="9"/>
  <c r="CM61" i="9"/>
  <c r="CN61" i="9"/>
  <c r="CO61" i="9"/>
  <c r="CP61" i="9"/>
  <c r="CQ61" i="9"/>
  <c r="CR61" i="9"/>
  <c r="CS61" i="9"/>
  <c r="CT61" i="9"/>
  <c r="CK62" i="9"/>
  <c r="CL62" i="9"/>
  <c r="CM62" i="9"/>
  <c r="CN62" i="9"/>
  <c r="CO62" i="9"/>
  <c r="CP62" i="9"/>
  <c r="CQ62" i="9"/>
  <c r="CR62" i="9"/>
  <c r="CS62" i="9"/>
  <c r="CT62" i="9"/>
  <c r="CK63" i="9"/>
  <c r="CL63" i="9"/>
  <c r="CM63" i="9"/>
  <c r="CN63" i="9"/>
  <c r="CO63" i="9"/>
  <c r="CP63" i="9"/>
  <c r="CQ63" i="9"/>
  <c r="CR63" i="9"/>
  <c r="CS63" i="9"/>
  <c r="CT63" i="9"/>
  <c r="CK64" i="9"/>
  <c r="CL64" i="9"/>
  <c r="CM64" i="9"/>
  <c r="CN64" i="9"/>
  <c r="CO64" i="9"/>
  <c r="CP64" i="9"/>
  <c r="CQ64" i="9"/>
  <c r="CR64" i="9"/>
  <c r="CS64" i="9"/>
  <c r="CT64" i="9"/>
  <c r="CK65" i="9"/>
  <c r="CL65" i="9"/>
  <c r="CM65" i="9"/>
  <c r="CN65" i="9"/>
  <c r="CO65" i="9"/>
  <c r="CP65" i="9"/>
  <c r="CQ65" i="9"/>
  <c r="CR65" i="9"/>
  <c r="CS65" i="9"/>
  <c r="CT65" i="9"/>
  <c r="CK66" i="9"/>
  <c r="CL66" i="9"/>
  <c r="CM66" i="9"/>
  <c r="CN66" i="9"/>
  <c r="CO66" i="9"/>
  <c r="CP66" i="9"/>
  <c r="CQ66" i="9"/>
  <c r="CR66" i="9"/>
  <c r="CS66" i="9"/>
  <c r="CT66" i="9"/>
  <c r="CK67" i="9"/>
  <c r="CL67" i="9"/>
  <c r="CM67" i="9"/>
  <c r="CN67" i="9"/>
  <c r="CO67" i="9"/>
  <c r="CP67" i="9"/>
  <c r="CQ67" i="9"/>
  <c r="CR67" i="9"/>
  <c r="CS67" i="9"/>
  <c r="CT67" i="9"/>
  <c r="CK68" i="9"/>
  <c r="CL68" i="9"/>
  <c r="CM68" i="9"/>
  <c r="CN68" i="9"/>
  <c r="CO68" i="9"/>
  <c r="CP68" i="9"/>
  <c r="CQ68" i="9"/>
  <c r="CR68" i="9"/>
  <c r="CS68" i="9"/>
  <c r="CT68" i="9"/>
  <c r="CK69" i="9"/>
  <c r="CL69" i="9"/>
  <c r="CM69" i="9"/>
  <c r="CN69" i="9"/>
  <c r="CO69" i="9"/>
  <c r="CP69" i="9"/>
  <c r="CQ69" i="9"/>
  <c r="CR69" i="9"/>
  <c r="CS69" i="9"/>
  <c r="CT69" i="9"/>
  <c r="CK70" i="9"/>
  <c r="CL70" i="9"/>
  <c r="CM70" i="9"/>
  <c r="CN70" i="9"/>
  <c r="CO70" i="9"/>
  <c r="CP70" i="9"/>
  <c r="CQ70" i="9"/>
  <c r="CR70" i="9"/>
  <c r="CS70" i="9"/>
  <c r="CT70" i="9"/>
  <c r="CK71" i="9"/>
  <c r="CL71" i="9"/>
  <c r="CM71" i="9"/>
  <c r="CN71" i="9"/>
  <c r="CO71" i="9"/>
  <c r="CP71" i="9"/>
  <c r="CQ71" i="9"/>
  <c r="CR71" i="9"/>
  <c r="CS71" i="9"/>
  <c r="CT71" i="9"/>
  <c r="CK72" i="9"/>
  <c r="CL72" i="9"/>
  <c r="CM72" i="9"/>
  <c r="CN72" i="9"/>
  <c r="CO72" i="9"/>
  <c r="CP72" i="9"/>
  <c r="CQ72" i="9"/>
  <c r="CR72" i="9"/>
  <c r="CS72" i="9"/>
  <c r="CT72" i="9"/>
  <c r="CK73" i="9"/>
  <c r="CL73" i="9"/>
  <c r="CM73" i="9"/>
  <c r="CN73" i="9"/>
  <c r="CO73" i="9"/>
  <c r="CP73" i="9"/>
  <c r="CQ73" i="9"/>
  <c r="CR73" i="9"/>
  <c r="CS73" i="9"/>
  <c r="CT73" i="9"/>
  <c r="CK74" i="9"/>
  <c r="CL74" i="9"/>
  <c r="CM74" i="9"/>
  <c r="CN74" i="9"/>
  <c r="CO74" i="9"/>
  <c r="CP74" i="9"/>
  <c r="CQ74" i="9"/>
  <c r="CR74" i="9"/>
  <c r="CS74" i="9"/>
  <c r="CT74" i="9"/>
  <c r="CK75" i="9"/>
  <c r="CL75" i="9"/>
  <c r="CM75" i="9"/>
  <c r="CN75" i="9"/>
  <c r="CO75" i="9"/>
  <c r="CP75" i="9"/>
  <c r="CQ75" i="9"/>
  <c r="CR75" i="9"/>
  <c r="CS75" i="9"/>
  <c r="CT75" i="9"/>
  <c r="CK76" i="9"/>
  <c r="CL76" i="9"/>
  <c r="CM76" i="9"/>
  <c r="CN76" i="9"/>
  <c r="CO76" i="9"/>
  <c r="CP76" i="9"/>
  <c r="CQ76" i="9"/>
  <c r="CR76" i="9"/>
  <c r="CS76" i="9"/>
  <c r="CT76" i="9"/>
  <c r="CK77" i="9"/>
  <c r="CL77" i="9"/>
  <c r="CM77" i="9"/>
  <c r="CN77" i="9"/>
  <c r="CO77" i="9"/>
  <c r="CP77" i="9"/>
  <c r="CQ77" i="9"/>
  <c r="CR77" i="9"/>
  <c r="CS77" i="9"/>
  <c r="CT77" i="9"/>
  <c r="CK78" i="9"/>
  <c r="CL78" i="9"/>
  <c r="CM78" i="9"/>
  <c r="CN78" i="9"/>
  <c r="CO78" i="9"/>
  <c r="CP78" i="9"/>
  <c r="CQ78" i="9"/>
  <c r="CR78" i="9"/>
  <c r="CS78" i="9"/>
  <c r="CT78" i="9"/>
  <c r="CK79" i="9"/>
  <c r="CL79" i="9"/>
  <c r="CM79" i="9"/>
  <c r="CN79" i="9"/>
  <c r="CO79" i="9"/>
  <c r="CP79" i="9"/>
  <c r="CQ79" i="9"/>
  <c r="CR79" i="9"/>
  <c r="CS79" i="9"/>
  <c r="CT79" i="9"/>
  <c r="CK80" i="9"/>
  <c r="CL80" i="9"/>
  <c r="CM80" i="9"/>
  <c r="CN80" i="9"/>
  <c r="CO80" i="9"/>
  <c r="CP80" i="9"/>
  <c r="CQ80" i="9"/>
  <c r="CR80" i="9"/>
  <c r="CS80" i="9"/>
  <c r="CT80" i="9"/>
  <c r="CK81" i="9"/>
  <c r="CL81" i="9"/>
  <c r="CM81" i="9"/>
  <c r="CN81" i="9"/>
  <c r="CO81" i="9"/>
  <c r="CP81" i="9"/>
  <c r="CQ81" i="9"/>
  <c r="CR81" i="9"/>
  <c r="CS81" i="9"/>
  <c r="CT81" i="9"/>
  <c r="CK82" i="9"/>
  <c r="CL82" i="9"/>
  <c r="CM82" i="9"/>
  <c r="CN82" i="9"/>
  <c r="CO82" i="9"/>
  <c r="CP82" i="9"/>
  <c r="CQ82" i="9"/>
  <c r="CR82" i="9"/>
  <c r="CS82" i="9"/>
  <c r="CT82" i="9"/>
  <c r="CK83" i="9"/>
  <c r="CL83" i="9"/>
  <c r="CM83" i="9"/>
  <c r="CN83" i="9"/>
  <c r="CO83" i="9"/>
  <c r="CP83" i="9"/>
  <c r="CQ83" i="9"/>
  <c r="CR83" i="9"/>
  <c r="CS83" i="9"/>
  <c r="CT83" i="9"/>
  <c r="CK84" i="9"/>
  <c r="CL84" i="9"/>
  <c r="CM84" i="9"/>
  <c r="CN84" i="9"/>
  <c r="CO84" i="9"/>
  <c r="CP84" i="9"/>
  <c r="CQ84" i="9"/>
  <c r="CR84" i="9"/>
  <c r="CS84" i="9"/>
  <c r="CT84" i="9"/>
  <c r="CK131" i="9"/>
  <c r="CL131" i="9"/>
  <c r="CM131" i="9"/>
  <c r="CN131" i="9"/>
  <c r="CO131" i="9"/>
  <c r="CP131" i="9"/>
  <c r="CQ131" i="9"/>
  <c r="CR131" i="9"/>
  <c r="CS131" i="9"/>
  <c r="CT131" i="9"/>
  <c r="CK88" i="9"/>
  <c r="CL88" i="9"/>
  <c r="CM88" i="9"/>
  <c r="CN88" i="9"/>
  <c r="CO88" i="9"/>
  <c r="CP88" i="9"/>
  <c r="CQ88" i="9"/>
  <c r="CR88" i="9"/>
  <c r="CS88" i="9"/>
  <c r="CT88" i="9"/>
  <c r="CK89" i="9"/>
  <c r="CL89" i="9"/>
  <c r="CM89" i="9"/>
  <c r="CN89" i="9"/>
  <c r="CO89" i="9"/>
  <c r="CP89" i="9"/>
  <c r="CQ89" i="9"/>
  <c r="CR89" i="9"/>
  <c r="CS89" i="9"/>
  <c r="CT89" i="9"/>
  <c r="CK102" i="9"/>
  <c r="CL102" i="9"/>
  <c r="CM102" i="9"/>
  <c r="CN102" i="9"/>
  <c r="CO102" i="9"/>
  <c r="CP102" i="9"/>
  <c r="CQ102" i="9"/>
  <c r="CR102" i="9"/>
  <c r="CS102" i="9"/>
  <c r="CT102" i="9"/>
  <c r="CK90" i="9"/>
  <c r="CL90" i="9"/>
  <c r="CM90" i="9"/>
  <c r="CN90" i="9"/>
  <c r="CO90" i="9"/>
  <c r="CP90" i="9"/>
  <c r="CQ90" i="9"/>
  <c r="CR90" i="9"/>
  <c r="CS90" i="9"/>
  <c r="CT90" i="9"/>
  <c r="CK167" i="9"/>
  <c r="CL167" i="9"/>
  <c r="CM167" i="9"/>
  <c r="CN167" i="9"/>
  <c r="CO167" i="9"/>
  <c r="CP167" i="9"/>
  <c r="CQ167" i="9"/>
  <c r="CR167" i="9"/>
  <c r="CS167" i="9"/>
  <c r="CT167" i="9"/>
  <c r="CK91" i="9"/>
  <c r="CL91" i="9"/>
  <c r="CM91" i="9"/>
  <c r="CN91" i="9"/>
  <c r="CO91" i="9"/>
  <c r="CP91" i="9"/>
  <c r="CQ91" i="9"/>
  <c r="CR91" i="9"/>
  <c r="CS91" i="9"/>
  <c r="CT91" i="9"/>
  <c r="CK109" i="9"/>
  <c r="CL109" i="9"/>
  <c r="CM109" i="9"/>
  <c r="CN109" i="9"/>
  <c r="CO109" i="9"/>
  <c r="CP109" i="9"/>
  <c r="CQ109" i="9"/>
  <c r="CR109" i="9"/>
  <c r="CS109" i="9"/>
  <c r="CT109" i="9"/>
  <c r="CK94" i="9"/>
  <c r="CL94" i="9"/>
  <c r="CM94" i="9"/>
  <c r="CN94" i="9"/>
  <c r="CO94" i="9"/>
  <c r="CP94" i="9"/>
  <c r="CQ94" i="9"/>
  <c r="CR94" i="9"/>
  <c r="CS94" i="9"/>
  <c r="CT94" i="9"/>
  <c r="CK110" i="9"/>
  <c r="CL110" i="9"/>
  <c r="CM110" i="9"/>
  <c r="CN110" i="9"/>
  <c r="CO110" i="9"/>
  <c r="CP110" i="9"/>
  <c r="CQ110" i="9"/>
  <c r="CR110" i="9"/>
  <c r="CS110" i="9"/>
  <c r="CT110" i="9"/>
  <c r="CK111" i="9"/>
  <c r="CL111" i="9"/>
  <c r="CM111" i="9"/>
  <c r="CN111" i="9"/>
  <c r="CO111" i="9"/>
  <c r="CP111" i="9"/>
  <c r="CQ111" i="9"/>
  <c r="CR111" i="9"/>
  <c r="CS111" i="9"/>
  <c r="CT111" i="9"/>
  <c r="CK112" i="9"/>
  <c r="CL112" i="9"/>
  <c r="CM112" i="9"/>
  <c r="CN112" i="9"/>
  <c r="CO112" i="9"/>
  <c r="CP112" i="9"/>
  <c r="CQ112" i="9"/>
  <c r="CR112" i="9"/>
  <c r="CS112" i="9"/>
  <c r="CT112" i="9"/>
  <c r="CK95" i="9"/>
  <c r="CL95" i="9"/>
  <c r="CM95" i="9"/>
  <c r="CN95" i="9"/>
  <c r="CO95" i="9"/>
  <c r="CP95" i="9"/>
  <c r="CQ95" i="9"/>
  <c r="CR95" i="9"/>
  <c r="CS95" i="9"/>
  <c r="CT95" i="9"/>
  <c r="CK96" i="9"/>
  <c r="CL96" i="9"/>
  <c r="CM96" i="9"/>
  <c r="CN96" i="9"/>
  <c r="CO96" i="9"/>
  <c r="CP96" i="9"/>
  <c r="CQ96" i="9"/>
  <c r="CR96" i="9"/>
  <c r="CS96" i="9"/>
  <c r="CT96" i="9"/>
  <c r="CK113" i="9"/>
  <c r="CL113" i="9"/>
  <c r="CM113" i="9"/>
  <c r="CN113" i="9"/>
  <c r="CO113" i="9"/>
  <c r="CP113" i="9"/>
  <c r="CQ113" i="9"/>
  <c r="CR113" i="9"/>
  <c r="CS113" i="9"/>
  <c r="CT113" i="9"/>
  <c r="CK114" i="9"/>
  <c r="CL114" i="9"/>
  <c r="CM114" i="9"/>
  <c r="CN114" i="9"/>
  <c r="CO114" i="9"/>
  <c r="CP114" i="9"/>
  <c r="CQ114" i="9"/>
  <c r="CR114" i="9"/>
  <c r="CS114" i="9"/>
  <c r="CT114" i="9"/>
  <c r="CK92" i="9"/>
  <c r="CL92" i="9"/>
  <c r="CM92" i="9"/>
  <c r="CN92" i="9"/>
  <c r="CO92" i="9"/>
  <c r="CP92" i="9"/>
  <c r="CQ92" i="9"/>
  <c r="CR92" i="9"/>
  <c r="CS92" i="9"/>
  <c r="CT92" i="9"/>
  <c r="CK115" i="9"/>
  <c r="CL115" i="9"/>
  <c r="CM115" i="9"/>
  <c r="CN115" i="9"/>
  <c r="CO115" i="9"/>
  <c r="CP115" i="9"/>
  <c r="CQ115" i="9"/>
  <c r="CR115" i="9"/>
  <c r="CS115" i="9"/>
  <c r="CT115" i="9"/>
  <c r="CK93" i="9"/>
  <c r="CL93" i="9"/>
  <c r="CM93" i="9"/>
  <c r="CN93" i="9"/>
  <c r="CO93" i="9"/>
  <c r="CP93" i="9"/>
  <c r="CQ93" i="9"/>
  <c r="CR93" i="9"/>
  <c r="CS93" i="9"/>
  <c r="CT93" i="9"/>
  <c r="CK103" i="9"/>
  <c r="CL103" i="9"/>
  <c r="CM103" i="9"/>
  <c r="CN103" i="9"/>
  <c r="CO103" i="9"/>
  <c r="CP103" i="9"/>
  <c r="CQ103" i="9"/>
  <c r="CR103" i="9"/>
  <c r="CS103" i="9"/>
  <c r="CT103" i="9"/>
  <c r="CK104" i="9"/>
  <c r="CL104" i="9"/>
  <c r="CM104" i="9"/>
  <c r="CN104" i="9"/>
  <c r="CO104" i="9"/>
  <c r="CP104" i="9"/>
  <c r="CQ104" i="9"/>
  <c r="CR104" i="9"/>
  <c r="CS104" i="9"/>
  <c r="CT104" i="9"/>
  <c r="CK105" i="9"/>
  <c r="CL105" i="9"/>
  <c r="CM105" i="9"/>
  <c r="CN105" i="9"/>
  <c r="CO105" i="9"/>
  <c r="CP105" i="9"/>
  <c r="CQ105" i="9"/>
  <c r="CR105" i="9"/>
  <c r="CS105" i="9"/>
  <c r="CT105" i="9"/>
  <c r="CK106" i="9"/>
  <c r="CL106" i="9"/>
  <c r="CM106" i="9"/>
  <c r="CN106" i="9"/>
  <c r="CO106" i="9"/>
  <c r="CP106" i="9"/>
  <c r="CQ106" i="9"/>
  <c r="CR106" i="9"/>
  <c r="CS106" i="9"/>
  <c r="CT106" i="9"/>
  <c r="CK97" i="9"/>
  <c r="CL97" i="9"/>
  <c r="CM97" i="9"/>
  <c r="CN97" i="9"/>
  <c r="CO97" i="9"/>
  <c r="CP97" i="9"/>
  <c r="CQ97" i="9"/>
  <c r="CR97" i="9"/>
  <c r="CS97" i="9"/>
  <c r="CT97" i="9"/>
  <c r="CK107" i="9"/>
  <c r="CL107" i="9"/>
  <c r="CM107" i="9"/>
  <c r="CN107" i="9"/>
  <c r="CO107" i="9"/>
  <c r="CP107" i="9"/>
  <c r="CQ107" i="9"/>
  <c r="CR107" i="9"/>
  <c r="CS107" i="9"/>
  <c r="CT107" i="9"/>
  <c r="CK98" i="9"/>
  <c r="CL98" i="9"/>
  <c r="CM98" i="9"/>
  <c r="CN98" i="9"/>
  <c r="CO98" i="9"/>
  <c r="CP98" i="9"/>
  <c r="CQ98" i="9"/>
  <c r="CR98" i="9"/>
  <c r="CS98" i="9"/>
  <c r="CT98" i="9"/>
  <c r="CK116" i="9"/>
  <c r="CL116" i="9"/>
  <c r="CM116" i="9"/>
  <c r="CN116" i="9"/>
  <c r="CO116" i="9"/>
  <c r="CP116" i="9"/>
  <c r="CQ116" i="9"/>
  <c r="CR116" i="9"/>
  <c r="CS116" i="9"/>
  <c r="CT116" i="9"/>
  <c r="CK99" i="9"/>
  <c r="CL99" i="9"/>
  <c r="CM99" i="9"/>
  <c r="CN99" i="9"/>
  <c r="CO99" i="9"/>
  <c r="CP99" i="9"/>
  <c r="CQ99" i="9"/>
  <c r="CR99" i="9"/>
  <c r="CS99" i="9"/>
  <c r="CT99" i="9"/>
  <c r="CK100" i="9"/>
  <c r="CL100" i="9"/>
  <c r="CM100" i="9"/>
  <c r="CN100" i="9"/>
  <c r="CO100" i="9"/>
  <c r="CP100" i="9"/>
  <c r="CQ100" i="9"/>
  <c r="CR100" i="9"/>
  <c r="CS100" i="9"/>
  <c r="CT100" i="9"/>
  <c r="CK101" i="9"/>
  <c r="CL101" i="9"/>
  <c r="CM101" i="9"/>
  <c r="CN101" i="9"/>
  <c r="CO101" i="9"/>
  <c r="CP101" i="9"/>
  <c r="CQ101" i="9"/>
  <c r="CR101" i="9"/>
  <c r="CS101" i="9"/>
  <c r="CT101" i="9"/>
  <c r="CK117" i="9"/>
  <c r="CL117" i="9"/>
  <c r="CM117" i="9"/>
  <c r="CN117" i="9"/>
  <c r="CO117" i="9"/>
  <c r="CP117" i="9"/>
  <c r="CQ117" i="9"/>
  <c r="CR117" i="9"/>
  <c r="CS117" i="9"/>
  <c r="CT117" i="9"/>
  <c r="CK118" i="9"/>
  <c r="CL118" i="9"/>
  <c r="CM118" i="9"/>
  <c r="CN118" i="9"/>
  <c r="CO118" i="9"/>
  <c r="CP118" i="9"/>
  <c r="CQ118" i="9"/>
  <c r="CR118" i="9"/>
  <c r="CS118" i="9"/>
  <c r="CT118" i="9"/>
  <c r="CK119" i="9"/>
  <c r="CL119" i="9"/>
  <c r="CM119" i="9"/>
  <c r="CN119" i="9"/>
  <c r="CO119" i="9"/>
  <c r="CP119" i="9"/>
  <c r="CQ119" i="9"/>
  <c r="CR119" i="9"/>
  <c r="CS119" i="9"/>
  <c r="CT119" i="9"/>
  <c r="CK120" i="9"/>
  <c r="CL120" i="9"/>
  <c r="CM120" i="9"/>
  <c r="CN120" i="9"/>
  <c r="CO120" i="9"/>
  <c r="CP120" i="9"/>
  <c r="CQ120" i="9"/>
  <c r="CR120" i="9"/>
  <c r="CS120" i="9"/>
  <c r="CT120" i="9"/>
  <c r="CK121" i="9"/>
  <c r="CL121" i="9"/>
  <c r="CM121" i="9"/>
  <c r="CN121" i="9"/>
  <c r="CO121" i="9"/>
  <c r="CP121" i="9"/>
  <c r="CQ121" i="9"/>
  <c r="CR121" i="9"/>
  <c r="CS121" i="9"/>
  <c r="CT121" i="9"/>
  <c r="CK122" i="9"/>
  <c r="CL122" i="9"/>
  <c r="CM122" i="9"/>
  <c r="CN122" i="9"/>
  <c r="CO122" i="9"/>
  <c r="CP122" i="9"/>
  <c r="CQ122" i="9"/>
  <c r="CR122" i="9"/>
  <c r="CS122" i="9"/>
  <c r="CT122" i="9"/>
  <c r="CK123" i="9"/>
  <c r="CL123" i="9"/>
  <c r="CM123" i="9"/>
  <c r="CN123" i="9"/>
  <c r="CO123" i="9"/>
  <c r="CP123" i="9"/>
  <c r="CQ123" i="9"/>
  <c r="CR123" i="9"/>
  <c r="CS123" i="9"/>
  <c r="CT123" i="9"/>
  <c r="CK124" i="9"/>
  <c r="CL124" i="9"/>
  <c r="CM124" i="9"/>
  <c r="CN124" i="9"/>
  <c r="CO124" i="9"/>
  <c r="CP124" i="9"/>
  <c r="CQ124" i="9"/>
  <c r="CR124" i="9"/>
  <c r="CS124" i="9"/>
  <c r="CT124" i="9"/>
  <c r="CK125" i="9"/>
  <c r="CL125" i="9"/>
  <c r="CM125" i="9"/>
  <c r="CN125" i="9"/>
  <c r="CO125" i="9"/>
  <c r="CP125" i="9"/>
  <c r="CQ125" i="9"/>
  <c r="CR125" i="9"/>
  <c r="CS125" i="9"/>
  <c r="CT125" i="9"/>
  <c r="CK126" i="9"/>
  <c r="CL126" i="9"/>
  <c r="CM126" i="9"/>
  <c r="CN126" i="9"/>
  <c r="CO126" i="9"/>
  <c r="CP126" i="9"/>
  <c r="CQ126" i="9"/>
  <c r="CR126" i="9"/>
  <c r="CS126" i="9"/>
  <c r="CT126" i="9"/>
  <c r="CK127" i="9"/>
  <c r="CL127" i="9"/>
  <c r="CM127" i="9"/>
  <c r="CN127" i="9"/>
  <c r="CO127" i="9"/>
  <c r="CP127" i="9"/>
  <c r="CQ127" i="9"/>
  <c r="CR127" i="9"/>
  <c r="CS127" i="9"/>
  <c r="CT127" i="9"/>
  <c r="CK128" i="9"/>
  <c r="CL128" i="9"/>
  <c r="CM128" i="9"/>
  <c r="CN128" i="9"/>
  <c r="CO128" i="9"/>
  <c r="CP128" i="9"/>
  <c r="CQ128" i="9"/>
  <c r="CR128" i="9"/>
  <c r="CS128" i="9"/>
  <c r="CT128" i="9"/>
  <c r="CK129" i="9"/>
  <c r="CL129" i="9"/>
  <c r="CM129" i="9"/>
  <c r="CN129" i="9"/>
  <c r="CO129" i="9"/>
  <c r="CP129" i="9"/>
  <c r="CQ129" i="9"/>
  <c r="CR129" i="9"/>
  <c r="CS129" i="9"/>
  <c r="CT129" i="9"/>
  <c r="CK130" i="9"/>
  <c r="CL130" i="9"/>
  <c r="CM130" i="9"/>
  <c r="CN130" i="9"/>
  <c r="CO130" i="9"/>
  <c r="CP130" i="9"/>
  <c r="CQ130" i="9"/>
  <c r="CR130" i="9"/>
  <c r="CS130" i="9"/>
  <c r="CT130" i="9"/>
  <c r="CK108" i="9"/>
  <c r="CL108" i="9"/>
  <c r="CM108" i="9"/>
  <c r="CN108" i="9"/>
  <c r="CO108" i="9"/>
  <c r="CP108" i="9"/>
  <c r="CQ108" i="9"/>
  <c r="CR108" i="9"/>
  <c r="CS108" i="9"/>
  <c r="CT108" i="9"/>
  <c r="CU20" i="9"/>
  <c r="CV20" i="9"/>
  <c r="CW20" i="9"/>
  <c r="CX20" i="9"/>
  <c r="CY20" i="9"/>
  <c r="CZ20" i="9"/>
  <c r="DA20" i="9"/>
  <c r="DB20" i="9"/>
  <c r="DE20" i="9"/>
  <c r="DF20" i="9"/>
  <c r="DG20" i="9"/>
  <c r="DH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CU21" i="9"/>
  <c r="CV21" i="9"/>
  <c r="CW21" i="9"/>
  <c r="CX21" i="9"/>
  <c r="CY21" i="9"/>
  <c r="CZ21" i="9"/>
  <c r="DA21" i="9"/>
  <c r="DB21" i="9"/>
  <c r="DE21" i="9"/>
  <c r="DF21" i="9"/>
  <c r="DG21" i="9"/>
  <c r="DH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CU22" i="9"/>
  <c r="CV22" i="9"/>
  <c r="CW22" i="9"/>
  <c r="CX22" i="9"/>
  <c r="CY22" i="9"/>
  <c r="CZ22" i="9"/>
  <c r="DA22" i="9"/>
  <c r="DB22" i="9"/>
  <c r="DE22" i="9"/>
  <c r="DF22" i="9"/>
  <c r="DG22" i="9"/>
  <c r="DH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CU23" i="9"/>
  <c r="CV23" i="9"/>
  <c r="CW23" i="9"/>
  <c r="CX23" i="9"/>
  <c r="CY23" i="9"/>
  <c r="CZ23" i="9"/>
  <c r="DA23" i="9"/>
  <c r="DB23" i="9"/>
  <c r="DE23" i="9"/>
  <c r="DF23" i="9"/>
  <c r="DG23" i="9"/>
  <c r="DH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CU24" i="9"/>
  <c r="CV24" i="9"/>
  <c r="CW24" i="9"/>
  <c r="CX24" i="9"/>
  <c r="CY24" i="9"/>
  <c r="CZ24" i="9"/>
  <c r="DA24" i="9"/>
  <c r="DB24" i="9"/>
  <c r="DE24" i="9"/>
  <c r="DF24" i="9"/>
  <c r="DG24" i="9"/>
  <c r="DH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CU25" i="9"/>
  <c r="CV25" i="9"/>
  <c r="CW25" i="9"/>
  <c r="CX25" i="9"/>
  <c r="CY25" i="9"/>
  <c r="CZ25" i="9"/>
  <c r="DA25" i="9"/>
  <c r="DB25" i="9"/>
  <c r="DE25" i="9"/>
  <c r="DF25" i="9"/>
  <c r="DG25" i="9"/>
  <c r="DH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CU26" i="9"/>
  <c r="CV26" i="9"/>
  <c r="CW26" i="9"/>
  <c r="CX26" i="9"/>
  <c r="CY26" i="9"/>
  <c r="CZ26" i="9"/>
  <c r="DA26" i="9"/>
  <c r="DB26" i="9"/>
  <c r="DE26" i="9"/>
  <c r="DF26" i="9"/>
  <c r="DG26" i="9"/>
  <c r="DH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CU86" i="9"/>
  <c r="CV86" i="9"/>
  <c r="CW86" i="9"/>
  <c r="CX86" i="9"/>
  <c r="CY86" i="9"/>
  <c r="CZ86" i="9"/>
  <c r="DA86" i="9"/>
  <c r="DB86" i="9"/>
  <c r="DE86" i="9"/>
  <c r="DF86" i="9"/>
  <c r="DG86" i="9"/>
  <c r="DH86" i="9"/>
  <c r="DK86" i="9"/>
  <c r="DL86" i="9"/>
  <c r="DM86" i="9"/>
  <c r="DN86" i="9"/>
  <c r="DO86" i="9"/>
  <c r="DP86" i="9"/>
  <c r="DQ86" i="9"/>
  <c r="DR86" i="9"/>
  <c r="DS86" i="9"/>
  <c r="DT86" i="9"/>
  <c r="DU86" i="9"/>
  <c r="DV86" i="9"/>
  <c r="CU87" i="9"/>
  <c r="CV87" i="9"/>
  <c r="CW87" i="9"/>
  <c r="CX87" i="9"/>
  <c r="CY87" i="9"/>
  <c r="CZ87" i="9"/>
  <c r="DA87" i="9"/>
  <c r="DB87" i="9"/>
  <c r="DE87" i="9"/>
  <c r="DF87" i="9"/>
  <c r="DG87" i="9"/>
  <c r="DH87" i="9"/>
  <c r="DK87" i="9"/>
  <c r="DL87" i="9"/>
  <c r="DM87" i="9"/>
  <c r="DN87" i="9"/>
  <c r="DO87" i="9"/>
  <c r="DP87" i="9"/>
  <c r="DQ87" i="9"/>
  <c r="DR87" i="9"/>
  <c r="DS87" i="9"/>
  <c r="DT87" i="9"/>
  <c r="DU87" i="9"/>
  <c r="DV87" i="9"/>
  <c r="CU132" i="9"/>
  <c r="CV132" i="9"/>
  <c r="CW132" i="9"/>
  <c r="CX132" i="9"/>
  <c r="CY132" i="9"/>
  <c r="CZ132" i="9"/>
  <c r="DA132" i="9"/>
  <c r="DB132" i="9"/>
  <c r="DE132" i="9"/>
  <c r="DF132" i="9"/>
  <c r="DG132" i="9"/>
  <c r="DH132" i="9"/>
  <c r="DK132" i="9"/>
  <c r="DL132" i="9"/>
  <c r="DM132" i="9"/>
  <c r="DN132" i="9"/>
  <c r="DO132" i="9"/>
  <c r="DP132" i="9"/>
  <c r="DQ132" i="9"/>
  <c r="DR132" i="9"/>
  <c r="DS132" i="9"/>
  <c r="DT132" i="9"/>
  <c r="DU132" i="9"/>
  <c r="DV132" i="9"/>
  <c r="CU27" i="9"/>
  <c r="CV27" i="9"/>
  <c r="CW27" i="9"/>
  <c r="CX27" i="9"/>
  <c r="CY27" i="9"/>
  <c r="CZ27" i="9"/>
  <c r="DA27" i="9"/>
  <c r="DB27" i="9"/>
  <c r="DE27" i="9"/>
  <c r="DF27" i="9"/>
  <c r="DG27" i="9"/>
  <c r="DH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CU28" i="9"/>
  <c r="CV28" i="9"/>
  <c r="CW28" i="9"/>
  <c r="CX28" i="9"/>
  <c r="CY28" i="9"/>
  <c r="CZ28" i="9"/>
  <c r="DA28" i="9"/>
  <c r="DB28" i="9"/>
  <c r="DE28" i="9"/>
  <c r="DF28" i="9"/>
  <c r="DG28" i="9"/>
  <c r="DH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CU29" i="9"/>
  <c r="CV29" i="9"/>
  <c r="CW29" i="9"/>
  <c r="CX29" i="9"/>
  <c r="CY29" i="9"/>
  <c r="CZ29" i="9"/>
  <c r="DA29" i="9"/>
  <c r="DB29" i="9"/>
  <c r="DE29" i="9"/>
  <c r="DF29" i="9"/>
  <c r="DG29" i="9"/>
  <c r="DH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CU30" i="9"/>
  <c r="CV30" i="9"/>
  <c r="CW30" i="9"/>
  <c r="CX30" i="9"/>
  <c r="CY30" i="9"/>
  <c r="CZ30" i="9"/>
  <c r="DA30" i="9"/>
  <c r="DB30" i="9"/>
  <c r="DE30" i="9"/>
  <c r="DF30" i="9"/>
  <c r="DG30" i="9"/>
  <c r="DH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CU31" i="9"/>
  <c r="CV31" i="9"/>
  <c r="CW31" i="9"/>
  <c r="CX31" i="9"/>
  <c r="CY31" i="9"/>
  <c r="CZ31" i="9"/>
  <c r="DA31" i="9"/>
  <c r="DB31" i="9"/>
  <c r="DE31" i="9"/>
  <c r="DF31" i="9"/>
  <c r="DG31" i="9"/>
  <c r="DH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CU32" i="9"/>
  <c r="CV32" i="9"/>
  <c r="CW32" i="9"/>
  <c r="CX32" i="9"/>
  <c r="CY32" i="9"/>
  <c r="CZ32" i="9"/>
  <c r="DA32" i="9"/>
  <c r="DB32" i="9"/>
  <c r="DE32" i="9"/>
  <c r="DF32" i="9"/>
  <c r="DG32" i="9"/>
  <c r="DH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CU33" i="9"/>
  <c r="CV33" i="9"/>
  <c r="CW33" i="9"/>
  <c r="CX33" i="9"/>
  <c r="CY33" i="9"/>
  <c r="CZ33" i="9"/>
  <c r="DA33" i="9"/>
  <c r="DB33" i="9"/>
  <c r="DE33" i="9"/>
  <c r="DF33" i="9"/>
  <c r="DG33" i="9"/>
  <c r="DH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CU34" i="9"/>
  <c r="CV34" i="9"/>
  <c r="CW34" i="9"/>
  <c r="CX34" i="9"/>
  <c r="CY34" i="9"/>
  <c r="CZ34" i="9"/>
  <c r="DA34" i="9"/>
  <c r="DB34" i="9"/>
  <c r="DE34" i="9"/>
  <c r="DF34" i="9"/>
  <c r="DG34" i="9"/>
  <c r="DH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CU35" i="9"/>
  <c r="CV35" i="9"/>
  <c r="CW35" i="9"/>
  <c r="CX35" i="9"/>
  <c r="CY35" i="9"/>
  <c r="CZ35" i="9"/>
  <c r="DA35" i="9"/>
  <c r="DB35" i="9"/>
  <c r="DE35" i="9"/>
  <c r="DF35" i="9"/>
  <c r="DG35" i="9"/>
  <c r="DH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CU36" i="9"/>
  <c r="CV36" i="9"/>
  <c r="CW36" i="9"/>
  <c r="CX36" i="9"/>
  <c r="CY36" i="9"/>
  <c r="CZ36" i="9"/>
  <c r="DA36" i="9"/>
  <c r="DB36" i="9"/>
  <c r="DE36" i="9"/>
  <c r="DF36" i="9"/>
  <c r="DG36" i="9"/>
  <c r="DH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CU37" i="9"/>
  <c r="CV37" i="9"/>
  <c r="CW37" i="9"/>
  <c r="CX37" i="9"/>
  <c r="CY37" i="9"/>
  <c r="CZ37" i="9"/>
  <c r="DA37" i="9"/>
  <c r="DB37" i="9"/>
  <c r="DE37" i="9"/>
  <c r="DF37" i="9"/>
  <c r="DG37" i="9"/>
  <c r="DH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CU38" i="9"/>
  <c r="CV38" i="9"/>
  <c r="CW38" i="9"/>
  <c r="CX38" i="9"/>
  <c r="CY38" i="9"/>
  <c r="CZ38" i="9"/>
  <c r="DA38" i="9"/>
  <c r="DB38" i="9"/>
  <c r="DE38" i="9"/>
  <c r="DF38" i="9"/>
  <c r="DG38" i="9"/>
  <c r="DH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CU39" i="9"/>
  <c r="CV39" i="9"/>
  <c r="CW39" i="9"/>
  <c r="CX39" i="9"/>
  <c r="CY39" i="9"/>
  <c r="CZ39" i="9"/>
  <c r="DA39" i="9"/>
  <c r="DB39" i="9"/>
  <c r="DE39" i="9"/>
  <c r="DF39" i="9"/>
  <c r="DG39" i="9"/>
  <c r="DH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CU40" i="9"/>
  <c r="CV40" i="9"/>
  <c r="CW40" i="9"/>
  <c r="CX40" i="9"/>
  <c r="CY40" i="9"/>
  <c r="CZ40" i="9"/>
  <c r="DA40" i="9"/>
  <c r="DB40" i="9"/>
  <c r="DE40" i="9"/>
  <c r="DF40" i="9"/>
  <c r="DG40" i="9"/>
  <c r="DH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CU41" i="9"/>
  <c r="CV41" i="9"/>
  <c r="CW41" i="9"/>
  <c r="CX41" i="9"/>
  <c r="CY41" i="9"/>
  <c r="CZ41" i="9"/>
  <c r="DA41" i="9"/>
  <c r="DB41" i="9"/>
  <c r="DE41" i="9"/>
  <c r="DF41" i="9"/>
  <c r="DG41" i="9"/>
  <c r="DH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CU42" i="9"/>
  <c r="CV42" i="9"/>
  <c r="CW42" i="9"/>
  <c r="CX42" i="9"/>
  <c r="CY42" i="9"/>
  <c r="CZ42" i="9"/>
  <c r="DA42" i="9"/>
  <c r="DB42" i="9"/>
  <c r="DE42" i="9"/>
  <c r="DF42" i="9"/>
  <c r="DG42" i="9"/>
  <c r="DH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CU43" i="9"/>
  <c r="CV43" i="9"/>
  <c r="CW43" i="9"/>
  <c r="CX43" i="9"/>
  <c r="CY43" i="9"/>
  <c r="CZ43" i="9"/>
  <c r="DA43" i="9"/>
  <c r="DB43" i="9"/>
  <c r="DE43" i="9"/>
  <c r="DF43" i="9"/>
  <c r="DG43" i="9"/>
  <c r="DH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CU44" i="9"/>
  <c r="CV44" i="9"/>
  <c r="CW44" i="9"/>
  <c r="CX44" i="9"/>
  <c r="CY44" i="9"/>
  <c r="CZ44" i="9"/>
  <c r="DA44" i="9"/>
  <c r="DB44" i="9"/>
  <c r="DE44" i="9"/>
  <c r="DF44" i="9"/>
  <c r="DG44" i="9"/>
  <c r="DH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CU45" i="9"/>
  <c r="CV45" i="9"/>
  <c r="CW45" i="9"/>
  <c r="CX45" i="9"/>
  <c r="CY45" i="9"/>
  <c r="CZ45" i="9"/>
  <c r="DA45" i="9"/>
  <c r="DB45" i="9"/>
  <c r="DE45" i="9"/>
  <c r="DF45" i="9"/>
  <c r="DG45" i="9"/>
  <c r="DH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CU46" i="9"/>
  <c r="CV46" i="9"/>
  <c r="CW46" i="9"/>
  <c r="CX46" i="9"/>
  <c r="CY46" i="9"/>
  <c r="CZ46" i="9"/>
  <c r="DA46" i="9"/>
  <c r="DB46" i="9"/>
  <c r="DE46" i="9"/>
  <c r="DF46" i="9"/>
  <c r="DG46" i="9"/>
  <c r="DH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CU47" i="9"/>
  <c r="CV47" i="9"/>
  <c r="CW47" i="9"/>
  <c r="CX47" i="9"/>
  <c r="CY47" i="9"/>
  <c r="CZ47" i="9"/>
  <c r="DA47" i="9"/>
  <c r="DB47" i="9"/>
  <c r="DE47" i="9"/>
  <c r="DF47" i="9"/>
  <c r="DG47" i="9"/>
  <c r="DH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CU48" i="9"/>
  <c r="CV48" i="9"/>
  <c r="CW48" i="9"/>
  <c r="CX48" i="9"/>
  <c r="CY48" i="9"/>
  <c r="CZ48" i="9"/>
  <c r="DA48" i="9"/>
  <c r="DB48" i="9"/>
  <c r="DE48" i="9"/>
  <c r="DF48" i="9"/>
  <c r="DG48" i="9"/>
  <c r="DH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CU49" i="9"/>
  <c r="CV49" i="9"/>
  <c r="CW49" i="9"/>
  <c r="CX49" i="9"/>
  <c r="CY49" i="9"/>
  <c r="CZ49" i="9"/>
  <c r="DA49" i="9"/>
  <c r="DB49" i="9"/>
  <c r="DE49" i="9"/>
  <c r="DF49" i="9"/>
  <c r="DG49" i="9"/>
  <c r="DH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CU50" i="9"/>
  <c r="CV50" i="9"/>
  <c r="CW50" i="9"/>
  <c r="CX50" i="9"/>
  <c r="CY50" i="9"/>
  <c r="CZ50" i="9"/>
  <c r="DA50" i="9"/>
  <c r="DB50" i="9"/>
  <c r="DE50" i="9"/>
  <c r="DF50" i="9"/>
  <c r="DG50" i="9"/>
  <c r="DH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CU51" i="9"/>
  <c r="CV51" i="9"/>
  <c r="CW51" i="9"/>
  <c r="CX51" i="9"/>
  <c r="CY51" i="9"/>
  <c r="CZ51" i="9"/>
  <c r="DA51" i="9"/>
  <c r="DB51" i="9"/>
  <c r="DE51" i="9"/>
  <c r="DF51" i="9"/>
  <c r="DG51" i="9"/>
  <c r="DH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CU52" i="9"/>
  <c r="CV52" i="9"/>
  <c r="CW52" i="9"/>
  <c r="CX52" i="9"/>
  <c r="CY52" i="9"/>
  <c r="CZ52" i="9"/>
  <c r="DA52" i="9"/>
  <c r="DB52" i="9"/>
  <c r="DE52" i="9"/>
  <c r="DF52" i="9"/>
  <c r="DG52" i="9"/>
  <c r="DH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CU53" i="9"/>
  <c r="CV53" i="9"/>
  <c r="CW53" i="9"/>
  <c r="CX53" i="9"/>
  <c r="CY53" i="9"/>
  <c r="CZ53" i="9"/>
  <c r="DA53" i="9"/>
  <c r="DB53" i="9"/>
  <c r="DE53" i="9"/>
  <c r="DF53" i="9"/>
  <c r="DG53" i="9"/>
  <c r="DH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CU54" i="9"/>
  <c r="CV54" i="9"/>
  <c r="CW54" i="9"/>
  <c r="CX54" i="9"/>
  <c r="CY54" i="9"/>
  <c r="CZ54" i="9"/>
  <c r="DA54" i="9"/>
  <c r="DB54" i="9"/>
  <c r="DE54" i="9"/>
  <c r="DF54" i="9"/>
  <c r="DG54" i="9"/>
  <c r="DH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CU55" i="9"/>
  <c r="CV55" i="9"/>
  <c r="CW55" i="9"/>
  <c r="CX55" i="9"/>
  <c r="CY55" i="9"/>
  <c r="CZ55" i="9"/>
  <c r="DA55" i="9"/>
  <c r="DB55" i="9"/>
  <c r="DE55" i="9"/>
  <c r="DF55" i="9"/>
  <c r="DG55" i="9"/>
  <c r="DH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CU56" i="9"/>
  <c r="CV56" i="9"/>
  <c r="CW56" i="9"/>
  <c r="CX56" i="9"/>
  <c r="CY56" i="9"/>
  <c r="CZ56" i="9"/>
  <c r="DA56" i="9"/>
  <c r="DB56" i="9"/>
  <c r="DE56" i="9"/>
  <c r="DF56" i="9"/>
  <c r="DG56" i="9"/>
  <c r="DH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CU57" i="9"/>
  <c r="CV57" i="9"/>
  <c r="CW57" i="9"/>
  <c r="CX57" i="9"/>
  <c r="CY57" i="9"/>
  <c r="CZ57" i="9"/>
  <c r="DA57" i="9"/>
  <c r="DB57" i="9"/>
  <c r="DE57" i="9"/>
  <c r="DF57" i="9"/>
  <c r="DG57" i="9"/>
  <c r="DH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CU58" i="9"/>
  <c r="CV58" i="9"/>
  <c r="CW58" i="9"/>
  <c r="CX58" i="9"/>
  <c r="CY58" i="9"/>
  <c r="CZ58" i="9"/>
  <c r="DA58" i="9"/>
  <c r="DB58" i="9"/>
  <c r="DE58" i="9"/>
  <c r="DF58" i="9"/>
  <c r="DG58" i="9"/>
  <c r="DH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CU59" i="9"/>
  <c r="CV59" i="9"/>
  <c r="CW59" i="9"/>
  <c r="CX59" i="9"/>
  <c r="CY59" i="9"/>
  <c r="CZ59" i="9"/>
  <c r="DA59" i="9"/>
  <c r="DB59" i="9"/>
  <c r="DE59" i="9"/>
  <c r="DF59" i="9"/>
  <c r="DG59" i="9"/>
  <c r="DH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CU60" i="9"/>
  <c r="CV60" i="9"/>
  <c r="CW60" i="9"/>
  <c r="CX60" i="9"/>
  <c r="CY60" i="9"/>
  <c r="CZ60" i="9"/>
  <c r="DA60" i="9"/>
  <c r="DB60" i="9"/>
  <c r="DE60" i="9"/>
  <c r="DF60" i="9"/>
  <c r="DG60" i="9"/>
  <c r="DH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CU61" i="9"/>
  <c r="CV61" i="9"/>
  <c r="CW61" i="9"/>
  <c r="CX61" i="9"/>
  <c r="CY61" i="9"/>
  <c r="CZ61" i="9"/>
  <c r="DA61" i="9"/>
  <c r="DB61" i="9"/>
  <c r="DE61" i="9"/>
  <c r="DF61" i="9"/>
  <c r="DG61" i="9"/>
  <c r="DH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CU62" i="9"/>
  <c r="CV62" i="9"/>
  <c r="CW62" i="9"/>
  <c r="CX62" i="9"/>
  <c r="CY62" i="9"/>
  <c r="CZ62" i="9"/>
  <c r="DA62" i="9"/>
  <c r="DB62" i="9"/>
  <c r="DE62" i="9"/>
  <c r="DF62" i="9"/>
  <c r="DG62" i="9"/>
  <c r="DH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CU63" i="9"/>
  <c r="CV63" i="9"/>
  <c r="CW63" i="9"/>
  <c r="CX63" i="9"/>
  <c r="CY63" i="9"/>
  <c r="CZ63" i="9"/>
  <c r="DA63" i="9"/>
  <c r="DB63" i="9"/>
  <c r="DE63" i="9"/>
  <c r="DF63" i="9"/>
  <c r="DG63" i="9"/>
  <c r="DH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CU64" i="9"/>
  <c r="CV64" i="9"/>
  <c r="CW64" i="9"/>
  <c r="CX64" i="9"/>
  <c r="CY64" i="9"/>
  <c r="CZ64" i="9"/>
  <c r="DA64" i="9"/>
  <c r="DB64" i="9"/>
  <c r="DE64" i="9"/>
  <c r="DF64" i="9"/>
  <c r="DG64" i="9"/>
  <c r="DH64" i="9"/>
  <c r="DK64" i="9"/>
  <c r="DL64" i="9"/>
  <c r="DM64" i="9"/>
  <c r="DN64" i="9"/>
  <c r="DO64" i="9"/>
  <c r="DP64" i="9"/>
  <c r="DQ64" i="9"/>
  <c r="DR64" i="9"/>
  <c r="DS64" i="9"/>
  <c r="DT64" i="9"/>
  <c r="DU64" i="9"/>
  <c r="DV64" i="9"/>
  <c r="CU65" i="9"/>
  <c r="CV65" i="9"/>
  <c r="CW65" i="9"/>
  <c r="CX65" i="9"/>
  <c r="CY65" i="9"/>
  <c r="CZ65" i="9"/>
  <c r="DA65" i="9"/>
  <c r="DB65" i="9"/>
  <c r="DE65" i="9"/>
  <c r="DF65" i="9"/>
  <c r="DG65" i="9"/>
  <c r="DH65" i="9"/>
  <c r="DK65" i="9"/>
  <c r="DL65" i="9"/>
  <c r="DM65" i="9"/>
  <c r="DN65" i="9"/>
  <c r="DO65" i="9"/>
  <c r="DP65" i="9"/>
  <c r="DQ65" i="9"/>
  <c r="DR65" i="9"/>
  <c r="DS65" i="9"/>
  <c r="DT65" i="9"/>
  <c r="DU65" i="9"/>
  <c r="DV65" i="9"/>
  <c r="CU66" i="9"/>
  <c r="CV66" i="9"/>
  <c r="CW66" i="9"/>
  <c r="CX66" i="9"/>
  <c r="CY66" i="9"/>
  <c r="CZ66" i="9"/>
  <c r="DA66" i="9"/>
  <c r="DB66" i="9"/>
  <c r="DE66" i="9"/>
  <c r="DF66" i="9"/>
  <c r="DG66" i="9"/>
  <c r="DH66" i="9"/>
  <c r="DK66" i="9"/>
  <c r="DL66" i="9"/>
  <c r="DM66" i="9"/>
  <c r="DN66" i="9"/>
  <c r="DO66" i="9"/>
  <c r="DP66" i="9"/>
  <c r="DQ66" i="9"/>
  <c r="DR66" i="9"/>
  <c r="DS66" i="9"/>
  <c r="DT66" i="9"/>
  <c r="DU66" i="9"/>
  <c r="DV66" i="9"/>
  <c r="CU67" i="9"/>
  <c r="CV67" i="9"/>
  <c r="CW67" i="9"/>
  <c r="CX67" i="9"/>
  <c r="CY67" i="9"/>
  <c r="CZ67" i="9"/>
  <c r="DA67" i="9"/>
  <c r="DB67" i="9"/>
  <c r="DE67" i="9"/>
  <c r="DF67" i="9"/>
  <c r="DG67" i="9"/>
  <c r="DH67" i="9"/>
  <c r="DK67" i="9"/>
  <c r="DL67" i="9"/>
  <c r="DM67" i="9"/>
  <c r="DN67" i="9"/>
  <c r="DO67" i="9"/>
  <c r="DP67" i="9"/>
  <c r="DQ67" i="9"/>
  <c r="DR67" i="9"/>
  <c r="DS67" i="9"/>
  <c r="DT67" i="9"/>
  <c r="DU67" i="9"/>
  <c r="DV67" i="9"/>
  <c r="CU68" i="9"/>
  <c r="CV68" i="9"/>
  <c r="CW68" i="9"/>
  <c r="CX68" i="9"/>
  <c r="CY68" i="9"/>
  <c r="CZ68" i="9"/>
  <c r="DA68" i="9"/>
  <c r="DB68" i="9"/>
  <c r="DE68" i="9"/>
  <c r="DF68" i="9"/>
  <c r="DG68" i="9"/>
  <c r="DH68" i="9"/>
  <c r="DK68" i="9"/>
  <c r="DL68" i="9"/>
  <c r="DM68" i="9"/>
  <c r="DN68" i="9"/>
  <c r="DO68" i="9"/>
  <c r="DP68" i="9"/>
  <c r="DQ68" i="9"/>
  <c r="DR68" i="9"/>
  <c r="DS68" i="9"/>
  <c r="DT68" i="9"/>
  <c r="DU68" i="9"/>
  <c r="DV68" i="9"/>
  <c r="CU69" i="9"/>
  <c r="CV69" i="9"/>
  <c r="CW69" i="9"/>
  <c r="CX69" i="9"/>
  <c r="CY69" i="9"/>
  <c r="CZ69" i="9"/>
  <c r="DA69" i="9"/>
  <c r="DB69" i="9"/>
  <c r="DE69" i="9"/>
  <c r="DF69" i="9"/>
  <c r="DG69" i="9"/>
  <c r="DH69" i="9"/>
  <c r="DK69" i="9"/>
  <c r="DL69" i="9"/>
  <c r="DM69" i="9"/>
  <c r="DN69" i="9"/>
  <c r="DO69" i="9"/>
  <c r="DP69" i="9"/>
  <c r="DQ69" i="9"/>
  <c r="DR69" i="9"/>
  <c r="DS69" i="9"/>
  <c r="DT69" i="9"/>
  <c r="DU69" i="9"/>
  <c r="DV69" i="9"/>
  <c r="CU70" i="9"/>
  <c r="CV70" i="9"/>
  <c r="CW70" i="9"/>
  <c r="CX70" i="9"/>
  <c r="CY70" i="9"/>
  <c r="CZ70" i="9"/>
  <c r="DA70" i="9"/>
  <c r="DB70" i="9"/>
  <c r="DE70" i="9"/>
  <c r="DF70" i="9"/>
  <c r="DG70" i="9"/>
  <c r="DH70" i="9"/>
  <c r="DK70" i="9"/>
  <c r="DL70" i="9"/>
  <c r="DM70" i="9"/>
  <c r="DN70" i="9"/>
  <c r="DO70" i="9"/>
  <c r="DP70" i="9"/>
  <c r="DQ70" i="9"/>
  <c r="DR70" i="9"/>
  <c r="DS70" i="9"/>
  <c r="DT70" i="9"/>
  <c r="DU70" i="9"/>
  <c r="DV70" i="9"/>
  <c r="CU71" i="9"/>
  <c r="CV71" i="9"/>
  <c r="CW71" i="9"/>
  <c r="CX71" i="9"/>
  <c r="CY71" i="9"/>
  <c r="CZ71" i="9"/>
  <c r="DA71" i="9"/>
  <c r="DB71" i="9"/>
  <c r="DE71" i="9"/>
  <c r="DF71" i="9"/>
  <c r="DG71" i="9"/>
  <c r="DH71" i="9"/>
  <c r="DK71" i="9"/>
  <c r="DL71" i="9"/>
  <c r="DM71" i="9"/>
  <c r="DN71" i="9"/>
  <c r="DO71" i="9"/>
  <c r="DP71" i="9"/>
  <c r="DQ71" i="9"/>
  <c r="DR71" i="9"/>
  <c r="DS71" i="9"/>
  <c r="DT71" i="9"/>
  <c r="DU71" i="9"/>
  <c r="DV71" i="9"/>
  <c r="CU72" i="9"/>
  <c r="CV72" i="9"/>
  <c r="CW72" i="9"/>
  <c r="CX72" i="9"/>
  <c r="CY72" i="9"/>
  <c r="CZ72" i="9"/>
  <c r="DA72" i="9"/>
  <c r="DB72" i="9"/>
  <c r="DE72" i="9"/>
  <c r="DF72" i="9"/>
  <c r="DG72" i="9"/>
  <c r="DH72" i="9"/>
  <c r="DK72" i="9"/>
  <c r="DL72" i="9"/>
  <c r="DM72" i="9"/>
  <c r="DN72" i="9"/>
  <c r="DO72" i="9"/>
  <c r="DP72" i="9"/>
  <c r="DQ72" i="9"/>
  <c r="DR72" i="9"/>
  <c r="DS72" i="9"/>
  <c r="DT72" i="9"/>
  <c r="DU72" i="9"/>
  <c r="DV72" i="9"/>
  <c r="CU73" i="9"/>
  <c r="CV73" i="9"/>
  <c r="CW73" i="9"/>
  <c r="CX73" i="9"/>
  <c r="CY73" i="9"/>
  <c r="CZ73" i="9"/>
  <c r="DA73" i="9"/>
  <c r="DB73" i="9"/>
  <c r="DE73" i="9"/>
  <c r="DF73" i="9"/>
  <c r="DG73" i="9"/>
  <c r="DH73" i="9"/>
  <c r="DK73" i="9"/>
  <c r="DL73" i="9"/>
  <c r="DM73" i="9"/>
  <c r="DN73" i="9"/>
  <c r="DO73" i="9"/>
  <c r="DP73" i="9"/>
  <c r="DQ73" i="9"/>
  <c r="DR73" i="9"/>
  <c r="DS73" i="9"/>
  <c r="DT73" i="9"/>
  <c r="DU73" i="9"/>
  <c r="DV73" i="9"/>
  <c r="CU74" i="9"/>
  <c r="CV74" i="9"/>
  <c r="CW74" i="9"/>
  <c r="CX74" i="9"/>
  <c r="CY74" i="9"/>
  <c r="CZ74" i="9"/>
  <c r="DA74" i="9"/>
  <c r="DB74" i="9"/>
  <c r="DE74" i="9"/>
  <c r="DF74" i="9"/>
  <c r="DG74" i="9"/>
  <c r="DH74" i="9"/>
  <c r="DK74" i="9"/>
  <c r="DL74" i="9"/>
  <c r="DM74" i="9"/>
  <c r="DN74" i="9"/>
  <c r="DO74" i="9"/>
  <c r="DP74" i="9"/>
  <c r="DQ74" i="9"/>
  <c r="DR74" i="9"/>
  <c r="DS74" i="9"/>
  <c r="DT74" i="9"/>
  <c r="DU74" i="9"/>
  <c r="DV74" i="9"/>
  <c r="CU75" i="9"/>
  <c r="CV75" i="9"/>
  <c r="CW75" i="9"/>
  <c r="CX75" i="9"/>
  <c r="CY75" i="9"/>
  <c r="CZ75" i="9"/>
  <c r="DA75" i="9"/>
  <c r="DB75" i="9"/>
  <c r="DE75" i="9"/>
  <c r="DF75" i="9"/>
  <c r="DG75" i="9"/>
  <c r="DH75" i="9"/>
  <c r="DK75" i="9"/>
  <c r="DL75" i="9"/>
  <c r="DM75" i="9"/>
  <c r="DN75" i="9"/>
  <c r="DO75" i="9"/>
  <c r="DP75" i="9"/>
  <c r="DQ75" i="9"/>
  <c r="DR75" i="9"/>
  <c r="DS75" i="9"/>
  <c r="DT75" i="9"/>
  <c r="DU75" i="9"/>
  <c r="DV75" i="9"/>
  <c r="CU76" i="9"/>
  <c r="CV76" i="9"/>
  <c r="CW76" i="9"/>
  <c r="CX76" i="9"/>
  <c r="CY76" i="9"/>
  <c r="CZ76" i="9"/>
  <c r="DA76" i="9"/>
  <c r="DB76" i="9"/>
  <c r="DE76" i="9"/>
  <c r="DF76" i="9"/>
  <c r="DG76" i="9"/>
  <c r="DH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CU77" i="9"/>
  <c r="CV77" i="9"/>
  <c r="CW77" i="9"/>
  <c r="CX77" i="9"/>
  <c r="CY77" i="9"/>
  <c r="CZ77" i="9"/>
  <c r="DA77" i="9"/>
  <c r="DB77" i="9"/>
  <c r="DE77" i="9"/>
  <c r="DF77" i="9"/>
  <c r="DG77" i="9"/>
  <c r="DH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CU78" i="9"/>
  <c r="CV78" i="9"/>
  <c r="CW78" i="9"/>
  <c r="CX78" i="9"/>
  <c r="CY78" i="9"/>
  <c r="CZ78" i="9"/>
  <c r="DA78" i="9"/>
  <c r="DB78" i="9"/>
  <c r="DE78" i="9"/>
  <c r="DF78" i="9"/>
  <c r="DG78" i="9"/>
  <c r="DH78" i="9"/>
  <c r="DK78" i="9"/>
  <c r="DL78" i="9"/>
  <c r="DM78" i="9"/>
  <c r="DN78" i="9"/>
  <c r="DO78" i="9"/>
  <c r="DP78" i="9"/>
  <c r="DQ78" i="9"/>
  <c r="DR78" i="9"/>
  <c r="DS78" i="9"/>
  <c r="DT78" i="9"/>
  <c r="DU78" i="9"/>
  <c r="DV78" i="9"/>
  <c r="CU79" i="9"/>
  <c r="CV79" i="9"/>
  <c r="CW79" i="9"/>
  <c r="CX79" i="9"/>
  <c r="CY79" i="9"/>
  <c r="CZ79" i="9"/>
  <c r="DA79" i="9"/>
  <c r="DB79" i="9"/>
  <c r="DE79" i="9"/>
  <c r="DF79" i="9"/>
  <c r="DG79" i="9"/>
  <c r="DH79" i="9"/>
  <c r="DK79" i="9"/>
  <c r="DL79" i="9"/>
  <c r="DM79" i="9"/>
  <c r="DN79" i="9"/>
  <c r="DO79" i="9"/>
  <c r="DP79" i="9"/>
  <c r="DQ79" i="9"/>
  <c r="DR79" i="9"/>
  <c r="DS79" i="9"/>
  <c r="DT79" i="9"/>
  <c r="DU79" i="9"/>
  <c r="DV79" i="9"/>
  <c r="CU80" i="9"/>
  <c r="CV80" i="9"/>
  <c r="CW80" i="9"/>
  <c r="CX80" i="9"/>
  <c r="CY80" i="9"/>
  <c r="CZ80" i="9"/>
  <c r="DA80" i="9"/>
  <c r="DB80" i="9"/>
  <c r="DE80" i="9"/>
  <c r="DF80" i="9"/>
  <c r="DG80" i="9"/>
  <c r="DH80" i="9"/>
  <c r="DK80" i="9"/>
  <c r="DL80" i="9"/>
  <c r="DM80" i="9"/>
  <c r="DN80" i="9"/>
  <c r="DO80" i="9"/>
  <c r="DP80" i="9"/>
  <c r="DQ80" i="9"/>
  <c r="DR80" i="9"/>
  <c r="DS80" i="9"/>
  <c r="DT80" i="9"/>
  <c r="DU80" i="9"/>
  <c r="DV80" i="9"/>
  <c r="CU81" i="9"/>
  <c r="CV81" i="9"/>
  <c r="CW81" i="9"/>
  <c r="CX81" i="9"/>
  <c r="CY81" i="9"/>
  <c r="CZ81" i="9"/>
  <c r="DA81" i="9"/>
  <c r="DB81" i="9"/>
  <c r="DE81" i="9"/>
  <c r="DF81" i="9"/>
  <c r="DG81" i="9"/>
  <c r="DH81" i="9"/>
  <c r="DK81" i="9"/>
  <c r="DL81" i="9"/>
  <c r="DM81" i="9"/>
  <c r="DN81" i="9"/>
  <c r="DO81" i="9"/>
  <c r="DP81" i="9"/>
  <c r="DQ81" i="9"/>
  <c r="DR81" i="9"/>
  <c r="DS81" i="9"/>
  <c r="DT81" i="9"/>
  <c r="DU81" i="9"/>
  <c r="DV81" i="9"/>
  <c r="CU82" i="9"/>
  <c r="CV82" i="9"/>
  <c r="CW82" i="9"/>
  <c r="CX82" i="9"/>
  <c r="CY82" i="9"/>
  <c r="CZ82" i="9"/>
  <c r="DA82" i="9"/>
  <c r="DB82" i="9"/>
  <c r="DE82" i="9"/>
  <c r="DF82" i="9"/>
  <c r="DG82" i="9"/>
  <c r="DH82" i="9"/>
  <c r="DK82" i="9"/>
  <c r="DL82" i="9"/>
  <c r="DM82" i="9"/>
  <c r="DN82" i="9"/>
  <c r="DO82" i="9"/>
  <c r="DP82" i="9"/>
  <c r="DQ82" i="9"/>
  <c r="DR82" i="9"/>
  <c r="DS82" i="9"/>
  <c r="DT82" i="9"/>
  <c r="DU82" i="9"/>
  <c r="DV82" i="9"/>
  <c r="CU83" i="9"/>
  <c r="CV83" i="9"/>
  <c r="CW83" i="9"/>
  <c r="CX83" i="9"/>
  <c r="CY83" i="9"/>
  <c r="CZ83" i="9"/>
  <c r="DA83" i="9"/>
  <c r="DB83" i="9"/>
  <c r="DE83" i="9"/>
  <c r="DF83" i="9"/>
  <c r="DG83" i="9"/>
  <c r="DH83" i="9"/>
  <c r="DK83" i="9"/>
  <c r="DL83" i="9"/>
  <c r="DM83" i="9"/>
  <c r="DN83" i="9"/>
  <c r="DO83" i="9"/>
  <c r="DP83" i="9"/>
  <c r="DQ83" i="9"/>
  <c r="DR83" i="9"/>
  <c r="DS83" i="9"/>
  <c r="DT83" i="9"/>
  <c r="DU83" i="9"/>
  <c r="DV83" i="9"/>
  <c r="CU84" i="9"/>
  <c r="CV84" i="9"/>
  <c r="CW84" i="9"/>
  <c r="CX84" i="9"/>
  <c r="CY84" i="9"/>
  <c r="CZ84" i="9"/>
  <c r="DA84" i="9"/>
  <c r="DB84" i="9"/>
  <c r="DE84" i="9"/>
  <c r="DF84" i="9"/>
  <c r="DG84" i="9"/>
  <c r="DH84" i="9"/>
  <c r="DK84" i="9"/>
  <c r="DL84" i="9"/>
  <c r="DM84" i="9"/>
  <c r="DN84" i="9"/>
  <c r="DO84" i="9"/>
  <c r="DP84" i="9"/>
  <c r="DQ84" i="9"/>
  <c r="DR84" i="9"/>
  <c r="DS84" i="9"/>
  <c r="DT84" i="9"/>
  <c r="DU84" i="9"/>
  <c r="DV84" i="9"/>
  <c r="CU131" i="9"/>
  <c r="CV131" i="9"/>
  <c r="CW131" i="9"/>
  <c r="CX131" i="9"/>
  <c r="CY131" i="9"/>
  <c r="CZ131" i="9"/>
  <c r="DA131" i="9"/>
  <c r="DB131" i="9"/>
  <c r="DE131" i="9"/>
  <c r="DF131" i="9"/>
  <c r="DG131" i="9"/>
  <c r="DH131" i="9"/>
  <c r="DK131" i="9"/>
  <c r="DL131" i="9"/>
  <c r="DM131" i="9"/>
  <c r="DN131" i="9"/>
  <c r="DO131" i="9"/>
  <c r="DP131" i="9"/>
  <c r="DQ131" i="9"/>
  <c r="DR131" i="9"/>
  <c r="DS131" i="9"/>
  <c r="DT131" i="9"/>
  <c r="DU131" i="9"/>
  <c r="DV131" i="9"/>
  <c r="CU88" i="9"/>
  <c r="CV88" i="9"/>
  <c r="CW88" i="9"/>
  <c r="CX88" i="9"/>
  <c r="CY88" i="9"/>
  <c r="CZ88" i="9"/>
  <c r="DA88" i="9"/>
  <c r="DB88" i="9"/>
  <c r="DE88" i="9"/>
  <c r="DF88" i="9"/>
  <c r="DG88" i="9"/>
  <c r="DH88" i="9"/>
  <c r="DK88" i="9"/>
  <c r="DL88" i="9"/>
  <c r="DM88" i="9"/>
  <c r="DN88" i="9"/>
  <c r="DO88" i="9"/>
  <c r="DP88" i="9"/>
  <c r="DQ88" i="9"/>
  <c r="DR88" i="9"/>
  <c r="DS88" i="9"/>
  <c r="DT88" i="9"/>
  <c r="DU88" i="9"/>
  <c r="DV88" i="9"/>
  <c r="CU89" i="9"/>
  <c r="CV89" i="9"/>
  <c r="CW89" i="9"/>
  <c r="CX89" i="9"/>
  <c r="CY89" i="9"/>
  <c r="CZ89" i="9"/>
  <c r="DA89" i="9"/>
  <c r="DB89" i="9"/>
  <c r="DE89" i="9"/>
  <c r="DF89" i="9"/>
  <c r="DG89" i="9"/>
  <c r="DH89" i="9"/>
  <c r="DK89" i="9"/>
  <c r="DL89" i="9"/>
  <c r="DM89" i="9"/>
  <c r="DN89" i="9"/>
  <c r="DO89" i="9"/>
  <c r="DP89" i="9"/>
  <c r="DQ89" i="9"/>
  <c r="DR89" i="9"/>
  <c r="DS89" i="9"/>
  <c r="DT89" i="9"/>
  <c r="DU89" i="9"/>
  <c r="DV89" i="9"/>
  <c r="CU102" i="9"/>
  <c r="CV102" i="9"/>
  <c r="CW102" i="9"/>
  <c r="CX102" i="9"/>
  <c r="CY102" i="9"/>
  <c r="CZ102" i="9"/>
  <c r="DA102" i="9"/>
  <c r="DB102" i="9"/>
  <c r="DE102" i="9"/>
  <c r="DF102" i="9"/>
  <c r="DG102" i="9"/>
  <c r="DH102" i="9"/>
  <c r="DK102" i="9"/>
  <c r="DL102" i="9"/>
  <c r="DM102" i="9"/>
  <c r="DN102" i="9"/>
  <c r="DO102" i="9"/>
  <c r="DP102" i="9"/>
  <c r="DQ102" i="9"/>
  <c r="DR102" i="9"/>
  <c r="DS102" i="9"/>
  <c r="DT102" i="9"/>
  <c r="DU102" i="9"/>
  <c r="DV102" i="9"/>
  <c r="CU90" i="9"/>
  <c r="CV90" i="9"/>
  <c r="CW90" i="9"/>
  <c r="CX90" i="9"/>
  <c r="CY90" i="9"/>
  <c r="CZ90" i="9"/>
  <c r="DA90" i="9"/>
  <c r="DB90" i="9"/>
  <c r="DE90" i="9"/>
  <c r="DF90" i="9"/>
  <c r="DG90" i="9"/>
  <c r="DH90" i="9"/>
  <c r="DK90" i="9"/>
  <c r="DL90" i="9"/>
  <c r="DM90" i="9"/>
  <c r="DN90" i="9"/>
  <c r="DO90" i="9"/>
  <c r="DP90" i="9"/>
  <c r="DQ90" i="9"/>
  <c r="DR90" i="9"/>
  <c r="DS90" i="9"/>
  <c r="DT90" i="9"/>
  <c r="DU90" i="9"/>
  <c r="DV90" i="9"/>
  <c r="CU167" i="9"/>
  <c r="CV167" i="9"/>
  <c r="CW167" i="9"/>
  <c r="CX167" i="9"/>
  <c r="CY167" i="9"/>
  <c r="CZ167" i="9"/>
  <c r="DA167" i="9"/>
  <c r="DB167" i="9"/>
  <c r="DE167" i="9"/>
  <c r="DF167" i="9"/>
  <c r="DG167" i="9"/>
  <c r="DH167" i="9"/>
  <c r="DK167" i="9"/>
  <c r="DL167" i="9"/>
  <c r="DM167" i="9"/>
  <c r="DN167" i="9"/>
  <c r="DO167" i="9"/>
  <c r="DP167" i="9"/>
  <c r="DQ167" i="9"/>
  <c r="DR167" i="9"/>
  <c r="DS167" i="9"/>
  <c r="DT167" i="9"/>
  <c r="DU167" i="9"/>
  <c r="DV167" i="9"/>
  <c r="CU91" i="9"/>
  <c r="CV91" i="9"/>
  <c r="CW91" i="9"/>
  <c r="CX91" i="9"/>
  <c r="CY91" i="9"/>
  <c r="CZ91" i="9"/>
  <c r="DA91" i="9"/>
  <c r="DB91" i="9"/>
  <c r="DE91" i="9"/>
  <c r="DF91" i="9"/>
  <c r="DG91" i="9"/>
  <c r="DH91" i="9"/>
  <c r="DK91" i="9"/>
  <c r="DL91" i="9"/>
  <c r="DM91" i="9"/>
  <c r="DN91" i="9"/>
  <c r="DO91" i="9"/>
  <c r="DP91" i="9"/>
  <c r="DQ91" i="9"/>
  <c r="DR91" i="9"/>
  <c r="DS91" i="9"/>
  <c r="DT91" i="9"/>
  <c r="DU91" i="9"/>
  <c r="DV91" i="9"/>
  <c r="CU109" i="9"/>
  <c r="CV109" i="9"/>
  <c r="CW109" i="9"/>
  <c r="CX109" i="9"/>
  <c r="CY109" i="9"/>
  <c r="CZ109" i="9"/>
  <c r="DA109" i="9"/>
  <c r="DB109" i="9"/>
  <c r="DE109" i="9"/>
  <c r="DF109" i="9"/>
  <c r="DG109" i="9"/>
  <c r="DH109" i="9"/>
  <c r="DK109" i="9"/>
  <c r="DL109" i="9"/>
  <c r="DM109" i="9"/>
  <c r="DN109" i="9"/>
  <c r="DO109" i="9"/>
  <c r="DP109" i="9"/>
  <c r="DQ109" i="9"/>
  <c r="DR109" i="9"/>
  <c r="DS109" i="9"/>
  <c r="DT109" i="9"/>
  <c r="DU109" i="9"/>
  <c r="DV109" i="9"/>
  <c r="CU94" i="9"/>
  <c r="CV94" i="9"/>
  <c r="CW94" i="9"/>
  <c r="CX94" i="9"/>
  <c r="CY94" i="9"/>
  <c r="CZ94" i="9"/>
  <c r="DA94" i="9"/>
  <c r="DB94" i="9"/>
  <c r="DE94" i="9"/>
  <c r="DF94" i="9"/>
  <c r="DG94" i="9"/>
  <c r="DH94" i="9"/>
  <c r="DK94" i="9"/>
  <c r="DL94" i="9"/>
  <c r="DM94" i="9"/>
  <c r="DN94" i="9"/>
  <c r="DO94" i="9"/>
  <c r="DP94" i="9"/>
  <c r="DQ94" i="9"/>
  <c r="DR94" i="9"/>
  <c r="DS94" i="9"/>
  <c r="DT94" i="9"/>
  <c r="DU94" i="9"/>
  <c r="DV94" i="9"/>
  <c r="CU110" i="9"/>
  <c r="CV110" i="9"/>
  <c r="CW110" i="9"/>
  <c r="CX110" i="9"/>
  <c r="CY110" i="9"/>
  <c r="CZ110" i="9"/>
  <c r="DA110" i="9"/>
  <c r="DB110" i="9"/>
  <c r="DE110" i="9"/>
  <c r="DF110" i="9"/>
  <c r="DG110" i="9"/>
  <c r="DH110" i="9"/>
  <c r="DK110" i="9"/>
  <c r="DL110" i="9"/>
  <c r="DM110" i="9"/>
  <c r="DN110" i="9"/>
  <c r="DO110" i="9"/>
  <c r="DP110" i="9"/>
  <c r="DQ110" i="9"/>
  <c r="DR110" i="9"/>
  <c r="DS110" i="9"/>
  <c r="DT110" i="9"/>
  <c r="DU110" i="9"/>
  <c r="DV110" i="9"/>
  <c r="CU111" i="9"/>
  <c r="CV111" i="9"/>
  <c r="CW111" i="9"/>
  <c r="CX111" i="9"/>
  <c r="CY111" i="9"/>
  <c r="CZ111" i="9"/>
  <c r="DA111" i="9"/>
  <c r="DB111" i="9"/>
  <c r="DE111" i="9"/>
  <c r="DF111" i="9"/>
  <c r="DG111" i="9"/>
  <c r="DH111" i="9"/>
  <c r="DK111" i="9"/>
  <c r="DL111" i="9"/>
  <c r="DM111" i="9"/>
  <c r="DN111" i="9"/>
  <c r="DO111" i="9"/>
  <c r="DP111" i="9"/>
  <c r="DQ111" i="9"/>
  <c r="DR111" i="9"/>
  <c r="DS111" i="9"/>
  <c r="DT111" i="9"/>
  <c r="DU111" i="9"/>
  <c r="DV111" i="9"/>
  <c r="CU112" i="9"/>
  <c r="CV112" i="9"/>
  <c r="CW112" i="9"/>
  <c r="CX112" i="9"/>
  <c r="CY112" i="9"/>
  <c r="CZ112" i="9"/>
  <c r="DA112" i="9"/>
  <c r="DB112" i="9"/>
  <c r="DE112" i="9"/>
  <c r="DF112" i="9"/>
  <c r="DG112" i="9"/>
  <c r="DH112" i="9"/>
  <c r="DK112" i="9"/>
  <c r="DL112" i="9"/>
  <c r="DM112" i="9"/>
  <c r="DN112" i="9"/>
  <c r="DO112" i="9"/>
  <c r="DP112" i="9"/>
  <c r="DQ112" i="9"/>
  <c r="DR112" i="9"/>
  <c r="DS112" i="9"/>
  <c r="DT112" i="9"/>
  <c r="DU112" i="9"/>
  <c r="DV112" i="9"/>
  <c r="CU95" i="9"/>
  <c r="CV95" i="9"/>
  <c r="CW95" i="9"/>
  <c r="CX95" i="9"/>
  <c r="CY95" i="9"/>
  <c r="CZ95" i="9"/>
  <c r="DA95" i="9"/>
  <c r="DB95" i="9"/>
  <c r="DE95" i="9"/>
  <c r="DF95" i="9"/>
  <c r="DG95" i="9"/>
  <c r="DH95" i="9"/>
  <c r="DK95" i="9"/>
  <c r="DL95" i="9"/>
  <c r="DM95" i="9"/>
  <c r="DN95" i="9"/>
  <c r="DO95" i="9"/>
  <c r="DP95" i="9"/>
  <c r="DQ95" i="9"/>
  <c r="DR95" i="9"/>
  <c r="DS95" i="9"/>
  <c r="DT95" i="9"/>
  <c r="DU95" i="9"/>
  <c r="DV95" i="9"/>
  <c r="CU96" i="9"/>
  <c r="CV96" i="9"/>
  <c r="CW96" i="9"/>
  <c r="CX96" i="9"/>
  <c r="CY96" i="9"/>
  <c r="CZ96" i="9"/>
  <c r="DA96" i="9"/>
  <c r="DB96" i="9"/>
  <c r="DE96" i="9"/>
  <c r="DF96" i="9"/>
  <c r="DG96" i="9"/>
  <c r="DH96" i="9"/>
  <c r="DK96" i="9"/>
  <c r="DL96" i="9"/>
  <c r="DM96" i="9"/>
  <c r="DN96" i="9"/>
  <c r="DO96" i="9"/>
  <c r="DP96" i="9"/>
  <c r="DQ96" i="9"/>
  <c r="DR96" i="9"/>
  <c r="DS96" i="9"/>
  <c r="DT96" i="9"/>
  <c r="DU96" i="9"/>
  <c r="DV96" i="9"/>
  <c r="CU113" i="9"/>
  <c r="CV113" i="9"/>
  <c r="CW113" i="9"/>
  <c r="CX113" i="9"/>
  <c r="CY113" i="9"/>
  <c r="CZ113" i="9"/>
  <c r="DA113" i="9"/>
  <c r="DB113" i="9"/>
  <c r="DE113" i="9"/>
  <c r="DF113" i="9"/>
  <c r="DG113" i="9"/>
  <c r="DH113" i="9"/>
  <c r="DK113" i="9"/>
  <c r="DL113" i="9"/>
  <c r="DM113" i="9"/>
  <c r="DN113" i="9"/>
  <c r="DO113" i="9"/>
  <c r="DP113" i="9"/>
  <c r="DQ113" i="9"/>
  <c r="DR113" i="9"/>
  <c r="DS113" i="9"/>
  <c r="DT113" i="9"/>
  <c r="DU113" i="9"/>
  <c r="DV113" i="9"/>
  <c r="CU114" i="9"/>
  <c r="CV114" i="9"/>
  <c r="CW114" i="9"/>
  <c r="CX114" i="9"/>
  <c r="CY114" i="9"/>
  <c r="CZ114" i="9"/>
  <c r="DA114" i="9"/>
  <c r="DB114" i="9"/>
  <c r="DE114" i="9"/>
  <c r="DF114" i="9"/>
  <c r="DG114" i="9"/>
  <c r="DH114" i="9"/>
  <c r="DK114" i="9"/>
  <c r="DL114" i="9"/>
  <c r="DM114" i="9"/>
  <c r="DN114" i="9"/>
  <c r="DO114" i="9"/>
  <c r="DP114" i="9"/>
  <c r="DQ114" i="9"/>
  <c r="DR114" i="9"/>
  <c r="DS114" i="9"/>
  <c r="DT114" i="9"/>
  <c r="DU114" i="9"/>
  <c r="DV114" i="9"/>
  <c r="CU92" i="9"/>
  <c r="CV92" i="9"/>
  <c r="CW92" i="9"/>
  <c r="CX92" i="9"/>
  <c r="CY92" i="9"/>
  <c r="CZ92" i="9"/>
  <c r="DA92" i="9"/>
  <c r="DB92" i="9"/>
  <c r="DE92" i="9"/>
  <c r="DF92" i="9"/>
  <c r="DG92" i="9"/>
  <c r="DH92" i="9"/>
  <c r="DK92" i="9"/>
  <c r="DL92" i="9"/>
  <c r="DM92" i="9"/>
  <c r="DN92" i="9"/>
  <c r="DO92" i="9"/>
  <c r="DP92" i="9"/>
  <c r="DQ92" i="9"/>
  <c r="DR92" i="9"/>
  <c r="DS92" i="9"/>
  <c r="DT92" i="9"/>
  <c r="DU92" i="9"/>
  <c r="DV92" i="9"/>
  <c r="CU115" i="9"/>
  <c r="CV115" i="9"/>
  <c r="CW115" i="9"/>
  <c r="CX115" i="9"/>
  <c r="CY115" i="9"/>
  <c r="CZ115" i="9"/>
  <c r="DA115" i="9"/>
  <c r="DB115" i="9"/>
  <c r="DE115" i="9"/>
  <c r="DF115" i="9"/>
  <c r="DG115" i="9"/>
  <c r="DH115" i="9"/>
  <c r="DK115" i="9"/>
  <c r="DL115" i="9"/>
  <c r="DM115" i="9"/>
  <c r="DN115" i="9"/>
  <c r="DO115" i="9"/>
  <c r="DP115" i="9"/>
  <c r="DQ115" i="9"/>
  <c r="DR115" i="9"/>
  <c r="DS115" i="9"/>
  <c r="DT115" i="9"/>
  <c r="DU115" i="9"/>
  <c r="DV115" i="9"/>
  <c r="CU93" i="9"/>
  <c r="CV93" i="9"/>
  <c r="CW93" i="9"/>
  <c r="CX93" i="9"/>
  <c r="CY93" i="9"/>
  <c r="CZ93" i="9"/>
  <c r="DA93" i="9"/>
  <c r="DB93" i="9"/>
  <c r="DE93" i="9"/>
  <c r="DF93" i="9"/>
  <c r="DG93" i="9"/>
  <c r="DH93" i="9"/>
  <c r="DK93" i="9"/>
  <c r="DL93" i="9"/>
  <c r="DM93" i="9"/>
  <c r="DN93" i="9"/>
  <c r="DO93" i="9"/>
  <c r="DP93" i="9"/>
  <c r="DQ93" i="9"/>
  <c r="DR93" i="9"/>
  <c r="DS93" i="9"/>
  <c r="DT93" i="9"/>
  <c r="DU93" i="9"/>
  <c r="DV93" i="9"/>
  <c r="CU103" i="9"/>
  <c r="CV103" i="9"/>
  <c r="CW103" i="9"/>
  <c r="CX103" i="9"/>
  <c r="CY103" i="9"/>
  <c r="CZ103" i="9"/>
  <c r="DA103" i="9"/>
  <c r="DB103" i="9"/>
  <c r="DE103" i="9"/>
  <c r="DF103" i="9"/>
  <c r="DG103" i="9"/>
  <c r="DH103" i="9"/>
  <c r="DK103" i="9"/>
  <c r="DL103" i="9"/>
  <c r="DM103" i="9"/>
  <c r="DN103" i="9"/>
  <c r="DO103" i="9"/>
  <c r="DP103" i="9"/>
  <c r="DQ103" i="9"/>
  <c r="DR103" i="9"/>
  <c r="DS103" i="9"/>
  <c r="DT103" i="9"/>
  <c r="DU103" i="9"/>
  <c r="DV103" i="9"/>
  <c r="CU104" i="9"/>
  <c r="CV104" i="9"/>
  <c r="CW104" i="9"/>
  <c r="CX104" i="9"/>
  <c r="CY104" i="9"/>
  <c r="CZ104" i="9"/>
  <c r="DA104" i="9"/>
  <c r="DB104" i="9"/>
  <c r="DE104" i="9"/>
  <c r="DF104" i="9"/>
  <c r="DG104" i="9"/>
  <c r="DH104" i="9"/>
  <c r="DK104" i="9"/>
  <c r="DL104" i="9"/>
  <c r="DM104" i="9"/>
  <c r="DN104" i="9"/>
  <c r="DO104" i="9"/>
  <c r="DP104" i="9"/>
  <c r="DQ104" i="9"/>
  <c r="DR104" i="9"/>
  <c r="DS104" i="9"/>
  <c r="DT104" i="9"/>
  <c r="DU104" i="9"/>
  <c r="DV104" i="9"/>
  <c r="CU105" i="9"/>
  <c r="CV105" i="9"/>
  <c r="CW105" i="9"/>
  <c r="CX105" i="9"/>
  <c r="CY105" i="9"/>
  <c r="CZ105" i="9"/>
  <c r="DA105" i="9"/>
  <c r="DB105" i="9"/>
  <c r="DE105" i="9"/>
  <c r="DF105" i="9"/>
  <c r="DG105" i="9"/>
  <c r="DH105" i="9"/>
  <c r="DK105" i="9"/>
  <c r="DL105" i="9"/>
  <c r="DM105" i="9"/>
  <c r="DN105" i="9"/>
  <c r="DO105" i="9"/>
  <c r="DP105" i="9"/>
  <c r="DQ105" i="9"/>
  <c r="DR105" i="9"/>
  <c r="DS105" i="9"/>
  <c r="DT105" i="9"/>
  <c r="DU105" i="9"/>
  <c r="DV105" i="9"/>
  <c r="CU106" i="9"/>
  <c r="CV106" i="9"/>
  <c r="CW106" i="9"/>
  <c r="CX106" i="9"/>
  <c r="CY106" i="9"/>
  <c r="CZ106" i="9"/>
  <c r="DA106" i="9"/>
  <c r="DB106" i="9"/>
  <c r="DE106" i="9"/>
  <c r="DF106" i="9"/>
  <c r="DG106" i="9"/>
  <c r="DH106" i="9"/>
  <c r="DK106" i="9"/>
  <c r="DL106" i="9"/>
  <c r="DM106" i="9"/>
  <c r="DN106" i="9"/>
  <c r="DO106" i="9"/>
  <c r="DP106" i="9"/>
  <c r="DQ106" i="9"/>
  <c r="DR106" i="9"/>
  <c r="DS106" i="9"/>
  <c r="DT106" i="9"/>
  <c r="DU106" i="9"/>
  <c r="DV106" i="9"/>
  <c r="CU97" i="9"/>
  <c r="CV97" i="9"/>
  <c r="CW97" i="9"/>
  <c r="CX97" i="9"/>
  <c r="CY97" i="9"/>
  <c r="CZ97" i="9"/>
  <c r="DA97" i="9"/>
  <c r="DB97" i="9"/>
  <c r="DE97" i="9"/>
  <c r="DF97" i="9"/>
  <c r="DG97" i="9"/>
  <c r="DH97" i="9"/>
  <c r="DK97" i="9"/>
  <c r="DL97" i="9"/>
  <c r="DM97" i="9"/>
  <c r="DN97" i="9"/>
  <c r="DO97" i="9"/>
  <c r="DP97" i="9"/>
  <c r="DQ97" i="9"/>
  <c r="DR97" i="9"/>
  <c r="DS97" i="9"/>
  <c r="DT97" i="9"/>
  <c r="DU97" i="9"/>
  <c r="DV97" i="9"/>
  <c r="CU107" i="9"/>
  <c r="CV107" i="9"/>
  <c r="CW107" i="9"/>
  <c r="CX107" i="9"/>
  <c r="CY107" i="9"/>
  <c r="CZ107" i="9"/>
  <c r="DA107" i="9"/>
  <c r="DB107" i="9"/>
  <c r="DE107" i="9"/>
  <c r="DF107" i="9"/>
  <c r="DG107" i="9"/>
  <c r="DH107" i="9"/>
  <c r="DK107" i="9"/>
  <c r="DL107" i="9"/>
  <c r="DM107" i="9"/>
  <c r="DN107" i="9"/>
  <c r="DO107" i="9"/>
  <c r="DP107" i="9"/>
  <c r="DQ107" i="9"/>
  <c r="DR107" i="9"/>
  <c r="DS107" i="9"/>
  <c r="DT107" i="9"/>
  <c r="DU107" i="9"/>
  <c r="DV107" i="9"/>
  <c r="CU98" i="9"/>
  <c r="CV98" i="9"/>
  <c r="CW98" i="9"/>
  <c r="CX98" i="9"/>
  <c r="CY98" i="9"/>
  <c r="CZ98" i="9"/>
  <c r="DA98" i="9"/>
  <c r="DB98" i="9"/>
  <c r="DE98" i="9"/>
  <c r="DF98" i="9"/>
  <c r="DG98" i="9"/>
  <c r="DH98" i="9"/>
  <c r="DK98" i="9"/>
  <c r="DL98" i="9"/>
  <c r="DM98" i="9"/>
  <c r="DN98" i="9"/>
  <c r="DO98" i="9"/>
  <c r="DP98" i="9"/>
  <c r="DQ98" i="9"/>
  <c r="DR98" i="9"/>
  <c r="DS98" i="9"/>
  <c r="DT98" i="9"/>
  <c r="DU98" i="9"/>
  <c r="DV98" i="9"/>
  <c r="CU116" i="9"/>
  <c r="CV116" i="9"/>
  <c r="CW116" i="9"/>
  <c r="CX116" i="9"/>
  <c r="CY116" i="9"/>
  <c r="CZ116" i="9"/>
  <c r="DA116" i="9"/>
  <c r="DB116" i="9"/>
  <c r="DE116" i="9"/>
  <c r="DF116" i="9"/>
  <c r="DG116" i="9"/>
  <c r="DH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CU99" i="9"/>
  <c r="CV99" i="9"/>
  <c r="CW99" i="9"/>
  <c r="CX99" i="9"/>
  <c r="CY99" i="9"/>
  <c r="CZ99" i="9"/>
  <c r="DA99" i="9"/>
  <c r="DB99" i="9"/>
  <c r="DE99" i="9"/>
  <c r="DF99" i="9"/>
  <c r="DG99" i="9"/>
  <c r="DH99" i="9"/>
  <c r="DK99" i="9"/>
  <c r="DL99" i="9"/>
  <c r="DM99" i="9"/>
  <c r="DN99" i="9"/>
  <c r="DO99" i="9"/>
  <c r="DP99" i="9"/>
  <c r="DQ99" i="9"/>
  <c r="DR99" i="9"/>
  <c r="DS99" i="9"/>
  <c r="DT99" i="9"/>
  <c r="DU99" i="9"/>
  <c r="DV99" i="9"/>
  <c r="CU100" i="9"/>
  <c r="CV100" i="9"/>
  <c r="CW100" i="9"/>
  <c r="CX100" i="9"/>
  <c r="CY100" i="9"/>
  <c r="CZ100" i="9"/>
  <c r="DA100" i="9"/>
  <c r="DB100" i="9"/>
  <c r="DE100" i="9"/>
  <c r="DF100" i="9"/>
  <c r="DG100" i="9"/>
  <c r="DH100" i="9"/>
  <c r="DK100" i="9"/>
  <c r="DL100" i="9"/>
  <c r="DM100" i="9"/>
  <c r="DN100" i="9"/>
  <c r="DO100" i="9"/>
  <c r="DP100" i="9"/>
  <c r="DQ100" i="9"/>
  <c r="DR100" i="9"/>
  <c r="DS100" i="9"/>
  <c r="DT100" i="9"/>
  <c r="DU100" i="9"/>
  <c r="DV100" i="9"/>
  <c r="CU101" i="9"/>
  <c r="CV101" i="9"/>
  <c r="CW101" i="9"/>
  <c r="CX101" i="9"/>
  <c r="CY101" i="9"/>
  <c r="CZ101" i="9"/>
  <c r="DA101" i="9"/>
  <c r="DB101" i="9"/>
  <c r="DE101" i="9"/>
  <c r="DF101" i="9"/>
  <c r="DG101" i="9"/>
  <c r="DH101" i="9"/>
  <c r="DK101" i="9"/>
  <c r="DL101" i="9"/>
  <c r="DM101" i="9"/>
  <c r="DN101" i="9"/>
  <c r="DO101" i="9"/>
  <c r="DP101" i="9"/>
  <c r="DQ101" i="9"/>
  <c r="DR101" i="9"/>
  <c r="DS101" i="9"/>
  <c r="DT101" i="9"/>
  <c r="DU101" i="9"/>
  <c r="DV101" i="9"/>
  <c r="CU117" i="9"/>
  <c r="CV117" i="9"/>
  <c r="CW117" i="9"/>
  <c r="CX117" i="9"/>
  <c r="CY117" i="9"/>
  <c r="CZ117" i="9"/>
  <c r="DA117" i="9"/>
  <c r="DB117" i="9"/>
  <c r="DE117" i="9"/>
  <c r="DF117" i="9"/>
  <c r="DG117" i="9"/>
  <c r="DH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CU118" i="9"/>
  <c r="CV118" i="9"/>
  <c r="CW118" i="9"/>
  <c r="CX118" i="9"/>
  <c r="CY118" i="9"/>
  <c r="CZ118" i="9"/>
  <c r="DA118" i="9"/>
  <c r="DB118" i="9"/>
  <c r="DE118" i="9"/>
  <c r="DF118" i="9"/>
  <c r="DG118" i="9"/>
  <c r="DH118" i="9"/>
  <c r="DK118" i="9"/>
  <c r="DL118" i="9"/>
  <c r="DM118" i="9"/>
  <c r="DN118" i="9"/>
  <c r="DO118" i="9"/>
  <c r="DP118" i="9"/>
  <c r="DQ118" i="9"/>
  <c r="DR118" i="9"/>
  <c r="DS118" i="9"/>
  <c r="DT118" i="9"/>
  <c r="DU118" i="9"/>
  <c r="DV118" i="9"/>
  <c r="CU119" i="9"/>
  <c r="CV119" i="9"/>
  <c r="CW119" i="9"/>
  <c r="CX119" i="9"/>
  <c r="CY119" i="9"/>
  <c r="CZ119" i="9"/>
  <c r="DA119" i="9"/>
  <c r="DB119" i="9"/>
  <c r="DE119" i="9"/>
  <c r="DF119" i="9"/>
  <c r="DG119" i="9"/>
  <c r="DH119" i="9"/>
  <c r="DK119" i="9"/>
  <c r="DL119" i="9"/>
  <c r="DM119" i="9"/>
  <c r="DN119" i="9"/>
  <c r="DO119" i="9"/>
  <c r="DP119" i="9"/>
  <c r="DQ119" i="9"/>
  <c r="DR119" i="9"/>
  <c r="DS119" i="9"/>
  <c r="DT119" i="9"/>
  <c r="DU119" i="9"/>
  <c r="DV119" i="9"/>
  <c r="CU120" i="9"/>
  <c r="CV120" i="9"/>
  <c r="CW120" i="9"/>
  <c r="CX120" i="9"/>
  <c r="CY120" i="9"/>
  <c r="CZ120" i="9"/>
  <c r="DA120" i="9"/>
  <c r="DB120" i="9"/>
  <c r="DE120" i="9"/>
  <c r="DF120" i="9"/>
  <c r="DG120" i="9"/>
  <c r="DH120" i="9"/>
  <c r="DK120" i="9"/>
  <c r="DL120" i="9"/>
  <c r="DM120" i="9"/>
  <c r="DN120" i="9"/>
  <c r="DO120" i="9"/>
  <c r="DP120" i="9"/>
  <c r="DQ120" i="9"/>
  <c r="DR120" i="9"/>
  <c r="DS120" i="9"/>
  <c r="DT120" i="9"/>
  <c r="DU120" i="9"/>
  <c r="DV120" i="9"/>
  <c r="CU121" i="9"/>
  <c r="CV121" i="9"/>
  <c r="CW121" i="9"/>
  <c r="CX121" i="9"/>
  <c r="CY121" i="9"/>
  <c r="CZ121" i="9"/>
  <c r="DA121" i="9"/>
  <c r="DB121" i="9"/>
  <c r="DE121" i="9"/>
  <c r="DF121" i="9"/>
  <c r="DG121" i="9"/>
  <c r="DH121" i="9"/>
  <c r="DK121" i="9"/>
  <c r="DL121" i="9"/>
  <c r="DM121" i="9"/>
  <c r="DN121" i="9"/>
  <c r="DO121" i="9"/>
  <c r="DP121" i="9"/>
  <c r="DQ121" i="9"/>
  <c r="DR121" i="9"/>
  <c r="DS121" i="9"/>
  <c r="DT121" i="9"/>
  <c r="DU121" i="9"/>
  <c r="DV121" i="9"/>
  <c r="CU122" i="9"/>
  <c r="CV122" i="9"/>
  <c r="CW122" i="9"/>
  <c r="CX122" i="9"/>
  <c r="CY122" i="9"/>
  <c r="CZ122" i="9"/>
  <c r="DA122" i="9"/>
  <c r="DB122" i="9"/>
  <c r="DE122" i="9"/>
  <c r="DF122" i="9"/>
  <c r="DG122" i="9"/>
  <c r="DH122" i="9"/>
  <c r="DK122" i="9"/>
  <c r="DL122" i="9"/>
  <c r="DM122" i="9"/>
  <c r="DN122" i="9"/>
  <c r="DO122" i="9"/>
  <c r="DP122" i="9"/>
  <c r="DQ122" i="9"/>
  <c r="DR122" i="9"/>
  <c r="DS122" i="9"/>
  <c r="DT122" i="9"/>
  <c r="DU122" i="9"/>
  <c r="DV122" i="9"/>
  <c r="CU123" i="9"/>
  <c r="CV123" i="9"/>
  <c r="CW123" i="9"/>
  <c r="CX123" i="9"/>
  <c r="CY123" i="9"/>
  <c r="CZ123" i="9"/>
  <c r="DA123" i="9"/>
  <c r="DB123" i="9"/>
  <c r="DE123" i="9"/>
  <c r="DF123" i="9"/>
  <c r="DG123" i="9"/>
  <c r="DH123" i="9"/>
  <c r="DK123" i="9"/>
  <c r="DL123" i="9"/>
  <c r="DM123" i="9"/>
  <c r="DN123" i="9"/>
  <c r="DO123" i="9"/>
  <c r="DP123" i="9"/>
  <c r="DQ123" i="9"/>
  <c r="DR123" i="9"/>
  <c r="DS123" i="9"/>
  <c r="DT123" i="9"/>
  <c r="DU123" i="9"/>
  <c r="DV123" i="9"/>
  <c r="CU124" i="9"/>
  <c r="CV124" i="9"/>
  <c r="CW124" i="9"/>
  <c r="CX124" i="9"/>
  <c r="CY124" i="9"/>
  <c r="CZ124" i="9"/>
  <c r="DA124" i="9"/>
  <c r="DB124" i="9"/>
  <c r="DE124" i="9"/>
  <c r="DF124" i="9"/>
  <c r="DG124" i="9"/>
  <c r="DH124" i="9"/>
  <c r="DK124" i="9"/>
  <c r="DL124" i="9"/>
  <c r="DM124" i="9"/>
  <c r="DN124" i="9"/>
  <c r="DO124" i="9"/>
  <c r="DP124" i="9"/>
  <c r="DQ124" i="9"/>
  <c r="DR124" i="9"/>
  <c r="DS124" i="9"/>
  <c r="DT124" i="9"/>
  <c r="DU124" i="9"/>
  <c r="DV124" i="9"/>
  <c r="CU125" i="9"/>
  <c r="CV125" i="9"/>
  <c r="CW125" i="9"/>
  <c r="CX125" i="9"/>
  <c r="CY125" i="9"/>
  <c r="CZ125" i="9"/>
  <c r="DA125" i="9"/>
  <c r="DB125" i="9"/>
  <c r="DE125" i="9"/>
  <c r="DF125" i="9"/>
  <c r="DG125" i="9"/>
  <c r="DH125" i="9"/>
  <c r="DK125" i="9"/>
  <c r="DL125" i="9"/>
  <c r="DM125" i="9"/>
  <c r="DN125" i="9"/>
  <c r="DO125" i="9"/>
  <c r="DP125" i="9"/>
  <c r="DQ125" i="9"/>
  <c r="DR125" i="9"/>
  <c r="DS125" i="9"/>
  <c r="DT125" i="9"/>
  <c r="DU125" i="9"/>
  <c r="DV125" i="9"/>
  <c r="CU126" i="9"/>
  <c r="CV126" i="9"/>
  <c r="CW126" i="9"/>
  <c r="CX126" i="9"/>
  <c r="CY126" i="9"/>
  <c r="CZ126" i="9"/>
  <c r="DA126" i="9"/>
  <c r="DB126" i="9"/>
  <c r="DE126" i="9"/>
  <c r="DF126" i="9"/>
  <c r="DG126" i="9"/>
  <c r="DH126" i="9"/>
  <c r="DK126" i="9"/>
  <c r="DL126" i="9"/>
  <c r="DM126" i="9"/>
  <c r="DN126" i="9"/>
  <c r="DO126" i="9"/>
  <c r="DP126" i="9"/>
  <c r="DQ126" i="9"/>
  <c r="DR126" i="9"/>
  <c r="DS126" i="9"/>
  <c r="DT126" i="9"/>
  <c r="DU126" i="9"/>
  <c r="DV126" i="9"/>
  <c r="CU127" i="9"/>
  <c r="CV127" i="9"/>
  <c r="CW127" i="9"/>
  <c r="CX127" i="9"/>
  <c r="CY127" i="9"/>
  <c r="CZ127" i="9"/>
  <c r="DA127" i="9"/>
  <c r="DB127" i="9"/>
  <c r="DE127" i="9"/>
  <c r="DF127" i="9"/>
  <c r="DG127" i="9"/>
  <c r="DH127" i="9"/>
  <c r="DK127" i="9"/>
  <c r="DL127" i="9"/>
  <c r="DM127" i="9"/>
  <c r="DN127" i="9"/>
  <c r="DO127" i="9"/>
  <c r="DP127" i="9"/>
  <c r="DQ127" i="9"/>
  <c r="DR127" i="9"/>
  <c r="DS127" i="9"/>
  <c r="DT127" i="9"/>
  <c r="DU127" i="9"/>
  <c r="DV127" i="9"/>
  <c r="CU128" i="9"/>
  <c r="CV128" i="9"/>
  <c r="CW128" i="9"/>
  <c r="CX128" i="9"/>
  <c r="CY128" i="9"/>
  <c r="CZ128" i="9"/>
  <c r="DA128" i="9"/>
  <c r="DB128" i="9"/>
  <c r="DE128" i="9"/>
  <c r="DF128" i="9"/>
  <c r="DG128" i="9"/>
  <c r="DH128" i="9"/>
  <c r="DK128" i="9"/>
  <c r="DL128" i="9"/>
  <c r="DM128" i="9"/>
  <c r="DN128" i="9"/>
  <c r="DO128" i="9"/>
  <c r="DP128" i="9"/>
  <c r="DQ128" i="9"/>
  <c r="DR128" i="9"/>
  <c r="DS128" i="9"/>
  <c r="DT128" i="9"/>
  <c r="DU128" i="9"/>
  <c r="DV128" i="9"/>
  <c r="CU129" i="9"/>
  <c r="CV129" i="9"/>
  <c r="CW129" i="9"/>
  <c r="CX129" i="9"/>
  <c r="CY129" i="9"/>
  <c r="CZ129" i="9"/>
  <c r="DA129" i="9"/>
  <c r="DB129" i="9"/>
  <c r="DE129" i="9"/>
  <c r="DF129" i="9"/>
  <c r="DG129" i="9"/>
  <c r="DH129" i="9"/>
  <c r="DK129" i="9"/>
  <c r="DL129" i="9"/>
  <c r="DM129" i="9"/>
  <c r="DN129" i="9"/>
  <c r="DO129" i="9"/>
  <c r="DP129" i="9"/>
  <c r="DQ129" i="9"/>
  <c r="DR129" i="9"/>
  <c r="DS129" i="9"/>
  <c r="DT129" i="9"/>
  <c r="DU129" i="9"/>
  <c r="DV129" i="9"/>
  <c r="CU130" i="9"/>
  <c r="CV130" i="9"/>
  <c r="CW130" i="9"/>
  <c r="CX130" i="9"/>
  <c r="CY130" i="9"/>
  <c r="CZ130" i="9"/>
  <c r="DA130" i="9"/>
  <c r="DB130" i="9"/>
  <c r="DE130" i="9"/>
  <c r="DF130" i="9"/>
  <c r="DG130" i="9"/>
  <c r="DH130" i="9"/>
  <c r="DK130" i="9"/>
  <c r="DL130" i="9"/>
  <c r="DM130" i="9"/>
  <c r="DN130" i="9"/>
  <c r="DO130" i="9"/>
  <c r="DP130" i="9"/>
  <c r="DQ130" i="9"/>
  <c r="DR130" i="9"/>
  <c r="DS130" i="9"/>
  <c r="DT130" i="9"/>
  <c r="DU130" i="9"/>
  <c r="DV130" i="9"/>
  <c r="CU108" i="9"/>
  <c r="CV108" i="9"/>
  <c r="CW108" i="9"/>
  <c r="CX108" i="9"/>
  <c r="CY108" i="9"/>
  <c r="CZ108" i="9"/>
  <c r="DA108" i="9"/>
  <c r="DB108" i="9"/>
  <c r="DE108" i="9"/>
  <c r="DF108" i="9"/>
  <c r="DG108" i="9"/>
  <c r="DH108" i="9"/>
  <c r="DK108" i="9"/>
  <c r="DL108" i="9"/>
  <c r="DM108" i="9"/>
  <c r="DN108" i="9"/>
  <c r="DO108" i="9"/>
  <c r="DP108" i="9"/>
  <c r="DQ108" i="9"/>
  <c r="DR108" i="9"/>
  <c r="DS108" i="9"/>
  <c r="DT108" i="9"/>
  <c r="DU108" i="9"/>
  <c r="DV108" i="9"/>
  <c r="DS19" i="9"/>
  <c r="DR19" i="9"/>
  <c r="DQ19" i="9"/>
  <c r="DR7" i="9"/>
  <c r="DR8" i="9"/>
  <c r="DR9" i="9"/>
  <c r="DR10" i="9"/>
  <c r="DR11" i="9"/>
  <c r="DR12" i="9"/>
  <c r="DR13" i="9"/>
  <c r="DR14" i="9"/>
  <c r="DQ7" i="9"/>
  <c r="DQ8" i="9"/>
  <c r="DQ9" i="9"/>
  <c r="DQ10" i="9"/>
  <c r="DQ11" i="9"/>
  <c r="DQ12" i="9"/>
  <c r="DQ13" i="9"/>
  <c r="DQ14" i="9"/>
  <c r="DQ6" i="9"/>
  <c r="CK7" i="9"/>
  <c r="CK8" i="9"/>
  <c r="CK9" i="9"/>
  <c r="CK10" i="9"/>
  <c r="CK11" i="9"/>
  <c r="CK12" i="9"/>
  <c r="CK13" i="9"/>
  <c r="CK14" i="9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Q6" i="6"/>
  <c r="CR6" i="6"/>
  <c r="CS6" i="6"/>
  <c r="CT6" i="6"/>
  <c r="CW6" i="6"/>
  <c r="CX6" i="6"/>
  <c r="CY6" i="6"/>
  <c r="CZ6" i="6"/>
  <c r="DA6" i="6"/>
  <c r="DB6" i="6"/>
  <c r="DC6" i="6"/>
  <c r="DD6" i="6"/>
  <c r="DE6" i="6"/>
  <c r="DF6" i="6"/>
  <c r="DG6" i="6"/>
  <c r="DH6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Q7" i="6"/>
  <c r="CR7" i="6"/>
  <c r="CS7" i="6"/>
  <c r="CT7" i="6"/>
  <c r="CW7" i="6"/>
  <c r="CX7" i="6"/>
  <c r="CY7" i="6"/>
  <c r="CZ7" i="6"/>
  <c r="DA7" i="6"/>
  <c r="DB7" i="6"/>
  <c r="DC7" i="6"/>
  <c r="DD7" i="6"/>
  <c r="DE7" i="6"/>
  <c r="DF7" i="6"/>
  <c r="DG7" i="6"/>
  <c r="DH7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Q8" i="6"/>
  <c r="CR8" i="6"/>
  <c r="CS8" i="6"/>
  <c r="CT8" i="6"/>
  <c r="CW8" i="6"/>
  <c r="CX8" i="6"/>
  <c r="CY8" i="6"/>
  <c r="CZ8" i="6"/>
  <c r="DA8" i="6"/>
  <c r="DB8" i="6"/>
  <c r="DC8" i="6"/>
  <c r="DD8" i="6"/>
  <c r="DE8" i="6"/>
  <c r="DF8" i="6"/>
  <c r="DG8" i="6"/>
  <c r="DH8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Q9" i="6"/>
  <c r="CR9" i="6"/>
  <c r="CS9" i="6"/>
  <c r="CT9" i="6"/>
  <c r="CW9" i="6"/>
  <c r="CX9" i="6"/>
  <c r="CY9" i="6"/>
  <c r="CZ9" i="6"/>
  <c r="DA9" i="6"/>
  <c r="DB9" i="6"/>
  <c r="DC9" i="6"/>
  <c r="DD9" i="6"/>
  <c r="DE9" i="6"/>
  <c r="DF9" i="6"/>
  <c r="DG9" i="6"/>
  <c r="DH9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Q10" i="6"/>
  <c r="CR10" i="6"/>
  <c r="CS10" i="6"/>
  <c r="CT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Q11" i="6"/>
  <c r="CR11" i="6"/>
  <c r="CS11" i="6"/>
  <c r="CT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Q12" i="6"/>
  <c r="CR12" i="6"/>
  <c r="CS12" i="6"/>
  <c r="CT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Q13" i="6"/>
  <c r="CR13" i="6"/>
  <c r="CS13" i="6"/>
  <c r="CT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Q14" i="6"/>
  <c r="CR14" i="6"/>
  <c r="CS14" i="6"/>
  <c r="CT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Q15" i="6"/>
  <c r="CR15" i="6"/>
  <c r="CS15" i="6"/>
  <c r="CT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Q16" i="6"/>
  <c r="CR16" i="6"/>
  <c r="CS16" i="6"/>
  <c r="CT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Q17" i="6"/>
  <c r="CR17" i="6"/>
  <c r="CS17" i="6"/>
  <c r="CT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Q18" i="6"/>
  <c r="CR18" i="6"/>
  <c r="CS18" i="6"/>
  <c r="CT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Q19" i="6"/>
  <c r="CR19" i="6"/>
  <c r="CS19" i="6"/>
  <c r="CT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Q20" i="6"/>
  <c r="CR20" i="6"/>
  <c r="CS20" i="6"/>
  <c r="CT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Q21" i="6"/>
  <c r="CR21" i="6"/>
  <c r="CS21" i="6"/>
  <c r="CT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Q22" i="6"/>
  <c r="CR22" i="6"/>
  <c r="CS22" i="6"/>
  <c r="CT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Q23" i="6"/>
  <c r="CR23" i="6"/>
  <c r="CS23" i="6"/>
  <c r="CT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Q24" i="6"/>
  <c r="CR24" i="6"/>
  <c r="CS24" i="6"/>
  <c r="CT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Q25" i="6"/>
  <c r="CR25" i="6"/>
  <c r="CS25" i="6"/>
  <c r="CT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Q26" i="6"/>
  <c r="CR26" i="6"/>
  <c r="CS26" i="6"/>
  <c r="CT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Q27" i="6"/>
  <c r="CR27" i="6"/>
  <c r="CS27" i="6"/>
  <c r="CT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Q28" i="6"/>
  <c r="CR28" i="6"/>
  <c r="CS28" i="6"/>
  <c r="CT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Q29" i="6"/>
  <c r="CR29" i="6"/>
  <c r="CS29" i="6"/>
  <c r="CT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Q30" i="6"/>
  <c r="CR30" i="6"/>
  <c r="CS30" i="6"/>
  <c r="CT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Q31" i="6"/>
  <c r="CR31" i="6"/>
  <c r="CS31" i="6"/>
  <c r="CT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Q32" i="6"/>
  <c r="CR32" i="6"/>
  <c r="CS32" i="6"/>
  <c r="CT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Q33" i="6"/>
  <c r="CR33" i="6"/>
  <c r="CS33" i="6"/>
  <c r="CT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Q34" i="6"/>
  <c r="CR34" i="6"/>
  <c r="CS34" i="6"/>
  <c r="CT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Q35" i="6"/>
  <c r="CR35" i="6"/>
  <c r="CS35" i="6"/>
  <c r="CT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Q36" i="6"/>
  <c r="CR36" i="6"/>
  <c r="CS36" i="6"/>
  <c r="CT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Q37" i="6"/>
  <c r="CR37" i="6"/>
  <c r="CS37" i="6"/>
  <c r="CT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Q38" i="6"/>
  <c r="CR38" i="6"/>
  <c r="CS38" i="6"/>
  <c r="CT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Q39" i="6"/>
  <c r="CR39" i="6"/>
  <c r="CS39" i="6"/>
  <c r="CT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Q40" i="6"/>
  <c r="CR40" i="6"/>
  <c r="CS40" i="6"/>
  <c r="CT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Q41" i="6"/>
  <c r="CR41" i="6"/>
  <c r="CS41" i="6"/>
  <c r="CT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Q42" i="6"/>
  <c r="CR42" i="6"/>
  <c r="CS42" i="6"/>
  <c r="CT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Q43" i="6"/>
  <c r="CR43" i="6"/>
  <c r="CS43" i="6"/>
  <c r="CT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Q44" i="6"/>
  <c r="CR44" i="6"/>
  <c r="CS44" i="6"/>
  <c r="CT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Q45" i="6"/>
  <c r="CR45" i="6"/>
  <c r="CS45" i="6"/>
  <c r="CT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Q46" i="6"/>
  <c r="CR46" i="6"/>
  <c r="CS46" i="6"/>
  <c r="CT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Q47" i="6"/>
  <c r="CR47" i="6"/>
  <c r="CS47" i="6"/>
  <c r="CT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Q48" i="6"/>
  <c r="CR48" i="6"/>
  <c r="CS48" i="6"/>
  <c r="CT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Q49" i="6"/>
  <c r="CR49" i="6"/>
  <c r="CS49" i="6"/>
  <c r="CT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Q50" i="6"/>
  <c r="CR50" i="6"/>
  <c r="CS50" i="6"/>
  <c r="CT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Q51" i="6"/>
  <c r="CR51" i="6"/>
  <c r="CS51" i="6"/>
  <c r="CT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Q52" i="6"/>
  <c r="CR52" i="6"/>
  <c r="CS52" i="6"/>
  <c r="CT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Q53" i="6"/>
  <c r="CR53" i="6"/>
  <c r="CS53" i="6"/>
  <c r="CT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Q54" i="6"/>
  <c r="CR54" i="6"/>
  <c r="CS54" i="6"/>
  <c r="CT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Q55" i="6"/>
  <c r="CR55" i="6"/>
  <c r="CS55" i="6"/>
  <c r="CT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Q56" i="6"/>
  <c r="CR56" i="6"/>
  <c r="CS56" i="6"/>
  <c r="CT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Q57" i="6"/>
  <c r="CR57" i="6"/>
  <c r="CS57" i="6"/>
  <c r="CT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Q58" i="6"/>
  <c r="CR58" i="6"/>
  <c r="CS58" i="6"/>
  <c r="CT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Q59" i="6"/>
  <c r="CR59" i="6"/>
  <c r="CS59" i="6"/>
  <c r="CT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Q60" i="6"/>
  <c r="CR60" i="6"/>
  <c r="CS60" i="6"/>
  <c r="CT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Q61" i="6"/>
  <c r="CR61" i="6"/>
  <c r="CS61" i="6"/>
  <c r="CT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Q62" i="6"/>
  <c r="CR62" i="6"/>
  <c r="CS62" i="6"/>
  <c r="CT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Q63" i="6"/>
  <c r="CR63" i="6"/>
  <c r="CS63" i="6"/>
  <c r="CT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Q64" i="6"/>
  <c r="CR64" i="6"/>
  <c r="CS64" i="6"/>
  <c r="CT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Q65" i="6"/>
  <c r="CR65" i="6"/>
  <c r="CS65" i="6"/>
  <c r="CT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Q66" i="6"/>
  <c r="CR66" i="6"/>
  <c r="CS66" i="6"/>
  <c r="CT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Q67" i="6"/>
  <c r="CR67" i="6"/>
  <c r="CS67" i="6"/>
  <c r="CT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Q68" i="6"/>
  <c r="CR68" i="6"/>
  <c r="CS68" i="6"/>
  <c r="CT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Q69" i="6"/>
  <c r="CR69" i="6"/>
  <c r="CS69" i="6"/>
  <c r="CT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Q70" i="6"/>
  <c r="CR70" i="6"/>
  <c r="CS70" i="6"/>
  <c r="CT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Q71" i="6"/>
  <c r="CR71" i="6"/>
  <c r="CS71" i="6"/>
  <c r="CT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Q72" i="6"/>
  <c r="CR72" i="6"/>
  <c r="CS72" i="6"/>
  <c r="CT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Q73" i="6"/>
  <c r="CR73" i="6"/>
  <c r="CS73" i="6"/>
  <c r="CT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Q74" i="6"/>
  <c r="CR74" i="6"/>
  <c r="CS74" i="6"/>
  <c r="CT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Q75" i="6"/>
  <c r="CR75" i="6"/>
  <c r="CS75" i="6"/>
  <c r="CT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Q76" i="6"/>
  <c r="CR76" i="6"/>
  <c r="CS76" i="6"/>
  <c r="CT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Q77" i="6"/>
  <c r="CR77" i="6"/>
  <c r="CS77" i="6"/>
  <c r="CT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Q78" i="6"/>
  <c r="CR78" i="6"/>
  <c r="CS78" i="6"/>
  <c r="CT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Q79" i="6"/>
  <c r="CR79" i="6"/>
  <c r="CS79" i="6"/>
  <c r="CT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Q80" i="6"/>
  <c r="CR80" i="6"/>
  <c r="CS80" i="6"/>
  <c r="CT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Q81" i="6"/>
  <c r="CR81" i="6"/>
  <c r="CS81" i="6"/>
  <c r="CT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Q82" i="6"/>
  <c r="CR82" i="6"/>
  <c r="CS82" i="6"/>
  <c r="CT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Q83" i="6"/>
  <c r="CR83" i="6"/>
  <c r="CS83" i="6"/>
  <c r="CT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Q84" i="6"/>
  <c r="CR84" i="6"/>
  <c r="CS84" i="6"/>
  <c r="CT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Q85" i="6"/>
  <c r="CR85" i="6"/>
  <c r="CS85" i="6"/>
  <c r="CT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Q86" i="6"/>
  <c r="CR86" i="6"/>
  <c r="CS86" i="6"/>
  <c r="CT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Q87" i="6"/>
  <c r="CR87" i="6"/>
  <c r="CS87" i="6"/>
  <c r="CT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Q88" i="6"/>
  <c r="CR88" i="6"/>
  <c r="CS88" i="6"/>
  <c r="CT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Q89" i="6"/>
  <c r="CR89" i="6"/>
  <c r="CS89" i="6"/>
  <c r="CT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Q90" i="6"/>
  <c r="CR90" i="6"/>
  <c r="CS90" i="6"/>
  <c r="CT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Q91" i="6"/>
  <c r="CR91" i="6"/>
  <c r="CS91" i="6"/>
  <c r="CT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Q92" i="6"/>
  <c r="CR92" i="6"/>
  <c r="CS92" i="6"/>
  <c r="CT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Q93" i="6"/>
  <c r="CR93" i="6"/>
  <c r="CS93" i="6"/>
  <c r="CT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Q94" i="6"/>
  <c r="CR94" i="6"/>
  <c r="CS94" i="6"/>
  <c r="CT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Q95" i="6"/>
  <c r="CR95" i="6"/>
  <c r="CS95" i="6"/>
  <c r="CT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Q96" i="6"/>
  <c r="CR96" i="6"/>
  <c r="CS96" i="6"/>
  <c r="CT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Q97" i="6"/>
  <c r="CR97" i="6"/>
  <c r="CS97" i="6"/>
  <c r="CT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Q98" i="6"/>
  <c r="CR98" i="6"/>
  <c r="CS98" i="6"/>
  <c r="CT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Q99" i="6"/>
  <c r="CR99" i="6"/>
  <c r="CS99" i="6"/>
  <c r="CT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Q100" i="6"/>
  <c r="CR100" i="6"/>
  <c r="CS100" i="6"/>
  <c r="CT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Q101" i="6"/>
  <c r="CR101" i="6"/>
  <c r="CS101" i="6"/>
  <c r="CT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Q102" i="6"/>
  <c r="CR102" i="6"/>
  <c r="CS102" i="6"/>
  <c r="CT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Q103" i="6"/>
  <c r="CR103" i="6"/>
  <c r="CS103" i="6"/>
  <c r="CT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Q104" i="6"/>
  <c r="CR104" i="6"/>
  <c r="CS104" i="6"/>
  <c r="CT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Q105" i="6"/>
  <c r="CR105" i="6"/>
  <c r="CS105" i="6"/>
  <c r="CT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Q106" i="6"/>
  <c r="CR106" i="6"/>
  <c r="CS106" i="6"/>
  <c r="CT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Q107" i="6"/>
  <c r="CR107" i="6"/>
  <c r="CS107" i="6"/>
  <c r="CT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Q108" i="6"/>
  <c r="CR108" i="6"/>
  <c r="CS108" i="6"/>
  <c r="CT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Q109" i="6"/>
  <c r="CR109" i="6"/>
  <c r="CS109" i="6"/>
  <c r="CT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Q110" i="6"/>
  <c r="CR110" i="6"/>
  <c r="CS110" i="6"/>
  <c r="CT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Q111" i="6"/>
  <c r="CR111" i="6"/>
  <c r="CS111" i="6"/>
  <c r="CT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Q112" i="6"/>
  <c r="CR112" i="6"/>
  <c r="CS112" i="6"/>
  <c r="CT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Q113" i="6"/>
  <c r="CR113" i="6"/>
  <c r="CS113" i="6"/>
  <c r="CT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Q114" i="6"/>
  <c r="CR114" i="6"/>
  <c r="CS114" i="6"/>
  <c r="CT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Q115" i="6"/>
  <c r="CR115" i="6"/>
  <c r="CS115" i="6"/>
  <c r="CT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Q116" i="6"/>
  <c r="CR116" i="6"/>
  <c r="CS116" i="6"/>
  <c r="CT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Q117" i="6"/>
  <c r="CR117" i="6"/>
  <c r="CS117" i="6"/>
  <c r="CT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Q118" i="6"/>
  <c r="CR118" i="6"/>
  <c r="CS118" i="6"/>
  <c r="CT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Q119" i="6"/>
  <c r="CR119" i="6"/>
  <c r="CS119" i="6"/>
  <c r="CT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Q120" i="6"/>
  <c r="CR120" i="6"/>
  <c r="CS120" i="6"/>
  <c r="CT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Q121" i="6"/>
  <c r="CR121" i="6"/>
  <c r="CS121" i="6"/>
  <c r="CT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Q122" i="6"/>
  <c r="CR122" i="6"/>
  <c r="CS122" i="6"/>
  <c r="CT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Q123" i="6"/>
  <c r="CR123" i="6"/>
  <c r="CS123" i="6"/>
  <c r="CT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Q124" i="6"/>
  <c r="CR124" i="6"/>
  <c r="CS124" i="6"/>
  <c r="CT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Q125" i="6"/>
  <c r="CR125" i="6"/>
  <c r="CS125" i="6"/>
  <c r="CT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Q126" i="6"/>
  <c r="CR126" i="6"/>
  <c r="CS126" i="6"/>
  <c r="CT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Q127" i="6"/>
  <c r="CR127" i="6"/>
  <c r="CS127" i="6"/>
  <c r="CT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Q128" i="6"/>
  <c r="CR128" i="6"/>
  <c r="CS128" i="6"/>
  <c r="CT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Q129" i="6"/>
  <c r="CR129" i="6"/>
  <c r="CS129" i="6"/>
  <c r="CT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Q130" i="6"/>
  <c r="CR130" i="6"/>
  <c r="CS130" i="6"/>
  <c r="CT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Q131" i="6"/>
  <c r="CR131" i="6"/>
  <c r="CS131" i="6"/>
  <c r="CT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Q132" i="6"/>
  <c r="CR132" i="6"/>
  <c r="CS132" i="6"/>
  <c r="CT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Q133" i="6"/>
  <c r="CR133" i="6"/>
  <c r="CS133" i="6"/>
  <c r="CT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Q134" i="6"/>
  <c r="CR134" i="6"/>
  <c r="CS134" i="6"/>
  <c r="CT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Q135" i="6"/>
  <c r="CR135" i="6"/>
  <c r="CS135" i="6"/>
  <c r="CT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Q136" i="6"/>
  <c r="CR136" i="6"/>
  <c r="CS136" i="6"/>
  <c r="CT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Q137" i="6"/>
  <c r="CR137" i="6"/>
  <c r="CS137" i="6"/>
  <c r="CT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Q138" i="6"/>
  <c r="CR138" i="6"/>
  <c r="CS138" i="6"/>
  <c r="CT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Q139" i="6"/>
  <c r="CR139" i="6"/>
  <c r="CS139" i="6"/>
  <c r="CT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Q140" i="6"/>
  <c r="CR140" i="6"/>
  <c r="CS140" i="6"/>
  <c r="CT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Q141" i="6"/>
  <c r="CR141" i="6"/>
  <c r="CS141" i="6"/>
  <c r="CT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Q142" i="6"/>
  <c r="CR142" i="6"/>
  <c r="CS142" i="6"/>
  <c r="CT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Q143" i="6"/>
  <c r="CR143" i="6"/>
  <c r="CS143" i="6"/>
  <c r="CT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Q144" i="6"/>
  <c r="CR144" i="6"/>
  <c r="CS144" i="6"/>
  <c r="CT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5" i="6"/>
  <c r="DC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5" i="6"/>
  <c r="Z6" i="9"/>
  <c r="Z138" i="9"/>
  <c r="Z139" i="9"/>
  <c r="Z140" i="9"/>
  <c r="Z141" i="9"/>
  <c r="Z143" i="9"/>
  <c r="Z144" i="9"/>
  <c r="Z145" i="9"/>
  <c r="Z146" i="9"/>
  <c r="Z147" i="9"/>
  <c r="Z148" i="9"/>
  <c r="Z149" i="9"/>
  <c r="Z150" i="9"/>
  <c r="Z142" i="9"/>
  <c r="Z137" i="9"/>
  <c r="Z20" i="9"/>
  <c r="Z21" i="9"/>
  <c r="Z22" i="9"/>
  <c r="Z23" i="9"/>
  <c r="Z24" i="9"/>
  <c r="Z25" i="9"/>
  <c r="Z26" i="9"/>
  <c r="Z86" i="9"/>
  <c r="Z87" i="9"/>
  <c r="Z132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131" i="9"/>
  <c r="Z88" i="9"/>
  <c r="Z89" i="9"/>
  <c r="Z102" i="9"/>
  <c r="Z90" i="9"/>
  <c r="Z167" i="9"/>
  <c r="Z91" i="9"/>
  <c r="Z109" i="9"/>
  <c r="Z94" i="9"/>
  <c r="Z110" i="9"/>
  <c r="Z111" i="9"/>
  <c r="Z112" i="9"/>
  <c r="Z95" i="9"/>
  <c r="Z96" i="9"/>
  <c r="Z113" i="9"/>
  <c r="Z114" i="9"/>
  <c r="Z92" i="9"/>
  <c r="Z115" i="9"/>
  <c r="Z93" i="9"/>
  <c r="Z103" i="9"/>
  <c r="Z104" i="9"/>
  <c r="Z105" i="9"/>
  <c r="Z106" i="9"/>
  <c r="Z97" i="9"/>
  <c r="Z107" i="9"/>
  <c r="Z98" i="9"/>
  <c r="Z116" i="9"/>
  <c r="Z99" i="9"/>
  <c r="Z100" i="9"/>
  <c r="Z101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08" i="9"/>
  <c r="Z19" i="9"/>
  <c r="Z7" i="9"/>
  <c r="Z8" i="9"/>
  <c r="Z9" i="9"/>
  <c r="Z10" i="9"/>
  <c r="Z11" i="9"/>
  <c r="Z12" i="9"/>
  <c r="Z13" i="9"/>
  <c r="Z14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E19" i="9"/>
  <c r="DF19" i="9"/>
  <c r="DG19" i="9"/>
  <c r="DH19" i="9"/>
  <c r="DK19" i="9"/>
  <c r="DL19" i="9"/>
  <c r="DM19" i="9"/>
  <c r="DN19" i="9"/>
  <c r="DO19" i="9"/>
  <c r="DP19" i="9"/>
  <c r="DT19" i="9"/>
  <c r="DU19" i="9"/>
  <c r="DV19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H161" i="9"/>
  <c r="DG161" i="9"/>
  <c r="DF161" i="9"/>
  <c r="DE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H159" i="9"/>
  <c r="DG159" i="9"/>
  <c r="DF159" i="9"/>
  <c r="DE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H158" i="9"/>
  <c r="DG158" i="9"/>
  <c r="DF158" i="9"/>
  <c r="DE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H157" i="9"/>
  <c r="DG157" i="9"/>
  <c r="DF157" i="9"/>
  <c r="DE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H156" i="9"/>
  <c r="DG156" i="9"/>
  <c r="DF156" i="9"/>
  <c r="DE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H155" i="9"/>
  <c r="DG155" i="9"/>
  <c r="DF155" i="9"/>
  <c r="DE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DV11" i="9"/>
  <c r="DU11" i="9"/>
  <c r="DT11" i="9"/>
  <c r="DS11" i="9"/>
  <c r="DP11" i="9"/>
  <c r="DO11" i="9"/>
  <c r="DN11" i="9"/>
  <c r="DM11" i="9"/>
  <c r="DL11" i="9"/>
  <c r="DK11" i="9"/>
  <c r="DH11" i="9"/>
  <c r="DG11" i="9"/>
  <c r="DF11" i="9"/>
  <c r="DE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DV10" i="9"/>
  <c r="DU10" i="9"/>
  <c r="DT10" i="9"/>
  <c r="DS10" i="9"/>
  <c r="DP10" i="9"/>
  <c r="DO10" i="9"/>
  <c r="DN10" i="9"/>
  <c r="DM10" i="9"/>
  <c r="DL10" i="9"/>
  <c r="DK10" i="9"/>
  <c r="DH10" i="9"/>
  <c r="DG10" i="9"/>
  <c r="DF10" i="9"/>
  <c r="DE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DV8" i="9"/>
  <c r="DU8" i="9"/>
  <c r="DT8" i="9"/>
  <c r="DS8" i="9"/>
  <c r="DP8" i="9"/>
  <c r="DO8" i="9"/>
  <c r="DN8" i="9"/>
  <c r="DM8" i="9"/>
  <c r="DL8" i="9"/>
  <c r="DK8" i="9"/>
  <c r="DH8" i="9"/>
  <c r="DG8" i="9"/>
  <c r="DF8" i="9"/>
  <c r="DE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DV9" i="9"/>
  <c r="DU9" i="9"/>
  <c r="DT9" i="9"/>
  <c r="DS9" i="9"/>
  <c r="DP9" i="9"/>
  <c r="DO9" i="9"/>
  <c r="DN9" i="9"/>
  <c r="DM9" i="9"/>
  <c r="DL9" i="9"/>
  <c r="DK9" i="9"/>
  <c r="DH9" i="9"/>
  <c r="DG9" i="9"/>
  <c r="DF9" i="9"/>
  <c r="DE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DV7" i="9"/>
  <c r="DU7" i="9"/>
  <c r="DT7" i="9"/>
  <c r="DS7" i="9"/>
  <c r="DP7" i="9"/>
  <c r="DO7" i="9"/>
  <c r="DN7" i="9"/>
  <c r="DM7" i="9"/>
  <c r="DL7" i="9"/>
  <c r="DK7" i="9"/>
  <c r="DH7" i="9"/>
  <c r="DG7" i="9"/>
  <c r="DF7" i="9"/>
  <c r="DE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DV6" i="9"/>
  <c r="DU6" i="9"/>
  <c r="DT6" i="9"/>
  <c r="DS6" i="9"/>
  <c r="DR6" i="9"/>
  <c r="DP6" i="9"/>
  <c r="DO6" i="9"/>
  <c r="DN6" i="9"/>
  <c r="DM6" i="9"/>
  <c r="DL6" i="9"/>
  <c r="DK6" i="9"/>
  <c r="DH6" i="9"/>
  <c r="DG6" i="9"/>
  <c r="DF6" i="9"/>
  <c r="DE6" i="9"/>
  <c r="DB6" i="9"/>
  <c r="DA6" i="9"/>
  <c r="CZ6" i="9"/>
  <c r="CY6" i="9"/>
  <c r="CX6" i="9"/>
  <c r="CW6" i="9"/>
  <c r="CV6" i="9"/>
  <c r="CU6" i="9"/>
  <c r="CT6" i="9"/>
  <c r="CR6" i="9"/>
  <c r="CQ6" i="9"/>
  <c r="CP6" i="9"/>
  <c r="CO6" i="9"/>
  <c r="CN6" i="9"/>
  <c r="CM6" i="9"/>
  <c r="CL6" i="9"/>
  <c r="CK6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H160" i="9"/>
  <c r="DG160" i="9"/>
  <c r="DF160" i="9"/>
  <c r="DE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DV13" i="9"/>
  <c r="DU13" i="9"/>
  <c r="DT13" i="9"/>
  <c r="DS13" i="9"/>
  <c r="DP13" i="9"/>
  <c r="DO13" i="9"/>
  <c r="DN13" i="9"/>
  <c r="DM13" i="9"/>
  <c r="DL13" i="9"/>
  <c r="DK13" i="9"/>
  <c r="DH13" i="9"/>
  <c r="DG13" i="9"/>
  <c r="DF13" i="9"/>
  <c r="DE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DV12" i="9"/>
  <c r="DU12" i="9"/>
  <c r="DT12" i="9"/>
  <c r="DS12" i="9"/>
  <c r="DP12" i="9"/>
  <c r="DO12" i="9"/>
  <c r="DN12" i="9"/>
  <c r="DM12" i="9"/>
  <c r="DL12" i="9"/>
  <c r="DK12" i="9"/>
  <c r="DH12" i="9"/>
  <c r="DG12" i="9"/>
  <c r="DF12" i="9"/>
  <c r="DE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DV137" i="9"/>
  <c r="DU137" i="9"/>
  <c r="DT137" i="9"/>
  <c r="DS137" i="9"/>
  <c r="DR137" i="9"/>
  <c r="DQ137" i="9"/>
  <c r="DP137" i="9"/>
  <c r="DO137" i="9"/>
  <c r="DN137" i="9"/>
  <c r="DM137" i="9"/>
  <c r="DL137" i="9"/>
  <c r="DK137" i="9"/>
  <c r="DH137" i="9"/>
  <c r="DG137" i="9"/>
  <c r="DF137" i="9"/>
  <c r="DE137" i="9"/>
  <c r="DB137" i="9"/>
  <c r="DA137" i="9"/>
  <c r="CZ137" i="9"/>
  <c r="CY137" i="9"/>
  <c r="CX137" i="9"/>
  <c r="CW137" i="9"/>
  <c r="CV137" i="9"/>
  <c r="CU137" i="9"/>
  <c r="CT137" i="9"/>
  <c r="CS137" i="9"/>
  <c r="CR137" i="9"/>
  <c r="CQ137" i="9"/>
  <c r="CP137" i="9"/>
  <c r="CO137" i="9"/>
  <c r="CN137" i="9"/>
  <c r="CM137" i="9"/>
  <c r="CL137" i="9"/>
  <c r="CK137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H166" i="9"/>
  <c r="DG166" i="9"/>
  <c r="DF166" i="9"/>
  <c r="DE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H165" i="9"/>
  <c r="DG165" i="9"/>
  <c r="DF165" i="9"/>
  <c r="DE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H168" i="9"/>
  <c r="DG168" i="9"/>
  <c r="DF168" i="9"/>
  <c r="DE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H164" i="9"/>
  <c r="DG164" i="9"/>
  <c r="DF164" i="9"/>
  <c r="DE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H163" i="9"/>
  <c r="DG163" i="9"/>
  <c r="DF163" i="9"/>
  <c r="DE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H162" i="9"/>
  <c r="DG162" i="9"/>
  <c r="DF162" i="9"/>
  <c r="DE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DV14" i="9"/>
  <c r="DU14" i="9"/>
  <c r="DT14" i="9"/>
  <c r="DS14" i="9"/>
  <c r="DP14" i="9"/>
  <c r="DO14" i="9"/>
  <c r="DN14" i="9"/>
  <c r="DM14" i="9"/>
  <c r="DL14" i="9"/>
  <c r="DK14" i="9"/>
  <c r="DH14" i="9"/>
  <c r="DG14" i="9"/>
  <c r="DF14" i="9"/>
  <c r="DE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DD5" i="6"/>
  <c r="DH5" i="6"/>
  <c r="DG5" i="6"/>
  <c r="DF5" i="6"/>
  <c r="DE5" i="6"/>
  <c r="DB5" i="6"/>
  <c r="DA5" i="6"/>
  <c r="CZ5" i="6"/>
  <c r="CY5" i="6"/>
  <c r="CX5" i="6"/>
  <c r="CW5" i="6"/>
  <c r="CT5" i="6"/>
  <c r="CS5" i="6"/>
  <c r="CR5" i="6"/>
  <c r="CQ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</calcChain>
</file>

<file path=xl/sharedStrings.xml><?xml version="1.0" encoding="utf-8"?>
<sst xmlns="http://schemas.openxmlformats.org/spreadsheetml/2006/main" count="29679" uniqueCount="1510">
  <si>
    <t>Revision</t>
  </si>
  <si>
    <t>Content Change</t>
  </si>
  <si>
    <t>Date</t>
  </si>
  <si>
    <t>Version</t>
  </si>
  <si>
    <t>Comment</t>
  </si>
  <si>
    <t/>
  </si>
  <si>
    <t>Editor</t>
  </si>
  <si>
    <t>1</t>
  </si>
  <si>
    <t>Initial Revision</t>
  </si>
  <si>
    <t>Thai Ngoc Duc</t>
  </si>
  <si>
    <t>Add Coordination Message values</t>
  </si>
  <si>
    <t>Huynh Thai An</t>
  </si>
  <si>
    <t>Add FAULT_CRITICAL_FUNCTIONALITY_NOT_AVAILABLE
Remove DTC_CRITICAL_FUNCTIONALITY_NOT_AVAILABLE</t>
  </si>
  <si>
    <t>Remove all system reaction of FAULT_CRITICAL_FUNCTIONALITY_NOT_AVAILABLE</t>
  </si>
  <si>
    <t>Add FAULT_LatAccel_INVALID
Add DTC_ESP_LatAccel_INVALID (0xD40E81)</t>
  </si>
  <si>
    <t>Remove 4 DTCs:
     + DTC_TO_BCM_140 (0xE00387)
     + DTC_TO_ICE_53D (0xE50087)
     + DTC_TO_IC_120 (0xE60087)
     + DTC_IC_Odometer_INVALID (0xE60081)
Update SR for FCS:
    + FAULT_AT_Trans_FAIL -&gt; No Degradation for AEB
    + FAULT_VLC_NOT_AVAILABLE -&gt; No Degradation for AEB
    + FAULT_EnvironmentalTemp_INVALID</t>
  </si>
  <si>
    <t>Remove 2 faults:
     + FAULT_RUNNING_VBAT_LOW
    + FAULT_RUNNING_VBAT_HIGH
Remove 2 DTCs:
+ DTC_RUNNING_VBAT_LOW
+ DTC_RUNNING_VBAT_HIGH</t>
  </si>
  <si>
    <t xml:space="preserve">1. Change EC name:
 + EC_STARTUP -&gt; EC_STARTUP_500MS
 + EC_STARTUP_SPECIAL -&gt; EC_STARTUP_3500MS
 + EC_STARTUP_PRIVATE -&gt; EC_STARTUP_4000MS
2. Add new EC:
 + EC_STARTUP_500MS
 + EC_ENGINE_NOT_CRANKING
 + EC_ENGINE_NOT_CRANKING_SPECIAL
3. Update all faults mapping to EC
4. Add new SR for VDI comp and map fault to :
 + VDI_DTC_COM
 + VDI_DTC_UNCOM
5. Update all faults mapping to FID
6. Map FAULT_DRIVETEST_ACTIVE -&gt; DTC_SW_DEFECT_G3
</t>
  </si>
  <si>
    <t>S.No</t>
  </si>
  <si>
    <t>Fault Naming</t>
  </si>
  <si>
    <t>Monitoring Component</t>
  </si>
  <si>
    <t>Effected/Requesting component</t>
  </si>
  <si>
    <t>Monitoring cycle(msec)</t>
  </si>
  <si>
    <t>Error Detection Time[ms]</t>
  </si>
  <si>
    <t>Recovery Time[ms]</t>
  </si>
  <si>
    <t>Mature Conditions</t>
  </si>
  <si>
    <t>Demature Conditions</t>
  </si>
  <si>
    <t>DTC naming</t>
  </si>
  <si>
    <t>Priority</t>
  </si>
  <si>
    <t>DTC Storage condition</t>
  </si>
  <si>
    <t>DTC Aging Criteria</t>
  </si>
  <si>
    <t>Customer/Platform</t>
  </si>
  <si>
    <t>Transmiter</t>
  </si>
  <si>
    <t>Message</t>
  </si>
  <si>
    <t>Signal</t>
  </si>
  <si>
    <t>FAULT_CS510_VSR1_OV_FAIL</t>
  </si>
  <si>
    <t>NODTCASSIGNED</t>
  </si>
  <si>
    <t>0x0</t>
  </si>
  <si>
    <t>0</t>
  </si>
  <si>
    <t>20</t>
  </si>
  <si>
    <t>4</t>
  </si>
  <si>
    <t>2</t>
  </si>
  <si>
    <t>FAULT_CS510_VSR1_UV_FAIL</t>
  </si>
  <si>
    <t>10</t>
  </si>
  <si>
    <t>3</t>
  </si>
  <si>
    <t>FAULT_CS510_VSR2_OV_FAIL</t>
  </si>
  <si>
    <t>FAULT_CS510_VSR2_UV_FAIL</t>
  </si>
  <si>
    <t>5</t>
  </si>
  <si>
    <t>FAULT_CS510_VSR3_OV_FAIL</t>
  </si>
  <si>
    <t>6</t>
  </si>
  <si>
    <t>FAULT_CS510_V5DIG_OV_FAIL</t>
  </si>
  <si>
    <t>7</t>
  </si>
  <si>
    <t>FAULT_CS510_V5LN_OV_FAIL</t>
  </si>
  <si>
    <t>8</t>
  </si>
  <si>
    <t>FAULT_CS510_V3DIG_OV_FAIL</t>
  </si>
  <si>
    <t>9</t>
  </si>
  <si>
    <t>FAULT_CS510_V3ANA_OV_FAIL</t>
  </si>
  <si>
    <t>FAULT_CS510_V3LN_OV_FAIL</t>
  </si>
  <si>
    <t>11</t>
  </si>
  <si>
    <t>FAULT_MC_VCORE_WARNING</t>
  </si>
  <si>
    <t>12</t>
  </si>
  <si>
    <t>FAULT_MC_VMAIN_WARNING</t>
  </si>
  <si>
    <t>13</t>
  </si>
  <si>
    <t>FAULT_SCON_WD1_UNDERRUN</t>
  </si>
  <si>
    <t>14</t>
  </si>
  <si>
    <t>FAULT_SCON_WD2_DURING_INIT</t>
  </si>
  <si>
    <t>15</t>
  </si>
  <si>
    <t>FAULT_SPI_CS510_READ</t>
  </si>
  <si>
    <t>16</t>
  </si>
  <si>
    <t>FAULT_SPI_CS510_WRITE</t>
  </si>
  <si>
    <t>17</t>
  </si>
  <si>
    <t>FLS_E_ERASE_FAILED</t>
  </si>
  <si>
    <t>18</t>
  </si>
  <si>
    <t>FLS_E_WRITE_FAILED</t>
  </si>
  <si>
    <t>19</t>
  </si>
  <si>
    <t>NVM_E_INTEGRITY_FAILED</t>
  </si>
  <si>
    <t>NVM_E_REQ_FAILED</t>
  </si>
  <si>
    <t>21</t>
  </si>
  <si>
    <t>FEE_E_LAYOUT_FAILED</t>
  </si>
  <si>
    <t>22</t>
  </si>
  <si>
    <t>FLS_E_COMPARE_FAILED</t>
  </si>
  <si>
    <t>23</t>
  </si>
  <si>
    <t>FLS_E_READ_FAILED</t>
  </si>
  <si>
    <t>24</t>
  </si>
  <si>
    <t>FAULT_PDM_LTG_PERFORMANCE_REDUCED</t>
  </si>
  <si>
    <t>25</t>
  </si>
  <si>
    <t>FAULT_PDM_LTG_CANNOT_COMPENSATE</t>
  </si>
  <si>
    <t>26</t>
  </si>
  <si>
    <t>FAULT_PDM_LTG_LIFETIME_EXCEEDED</t>
  </si>
  <si>
    <t>27</t>
  </si>
  <si>
    <t>FAULT_DEBUG_PDM_LOW_TIME_BUDGET</t>
  </si>
  <si>
    <t>28</t>
  </si>
  <si>
    <t>FAULT_DEBUG_PDM_LATE_RETURN</t>
  </si>
  <si>
    <t>29</t>
  </si>
  <si>
    <t>SPI_E_DMA_TRANSFER</t>
  </si>
  <si>
    <t>30</t>
  </si>
  <si>
    <t>SPI_E_TRANSFER_TIMEOUT</t>
  </si>
  <si>
    <t>31</t>
  </si>
  <si>
    <t>SPI_E_TRANSFER_FIFO</t>
  </si>
  <si>
    <t>32</t>
  </si>
  <si>
    <t>SPI_E_RECEIVE_OVERFLOW</t>
  </si>
  <si>
    <t>33</t>
  </si>
  <si>
    <t>SPI_E_TRANSMIT_UNDERFLOW</t>
  </si>
  <si>
    <t>34</t>
  </si>
  <si>
    <t>FAULT_DEBUG_OS_RUNTIME_T_BG</t>
  </si>
  <si>
    <t>35</t>
  </si>
  <si>
    <t>FAULT_DEBUG_OS_RUNTIME_T_INIT</t>
  </si>
  <si>
    <t>36</t>
  </si>
  <si>
    <t>FAULT_DEBUG_OS_GENERAL_ERROR</t>
  </si>
  <si>
    <t>37</t>
  </si>
  <si>
    <t>FAULT_DEBUG_OS_TIMEBASE_ERROR</t>
  </si>
  <si>
    <t>38</t>
  </si>
  <si>
    <t>FAULT_ASIL_STACK_WARNING</t>
  </si>
  <si>
    <t>39</t>
  </si>
  <si>
    <t>FAULT_QM_STACK_WARNING</t>
  </si>
  <si>
    <t>40</t>
  </si>
  <si>
    <t>FAULT_RADAR_UNAVAILABLE</t>
  </si>
  <si>
    <t>DTC_RADAR_UNAVAILABLE</t>
  </si>
  <si>
    <t>0x613478</t>
  </si>
  <si>
    <t>41</t>
  </si>
  <si>
    <t>FAULT_CRITICAL_FUNCTIONALITY_NOT_AVAILABLE</t>
  </si>
  <si>
    <t>42</t>
  </si>
  <si>
    <t>FAULT_ANTENNA_DIAGRAM_NORMALQUALITY</t>
  </si>
  <si>
    <t>DTC_DSP_ALGO_FAILURE_G2</t>
  </si>
  <si>
    <t>0x614306</t>
  </si>
  <si>
    <t>43</t>
  </si>
  <si>
    <t>CAN_E_HW_ERROR</t>
  </si>
  <si>
    <t>DTC_CAN_E_HW_ERROR</t>
  </si>
  <si>
    <t>0x614049</t>
  </si>
  <si>
    <t>44</t>
  </si>
  <si>
    <t>CAN_E_TIMEOUT</t>
  </si>
  <si>
    <t>DTC_CAN_E_TIMEOUT</t>
  </si>
  <si>
    <t>0x614149</t>
  </si>
  <si>
    <t>45</t>
  </si>
  <si>
    <t>FAULT_SYSTEM_DISTURBED</t>
  </si>
  <si>
    <t>EC_PRODUCTION_MODE_INACTIVE</t>
  </si>
  <si>
    <t>46</t>
  </si>
  <si>
    <t>FAULT_SENSOR_NO_FREE_SIGHT</t>
  </si>
  <si>
    <t>DTC_NO_FREE_SIGHT</t>
  </si>
  <si>
    <t>0x613D74</t>
  </si>
  <si>
    <t>47</t>
  </si>
  <si>
    <t>FAULT_SYSTEM_NO_FREE_SIGHT</t>
  </si>
  <si>
    <t>48</t>
  </si>
  <si>
    <t>FAULT_SENSOR_BLIND</t>
  </si>
  <si>
    <t>DTC_MRR_BLIND</t>
  </si>
  <si>
    <t>0x612604</t>
  </si>
  <si>
    <t>49</t>
  </si>
  <si>
    <t>FAULT_SYSTEM_BLIND</t>
  </si>
  <si>
    <t>50</t>
  </si>
  <si>
    <t>FAULT_MISALIGNMENT_HORIZONTAL</t>
  </si>
  <si>
    <t>DTC_MRR_MISALIGNED_Horizontal</t>
  </si>
  <si>
    <t>0x612678</t>
  </si>
  <si>
    <t>51</t>
  </si>
  <si>
    <t>FAULT_MISALIGNMENT_VERTICAL</t>
  </si>
  <si>
    <t>DTC_MRR_MISALIGNED_Vertical</t>
  </si>
  <si>
    <t>0x612778</t>
  </si>
  <si>
    <t>52</t>
  </si>
  <si>
    <t>FAULT_MMIC_LOCK1_STATUS_LT</t>
  </si>
  <si>
    <t>DTC_DSP_ALGO_FAILURE_G1</t>
  </si>
  <si>
    <t>0x614206</t>
  </si>
  <si>
    <t>53</t>
  </si>
  <si>
    <t>FAULT_FMCW_LOCK1_STATUS_LT</t>
  </si>
  <si>
    <t>54</t>
  </si>
  <si>
    <t>FAULT_HR_LOCK1_STATUS_LT</t>
  </si>
  <si>
    <t>55</t>
  </si>
  <si>
    <t>FAULT_HR_LOCK_LEVEL_LT</t>
  </si>
  <si>
    <t>56</t>
  </si>
  <si>
    <t>FAULT_FHMIX_LEVEL_LT</t>
  </si>
  <si>
    <t>57</t>
  </si>
  <si>
    <t>FAULT_MMIC_CONFIG_LT</t>
  </si>
  <si>
    <t>58</t>
  </si>
  <si>
    <t>FAULT_TIMESIGNAL_TRANSFER_LT</t>
  </si>
  <si>
    <t>59</t>
  </si>
  <si>
    <t>FAULT_DIGITAL_FILTER_LT</t>
  </si>
  <si>
    <t>60</t>
  </si>
  <si>
    <t>FAULT_SEQUENCER_STATE_LT</t>
  </si>
  <si>
    <t>61</t>
  </si>
  <si>
    <t>FAULT_TIMESIGNAL_ARRIVAL_LT</t>
  </si>
  <si>
    <t>62</t>
  </si>
  <si>
    <t>FAULT_ABS_PEAK_LEVEL_LT</t>
  </si>
  <si>
    <t>63</t>
  </si>
  <si>
    <t>FAULT_REL_PEAK_LEVEL_LT</t>
  </si>
  <si>
    <t>64</t>
  </si>
  <si>
    <t>FAULT_TX_POWER_LT</t>
  </si>
  <si>
    <t>65</t>
  </si>
  <si>
    <t>FAULT_REL_NOISE_LEVEL_LT</t>
  </si>
  <si>
    <t>66</t>
  </si>
  <si>
    <t>FAULT_SENSOR_DATA_VERSION_LT</t>
  </si>
  <si>
    <t>67</t>
  </si>
  <si>
    <t>FAULT_ANTENNA_DIAGRAM_VERSION_LT</t>
  </si>
  <si>
    <t>68</t>
  </si>
  <si>
    <t>FAULT_RADAR_ASIC_VERSION_LT</t>
  </si>
  <si>
    <t>69</t>
  </si>
  <si>
    <t>FAULT_SEQUENCE_PROGRAMMING_LT</t>
  </si>
  <si>
    <t>70</t>
  </si>
  <si>
    <t>FAULT_RADAR_ASIC_REG_CONTENT_LT</t>
  </si>
  <si>
    <t>71</t>
  </si>
  <si>
    <t>FAULT_RADAR_ASIC_COMMUNICATION_LT</t>
  </si>
  <si>
    <t>72</t>
  </si>
  <si>
    <t>FAULT_DSP_INTERNAL_ERROR_LT</t>
  </si>
  <si>
    <t>73</t>
  </si>
  <si>
    <t>FAULT_MMIC_LOCK1_STATUS</t>
  </si>
  <si>
    <t>74</t>
  </si>
  <si>
    <t>FAULT_FMCW_LOCK1_STATUS</t>
  </si>
  <si>
    <t>75</t>
  </si>
  <si>
    <t>FAULT_HR_LOCK1_STATUS</t>
  </si>
  <si>
    <t>76</t>
  </si>
  <si>
    <t>FAULT_HR_LOCK_LEVEL</t>
  </si>
  <si>
    <t>77</t>
  </si>
  <si>
    <t>FAULT_FHMIX_LEVEL</t>
  </si>
  <si>
    <t>78</t>
  </si>
  <si>
    <t>FAULT_MMIC_CONFIG</t>
  </si>
  <si>
    <t>79</t>
  </si>
  <si>
    <t>FAULT_TIMESIGNAL_TRANSFER</t>
  </si>
  <si>
    <t>80</t>
  </si>
  <si>
    <t>FAULT_DIGITAL_FILTER</t>
  </si>
  <si>
    <t>81</t>
  </si>
  <si>
    <t>FAULT_SEQUENCER_STATE</t>
  </si>
  <si>
    <t>82</t>
  </si>
  <si>
    <t>FAULT_TIMESIGNAL_ARRIVAL</t>
  </si>
  <si>
    <t>83</t>
  </si>
  <si>
    <t>FAULT_ABS_PEAK_LEVEL</t>
  </si>
  <si>
    <t>84</t>
  </si>
  <si>
    <t>FAULT_REL_PEAK_LEVEL</t>
  </si>
  <si>
    <t>85</t>
  </si>
  <si>
    <t>FAULT_TX_POWER</t>
  </si>
  <si>
    <t>86</t>
  </si>
  <si>
    <t>FAULT_REL_NOISE_LEVEL</t>
  </si>
  <si>
    <t>87</t>
  </si>
  <si>
    <t>FAULT_SENSOR_DATA_VERSION</t>
  </si>
  <si>
    <t>88</t>
  </si>
  <si>
    <t>FAULT_ANTENNA_DIAGRAM_VERSION</t>
  </si>
  <si>
    <t>89</t>
  </si>
  <si>
    <t>FAULT_RADAR_ASIC_VERSION</t>
  </si>
  <si>
    <t>90</t>
  </si>
  <si>
    <t>FAULT_SEQUENCE_PROGRAMMING</t>
  </si>
  <si>
    <t>91</t>
  </si>
  <si>
    <t>FAULT_RADAR_ASIC_REG_CONTENT</t>
  </si>
  <si>
    <t>92</t>
  </si>
  <si>
    <t>FAULT_RADAR_ASIC_COMMUNICATION</t>
  </si>
  <si>
    <t>93</t>
  </si>
  <si>
    <t>FAULT_DSP_INTERNAL_ERROR</t>
  </si>
  <si>
    <t>94</t>
  </si>
  <si>
    <t>FAULT_V3LN_IS_OFF</t>
  </si>
  <si>
    <t>95</t>
  </si>
  <si>
    <t>FAULT_CS510_VSR3_UV_FAIL</t>
  </si>
  <si>
    <t>DTC_HW_DEFECT_G1</t>
  </si>
  <si>
    <t>0x614404</t>
  </si>
  <si>
    <t>96</t>
  </si>
  <si>
    <t>FAULT_CS510_V5DIG_UV_FAIL</t>
  </si>
  <si>
    <t>97</t>
  </si>
  <si>
    <t>FAULT_CS510_V5LN_UV_FAIL</t>
  </si>
  <si>
    <t>98</t>
  </si>
  <si>
    <t>FAULT_CS510_V3DIG_UV_FAIL</t>
  </si>
  <si>
    <t>99</t>
  </si>
  <si>
    <t>FAULT_CS510_V3ANA_UV_FAIL</t>
  </si>
  <si>
    <t>100</t>
  </si>
  <si>
    <t>FAULT_RNF_CMU_0</t>
  </si>
  <si>
    <t>101</t>
  </si>
  <si>
    <t>FAULT_RNF_REF_CLOCK</t>
  </si>
  <si>
    <t>102</t>
  </si>
  <si>
    <t>FAULT_RNF_FMPLL_0</t>
  </si>
  <si>
    <t>103</t>
  </si>
  <si>
    <t>FAULT_RNF_FMPLL_1</t>
  </si>
  <si>
    <t>104</t>
  </si>
  <si>
    <t>FAULT_RNF_HW_ECC_FLASH</t>
  </si>
  <si>
    <t>105</t>
  </si>
  <si>
    <t>FAULT_RNF_ECC_RAM</t>
  </si>
  <si>
    <t>106</t>
  </si>
  <si>
    <t>FAULT_RNF_ECU_DEFECT</t>
  </si>
  <si>
    <t>107</t>
  </si>
  <si>
    <t>FAULT_RNF_LOCKSTEP_ERROR</t>
  </si>
  <si>
    <t>108</t>
  </si>
  <si>
    <t>FAULT_RNF_ADC_SELFTEST</t>
  </si>
  <si>
    <t>109</t>
  </si>
  <si>
    <t>FAULT_CS510_V3LN_UV_FAIL</t>
  </si>
  <si>
    <t>DTC_HW_DEFECT_G2</t>
  </si>
  <si>
    <t>0x614504</t>
  </si>
  <si>
    <t>110</t>
  </si>
  <si>
    <t>FAULT_CS510_VZMON_OV_FAIL</t>
  </si>
  <si>
    <t>111</t>
  </si>
  <si>
    <t>FAULT_ADC_ECU_TEMPMON_DEFECT</t>
  </si>
  <si>
    <t>112</t>
  </si>
  <si>
    <t>FAULT_ADC_MC_TEMPMON_DEFECT</t>
  </si>
  <si>
    <t>113</t>
  </si>
  <si>
    <t>FAULT_CS510_LHT_HZGON_STAT_FAIL</t>
  </si>
  <si>
    <t>114</t>
  </si>
  <si>
    <t>FAULT_CS510_HEATING_STAT_FAIL</t>
  </si>
  <si>
    <t>115</t>
  </si>
  <si>
    <t>FAULT_SCON_WD_PASSIVE</t>
  </si>
  <si>
    <t>116</t>
  </si>
  <si>
    <t>FAULT_SCON_BIST_SEQUENCE</t>
  </si>
  <si>
    <t>117</t>
  </si>
  <si>
    <t>FAULT_SCON_WD2_EXPIRED</t>
  </si>
  <si>
    <t>118</t>
  </si>
  <si>
    <t>FAULT_SCON_WD3_EXPIRED</t>
  </si>
  <si>
    <t>119</t>
  </si>
  <si>
    <t>FAULT_SCON_CLOCK_IN_FAIL</t>
  </si>
  <si>
    <t>120</t>
  </si>
  <si>
    <t>FAULT_STCU_BIST</t>
  </si>
  <si>
    <t>121</t>
  </si>
  <si>
    <t>FAULT_CS510_VZMON_OC_FAIL</t>
  </si>
  <si>
    <t>DTC_HW_DEFECT_G3</t>
  </si>
  <si>
    <t>0x614604</t>
  </si>
  <si>
    <t>122</t>
  </si>
  <si>
    <t>FAULT_ADC_MC_ECU_TEMPMON_PLAUS</t>
  </si>
  <si>
    <t>123</t>
  </si>
  <si>
    <t>FAULT_ADC_ECU_TEMPMON_DOUBLECHECK</t>
  </si>
  <si>
    <t>124</t>
  </si>
  <si>
    <t>FAULT_SPI_CS510_PARITY_TX</t>
  </si>
  <si>
    <t>125</t>
  </si>
  <si>
    <t>FAULT_SPI_CS510_PARITY_RX</t>
  </si>
  <si>
    <t>126</t>
  </si>
  <si>
    <t>FAULT_RNF_STACK_OVERRUN</t>
  </si>
  <si>
    <t>DTC_SW_DEFECT_G1</t>
  </si>
  <si>
    <t>0x614704</t>
  </si>
  <si>
    <t>127</t>
  </si>
  <si>
    <t>FAULT_RNF_MSR</t>
  </si>
  <si>
    <t>128</t>
  </si>
  <si>
    <t>FAULT_RNF_SW_DEFECT</t>
  </si>
  <si>
    <t>129</t>
  </si>
  <si>
    <t>FAULT_ADC_VZ_BELOW_RADAR_OPERATION_LIMIT</t>
  </si>
  <si>
    <t>DTC_SW_DEFECT_G2</t>
  </si>
  <si>
    <t>0x614804</t>
  </si>
  <si>
    <t>130</t>
  </si>
  <si>
    <t>FAULT_DRIVETEST_ACTIVE</t>
  </si>
  <si>
    <t>131</t>
  </si>
  <si>
    <t>FAULT_ADC_VZ_DEFECT</t>
  </si>
  <si>
    <t>DTC_SW_DEFECT_G3</t>
  </si>
  <si>
    <t>0x614904</t>
  </si>
  <si>
    <t>132</t>
  </si>
  <si>
    <t>FAULT_SCON_WD_IN_DIAGMODE</t>
  </si>
  <si>
    <t>133</t>
  </si>
  <si>
    <t>FAULT_INVALID_PARAMETERSET</t>
  </si>
  <si>
    <t>134</t>
  </si>
  <si>
    <t>FAULT_ADC_ECU_TEMPMON</t>
  </si>
  <si>
    <t>DTC_HW_OVERTEP</t>
  </si>
  <si>
    <t>0x614A4B</t>
  </si>
  <si>
    <t>135</t>
  </si>
  <si>
    <t>FAULT_ADC_MC_TEMPMON</t>
  </si>
  <si>
    <t>136</t>
  </si>
  <si>
    <t>FAULT_EVI_TIRE_SIZE</t>
  </si>
  <si>
    <t>DTC_EGO_DATA_FAILURE</t>
  </si>
  <si>
    <t>0x614B61</t>
  </si>
  <si>
    <t>137</t>
  </si>
  <si>
    <t>FAULT_EVI_STEERINGANGLE_OFFSET</t>
  </si>
  <si>
    <t>138</t>
  </si>
  <si>
    <t>FAULT_EVI_YAWRATEOFFSET</t>
  </si>
  <si>
    <t>139</t>
  </si>
  <si>
    <t>FAULT_REFERENCE_VELOCITY_NOT_AVAILABLE</t>
  </si>
  <si>
    <t>140</t>
  </si>
  <si>
    <t>FAULT_T10_EXECUTION_FAIL</t>
  </si>
  <si>
    <t>DTC_T10_EXECUTION_FAIL</t>
  </si>
  <si>
    <t>0x613678</t>
  </si>
  <si>
    <t>141</t>
  </si>
  <si>
    <t>FAULT_TIMEOUT_ICE_Display_Vehicle_Para_SetSts</t>
  </si>
  <si>
    <t>Customer</t>
  </si>
  <si>
    <t>142</t>
  </si>
  <si>
    <t>FAULT_TIMEOUT_TCM_19E</t>
  </si>
  <si>
    <t>DTC_TO_TCM_19E</t>
  </si>
  <si>
    <t>143</t>
  </si>
  <si>
    <t>FAULT_RSM_NOT_CONFIGURED</t>
  </si>
  <si>
    <t>DTC_RSM_NOT_CONFIGURED</t>
  </si>
  <si>
    <t>0x456F00</t>
  </si>
  <si>
    <t>144</t>
  </si>
  <si>
    <t>FAULT_ActualGear_INVALID</t>
  </si>
  <si>
    <t>DTC_TCM_ActualGear_Unreasonable</t>
  </si>
  <si>
    <t>0x615A81</t>
  </si>
  <si>
    <t>145</t>
  </si>
  <si>
    <t>FAULT_QDashACC_FAIL</t>
  </si>
  <si>
    <t>DTC_IC_QDashACC_FAIL</t>
  </si>
  <si>
    <t>0x612908</t>
  </si>
  <si>
    <t>146</t>
  </si>
  <si>
    <t>FAULT_TRAFFIC_SIGN_RECGNITION_ERROR</t>
  </si>
  <si>
    <t>DTC_CSM_TRAFFIC_SIGN_RECGNITION_ERROR</t>
  </si>
  <si>
    <t>0x680281</t>
  </si>
  <si>
    <t>147</t>
  </si>
  <si>
    <t>FAULT_BrakeForce_INVALID</t>
  </si>
  <si>
    <t>DTC_ESP_BrakeForce_INVALID</t>
  </si>
  <si>
    <t>0xD41D81</t>
  </si>
  <si>
    <t>148</t>
  </si>
  <si>
    <t>FAULT_TIMEOUT_AC_General_Status</t>
  </si>
  <si>
    <t>DTC_TO_AC</t>
  </si>
  <si>
    <t>0xE80087</t>
  </si>
  <si>
    <t>180</t>
  </si>
  <si>
    <t>149</t>
  </si>
  <si>
    <t>FAULT_EngineSpeed_ERROR</t>
  </si>
  <si>
    <t>0xD00281</t>
  </si>
  <si>
    <t>150</t>
  </si>
  <si>
    <t>FAULT_BrakePedal_ERROR</t>
  </si>
  <si>
    <t>DTC_ECM_BrakePedal_INVALID</t>
  </si>
  <si>
    <t>151</t>
  </si>
  <si>
    <t>FAULT_TORQUE_CONTROL_FAIL</t>
  </si>
  <si>
    <t>DTC_ECM_Torq_Control_FAIL</t>
  </si>
  <si>
    <t>0x610381</t>
  </si>
  <si>
    <t>152</t>
  </si>
  <si>
    <t>FAULT_EPB_FAIL</t>
  </si>
  <si>
    <t>DTC_ESP_EPB_FAIL</t>
  </si>
  <si>
    <t>0x610681</t>
  </si>
  <si>
    <t>153</t>
  </si>
  <si>
    <t>FAULT_SASCalibrated_FAIL</t>
  </si>
  <si>
    <t>DTC_EPS_SASCalibrated_FAIL</t>
  </si>
  <si>
    <t>0x610754</t>
  </si>
  <si>
    <t>154</t>
  </si>
  <si>
    <t>FAULT_SAS_FAIL</t>
  </si>
  <si>
    <t>DTC_EPS_SAS_FAIL</t>
  </si>
  <si>
    <t>0x610881</t>
  </si>
  <si>
    <t>155</t>
  </si>
  <si>
    <t>FAULT_SteeringAngle_INVALID</t>
  </si>
  <si>
    <t>DTC_EPS_SteeringAngle_INVALID</t>
  </si>
  <si>
    <t>0xD60081</t>
  </si>
  <si>
    <t>156</t>
  </si>
  <si>
    <t>FAULT_YawRate_INVALID</t>
  </si>
  <si>
    <t>0xD40F81</t>
  </si>
  <si>
    <t>157</t>
  </si>
  <si>
    <t>FAULT_BrakeOverHeat</t>
  </si>
  <si>
    <t>DTC_ESP_BrakeOverHeat</t>
  </si>
  <si>
    <t>0x611198</t>
  </si>
  <si>
    <t>158</t>
  </si>
  <si>
    <t>FAULT_LongAccel_INVALID</t>
  </si>
  <si>
    <t>DTC_ESP_LongAccel_INVALID</t>
  </si>
  <si>
    <t>0xD41F81</t>
  </si>
  <si>
    <t>159</t>
  </si>
  <si>
    <t>FAULT_LatAccel_INVALID</t>
  </si>
  <si>
    <t>DTC_ESP_LatAccel_INVALID</t>
  </si>
  <si>
    <t>0xD40E81</t>
  </si>
  <si>
    <t>FAULT_CDD_NOT_AVAILABLE</t>
  </si>
  <si>
    <t>DTC_ESP_CDD_NOT_AVAILABLE</t>
  </si>
  <si>
    <t>0x615981</t>
  </si>
  <si>
    <t>160</t>
  </si>
  <si>
    <t>FAULT_VehicleSpeed_INVALID</t>
  </si>
  <si>
    <t>0xD40281</t>
  </si>
  <si>
    <t>161</t>
  </si>
  <si>
    <t>FAULT_QDCACC_FAIL</t>
  </si>
  <si>
    <t>DTC_ESP_QDCACC_FAIL</t>
  </si>
  <si>
    <t>0x611708</t>
  </si>
  <si>
    <t>162</t>
  </si>
  <si>
    <t>FAULT_MasCylBrakePressure_INVALID</t>
  </si>
  <si>
    <t>DTC_ESP_MasCylBrakePressure_INVALID</t>
  </si>
  <si>
    <t>0xD41381</t>
  </si>
  <si>
    <t>163</t>
  </si>
  <si>
    <t>FAULT_AT_Trans_FAIL</t>
  </si>
  <si>
    <t>DTC_TCU_Trans_FAIL</t>
  </si>
  <si>
    <t>0x612181</t>
  </si>
  <si>
    <t>164</t>
  </si>
  <si>
    <t>FAULT_QECACC_FAIL</t>
  </si>
  <si>
    <t>DTC_QECACC_FAIL</t>
  </si>
  <si>
    <t>165</t>
  </si>
  <si>
    <t>FAULT_VBAT_LOW</t>
  </si>
  <si>
    <t>DTC_VBAT_LOW</t>
  </si>
  <si>
    <t>0x500016</t>
  </si>
  <si>
    <t>166</t>
  </si>
  <si>
    <t>FAULT_VBAT_HIGH</t>
  </si>
  <si>
    <t>DTC_VBAT_HIGH</t>
  </si>
  <si>
    <t>0x500017</t>
  </si>
  <si>
    <t>167</t>
  </si>
  <si>
    <t>FAULT_ALIGNMENT_NEVER_DONE</t>
  </si>
  <si>
    <t>DTC_ALIGNMENT_NEVER_DONE</t>
  </si>
  <si>
    <t>0x613178</t>
  </si>
  <si>
    <t>168</t>
  </si>
  <si>
    <t>FAULT_ALIGNMENT_NOT_OK</t>
  </si>
  <si>
    <t>DTC_ALIGNMENT_NOT_OK</t>
  </si>
  <si>
    <t>0x613278</t>
  </si>
  <si>
    <t>169</t>
  </si>
  <si>
    <t>FAULT_TIMEOUT_ADAPTIVECRUISETARGETDISPLAY3</t>
  </si>
  <si>
    <t>DTC_TX_TO_ACC_MESSAGE</t>
  </si>
  <si>
    <t>0xC01683</t>
  </si>
  <si>
    <t>170</t>
  </si>
  <si>
    <t>FAULT_TIMEOUT_ACC_Brake_Command_1</t>
  </si>
  <si>
    <t>171</t>
  </si>
  <si>
    <t>FAULT_TIMEOUT_ACC_Brake_Command_2</t>
  </si>
  <si>
    <t>172</t>
  </si>
  <si>
    <t>FAULT_TIMEOUT_ACC_Display_Status</t>
  </si>
  <si>
    <t>173</t>
  </si>
  <si>
    <t>FAULT_TIMEOUT_ACCNMFACC</t>
  </si>
  <si>
    <t>250</t>
  </si>
  <si>
    <t>174</t>
  </si>
  <si>
    <t>FAULT_TIMEOUT_ADAPTIVECRUISETARGETDISPLAY1</t>
  </si>
  <si>
    <t>175</t>
  </si>
  <si>
    <t>FAULT_TIMEOUT_ADAPTIVECRUISETARGETDISPLAY2</t>
  </si>
  <si>
    <t>176</t>
  </si>
  <si>
    <t>FAULT_HW_DEFECT</t>
  </si>
  <si>
    <t>DTC_HW_DEFECT</t>
  </si>
  <si>
    <t>0x612704</t>
  </si>
  <si>
    <t>177</t>
  </si>
  <si>
    <t>FAULT_IC_DIS_FAIL</t>
  </si>
  <si>
    <t>DTC_IC_DIS_FAIL</t>
  </si>
  <si>
    <t>0x612B81</t>
  </si>
  <si>
    <t>178</t>
  </si>
  <si>
    <t>FAULT_PRODUCTION_MODE_ACTIVE</t>
  </si>
  <si>
    <t>DTC_PRODUCTION_MODE_ACTIVE</t>
  </si>
  <si>
    <t>0x612F06</t>
  </si>
  <si>
    <t>179</t>
  </si>
  <si>
    <t>FAULT_DriverBuckleSwitchStatus_INVALID</t>
  </si>
  <si>
    <t>DTC_SDM_DriverBuckleSwitchStatus_INVALID</t>
  </si>
  <si>
    <t>0xD80181</t>
  </si>
  <si>
    <t>FAULT_EnvironmentalTemp_INVALID</t>
  </si>
  <si>
    <t>DTC_AC_OutsideTemp_INVALID</t>
  </si>
  <si>
    <t>0xE80081</t>
  </si>
  <si>
    <t>181</t>
  </si>
  <si>
    <t>FAULT_AccPedalPosition_INVALID</t>
  </si>
  <si>
    <t>DTC_ECM_AccPedalPosition_INVALID</t>
  </si>
  <si>
    <t>0xD02681</t>
  </si>
  <si>
    <t>182</t>
  </si>
  <si>
    <t>CANSM_E_BUSOFF_NETWORK_0</t>
  </si>
  <si>
    <t>DTC_CAN_BUSOFF_PCAN</t>
  </si>
  <si>
    <t>0xC07300</t>
  </si>
  <si>
    <t>183</t>
  </si>
  <si>
    <t>FAULT_PSS_AEBM_TALLY</t>
  </si>
  <si>
    <t>DTC_PSS_AEBM_TALLY</t>
  </si>
  <si>
    <t>0x614C68</t>
  </si>
  <si>
    <t>184</t>
  </si>
  <si>
    <t>CANSM_E_BUSOFF_NETWORK_1</t>
  </si>
  <si>
    <t>DTC_CANSM_E_BUSOFF_NETWORK_1</t>
  </si>
  <si>
    <t>0xC07388</t>
  </si>
  <si>
    <t>185</t>
  </si>
  <si>
    <t>FAULT_TIMEOUT_CAMERA_STATUS</t>
  </si>
  <si>
    <t>DTC_TO_CAMERA_STATUS</t>
  </si>
  <si>
    <t>0xC01287</t>
  </si>
  <si>
    <t>186</t>
  </si>
  <si>
    <t>FAULT_KAMERA_SYSTEMZUSTAND_KAMERA_SHUT_DOWN</t>
  </si>
  <si>
    <t>DTC_CAMERA_SYSTEMSTATE_CAMERA_SHUT_DOWN</t>
  </si>
  <si>
    <t>0x614D73</t>
  </si>
  <si>
    <t>187</t>
  </si>
  <si>
    <t>FAULT_KAMERA_SYSTEMZUSTAND_KAMERA_IM_INIT</t>
  </si>
  <si>
    <t>DTC_CAMERA_SYSTEMSTATE_CAMERA_IM_INIT</t>
  </si>
  <si>
    <t>0x614F71</t>
  </si>
  <si>
    <t>188</t>
  </si>
  <si>
    <t>FAULT_BV1_OBJEKTDATENALTER</t>
  </si>
  <si>
    <t>DTC_BV1_OBJECTDATAAGE</t>
  </si>
  <si>
    <t>0xC01587</t>
  </si>
  <si>
    <t>189</t>
  </si>
  <si>
    <t>FAULT_BV1_FEHLER</t>
  </si>
  <si>
    <t>DTC_BV1_FEHLER</t>
  </si>
  <si>
    <t>0x615176</t>
  </si>
  <si>
    <t>190</t>
  </si>
  <si>
    <t>FAULT_BV_POSITION_OUTOFRANGE</t>
  </si>
  <si>
    <t>DTC_BV_POSITION_OUTOFRANGE</t>
  </si>
  <si>
    <t>0x615278</t>
  </si>
  <si>
    <t>191</t>
  </si>
  <si>
    <t>FAULT_BV_POSITION_ERROR_X</t>
  </si>
  <si>
    <t>DTC_BV_POSITION_ERROR_X</t>
  </si>
  <si>
    <t>0x615378</t>
  </si>
  <si>
    <t>192</t>
  </si>
  <si>
    <t>FAULT_BV_POSITION_ERROR_Y</t>
  </si>
  <si>
    <t>DTC_BV_POSITION_ERROR_Y</t>
  </si>
  <si>
    <t>0x615478</t>
  </si>
  <si>
    <t>193</t>
  </si>
  <si>
    <t>FAULT_BV_POSITION_ERROR_Z</t>
  </si>
  <si>
    <t>DTC_BV_POSITION_ERROR_Z</t>
  </si>
  <si>
    <t>0x615578</t>
  </si>
  <si>
    <t>194</t>
  </si>
  <si>
    <t>FAULT_VIDEO_SIGNAL_LIST</t>
  </si>
  <si>
    <t>DTC_VIDEO_SIGNAL_LIST</t>
  </si>
  <si>
    <t>0xC01187</t>
  </si>
  <si>
    <t>195</t>
  </si>
  <si>
    <t>FAULT_TIMEOUT_VID_MOUNTING</t>
  </si>
  <si>
    <t>DTC_TO_VID_MOUNTING</t>
  </si>
  <si>
    <t>0xC01387</t>
  </si>
  <si>
    <t>200</t>
  </si>
  <si>
    <t>196</t>
  </si>
  <si>
    <t>FAULT_CHK_VID_MOUNTING</t>
  </si>
  <si>
    <t>DTC_CHK_VID_MOUNTING</t>
  </si>
  <si>
    <t>0xC01383</t>
  </si>
  <si>
    <t>197</t>
  </si>
  <si>
    <t>FAULT_RLC_VID_MOUNTING</t>
  </si>
  <si>
    <t>DTC_RLC_VID_MOUNTING</t>
  </si>
  <si>
    <t>0xC01483</t>
  </si>
  <si>
    <t>198</t>
  </si>
  <si>
    <t>FAULT_ACC_SWITCH_INVALID</t>
  </si>
  <si>
    <t>DTC_BCM_ACC_SWITCH_INVALID</t>
  </si>
  <si>
    <t>0x615781</t>
  </si>
  <si>
    <t>199</t>
  </si>
  <si>
    <t>FAULT_VLC_NOT_AVAILABLE</t>
  </si>
  <si>
    <t>DTC_ESP_VLC_NOT_AVAILABLE</t>
  </si>
  <si>
    <t>0x615881</t>
  </si>
  <si>
    <t>FAULT_TCU_MODE_INVALID</t>
  </si>
  <si>
    <t>DTC_TCU_MODE_INVALID</t>
  </si>
  <si>
    <t>0xD20B81</t>
  </si>
  <si>
    <t>201</t>
  </si>
  <si>
    <t>FAULT_Standstill_INVALID</t>
  </si>
  <si>
    <t>DTC_ESP_Standstill_INVALID</t>
  </si>
  <si>
    <t>0x616281</t>
  </si>
  <si>
    <t>202</t>
  </si>
  <si>
    <t>FAULT_TIMEOUT_ECM_PPEI_Engine_General_Status_1</t>
  </si>
  <si>
    <t>DTC_TO_ECM_0C9</t>
  </si>
  <si>
    <t>0xD00287</t>
  </si>
  <si>
    <t>203</t>
  </si>
  <si>
    <t>FAULT_TIMEOUT_ECM_PPEI_Engine_Torque_Status_2</t>
  </si>
  <si>
    <t>DTC_TO_ECM_1C3</t>
  </si>
  <si>
    <t>0xD00987</t>
  </si>
  <si>
    <t>204</t>
  </si>
  <si>
    <t>FAULT_TIMEOUT_ECMETEIENGINETORQUESTATUS</t>
  </si>
  <si>
    <t>DTC_TO_ECM_191</t>
  </si>
  <si>
    <t>0xD01587</t>
  </si>
  <si>
    <t>205</t>
  </si>
  <si>
    <t>FAULT_TIMEOUT_TCM_PPEI_Trans_General_Status_3</t>
  </si>
  <si>
    <t>DTC_TO_TCM_4C9</t>
  </si>
  <si>
    <t>0xD20087</t>
  </si>
  <si>
    <t>206</t>
  </si>
  <si>
    <t>FAULT_TIMEOUT_TCM_PPEI_Trans_General_Status_2</t>
  </si>
  <si>
    <t>DTC_TO_TCM_1F5</t>
  </si>
  <si>
    <t>0xD20187</t>
  </si>
  <si>
    <t>207</t>
  </si>
  <si>
    <t>FAULT_TIMEOUT_ESP_PPEIChassisGeneral_Status_1</t>
  </si>
  <si>
    <t>DTC_TO_ESP_1E9</t>
  </si>
  <si>
    <t>0xD40087</t>
  </si>
  <si>
    <t>208</t>
  </si>
  <si>
    <t>FAULT_TIMEOUT_ESP_AntilockBrakeandTCStatus_HS</t>
  </si>
  <si>
    <t>DTC_TO_ESP_17D</t>
  </si>
  <si>
    <t>0xD40287</t>
  </si>
  <si>
    <t>209</t>
  </si>
  <si>
    <t>FAULT_TIMEOUT_ESP_Driven_Wheel_Grnd_Velocity</t>
  </si>
  <si>
    <t>DTC_TO_ESP_348</t>
  </si>
  <si>
    <t>0xD40387</t>
  </si>
  <si>
    <t>210</t>
  </si>
  <si>
    <t>FAULT_TIMEOUT_ESP_NonDrivenWheelGrnd_Velocity</t>
  </si>
  <si>
    <t>DTC_TO_ESP_34A</t>
  </si>
  <si>
    <t>0xD40487</t>
  </si>
  <si>
    <t>211</t>
  </si>
  <si>
    <t>FAULT_TIMEOUT_ESP_Electric_Park_Brake_Status</t>
  </si>
  <si>
    <t>DTC_TO_ESP_230</t>
  </si>
  <si>
    <t>0xD40687</t>
  </si>
  <si>
    <t>212</t>
  </si>
  <si>
    <t>FAULT_TIMEOUT_ESP_VehicleStabilityInformation</t>
  </si>
  <si>
    <t>DTC_TO_ESP_128</t>
  </si>
  <si>
    <t>0xD40787</t>
  </si>
  <si>
    <t>213</t>
  </si>
  <si>
    <t>FAULT_TIMEOUT_ESP_PPEI_DrivenWhlRota_Stat</t>
  </si>
  <si>
    <t>DTC_TO_ESP_0C1</t>
  </si>
  <si>
    <t>0xD40A87</t>
  </si>
  <si>
    <t>214</t>
  </si>
  <si>
    <t>FAULT_TIMEOUT_ESP_PPEINonDriWhlRotational_Stat</t>
  </si>
  <si>
    <t>DTC_TO_ESP_0C5</t>
  </si>
  <si>
    <t>0xD40B87</t>
  </si>
  <si>
    <t>215</t>
  </si>
  <si>
    <t>FAULT_TIMEOUT_ESP_Adaptive_Cruise_Brake_State</t>
  </si>
  <si>
    <t>DTC_TO_ESP_269</t>
  </si>
  <si>
    <t>0xD40C87</t>
  </si>
  <si>
    <t>216</t>
  </si>
  <si>
    <t>FAULT_TIMEOUT_EPS_PPEI_Steering_Wheel_Angle</t>
  </si>
  <si>
    <t>DTC_TO_EPS_1E5</t>
  </si>
  <si>
    <t>0xD60087</t>
  </si>
  <si>
    <t>217</t>
  </si>
  <si>
    <t>FAULT_TIMEOUT_SDM_Airbag_Impact_Data</t>
  </si>
  <si>
    <t>DTC_TO_SDM_0E1</t>
  </si>
  <si>
    <t>0xD80187</t>
  </si>
  <si>
    <t>450</t>
  </si>
  <si>
    <t>218</t>
  </si>
  <si>
    <t>FAULT_TIMEOUT_BCM_Exterior_Lighting_HS</t>
  </si>
  <si>
    <t>219</t>
  </si>
  <si>
    <t>FAULT_TIMEOUT_BCM_LS_Device_Information</t>
  </si>
  <si>
    <t>DTC_TO_BCM_12A</t>
  </si>
  <si>
    <t>0xE00487</t>
  </si>
  <si>
    <t>220</t>
  </si>
  <si>
    <t>FAULT_TIMEOUT_BCM_PPEI_CruiseControl_Sw_Status</t>
  </si>
  <si>
    <t>DTC_TO_BCM_1E1</t>
  </si>
  <si>
    <t>0xE00787</t>
  </si>
  <si>
    <t>221</t>
  </si>
  <si>
    <t>FAULT_TIMEOUT_ICE_VT_Send_Time_Message</t>
  </si>
  <si>
    <t>900</t>
  </si>
  <si>
    <t>222</t>
  </si>
  <si>
    <t>FAULT_TIMEOUT_IC_Vehicle_Odometer</t>
  </si>
  <si>
    <t>223</t>
  </si>
  <si>
    <t>FAULT_TIMEOUT_IC_PPEI_Cru_Control_Disp_Status</t>
  </si>
  <si>
    <t>DTC_TO_IC_3E4</t>
  </si>
  <si>
    <t>0xE60187</t>
  </si>
  <si>
    <t>224</t>
  </si>
  <si>
    <t>FAULT_RLC_ECM_PPEI_ENGINE_GENERAL_STATUS_1</t>
  </si>
  <si>
    <t>DTC_ROLLING_COUNTER_ECM_0C9</t>
  </si>
  <si>
    <t>0xD00283</t>
  </si>
  <si>
    <t>225</t>
  </si>
  <si>
    <t>FAULT_CHK_ECM_PPEI_ENGINE_GENERAL_STATUS_1</t>
  </si>
  <si>
    <t>226</t>
  </si>
  <si>
    <t>FAULT_CHK_ECMETEIENGINETORQUESTATUS</t>
  </si>
  <si>
    <t>DTC_ROLLING_COUNTER_ECM_191</t>
  </si>
  <si>
    <t>0xD01583</t>
  </si>
  <si>
    <t>227</t>
  </si>
  <si>
    <t>FAULT_RLC_ECMETEIENGINETORQUESTATUS</t>
  </si>
  <si>
    <t>228</t>
  </si>
  <si>
    <t>FAULT_RLC_TCM_PPEI_Trans_General_Status_2</t>
  </si>
  <si>
    <t>DTC_ROLLING_COUNTER_TCM_1F5</t>
  </si>
  <si>
    <t>0xD20183</t>
  </si>
  <si>
    <t>229</t>
  </si>
  <si>
    <t>FAULT_RLC_ESP_PPEIChassisGeneral_Status_1</t>
  </si>
  <si>
    <t>DTC_ROLLING_COUNTER_ESP_1E9</t>
  </si>
  <si>
    <t>0xD40083</t>
  </si>
  <si>
    <t>230</t>
  </si>
  <si>
    <t>FAULT_CHK_ESP_PPEIChassisGeneral_Status_1</t>
  </si>
  <si>
    <t>231</t>
  </si>
  <si>
    <t>FAULT_RLC_ESP_17D</t>
  </si>
  <si>
    <t>DTC_ROLLING_COUNTER_ESP_17D</t>
  </si>
  <si>
    <t>0xD40283</t>
  </si>
  <si>
    <t>232</t>
  </si>
  <si>
    <t>FAULT_CHK_ESP_17D</t>
  </si>
  <si>
    <t>233</t>
  </si>
  <si>
    <t>FAULT_RLC_ESP_Driven_Wheel_Grnd_Velocity</t>
  </si>
  <si>
    <t>DTC_ROLLING_COUNTER_ESP_348</t>
  </si>
  <si>
    <t>0xD40383</t>
  </si>
  <si>
    <t>234</t>
  </si>
  <si>
    <t>FAULT_CHK_ESP_Driven_Wheel_Grnd_Velocity</t>
  </si>
  <si>
    <t>235</t>
  </si>
  <si>
    <t>FAULT_RLC_ESP_NonDrivenWheelGrnd_Velocity</t>
  </si>
  <si>
    <t>DTC_ROLLING_COUNTER_ESP_34A</t>
  </si>
  <si>
    <t>0xD40483</t>
  </si>
  <si>
    <t>236</t>
  </si>
  <si>
    <t>FAULT_CHK_ESP_NonDrivenWheelGrnd_Velocity</t>
  </si>
  <si>
    <t>237</t>
  </si>
  <si>
    <t>FAULT_RLC_ESP_Electric_Park_Brake_Status</t>
  </si>
  <si>
    <t>DTC_ROLLING_COUNTER_ESP_230</t>
  </si>
  <si>
    <t>0xD40683</t>
  </si>
  <si>
    <t>238</t>
  </si>
  <si>
    <t>FAULT_CHK_ESP_Electric_Park_Brake_Status</t>
  </si>
  <si>
    <t>239</t>
  </si>
  <si>
    <t>FAULT_CHK_ESP_VehicleStabilityInformation</t>
  </si>
  <si>
    <t>DTC_ROLLING_COUNTER_ESP_128</t>
  </si>
  <si>
    <t>0xD40783</t>
  </si>
  <si>
    <t>240</t>
  </si>
  <si>
    <t>FAULT_RLC_ESP_VehicleStabilityInformation</t>
  </si>
  <si>
    <t>241</t>
  </si>
  <si>
    <t>FAULT_RLC_ESP_PPEI_DrivenWhlRota_Stat</t>
  </si>
  <si>
    <t>DTC_ROLLING_COUNTER_ESP_0C1</t>
  </si>
  <si>
    <t>0xD40A83</t>
  </si>
  <si>
    <t>242</t>
  </si>
  <si>
    <t>FAULT_CHK_ESP_PPEI_DrivenWhlRota_Stat</t>
  </si>
  <si>
    <t>243</t>
  </si>
  <si>
    <t>FAULT_CHK_ESP_PPEINonDriWhlRotational_Stat</t>
  </si>
  <si>
    <t>DTC_ROLLING_COUNTER_ESP_0C5</t>
  </si>
  <si>
    <t>0xD40B83</t>
  </si>
  <si>
    <t>244</t>
  </si>
  <si>
    <t>FAULT_RLC_ESP_PPEINonDriWhlRotational_Stat</t>
  </si>
  <si>
    <t>245</t>
  </si>
  <si>
    <t>FAULT_CHK_ESP_Adaptive_Cruise_Brake_State</t>
  </si>
  <si>
    <t>DTC_ROLLING_COUNTER_ESP_269</t>
  </si>
  <si>
    <t>0xD40C83</t>
  </si>
  <si>
    <t>246</t>
  </si>
  <si>
    <t>FAULT_RLC_ESP_Adaptive_Cruise_Brake_State</t>
  </si>
  <si>
    <t>247</t>
  </si>
  <si>
    <t>FAULT_RLC_EPS_PPEI_Steering_Wheel_Angle</t>
  </si>
  <si>
    <t>DTC_ROLLING_COUNTER_EPS_1E5</t>
  </si>
  <si>
    <t>0xD60083</t>
  </si>
  <si>
    <t>248</t>
  </si>
  <si>
    <t>FAULT_CHK_EPS_PPEI_Steering_Wheel_Angle</t>
  </si>
  <si>
    <t>249</t>
  </si>
  <si>
    <t>FAULT_CHK_SDM_Airbag_Impact_Data</t>
  </si>
  <si>
    <t>DTC_ROLLING_COUNTER_SDM_0E1</t>
  </si>
  <si>
    <t>0xD80183</t>
  </si>
  <si>
    <t>500</t>
  </si>
  <si>
    <t>FAULT_RLC_SDM_Airbag_Impact_Data</t>
  </si>
  <si>
    <t>251</t>
  </si>
  <si>
    <t>FAULT_RLC_BCM_PPEI_CruiseControl_Sw_Status</t>
  </si>
  <si>
    <t>DTC_ROLLING_COUNTER_BCM_1E1</t>
  </si>
  <si>
    <t>0xE00783</t>
  </si>
  <si>
    <t>252</t>
  </si>
  <si>
    <t>FAULT_CHK_BCM_PPEI_CruiseControl_Sw_Status</t>
  </si>
  <si>
    <t>253</t>
  </si>
  <si>
    <t>FAULT_RLC_IC_PPEI_Cru_Control_Disp_Status</t>
  </si>
  <si>
    <t>DTC_ROLLING_COUNTER_IC_3E4</t>
  </si>
  <si>
    <t>0xE60183</t>
  </si>
  <si>
    <t>254</t>
  </si>
  <si>
    <t>FAULT_CHK_IC_PPEI_Cru_Control_Disp_Status</t>
  </si>
  <si>
    <t>255</t>
  </si>
  <si>
    <t>FAULT_CHK_ICE_Display_Vehicle_Para_SetSts</t>
  </si>
  <si>
    <t>DTC_CHKSUM_ICE_3F7</t>
  </si>
  <si>
    <t>0xC50183</t>
  </si>
  <si>
    <t>256</t>
  </si>
  <si>
    <t>FAULT_ESP_FAIL</t>
  </si>
  <si>
    <t>DTC_ESP_FAIL</t>
  </si>
  <si>
    <t>0x616481</t>
  </si>
  <si>
    <t>257</t>
  </si>
  <si>
    <t>FAULT_RUNNING_VBAT_LOW</t>
  </si>
  <si>
    <t>DTC_RUNNING_VBAT_LOW</t>
  </si>
  <si>
    <t>258</t>
  </si>
  <si>
    <t>FAULT_RUNNING_VBAT_HIGH</t>
  </si>
  <si>
    <t>DTC_RUNNING_VBAT_HIGH</t>
  </si>
  <si>
    <t>259</t>
  </si>
  <si>
    <t>FAULT_ESP_RnDWheelSpeed_INVALID</t>
  </si>
  <si>
    <t>DTC_ESP_RnDWheelSpeed_INVALID</t>
  </si>
  <si>
    <t>0xD40881</t>
  </si>
  <si>
    <t>260</t>
  </si>
  <si>
    <t>FAULT_ESP_LDWheelSpeed_INVALID</t>
  </si>
  <si>
    <t>DTC_ESP_LDWheelSpeed_INVALID</t>
  </si>
  <si>
    <t>0xD40381</t>
  </si>
  <si>
    <t>261</t>
  </si>
  <si>
    <t>FAULT_ESP_RDWheelSpeed_INVALID</t>
  </si>
  <si>
    <t>DTC_ESP_RDWheelSpeed_INVALID</t>
  </si>
  <si>
    <t>0xD40781</t>
  </si>
  <si>
    <t>262</t>
  </si>
  <si>
    <t>FAULT_ESP_LnDWheelSpeed_INVALID</t>
  </si>
  <si>
    <t>DTC_ESP_LnDWheelSpeed_INVALID</t>
  </si>
  <si>
    <t>0xD40481</t>
  </si>
  <si>
    <t>263</t>
  </si>
  <si>
    <t>FAULT_ESP_EPB_SysWrnIndReq_INVALID</t>
  </si>
  <si>
    <t>DTC_ESP_EPB_SysWrnIndReq_INVALID</t>
  </si>
  <si>
    <t>0xD40681</t>
  </si>
  <si>
    <t>264</t>
  </si>
  <si>
    <t>FAULT_ESP_LDWheelDirection_INVALID</t>
  </si>
  <si>
    <t>DTC_ESP_LDWheelDirection_INVALID</t>
  </si>
  <si>
    <t>0xD42081</t>
  </si>
  <si>
    <t>265</t>
  </si>
  <si>
    <t>FAULT_ESP_RDWheelDirection_INVALID</t>
  </si>
  <si>
    <t>DTC_ESP_RDWheelDirection_INVALID</t>
  </si>
  <si>
    <t>0xD42181</t>
  </si>
  <si>
    <t>266</t>
  </si>
  <si>
    <t>FAULT_ESP_LDWheelPulse_INVALID</t>
  </si>
  <si>
    <t>DTC_ESP_LDWheelPulse_INVALID</t>
  </si>
  <si>
    <t>0xD40A81</t>
  </si>
  <si>
    <t>267</t>
  </si>
  <si>
    <t>FAULT_ESP_RDWheelPulse_INVALID</t>
  </si>
  <si>
    <t>DTC_ESP_RDWheelPulse_INVALID</t>
  </si>
  <si>
    <t>0xD41A81</t>
  </si>
  <si>
    <t>268</t>
  </si>
  <si>
    <t>FAULT_ESP_LnDWheelDirection_INVALID</t>
  </si>
  <si>
    <t>DTC_ESP_LnDWheelDirection_INVALID</t>
  </si>
  <si>
    <t>0xD42281</t>
  </si>
  <si>
    <t>269</t>
  </si>
  <si>
    <t>FAULT_ESP_RnDWheelDirection_INVALID</t>
  </si>
  <si>
    <t>DTC_ESP_RnDWheelDirection_INVALID</t>
  </si>
  <si>
    <t>0xD42381</t>
  </si>
  <si>
    <t>270</t>
  </si>
  <si>
    <t>FAULT_ESP_LnDWheelPulse_INVALID</t>
  </si>
  <si>
    <t>DTC_ESP_LnDWheelPulse_INVALID</t>
  </si>
  <si>
    <t>0xD40B81</t>
  </si>
  <si>
    <t>271</t>
  </si>
  <si>
    <t>FAULT_ESP_RnDWheelPulse_INVALID</t>
  </si>
  <si>
    <t>DTC_ESP_RnDWheelPulse_INVALID</t>
  </si>
  <si>
    <t>0xD41B81</t>
  </si>
  <si>
    <t>272</t>
  </si>
  <si>
    <t>FAULT_ABA_NOT_AVAILABLE</t>
  </si>
  <si>
    <t>DTC_ESP_ABA_NOT_AVAILABLE</t>
  </si>
  <si>
    <t>0x616581</t>
  </si>
  <si>
    <t>273</t>
  </si>
  <si>
    <t>FAULT_ESPPrefill_NOT_AVAILABLE</t>
  </si>
  <si>
    <t>DTC_ESP_ABP_NOT_AVAILABLE</t>
  </si>
  <si>
    <t>0x616681</t>
  </si>
  <si>
    <t>274</t>
  </si>
  <si>
    <t>FAULT_ESP_AEBJerk_NOT_AVAILABLE</t>
  </si>
  <si>
    <t>DTC_ESP_AEBJerk_NOT_AVAILABLE</t>
  </si>
  <si>
    <t>0x616781</t>
  </si>
  <si>
    <t>275</t>
  </si>
  <si>
    <t>FAULT_AEB_NOT_AVAILABLE</t>
  </si>
  <si>
    <t>DTC_ESP_AEB_NOT_AVAILABLE</t>
  </si>
  <si>
    <t>0x616881</t>
  </si>
  <si>
    <t>276</t>
  </si>
  <si>
    <t>FAULT_ESP_DragTorgControl_INVALID</t>
  </si>
  <si>
    <t>DTC_ESP_DragTorgControl_INVALID</t>
  </si>
  <si>
    <t>0xD41E81</t>
  </si>
  <si>
    <t>277</t>
  </si>
  <si>
    <t>FAULT_IC_Odometer_INVALID</t>
  </si>
  <si>
    <t>278</t>
  </si>
  <si>
    <t>FAULT_TIMEOUT_CAMERA_DISPLAY_SET_STATUS</t>
  </si>
  <si>
    <t>DTC_TO_VIDEO_373</t>
  </si>
  <si>
    <t>0xD58087</t>
  </si>
  <si>
    <t>FAULT_CHK_CAMERA_DISPLAY_SET_STATUS</t>
  </si>
  <si>
    <t>DTC_ROLLING_COUNTER_VIDEO_373</t>
  </si>
  <si>
    <t>0xD58083</t>
  </si>
  <si>
    <t>FAULT_RLC_CAMERA_DISPLAY_SET_STATUS</t>
  </si>
  <si>
    <t>FAULT_TCU_DrvtShftCntrlTrgtGear_INVALID</t>
  </si>
  <si>
    <t>DTC_TCU_DrvtShftCntrlTrgtGear_INVALID</t>
  </si>
  <si>
    <t>0x641F81</t>
  </si>
  <si>
    <t>FAULT_TCM_TransCruiCntlAct_FALSE</t>
  </si>
  <si>
    <t>DTC_TCM_TransCruiCntlAct_FALSE</t>
  </si>
  <si>
    <t>FAULT_RLC_TCM_19E</t>
  </si>
  <si>
    <t>DTC_ROLLING_COUNTER_TCM_19E</t>
  </si>
  <si>
    <t>FAULT_CHK_TCM_19E</t>
  </si>
  <si>
    <t>FAULT_SDA_IS_ON</t>
  </si>
  <si>
    <t>DTC_SDA_IS_ON</t>
  </si>
  <si>
    <t>0x613578</t>
  </si>
  <si>
    <t>FAULT_ShiftinProgress_INVALID</t>
  </si>
  <si>
    <t>FAULT_SDA</t>
  </si>
  <si>
    <t>FAULT_ClampForce_ERROR</t>
  </si>
  <si>
    <t>FAULT_SAS_TrimmingSts_INVALID</t>
  </si>
  <si>
    <t>FAULT_EPB_Status_INVALID</t>
  </si>
  <si>
    <t>No</t>
  </si>
  <si>
    <t>Faults</t>
  </si>
  <si>
    <t>Recoverable/Not Recoverable</t>
  </si>
  <si>
    <t>EC Summary</t>
  </si>
  <si>
    <t>Enable Conditions</t>
  </si>
  <si>
    <t>FID Summary</t>
  </si>
  <si>
    <t>Function ID</t>
  </si>
  <si>
    <t>FCO</t>
  </si>
  <si>
    <t>FCS</t>
  </si>
  <si>
    <t>CDE</t>
  </si>
  <si>
    <t>HWA</t>
  </si>
  <si>
    <t>ENI</t>
  </si>
  <si>
    <t>EVI</t>
  </si>
  <si>
    <t>FUS</t>
  </si>
  <si>
    <t>OHY</t>
  </si>
  <si>
    <t>DSP</t>
  </si>
  <si>
    <t>ASF</t>
  </si>
  <si>
    <t>VDI</t>
  </si>
  <si>
    <t>REP</t>
  </si>
  <si>
    <t>Expected Coordination Message Result</t>
  </si>
  <si>
    <t>Linked DTC</t>
  </si>
  <si>
    <t>cc</t>
  </si>
  <si>
    <t>sc</t>
  </si>
  <si>
    <t>pc</t>
  </si>
  <si>
    <t>EC_BUSMON</t>
  </si>
  <si>
    <t>EC_BUSSYNC</t>
  </si>
  <si>
    <t>EC_DRIVE_TEST_INACTIVE</t>
  </si>
  <si>
    <t>EC_STARTUP_1000MS</t>
  </si>
  <si>
    <t>EC_ENGINE_NOT_CRANKING</t>
  </si>
  <si>
    <t>EC_BUSSYNC_PRIVATE</t>
  </si>
  <si>
    <t>EC_STARTUP_4000MS</t>
  </si>
  <si>
    <t>EC_STARTUP_3500MS</t>
  </si>
  <si>
    <t>EC_STARTUP_500MS</t>
  </si>
  <si>
    <t>EC_ENGINE_NOT_CRANKING_SPECIAL</t>
  </si>
  <si>
    <t>CA_ACC_01</t>
  </si>
  <si>
    <t>CA_ACC_02</t>
  </si>
  <si>
    <t>CA_ACC_03</t>
  </si>
  <si>
    <t>CA_ACC_04</t>
  </si>
  <si>
    <t>CA_PSS_01</t>
  </si>
  <si>
    <t>CA_PSS_02</t>
  </si>
  <si>
    <t>CA_PSS_03</t>
  </si>
  <si>
    <t>CA_PSS_04</t>
  </si>
  <si>
    <t>CA_PSS_05</t>
  </si>
  <si>
    <t>CA_PSS_06</t>
  </si>
  <si>
    <t>CA_PSS_07</t>
  </si>
  <si>
    <t>CA_SENSOR_01</t>
  </si>
  <si>
    <t>CA_SENSOR_02</t>
  </si>
  <si>
    <t>CA_SENSOR_03</t>
  </si>
  <si>
    <t>CA_SENSOR_04</t>
  </si>
  <si>
    <t>CA_SENSOR_05</t>
  </si>
  <si>
    <t>CA_SENSOR_06</t>
  </si>
  <si>
    <t>CA_SENSOR_07</t>
  </si>
  <si>
    <t>CA_SENSOR_08</t>
  </si>
  <si>
    <t>CA_SENSOR_09</t>
  </si>
  <si>
    <t>CA_SENSOR_10</t>
  </si>
  <si>
    <t>CA_SENSOR_11</t>
  </si>
  <si>
    <t>CA_SENSOR_12</t>
  </si>
  <si>
    <t>CA_SENSOR_13</t>
  </si>
  <si>
    <t>SYS_ALIGNMENT</t>
  </si>
  <si>
    <t>FCO_HARD_OFF</t>
  </si>
  <si>
    <t>FCO_NOREACTION</t>
  </si>
  <si>
    <t>FCO_BOM_OFF</t>
  </si>
  <si>
    <t>FCO_SPEC_OFF</t>
  </si>
  <si>
    <t>FCO_OFF_HARD</t>
  </si>
  <si>
    <t>FCO_CRITICAL_FCT_OFF</t>
  </si>
  <si>
    <t>FCO_SAFETY_CRITICAL_FCT_OFF</t>
  </si>
  <si>
    <t>FCS_NOREACTION</t>
  </si>
  <si>
    <t>FCS_RADARSYSTEM_OFF</t>
  </si>
  <si>
    <t>FCS_BRAKEFUNCTION_OFF</t>
  </si>
  <si>
    <t>FCS_VRUAEBFUNCTION_OFF</t>
  </si>
  <si>
    <t>FCS_WARNINGFUNCTION_OFF</t>
  </si>
  <si>
    <t>FCS_VRUWARNINGFUNCTION_OFF</t>
  </si>
  <si>
    <t>FCS_CAMERASYSTEM_OFF</t>
    <phoneticPr fontId="3" type="noConversion"/>
  </si>
  <si>
    <t>FCS_OFF_HARD</t>
  </si>
  <si>
    <t>FCS_CRITICAL_FCT_OFF</t>
  </si>
  <si>
    <t>FCS_SAFETY_CRITICAL_FCT_OFF</t>
  </si>
  <si>
    <t>CDE_BLINDNESSALGO_OFF</t>
  </si>
  <si>
    <t>CDE_COORDINATION_MSG_BLINDNESS_IGNORE_EXT_TEMP</t>
  </si>
  <si>
    <t>FREEZE_BLINDNESS</t>
  </si>
  <si>
    <t>CRM_PWM_OFF</t>
  </si>
  <si>
    <t>COMM_OFF</t>
  </si>
  <si>
    <t>PWM_OFF</t>
  </si>
  <si>
    <t>RADAR_OFF</t>
  </si>
  <si>
    <t>ENI_VIDEO_OFF</t>
  </si>
  <si>
    <t>FREEZE_OFFSETS</t>
  </si>
  <si>
    <t>FUS_VIDEO_OFF</t>
  </si>
  <si>
    <t>FREEZE_MISALIGNMENTANGLE</t>
  </si>
  <si>
    <t>SUSPEND_MODULATION</t>
  </si>
  <si>
    <t>DISABLE_MODULATION</t>
  </si>
  <si>
    <t>ASF_OFF_HARD</t>
  </si>
  <si>
    <t>ASF_CRITICAL_FCT_OFF</t>
  </si>
  <si>
    <t>VDI_DTC_COM</t>
  </si>
  <si>
    <t>VDI_DTC_UNCOM</t>
  </si>
  <si>
    <t>VDI_OFF_HARD</t>
  </si>
  <si>
    <t>VDI_CRITICAL_FCT_OFF</t>
  </si>
  <si>
    <t>REP_SAFETY_CRITICAL_FCT_OFF</t>
  </si>
  <si>
    <t>XFcoCoordinationMessage.CoordinationMsg</t>
  </si>
  <si>
    <t>XFcoCoordinationMessage.IsIrreversible</t>
  </si>
  <si>
    <t>SFcoCoordinationMessage.CoordinationMsg</t>
  </si>
  <si>
    <t>SFcoCoordinationMessage.IsIrreversible</t>
  </si>
  <si>
    <t>XFcsCoordinationMessage.CoordinationMsg</t>
  </si>
  <si>
    <t>XFcsCoordinationMessage.IsIrreversible</t>
  </si>
  <si>
    <t>SFcsCoordinationMessage.CoordinationMsg</t>
  </si>
  <si>
    <t>SFcsCoordinationMessage.IsIrreversible</t>
  </si>
  <si>
    <t>XCdeCoordinationMessage.CoordinationMsg</t>
  </si>
  <si>
    <t>XCdeCoordinationMessage.IsIrreversible</t>
  </si>
  <si>
    <t>CdeCoordinationMessage.CoordinationMsg</t>
  </si>
  <si>
    <t>CdeCoordinationMessage.IsIrreversible</t>
  </si>
  <si>
    <t>XHwaCoordinationMessage.CoordinationMsg</t>
  </si>
  <si>
    <t>XHwaCoordinationMessage.IsIrreversible</t>
  </si>
  <si>
    <t>HwaCoordinationMessage.CoordinationMsg</t>
  </si>
  <si>
    <t>HwaCoordinationMessage.IsIrreversible</t>
  </si>
  <si>
    <t>XEniCoordinationMessage.CoordinationMsg</t>
  </si>
  <si>
    <t>XEniCoordinationMessage.IsIrreversible</t>
  </si>
  <si>
    <t>XEviCoordinationMessage.CoordinationMsg</t>
  </si>
  <si>
    <t>XEviCoordinationMessage.IsIrreversible</t>
  </si>
  <si>
    <t>EviCoordinationMessage.CoordinationMsg</t>
  </si>
  <si>
    <t>EviCoordinationMessage.IsIrreversible</t>
  </si>
  <si>
    <t>XFusCoordinationMessage.CoordinationMsg</t>
  </si>
  <si>
    <t>XFusCoordinationMessage.IsIrreversible</t>
  </si>
  <si>
    <t>XOhyCoordinationMessage.CoordinationMsg</t>
  </si>
  <si>
    <t>XOhyCoordinationMessage.IsIrreversible</t>
  </si>
  <si>
    <t>SOhyCoordinationMessage.CoordinationMsg</t>
  </si>
  <si>
    <t>SOhyCoordinationMessage.IsIrreversible</t>
  </si>
  <si>
    <t>DspCoordinationMessage.CoordinationMsg</t>
  </si>
  <si>
    <t>DspCoordinationMessage.IsIrreversible</t>
  </si>
  <si>
    <t>SAsfCoordinationMessage.CoordinationMsg</t>
  </si>
  <si>
    <t>SAsfCoordinationMessage.IsIrreversible</t>
  </si>
  <si>
    <t>XVdiCoordinationMessage.CoordinationMsg</t>
  </si>
  <si>
    <t>XVdiCoordinationMessage.IsIrreversible</t>
  </si>
  <si>
    <t>SVdiCoordinationMessage.CoordinationMsg</t>
  </si>
  <si>
    <t>SVdiCoordinationMessage.IsIrreversible</t>
  </si>
  <si>
    <t>RepCoordinationMessage.CoordinationMsg</t>
  </si>
  <si>
    <t>RepCoordinationMessage.IsIrreversible</t>
  </si>
  <si>
    <t>NON-NETWORK</t>
  </si>
  <si>
    <t>Internal battery voltage</t>
  </si>
  <si>
    <t>[10 Mar 2020] SRU kept lens heating</t>
  </si>
  <si>
    <t>Recoverable</t>
  </si>
  <si>
    <t>Y</t>
  </si>
  <si>
    <t>re</t>
  </si>
  <si>
    <t>[10 Mar 2020] SRU added lens heating
[16 Mar 2020] CDE added blindness algo off</t>
  </si>
  <si>
    <t>Not Recoverable</t>
  </si>
  <si>
    <t>IR</t>
  </si>
  <si>
    <t>Alignment state</t>
  </si>
  <si>
    <t>SDA state</t>
  </si>
  <si>
    <t>Manufacture mode</t>
  </si>
  <si>
    <t>[16 Mar 2020] Customer wouldn't like to perform blindness calculation in production mode -&gt; map to freeze blindness</t>
  </si>
  <si>
    <t>[10 Mar 2020] SRU kept lens heating
[16 Mar 2020] CDE added blindness algo off</t>
  </si>
  <si>
    <t>PUBLIC CAN NETWORK</t>
  </si>
  <si>
    <t>[10 Mar 2020] SRU added lens heating</t>
  </si>
  <si>
    <t>[19 Nov 2019] Remove linked DTC - DTC_TO_BCM_140 for ECR5_210S</t>
  </si>
  <si>
    <t>[19 Nov 2019] No AEB Degradation for ECR5_210S
[10 Mar 2020] SRU kept lens heating</t>
  </si>
  <si>
    <t>DTC_ECM_EngineSpeed_INVALID</t>
  </si>
  <si>
    <t>DTC_ESP_YawRate_INVALID</t>
  </si>
  <si>
    <t>[26 Oct 2020] Added new for ECR4_210S</t>
  </si>
  <si>
    <t>[16 Mar 2020] CDE added blindness algo off
[16 Mar 2020] CDE added blindness algo off</t>
  </si>
  <si>
    <t>DTC_ESP_VehicleSpeed_INVALID</t>
  </si>
  <si>
    <t>[15 July 2019] Startup time for 3.5 is required</t>
  </si>
  <si>
    <t>[15 July 2019] Startup time for 3.5 is required
[19 Nov 2019] No AEB Degradation for ECR5_210S</t>
  </si>
  <si>
    <t>[19 Nov 2019] No AEB Degradation for ECR5_210S</t>
  </si>
  <si>
    <t>PRIVATE CAN NETWORK</t>
  </si>
  <si>
    <t>DELETED</t>
  </si>
  <si>
    <t>[16 Mar 2020] Removed fault and dtc as customer requirement</t>
  </si>
  <si>
    <t>[17 Mar 2020] Removed fault and dtc as customer requirement</t>
  </si>
  <si>
    <t>EC_CUBAS_DBG_MON_ACTIVE</t>
  </si>
  <si>
    <t>SYS_YAW_RATE_QUALITY</t>
  </si>
  <si>
    <t>SYS_BLINDNESS_SENSOR</t>
  </si>
  <si>
    <t>SYS_BLINDNESS_SYSTEM</t>
  </si>
  <si>
    <t>SYS_EGO_DATA</t>
  </si>
  <si>
    <t>SYS_INCONSISTENT</t>
  </si>
  <si>
    <t>SYS_UNAVAILABLE_RADAR</t>
  </si>
  <si>
    <t>SYS_AVAILABLE</t>
  </si>
  <si>
    <t>HW_PU</t>
  </si>
  <si>
    <t>LIMIT_UBAT_HIGH</t>
  </si>
  <si>
    <t>HW_MALFUNCTION</t>
  </si>
  <si>
    <t>HW_VOLTAGE</t>
  </si>
  <si>
    <t>LIMIT_UBAT_LOW</t>
  </si>
  <si>
    <t>LIMIT_SCU_TEMP</t>
  </si>
  <si>
    <t>SYS_CONFIGURATION</t>
  </si>
  <si>
    <t>SYS_DRIVE_TEST_ACTIVE</t>
  </si>
  <si>
    <t>SYS_SAFETY_CRITICAL_FUNCTIONS_NOT_POSSIBLE</t>
  </si>
  <si>
    <t>HW_RTC_MALFUNCTION</t>
  </si>
  <si>
    <t>HW_RTC</t>
  </si>
  <si>
    <t>FCS_CAMERASYSTEM_OFF</t>
  </si>
  <si>
    <t>[16 Mar 2020] CDE added freeze blindness</t>
  </si>
  <si>
    <t>[7 Oct 2019] Added EC_PRODUCTION_MODE_INACTIVE as customer requirement</t>
  </si>
  <si>
    <t>System Degradation Strategy Review</t>
  </si>
  <si>
    <t>No.</t>
  </si>
  <si>
    <t>Reviewer</t>
  </si>
  <si>
    <t>Document Review</t>
  </si>
  <si>
    <t>Description</t>
  </si>
  <si>
    <t>Action</t>
  </si>
  <si>
    <t>System Fitness ID</t>
  </si>
  <si>
    <t>System Reaction</t>
  </si>
  <si>
    <t>System Coordination Messages</t>
  </si>
  <si>
    <t>Type of Reaction</t>
  </si>
  <si>
    <t>SFS_CA_ACC_01</t>
  </si>
  <si>
    <t>SR_CA_ACC_FRKL_01</t>
  </si>
  <si>
    <t>REVERSIBLE</t>
  </si>
  <si>
    <t>SFS_CA_ACC_02</t>
  </si>
  <si>
    <t>SR_CA_ACC_FRKL_02</t>
  </si>
  <si>
    <t>SFS_CA_ACC_03</t>
  </si>
  <si>
    <t>SR_CA_ACC_FRKL_03</t>
  </si>
  <si>
    <t>IRREVERSIBLE</t>
  </si>
  <si>
    <t>SFS_CA_ACC_04</t>
  </si>
  <si>
    <t>SR_CA_ACC_FRKL_04</t>
  </si>
  <si>
    <t>SFS_CA_PSS_01</t>
  </si>
  <si>
    <t>SR_CA_PSS_FRKL_01</t>
  </si>
  <si>
    <t>SFS_CA_PSS_02</t>
  </si>
  <si>
    <t>SR_CA_PSS_FRKL_02</t>
  </si>
  <si>
    <t>FCS_RADARSYSTEM_OFF 
FCS_BRAKEFUNCTION_OFF  
FCS_VRUAEBFUNCTION_OFF 
FCS_VRUWARNINGFUNCTION_OFF
FCS_WARNINGFUNCTION_OFF</t>
  </si>
  <si>
    <t>SFS_CA_PSS_03</t>
  </si>
  <si>
    <t>SR_CA_PSS_FRKL_03</t>
  </si>
  <si>
    <t>SFS_CA_PSS_04</t>
  </si>
  <si>
    <t>SR_CA_PSS_FRKL_04</t>
  </si>
  <si>
    <t>FCS_BRAKEFUNCTION_OFF
FCS_VRUAEBFUNCTION_OFF</t>
  </si>
  <si>
    <t>SFS_CA_PSS_05</t>
  </si>
  <si>
    <t>SR_CA_PSS_FRKL_05</t>
  </si>
  <si>
    <t>FCS_CAMERASYSTEM_OFF    
FCS_VRUAEBFUNCTION_OFF 
FCS_VRUWARNINGFUNCTION_OFF</t>
  </si>
  <si>
    <t>SFS_CA_PSS_06</t>
  </si>
  <si>
    <t>SR_CA_PSS_FRKL_06</t>
  </si>
  <si>
    <t>SFS_CA_PSS_07</t>
  </si>
  <si>
    <t>SR_CA_PSS_FRKL_07</t>
  </si>
  <si>
    <t>FCS_VRUAEBFUNCTION_OFF,   
FCS_VRUWARNINGFUNCTION_OFF</t>
  </si>
  <si>
    <t>SFS_CA_SENSOR_01</t>
  </si>
  <si>
    <t>SR_CA_SENSOR_FRKL_01</t>
  </si>
  <si>
    <t>SFS_CA_SENSOR_02</t>
  </si>
  <si>
    <t>SR_CA_SENSOR_FRKL_02</t>
  </si>
  <si>
    <t>SFS_CA_SENSOR_03</t>
  </si>
  <si>
    <t>SR_CA_SENSOR_FRKL_03</t>
  </si>
  <si>
    <t>SFS_CA_SENSOR_04</t>
  </si>
  <si>
    <t>SR_CA_SENSOR_FRKL_04</t>
  </si>
  <si>
    <t>SFS_CA_SENSOR_05</t>
  </si>
  <si>
    <t>SR_CA_SENSOR_FRKL_05</t>
  </si>
  <si>
    <t>SFS_CA_SENSOR_06</t>
  </si>
  <si>
    <t>SR_CA_SENSOR_FRKL_06</t>
  </si>
  <si>
    <t>ENI_VIDEO_OFF
FUS_VIDEO_OFF</t>
  </si>
  <si>
    <t>SFS_CA_SENSOR_07</t>
  </si>
  <si>
    <t>SR_CA_SENSOR_FRKL_07</t>
  </si>
  <si>
    <t>SFS_CA_SENSOR_08</t>
  </si>
  <si>
    <t>SR_CA_SENSOR_FRKL_08</t>
  </si>
  <si>
    <t>FREEZE_OFFSETS   
FREEZE_MISALIGNMENTANGLE</t>
  </si>
  <si>
    <t>SFS_CA_SENSOR_09</t>
  </si>
  <si>
    <t>SR_CA_SENSOR_FRKL_09</t>
  </si>
  <si>
    <t>FREEZE_OFFSETS  
FREEZE_MISALIGNMENTANGLE</t>
  </si>
  <si>
    <t>SFS_CA_SENSOR_10</t>
  </si>
  <si>
    <t>SR_CA_SENSOR_FRKL_10</t>
  </si>
  <si>
    <t>SFS_CA_SENSOR_11</t>
  </si>
  <si>
    <t>SR_CA_SENSOR_FRKL_11</t>
  </si>
  <si>
    <t>SFS_CA_SENSOR_12</t>
  </si>
  <si>
    <t>SR_CA_SENSOR_FRKL_12</t>
  </si>
  <si>
    <t>SFS_CA_SENSOR_13</t>
  </si>
  <si>
    <t>SR_CA_SENSOR_FRKL_13</t>
  </si>
  <si>
    <t>SYS_SYSTEM_DISTURBED</t>
  </si>
  <si>
    <t>SFS_SYS_SYSTEM_DISTURBED</t>
  </si>
  <si>
    <t>SR_SYS_SYSTEM_DISTURBED</t>
  </si>
  <si>
    <t>ASF_CRITICAL_FCT_OFF
FCS_CRITICAL_FCT_OFF
VDI_CRITICAL_FCT_OFF</t>
  </si>
  <si>
    <t>1. Delete DTC_SYSTEM_DISTURBED
2. Update SR for FAULT_SYSTEM_DISTURBED:
  - Del: 
          + FCO_CRITICAL_FCT_OFF
          + VDI_DTC_UNCOM</t>
  </si>
  <si>
    <t>SymptomDescriptionforCustomer</t>
  </si>
  <si>
    <t>PotentialRepairAction</t>
  </si>
  <si>
    <t>Preconditions(Example: Variant base ,Vehicle running status)</t>
  </si>
  <si>
    <t>EnableConditions</t>
  </si>
  <si>
    <t>DTC number</t>
  </si>
  <si>
    <t>LocalQualification(yes/no)</t>
  </si>
  <si>
    <t>Debounce Counter(PF2x)</t>
  </si>
  <si>
    <t>Step Up(PF2x)</t>
  </si>
  <si>
    <t>Step Down(PF2x)</t>
  </si>
  <si>
    <t>DebounceCounterDecrementStepSize(PF3x)</t>
  </si>
  <si>
    <t>DebounceCounterFailedThreshold(PF3x)</t>
  </si>
  <si>
    <t>DebounceCounterIncrementStepSize(PF3x)</t>
  </si>
  <si>
    <t>DebounceCounterJumpDown(PF3x)</t>
  </si>
  <si>
    <t>DebounceCounterJumpDownValue(PF3x)</t>
  </si>
  <si>
    <t>DebounceCounterJumpUp(PF3x)</t>
  </si>
  <si>
    <t>DebounceCounterJumpUpValue(PF3x)</t>
  </si>
  <si>
    <t>DebounceCounterPassedThreshold(PF3x)</t>
  </si>
  <si>
    <t>Platform</t>
  </si>
  <si>
    <t>yes</t>
  </si>
  <si>
    <t xml:space="preserve">
EC_DRIVE_TEST_INACTIVE
EC_PRODUCTION_MODE_INACTIVE</t>
  </si>
  <si>
    <t>no</t>
  </si>
  <si>
    <t xml:space="preserve">
EC_ENGINE_NOT_CRANKING_SPECIAL</t>
  </si>
  <si>
    <t xml:space="preserve">
EC_DRIVE_TEST_INACTIVE</t>
  </si>
  <si>
    <t xml:space="preserve">
EC_CUBAS_DBG_MON_ACTIVE</t>
  </si>
  <si>
    <t xml:space="preserve">
EC_BUSMON
EC_BUSSYNC
EC_DRIVE_TEST_INACTIVE
EC_ENGINE_NOT_CRANKING
EC_STARTUP_1000MS
EC_PRODUCTION_MODE_INACTIVE</t>
  </si>
  <si>
    <t xml:space="preserve">
EC_BUSMON
EC_BUSSYNC_PRIVATE
EC_DRIVE_TEST_INACTIVE
EC_ENGINE_NOT_CRANKING
EC_PRODUCTION_MODE_INACTIVE
EC_STARTUP_4000MS</t>
  </si>
  <si>
    <t xml:space="preserve">
EC_BUSMON
EC_BUSSYNC
EC_DRIVE_TEST_INACTIVE
EC_ENGINE_NOT_CRANKING
EC_STARTUP_3500MS
EC_PRODUCTION_MODE_INACTIVE</t>
  </si>
  <si>
    <t xml:space="preserve">
EC_DRIVE_TEST_INACTIVE
EC_ENGINE_NOT_CRANKING_SPECIAL
EC_STARTUP_500MS</t>
  </si>
  <si>
    <t xml:space="preserve">
EC_DRIVE_TEST_INACTIVE
EC_STARTUP_500MS</t>
  </si>
  <si>
    <t xml:space="preserve">
EC_BUSMON
EC_DRIVE_TEST_INACTIVE
EC_STARTUP_1000MS</t>
  </si>
  <si>
    <t xml:space="preserve">
EC_BUSMON
EC_DRIVE_TEST_INACTIVE
EC_STARTUP_4000MS</t>
  </si>
  <si>
    <t xml:space="preserve">
EC_BUSMON
EC_BUSSYNC
EC_DRIVE_TEST_INACTIVE
EC_ENGINE_NOT_CRANKING
EC_PRODUCTION_MODE_INACTIVE
EC_STARTUP_4000MS</t>
  </si>
  <si>
    <t>FAULT_DUMMY1</t>
  </si>
  <si>
    <t xml:space="preserve">
EC_BUSMON
EC_BUSSYNC
EC_BUSSYNC_PRIVATE
EC_CUBAS_DBG_MON_ACTIVE
EC_DRIVE_TEST_INACTIVE
EC_ENGINE_NOT_CRANKING
EC_ENGINE_NOT_CRANKING_SPECIAL
EC_PRODUCTION_MODE_INACTIVE
EC_STARTUP_1000MS
EC_STARTUP_3500MS
EC_STARTUP_4000MS
EC_STARTUP_500MS</t>
  </si>
  <si>
    <t>DTC name</t>
  </si>
  <si>
    <t>DTC priority</t>
  </si>
  <si>
    <t>DTC Description</t>
  </si>
  <si>
    <t>DTC Severity</t>
  </si>
  <si>
    <r>
      <t xml:space="preserve">[8 Mar 2020] Removed FCO_CRITICAL_FCT_OFF,  VDI_DTC_UNCOM and del DTC_SYSTEM_DISTURBED as customer requirement 
</t>
    </r>
    <r>
      <rPr>
        <b/>
        <sz val="12"/>
        <color theme="4" tint="-0.249977111117893"/>
        <rFont val="Calibri"/>
        <family val="2"/>
        <scheme val="minor"/>
      </rPr>
      <t>https://rb-alm-13-p-dwa.de.bosch.com:8443/dwa/rm/urn:rational::1-4147106800294823-M-0012ec60</t>
    </r>
  </si>
  <si>
    <t>CAN Message</t>
  </si>
  <si>
    <t>Responsible</t>
  </si>
  <si>
    <t>Name</t>
  </si>
  <si>
    <t>ID</t>
  </si>
  <si>
    <t>Period [ms]</t>
  </si>
  <si>
    <t>Fault setting conditions</t>
  </si>
  <si>
    <t>Fault resume conditions</t>
  </si>
  <si>
    <t>Error Healing Time</t>
  </si>
  <si>
    <t>Error Detection Time</t>
  </si>
  <si>
    <t>DAL</t>
  </si>
  <si>
    <t>DIA</t>
  </si>
  <si>
    <t>N.A</t>
  </si>
  <si>
    <t>HW defect</t>
  </si>
  <si>
    <t>NET</t>
  </si>
  <si>
    <t>ACC_NMF_ACC</t>
  </si>
  <si>
    <t>0x607</t>
  </si>
  <si>
    <t>Lost communication</t>
  </si>
  <si>
    <t>ACC_Display_Status</t>
  </si>
  <si>
    <t>ACC_Brake_Command_1</t>
  </si>
  <si>
    <t>ACC_Brake_Command_2</t>
  </si>
  <si>
    <t>ECM_PPEI_Engine_General_Status_1</t>
  </si>
  <si>
    <t>AC_General_Status</t>
  </si>
  <si>
    <t>BCM_LS_Device_Information</t>
  </si>
  <si>
    <t>0x370</t>
  </si>
  <si>
    <t>0x260</t>
  </si>
  <si>
    <t>0x263</t>
  </si>
  <si>
    <t>Adaptive_Cruise_Target_Display_1</t>
  </si>
  <si>
    <t>Adaptive_Cruise_Target_Display_2</t>
  </si>
  <si>
    <t>Adaptive_Cruise_Target_Display_3</t>
  </si>
  <si>
    <t>0x411</t>
  </si>
  <si>
    <t>0x413</t>
  </si>
  <si>
    <t>0x417</t>
  </si>
  <si>
    <t>RSM has not been configured for ECU</t>
  </si>
  <si>
    <t>Immediately</t>
  </si>
  <si>
    <t>Timeout of TX message</t>
  </si>
  <si>
    <t>Unable to send TX message to CAN</t>
  </si>
  <si>
    <t>Enable to send TX message to CAN</t>
  </si>
  <si>
    <t>ECM_ETEI_Engine_Torque_Status</t>
  </si>
  <si>
    <t>0x191</t>
  </si>
  <si>
    <t>0x12A</t>
  </si>
  <si>
    <t>0x1E1</t>
  </si>
  <si>
    <t>0x1C3</t>
  </si>
  <si>
    <t>0x1E5</t>
  </si>
  <si>
    <t>0x269</t>
  </si>
  <si>
    <t>Received communication</t>
  </si>
  <si>
    <t>EngTrqStatCksm</t>
  </si>
  <si>
    <t>EngTrqStatAliveRC</t>
  </si>
  <si>
    <t>Valid checksum received</t>
  </si>
  <si>
    <t>Valid rolling counter received</t>
  </si>
  <si>
    <t>Invalid checksum received</t>
  </si>
  <si>
    <t>Invalid rolling counter received</t>
  </si>
  <si>
    <t>BCM_PPEI_CruiseControl_Sw_Status</t>
  </si>
  <si>
    <t>ECM_PPEI_Engine_Torque_Status_2</t>
  </si>
  <si>
    <t>EPS_PPEI_Steering_Wheel_Angle</t>
  </si>
  <si>
    <t>ESP_Adaptive_Cruise_Brake_State</t>
  </si>
  <si>
    <t>0xC9</t>
  </si>
  <si>
    <t>EngGenSta_1Cksm</t>
  </si>
  <si>
    <t>EngGenSta_1AliveRC</t>
  </si>
  <si>
    <t>ESP_AntilockBrakeandTCStatus_HS</t>
  </si>
  <si>
    <t>ESP_Driven_Wheel_Grnd_Velocity</t>
  </si>
  <si>
    <t>0x57E</t>
  </si>
  <si>
    <t>10 cycles</t>
  </si>
  <si>
    <t>5 cycles</t>
  </si>
  <si>
    <t>CrsCntrlSwStatCksm</t>
  </si>
  <si>
    <t>CrsCntrlSwStatRC</t>
  </si>
  <si>
    <t>0x17D</t>
  </si>
  <si>
    <t>StWhlAngAliveRollCnt</t>
  </si>
  <si>
    <t>StrWhAngExPrtVal</t>
  </si>
  <si>
    <t>ESP_Electric_Park_Brake_Status</t>
  </si>
  <si>
    <t>ESP_NonDrivenWheelGrnd_Velocity</t>
  </si>
  <si>
    <t>0x348</t>
  </si>
  <si>
    <t>0x230</t>
  </si>
  <si>
    <t>0x34A</t>
  </si>
  <si>
    <t>ACCBrkStaRlgCnt</t>
  </si>
  <si>
    <t>AdaCruBraStaCksm</t>
  </si>
  <si>
    <t>Ant_Bra_and_TC_Sta_HSCksm</t>
  </si>
  <si>
    <t>Ant_Bra_and_TC_Sta_HSRC</t>
  </si>
  <si>
    <t>DriWhlGrndVlctyCksm</t>
  </si>
  <si>
    <t>DriWhlGrndVlctyRollCnt</t>
  </si>
  <si>
    <t>EPBCksm</t>
  </si>
  <si>
    <t>EPBAlvRlCnt</t>
  </si>
  <si>
    <t>NonDriWhlGrndVlctyCksm</t>
  </si>
  <si>
    <t>NonDriWhlGrndVlctyRollCnt</t>
  </si>
  <si>
    <t>ESP_PPEI_DrivenWhlRota_Stat</t>
  </si>
  <si>
    <t>ESP_PPEINonDriWhlRotational_Stat</t>
  </si>
  <si>
    <t>ESP_PPEIChassisGeneral_Status_1</t>
  </si>
  <si>
    <t>0xC1</t>
  </si>
  <si>
    <t>0xC5</t>
  </si>
  <si>
    <t>DriWhlRotaStaCksm</t>
  </si>
  <si>
    <t>DriWhlRotaStaRC</t>
  </si>
  <si>
    <t>ESP_VehicleStabilityInformation</t>
  </si>
  <si>
    <t>IC_PPEI_Cru_Control_Disp_Status</t>
  </si>
  <si>
    <t>SDM_Airbag_Impact_Data</t>
  </si>
  <si>
    <t>0xE1</t>
  </si>
  <si>
    <t>NonDriWhlRotaStaCksm</t>
  </si>
  <si>
    <t>NonDriWhlRotaStaRC</t>
  </si>
  <si>
    <t>TCM_PPEI_Trans_General_Status_2</t>
  </si>
  <si>
    <t>TCM_PPEI_Trans_General_Status_3</t>
  </si>
  <si>
    <t>ICE_Display_Vehicle_Para_SetSts</t>
  </si>
  <si>
    <t>0x1E9</t>
  </si>
  <si>
    <t>PPEI_Chas_Gen_Sta_1Cksm</t>
  </si>
  <si>
    <t>PPEI_Chas_Gen_Sta_1RC</t>
  </si>
  <si>
    <t>0x128</t>
  </si>
  <si>
    <t>VehiStaInCksm</t>
  </si>
  <si>
    <t>VehiStaInRC</t>
  </si>
  <si>
    <t>IC_Vehicle_Odometer</t>
  </si>
  <si>
    <t>ICE_VT_Send_Time_Message</t>
  </si>
  <si>
    <t>BCM_Exterior_Lighting_HS</t>
  </si>
  <si>
    <t>0x3E4</t>
  </si>
  <si>
    <t>0x1F5</t>
  </si>
  <si>
    <t>0x4C9</t>
  </si>
  <si>
    <t>0x3F7</t>
  </si>
  <si>
    <t>0x373</t>
  </si>
  <si>
    <t>CrsCntrlDispStatCksm</t>
  </si>
  <si>
    <t>CrsCntrlDispStatRC</t>
  </si>
  <si>
    <t>AirbgStatCksm</t>
  </si>
  <si>
    <t>AirbgStatAliveRC</t>
  </si>
  <si>
    <t>TrnsGenSta2RC</t>
  </si>
  <si>
    <t>Camera_Display_Set_Status</t>
  </si>
  <si>
    <t>ADASCmnd1Cksm</t>
  </si>
  <si>
    <t>ADASCmnd1AlvRlgCnt</t>
  </si>
  <si>
    <t>0x120</t>
  </si>
  <si>
    <t>0x53D</t>
  </si>
  <si>
    <t>0x140</t>
  </si>
  <si>
    <t>ICCanNotDspACCInf</t>
  </si>
  <si>
    <t>ICCanNotDspACCInf == 0x01 (error)</t>
  </si>
  <si>
    <t>DrSbltAtcV</t>
  </si>
  <si>
    <t>DrSbltAtcV == 0x01 (invalid)</t>
  </si>
  <si>
    <t>OutsideAirTepV</t>
  </si>
  <si>
    <t>OutsideAirTepV == 0x01 (invalid)</t>
  </si>
  <si>
    <t>ICCanNotDspACCInf  != 0x01 (error)</t>
  </si>
  <si>
    <t>DrSbltAtcV != 0x01 (invalid)</t>
  </si>
  <si>
    <t>OutsideAirTepV != 0x01 (invalid)</t>
  </si>
  <si>
    <t>AccPosV</t>
  </si>
  <si>
    <t>AccPosV == 0x01 (invalid)</t>
  </si>
  <si>
    <t>AccPosV != 0x01 (invalid)</t>
  </si>
  <si>
    <t>EngSpdStat</t>
  </si>
  <si>
    <t>EngSpdStat != 0x00 (valid)</t>
  </si>
  <si>
    <t>EngSpdStat == 0x00 (valid)</t>
  </si>
  <si>
    <t>EngTrqCntlFlrSt</t>
  </si>
  <si>
    <t>EngTrqCntlFlrSt_st != 0x00 (OK)</t>
  </si>
  <si>
    <t>EngTrqCntlFlrSt_st == 0x00 (OK)</t>
  </si>
  <si>
    <t>BrkFrcStaVal</t>
  </si>
  <si>
    <t>BrkFrcStaVal == 0x01 (invalid)</t>
  </si>
  <si>
    <t>BrkFrcStaVal != 0x01 (invalid)</t>
  </si>
  <si>
    <t>ElecPrkBrkStat</t>
  </si>
  <si>
    <t xml:space="preserve">ElecPrkBrkStat == 0x01 (Released) OR
ElecPrkBrkStat == 0x02 (Locked) OR
ElecPrkBrkStat == 0x03 (Releasing) OR
ElecPrkBrkStat == 0x04 (Locking) </t>
  </si>
  <si>
    <t xml:space="preserve">ElecPrkBrkStat != 0x01 (Released) AND
ElecPrkBrkStat != 0x02 (Locked) AND
ElecPrkBrkStat != 0x03 (Releasing) AND
ElecPrkBrkStat != 0x04 (Locking) </t>
  </si>
  <si>
    <t>StrWhlAngSenCalStat</t>
  </si>
  <si>
    <t>StrWhlAngSenCalStat !=  0x02 (Calibrated)</t>
  </si>
  <si>
    <t>StrWhlAngSenCalStat ==  0x02 (Calibrated)</t>
  </si>
  <si>
    <t>PwrStrIO</t>
  </si>
  <si>
    <t>PwrStrIO == 0x01 (True)</t>
  </si>
  <si>
    <t>PwrStrIO != 0x01 (True)</t>
  </si>
  <si>
    <t>VehDynYawRateV</t>
  </si>
  <si>
    <t>VehDynYawRateV == 0x01 (invalid)</t>
  </si>
  <si>
    <t>VehDynYawRateV != 0x01 (invalid)</t>
  </si>
  <si>
    <t>BrkTempSta</t>
  </si>
  <si>
    <t>BrkTempSta == 0x01 (temp too high)</t>
  </si>
  <si>
    <t>BrkTempSta != 0x01 (temp too high)</t>
  </si>
  <si>
    <t>VSELongAccV</t>
  </si>
  <si>
    <t>VSELongAccV == 0x01 (invalid)</t>
  </si>
  <si>
    <t>VSELongAccV != 0x01 (invalid)</t>
  </si>
  <si>
    <t>VSELatAccV</t>
  </si>
  <si>
    <t>VSELatAccV == 0x01 (invalid)</t>
  </si>
  <si>
    <t>VSELatAccV != 0x01 (invalid)</t>
  </si>
  <si>
    <t>VehSpdAvgDrvnRdV</t>
  </si>
  <si>
    <t>VehSpdAvgDrvnRdV == 0x01 (invalid)</t>
  </si>
  <si>
    <t>VehSpdAvgDrvnRdV != 0x01 (invalid)</t>
  </si>
  <si>
    <t>ESCDeteACCErroSta</t>
  </si>
  <si>
    <t>ESCDeteACCErroSta != 0x00 (No error)</t>
  </si>
  <si>
    <t>ESCDeteACCErroSta == 0x00 (No error)</t>
  </si>
  <si>
    <t>ESCFld</t>
  </si>
  <si>
    <t>ESCFld == 0x01 (Error)</t>
  </si>
  <si>
    <t>ESCFld != 0x01 (Error)</t>
  </si>
  <si>
    <t>VDDAva</t>
  </si>
  <si>
    <t>VDDAva == 0x00 (Not available)</t>
  </si>
  <si>
    <t>VDDAva != 0x00 (Not available)</t>
  </si>
  <si>
    <t>AEBAva</t>
  </si>
  <si>
    <t>ABAAva</t>
  </si>
  <si>
    <t>ABPAva</t>
  </si>
  <si>
    <t>VSESysOffSta != 0x01 (True) and
ABPAva == 0x00 (Not available)</t>
  </si>
  <si>
    <t>VSESysOffSta == 0x01 (True)  
or 
(VSESysOffSta != 0x01 (True)  and
ABPAva != 0x00 (Not available))</t>
  </si>
  <si>
    <t>VSESysOffSta != 0x01 (True) and
AEBAva == 0x00 (Not available)</t>
  </si>
  <si>
    <t>VSESysOffSta == 0x01 (True)  
or 
(VSESysOffSta != 0x01 (True)  and
AEBAva != 0x00 (Not available))</t>
  </si>
  <si>
    <t>VSESysOffSta != 0x01 (True) and
ABAAva == 0x00 (Not available)</t>
  </si>
  <si>
    <t>VSESysOffSta == 0x01 (True)  
or 
(VSESysOffSta != 0x01 (True)  and
ABAAva != 0x00 (Not available))</t>
  </si>
  <si>
    <t>AEBJerkAva</t>
  </si>
  <si>
    <t>VSESysOffSta != 0x01 (True) and
AEBJerkAva == 0x00 (Not available)</t>
  </si>
  <si>
    <t>VSESysOffSta == 0x01 (True)  
or 
(VSESysOffSta != 0x01 (True)  and
AEBJerkAva != 0x00 (Not available))</t>
  </si>
  <si>
    <t>ACCAva</t>
  </si>
  <si>
    <t>ACCAva == 0x00 (Not avaiable)</t>
  </si>
  <si>
    <t>ACCAva != 0x00 (Not avaiable)</t>
  </si>
  <si>
    <t>ESPMCBrPressureV</t>
  </si>
  <si>
    <t>ESPMCBrPressureV == 0x01 (Invalid)</t>
  </si>
  <si>
    <t>ESPMCBrPressureV != 0x01 (Invalid)</t>
  </si>
  <si>
    <t>TransCntrlMdV</t>
  </si>
  <si>
    <t>StrWhAngV
StrWhAng</t>
  </si>
  <si>
    <t>StrWhAngV == 0x01 (Invalid) or
StrWhAng == 0x7FFF</t>
  </si>
  <si>
    <t>StrWhAngV != 0x01 (Invalid) and
StrWhAng != 0x7FFF</t>
  </si>
  <si>
    <t>CrsCntrlSwStSwDataIntgty</t>
  </si>
  <si>
    <t>CrsCntrlSwStSwDataIntgty != 0x00 (valid)</t>
  </si>
  <si>
    <t>CrsCntrlSwStSwDataIntgty == 0x00 (valid)</t>
  </si>
  <si>
    <t>TransCntrlMdV != 0x00 (valid)</t>
  </si>
  <si>
    <t>TransCntrlMdV == 0x00 (valid)</t>
  </si>
  <si>
    <t>EPBSysWrnIndReq</t>
  </si>
  <si>
    <t>EPBSysWrnIndReq == 0x00 (no indication)</t>
  </si>
  <si>
    <t>EPBSysWrnIndReq != 0x00 (no indication)</t>
  </si>
  <si>
    <t>VStandstillSta</t>
  </si>
  <si>
    <t>VStandstillSta == 0x02 (invalid)</t>
  </si>
  <si>
    <t>VStandstillSta != 0x02 (invalid)</t>
  </si>
  <si>
    <t>WhlGrndVlctyRtDrvnV</t>
  </si>
  <si>
    <t>WhlGrndVlctyRtDrvnV == 0x01 (invalid)</t>
  </si>
  <si>
    <t>WhlGrndVlctyRtDrvnV != 0x01 (invalid)</t>
  </si>
  <si>
    <t>WhlGrndVlctyLftDrvnV</t>
  </si>
  <si>
    <t>WhlGrndVlctyLftDrvnV == 0x01 (invalid)</t>
  </si>
  <si>
    <t>WhlGrndVlctyLftDrvnV != 0x01 (invalid)</t>
  </si>
  <si>
    <t>WhlGrndVlctyLftNnDrvnV</t>
  </si>
  <si>
    <t>WhlGrndVlctyLftNnDrvnV == 0x01 (invalid)</t>
  </si>
  <si>
    <t>WhlGrndVlctyLftNnDrvnV != 0x01 (invalid)</t>
  </si>
  <si>
    <t>WhlGrndVlctyRtNnDrvnV</t>
  </si>
  <si>
    <t>WhlGrndVlctyRtNnDrvnV == 0x01 (invalid)</t>
  </si>
  <si>
    <t>WhlGrndVlctyRtNnDrvnV != 0x01 (invalid)</t>
  </si>
  <si>
    <t>LDWhldDirec</t>
  </si>
  <si>
    <t>LDWhldDirec == 0x04 (invalid)</t>
  </si>
  <si>
    <t>LDWhldDirec != 0x04 (invalid)</t>
  </si>
  <si>
    <t>RDWhldDirec</t>
  </si>
  <si>
    <t>RDWhldDirec == 0x04 (invalid)</t>
  </si>
  <si>
    <t>RDWhldDirec != 0x04 (invalid)</t>
  </si>
  <si>
    <t>LNDWhldDirec</t>
  </si>
  <si>
    <t>RNDWhldDirec</t>
  </si>
  <si>
    <t>LNDWhldDirec == 0x04 (invalid)</t>
  </si>
  <si>
    <t>LNDWhldDirec != 0x04 (invalid)</t>
  </si>
  <si>
    <t>RNDWhldDirec == 0x04 (invalid)</t>
  </si>
  <si>
    <t>RNDWhldDirec != 0x04 (invalid)</t>
  </si>
  <si>
    <t>WRSLDWhlDistVal</t>
  </si>
  <si>
    <t>WRSRDWhlDistVal</t>
  </si>
  <si>
    <t>WRSLDWhlDistVal == 0x01 (invalid)</t>
  </si>
  <si>
    <t>WRSLDWhlDistVal != 0x01 (invalid)</t>
  </si>
  <si>
    <t>WRSRDWhlDistVal == 0x01 (invalid)</t>
  </si>
  <si>
    <t>WRSRDWhlDistVal != 0x01 (invalid)</t>
  </si>
  <si>
    <t>WRSLNDWhlDistVal</t>
  </si>
  <si>
    <t>WRSLNDWhlDistVal == 0x01 (invalid)</t>
  </si>
  <si>
    <t>WRSLNDWhlDistVal != 0x01 (invalid)</t>
  </si>
  <si>
    <t>WRSRNDWhlDistVal</t>
  </si>
  <si>
    <t>WRSRNDWhlDistVal == 0x01 (invalid)</t>
  </si>
  <si>
    <t>WRSRNDWhlDistVal != 0x01 (invalid)</t>
  </si>
  <si>
    <t>DragTorgCntAtvVal</t>
  </si>
  <si>
    <t>DragTorgCntAtvVal == 0x01 (invalid)</t>
  </si>
  <si>
    <t>DragTorgCntAtvVal != 0x01 (invalid)</t>
  </si>
  <si>
    <t>VehOdoV</t>
  </si>
  <si>
    <t>VehOdoV == 0x01 (invalid)</t>
  </si>
  <si>
    <t>VehOdoV != 0x01 (invalid)</t>
  </si>
  <si>
    <t>DrvtShftCntrlTrgtGear</t>
  </si>
  <si>
    <t>DrvtShftCntrlTrgtGear == 0x00 (not supported) OR
DrvtShftCntrlTrgtGear == 0x01 (first gear) OR
DrvtShftCntrlTrgtGear == 0x02 (second gear) OR
DrvtShftCntrlTrgtGear == 0x03 (third gear) OR
DrvtShftCntrlTrgtGear == 0x04 (fourth gear) OR
DrvtShftCntrlTrgtGear == 0x05 (fifth gear) OR
DrvtShftCntrlTrgtGear == 0x06 (sixth  gear) OR
DrvtShftCntrlTrgtGear == 0x0D (neutral gear) OR
DrvtShftCntrlTrgtGear == 0x0E (reverse gear) OR
DrvtShftCntrlTrgtGear == 0x0F (park gear) OR</t>
  </si>
  <si>
    <t>DrvtShftCntrlTrgtGear != 0x00 (not supported) AND
DrvtShftCntrlTrgtGear != 0x01 (first gear) AND
DrvtShftCntrlTrgtGear != 0x02 (second gear) AND
DrvtShftCntrlTrgtGear != 0x03 (third gear) AND
DrvtShftCntrlTrgtGear != 0x04 (fourth gear) AND
DrvtShftCntrlTrgtGear != 0x05 (fifth gear) AND
DrvtShftCntrlTrgtGear != 0x06 (sixth  gear) AND
DrvtShftCntrlTrgtGear != 0x0D (neutral gear) AND
DrvtShftCntrlTrgtGear != 0x0E (reverse gear) AND
DrvtShftCntrlTrgtGear != 0x0F (park gear) AND</t>
  </si>
  <si>
    <t>AutoTransComndGear</t>
  </si>
  <si>
    <t>AutoTransComndGear != 0x00 (not supported) AND
AutoTransComndGear != 0x01 (first gear) AND
AutoTransComndGear != 0x02 (second gear) AND
AutoTransComndGear != 0x03 (third gear) AND
AutoTransComndGear != 0x04 (fourth gear) AND
AutoTransComndGear != 0x05 (fifth gear) AND
AutoTransComndGear != 0x06 (sixth  gear) AND
AutoTransComndGear != 0x0D (neutral gear) AND
AutoTransComndGear != 0x0E (reverse gear) AND
AutoTransComndGear != 0x0F (park gear) AND</t>
  </si>
  <si>
    <t>AutoTransComndGear == 0x00 (not supported) OR
AutoTransComndGear == 0x01 (first gear) OR
AutoTransComndGear == 0x02 (second gear) OR
AutoTransComndGear == 0x03 (third gear) OR
AutoTransComndGear == 0x04 (fourth gear) OR
AutoTransComndGear == 0x05 (fifth gear) OR
AutoTransComndGear == 0x06 (sixth  gear) OR
AutoTransComndGear == 0x0D (neutral gear) OR
AutoTransComndGear == 0x0E (reverse gear) OR
AutoTransComndGear == 0x0F (park gear) OR</t>
  </si>
  <si>
    <t>ICDeteACCErroSta</t>
  </si>
  <si>
    <t>ICDeteACCErroSta != 0x00 (no error)</t>
  </si>
  <si>
    <t>ICDeteACCErroSta == 0x00 (no error)</t>
  </si>
  <si>
    <t>VID_Status2</t>
  </si>
  <si>
    <t>0x302</t>
  </si>
  <si>
    <t>VID_Mounting</t>
  </si>
  <si>
    <t>0x569</t>
  </si>
  <si>
    <t>VID_MountPos_ChkSum</t>
  </si>
  <si>
    <t>VID_MountPos_MsgCnt</t>
  </si>
  <si>
    <t>VID_MountPos_x</t>
  </si>
  <si>
    <t>VID_MountPos_y</t>
  </si>
  <si>
    <t>VID_MountPos_z</t>
  </si>
  <si>
    <t>VID_Stat2_Camera_State</t>
  </si>
  <si>
    <t>VID_Stat2_Camera_State == 0x02 (shut down)</t>
  </si>
  <si>
    <t>VID_Stat2_Camera_State != 0x02 (shut down)</t>
  </si>
  <si>
    <t>VID_Stat2_Camera_State == 0x01 (init)</t>
  </si>
  <si>
    <t>VID_Stat2_Camera_State != 0x02 (init)</t>
  </si>
  <si>
    <t>0x301</t>
  </si>
  <si>
    <t>VID_Status</t>
  </si>
  <si>
    <t>VID_Stat_ObjDataAge</t>
  </si>
  <si>
    <t>VID_Stat_ObjDataAge == 0x3FFF</t>
  </si>
  <si>
    <t>VID_Stat_ObjDataAge != 0x3FFF</t>
  </si>
  <si>
    <t>VID_Stat_Error</t>
  </si>
  <si>
    <t>VID_Stat_Error == 0x01 (error)</t>
  </si>
  <si>
    <t>VID_Stat_Error != 0x01 (error)</t>
  </si>
  <si>
    <t>3 cycles</t>
  </si>
  <si>
    <t>4 cycles</t>
  </si>
  <si>
    <t>TraSigReco</t>
  </si>
  <si>
    <t>TraSigReco == 0xFF (error)</t>
  </si>
  <si>
    <t>TraSigReco != 0xFF (error)</t>
  </si>
  <si>
    <t>(VID_MountPos_y.phys &lt; -0.2 or 
VID_MountPos_y.phys &gt; 0.2) 
and
VID_MountPos_y != 0x00 (phys = -2)
and
VID_MountPos_y != 0xFFF (error)</t>
  </si>
  <si>
    <t>VID_MountPos_x == 0xFFF (error)</t>
  </si>
  <si>
    <t>VID_MountPos_y == 0xFFF (error)</t>
  </si>
  <si>
    <t>VID_MountPos_z == 0xFFF (error)</t>
  </si>
  <si>
    <t>(VID_MountPos_y.phys &gt;= -0.2 and
VID_MountPos_y.phys &lt;= 0.2) 
or
VID_MountPos_y == 0x00 (phys = -2)
or
VID_MountPos_y == 0xFFF (error)</t>
  </si>
  <si>
    <t>VID_MountPos_x != 0xFFF (error)</t>
  </si>
  <si>
    <t>VID_MountPos_y != 0xFFF (error)</t>
  </si>
  <si>
    <t>VID_MountPos_z != 0xFFF (error)</t>
  </si>
  <si>
    <t>0xXXX</t>
  </si>
  <si>
    <t>VID_Status
VID_Obj_xx
VID_Lin_xx</t>
  </si>
  <si>
    <t>No consistent video signal-list received</t>
  </si>
  <si>
    <t>Consistent video signal-list received</t>
  </si>
  <si>
    <t>20 cycles</t>
  </si>
  <si>
    <t>voltage &lt; 9v</t>
  </si>
  <si>
    <t>voltage &gt; 16v</t>
  </si>
  <si>
    <t>voltage &gt; 9.5v</t>
  </si>
  <si>
    <t>500ms</t>
  </si>
  <si>
    <t>1000ms</t>
  </si>
  <si>
    <t>Alignment procedue is not finished or (horizontal deviation angle &gt; 0.5 degree and vertical deviation angle &gt; 0.3 degree)</t>
  </si>
  <si>
    <t>Alignment procedue is finished or (horizontal deviation angle &lt;= 0.5 degree and vertical deviation angle &lt;= 0.3 degree)</t>
  </si>
  <si>
    <t>Alignment is never done</t>
  </si>
  <si>
    <t>Alignment is done</t>
  </si>
  <si>
    <t>SDA is running</t>
  </si>
  <si>
    <t>SDA is not running</t>
  </si>
  <si>
    <t>production mode is set to enable</t>
  </si>
  <si>
    <t>production mode is set to disable</t>
  </si>
  <si>
    <t>RSM has been configured for ECU</t>
  </si>
  <si>
    <t>RSM configuration</t>
  </si>
  <si>
    <t>When SafetyLevel == 0x01</t>
  </si>
  <si>
    <t>When SafetyLevel != 0x01</t>
  </si>
  <si>
    <t>not healable</t>
  </si>
  <si>
    <t>not resumed</t>
  </si>
  <si>
    <t>250ms</t>
  </si>
  <si>
    <t>Public CAN network is in busoff state</t>
  </si>
  <si>
    <t>Public CAN network is in non busoff state</t>
  </si>
  <si>
    <t>Private CAN network is in busoff state</t>
  </si>
  <si>
    <t>Private CAN network is in non busoff state</t>
  </si>
  <si>
    <t>voltage &lt; 15.5v</t>
  </si>
  <si>
    <t>AEB-M</t>
  </si>
  <si>
    <t>Private CAN busoff state</t>
  </si>
  <si>
    <t>Public CAN busoff state</t>
  </si>
  <si>
    <t>1. Update signal info, fault setting and resume conditions, EHT ,EHY</t>
  </si>
  <si>
    <t>Fault in potential ECU defect monitoring list is trigged in 3 ignition cycles</t>
  </si>
  <si>
    <t>TransMlfIO</t>
  </si>
  <si>
    <t>TransMlfIO == 0x02 (true)</t>
  </si>
  <si>
    <t>TransMlfIO != 0x02 (true)</t>
  </si>
  <si>
    <r>
      <t xml:space="preserve">[16 July 2020] AEB can resume in current ignition cycle
</t>
    </r>
    <r>
      <rPr>
        <sz val="12"/>
        <color theme="4" tint="-0.249977111117893"/>
        <rFont val="Calibri"/>
        <family val="2"/>
        <scheme val="minor"/>
      </rPr>
      <t>https://rb-alm-13-p-dwa.de.bosch.com:8443/dwa/rm/urn:rational::1-4147106800294823-O-360-0012ec60?doors.view=00000009</t>
    </r>
  </si>
  <si>
    <t>[16 Aug 2019] Removed all SR to meet customer requirement from function
SDU provide an internal flag when fault trigger, FCS will get and implement function degration without via coordination msg</t>
  </si>
  <si>
    <t>2.0</t>
  </si>
  <si>
    <t>1.0</t>
  </si>
  <si>
    <t>1. Change FCS reactions of FAULT_EngineSpeed_ERROR from IR to RE as customer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</si>
</sst>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9"/>
      <name val="Calibri"/>
      <family val="3"/>
      <charset val="134"/>
      <scheme val="minor"/>
    </font>
    <font>
      <b/>
      <sz val="16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trike/>
      <sz val="12"/>
      <color theme="1"/>
      <name val="Arial"/>
      <family val="2"/>
    </font>
    <font>
      <b/>
      <strike/>
      <sz val="12"/>
      <color theme="1"/>
      <name val="Arial"/>
      <family val="2"/>
    </font>
    <font>
      <sz val="12"/>
      <color theme="1"/>
      <name val="Calibri"/>
      <family val="2"/>
    </font>
    <font>
      <b/>
      <sz val="10"/>
      <color theme="0"/>
      <name val="Calibri"/>
      <family val="2"/>
    </font>
    <font>
      <sz val="12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lightUp">
        <bgColor rgb="FFDDDDDD"/>
      </patternFill>
    </fill>
    <fill>
      <patternFill patternType="lightUp">
        <bgColor theme="0" tint="-0.14996795556505021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62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0" xfId="0" applyBorder="1"/>
    <xf numFmtId="0" fontId="2" fillId="0" borderId="11" xfId="0" applyFont="1" applyBorder="1" applyAlignment="1">
      <alignment horizontal="left" vertical="center"/>
    </xf>
    <xf numFmtId="0" fontId="1" fillId="0" borderId="0" xfId="0" applyFont="1"/>
    <xf numFmtId="0" fontId="7" fillId="11" borderId="12" xfId="0" applyFont="1" applyFill="1" applyBorder="1" applyAlignment="1">
      <alignment horizontal="center" vertical="top" textRotation="180"/>
    </xf>
    <xf numFmtId="0" fontId="7" fillId="11" borderId="11" xfId="0" applyFont="1" applyFill="1" applyBorder="1" applyAlignment="1">
      <alignment horizontal="center" vertical="top" textRotation="180"/>
    </xf>
    <xf numFmtId="0" fontId="7" fillId="11" borderId="13" xfId="0" applyFont="1" applyFill="1" applyBorder="1" applyAlignment="1">
      <alignment horizontal="center" vertical="top" textRotation="18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65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6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1" fontId="6" fillId="0" borderId="75" xfId="0" applyNumberFormat="1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5" fillId="2" borderId="79" xfId="0" applyFont="1" applyFill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3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1" fontId="12" fillId="0" borderId="1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6" fillId="0" borderId="72" xfId="0" applyFont="1" applyBorder="1" applyAlignment="1">
      <alignment horizontal="left" vertical="center"/>
    </xf>
    <xf numFmtId="0" fontId="6" fillId="0" borderId="82" xfId="0" applyFont="1" applyBorder="1" applyAlignment="1">
      <alignment horizontal="left" vertical="center"/>
    </xf>
    <xf numFmtId="0" fontId="5" fillId="2" borderId="8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top" textRotation="180"/>
    </xf>
    <xf numFmtId="0" fontId="6" fillId="11" borderId="11" xfId="0" applyFont="1" applyFill="1" applyBorder="1" applyAlignment="1">
      <alignment horizontal="center" vertical="top" textRotation="180"/>
    </xf>
    <xf numFmtId="0" fontId="6" fillId="15" borderId="11" xfId="0" applyFont="1" applyFill="1" applyBorder="1" applyAlignment="1">
      <alignment horizontal="center" vertical="top" textRotation="180"/>
    </xf>
    <xf numFmtId="0" fontId="6" fillId="15" borderId="13" xfId="0" applyFont="1" applyFill="1" applyBorder="1" applyAlignment="1">
      <alignment horizontal="center" vertical="top" textRotation="180"/>
    </xf>
    <xf numFmtId="0" fontId="6" fillId="11" borderId="29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1" fontId="6" fillId="11" borderId="30" xfId="0" applyNumberFormat="1" applyFont="1" applyFill="1" applyBorder="1" applyAlignment="1">
      <alignment horizontal="center" vertical="center"/>
    </xf>
    <xf numFmtId="1" fontId="6" fillId="11" borderId="10" xfId="0" applyNumberFormat="1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5" borderId="31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2" fillId="0" borderId="65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6" fillId="0" borderId="84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12" fillId="0" borderId="19" xfId="0" applyFont="1" applyBorder="1" applyAlignment="1">
      <alignment horizontal="center" vertical="center"/>
    </xf>
    <xf numFmtId="0" fontId="12" fillId="0" borderId="88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2" fillId="0" borderId="66" xfId="0" applyFont="1" applyBorder="1" applyAlignment="1">
      <alignment horizontal="center" vertical="center"/>
    </xf>
    <xf numFmtId="0" fontId="12" fillId="0" borderId="57" xfId="0" applyFont="1" applyBorder="1" applyAlignment="1">
      <alignment horizontal="left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82" xfId="0" applyFont="1" applyBorder="1" applyAlignment="1">
      <alignment horizontal="left" vertical="center"/>
    </xf>
    <xf numFmtId="0" fontId="12" fillId="0" borderId="59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1" fontId="12" fillId="11" borderId="10" xfId="0" applyNumberFormat="1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90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0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4" fillId="0" borderId="24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50" xfId="0" applyFont="1" applyFill="1" applyBorder="1" applyAlignment="1">
      <alignment horizontal="left" vertical="center" wrapText="1"/>
    </xf>
    <xf numFmtId="0" fontId="14" fillId="0" borderId="37" xfId="0" applyFont="1" applyFill="1" applyBorder="1" applyAlignment="1">
      <alignment horizontal="left" vertical="center" wrapText="1"/>
    </xf>
    <xf numFmtId="0" fontId="1" fillId="0" borderId="37" xfId="0" applyFont="1" applyBorder="1" applyAlignment="1">
      <alignment vertical="center" wrapText="1"/>
    </xf>
    <xf numFmtId="0" fontId="1" fillId="0" borderId="37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  <xf numFmtId="0" fontId="15" fillId="17" borderId="96" xfId="0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7" fillId="17" borderId="16" xfId="0" applyFont="1" applyFill="1" applyBorder="1" applyAlignment="1">
      <alignment horizontal="center" vertical="center"/>
    </xf>
    <xf numFmtId="0" fontId="17" fillId="17" borderId="15" xfId="0" applyFont="1" applyFill="1" applyBorder="1" applyAlignment="1">
      <alignment horizontal="center" vertical="center"/>
    </xf>
    <xf numFmtId="0" fontId="17" fillId="17" borderId="96" xfId="0" applyFont="1" applyFill="1" applyBorder="1" applyAlignment="1">
      <alignment horizontal="center" vertical="center"/>
    </xf>
    <xf numFmtId="0" fontId="19" fillId="0" borderId="0" xfId="0" applyFont="1"/>
    <xf numFmtId="0" fontId="20" fillId="17" borderId="10" xfId="0" applyFont="1" applyFill="1" applyBorder="1" applyAlignment="1">
      <alignment horizontal="center" vertical="center"/>
    </xf>
    <xf numFmtId="0" fontId="18" fillId="17" borderId="93" xfId="0" applyFont="1" applyFill="1" applyBorder="1" applyAlignment="1">
      <alignment horizontal="center" vertical="center" wrapText="1"/>
    </xf>
    <xf numFmtId="0" fontId="18" fillId="17" borderId="94" xfId="0" applyFont="1" applyFill="1" applyBorder="1" applyAlignment="1">
      <alignment horizontal="center" vertical="center" wrapText="1"/>
    </xf>
    <xf numFmtId="0" fontId="18" fillId="17" borderId="95" xfId="0" applyFont="1" applyFill="1" applyBorder="1" applyAlignment="1">
      <alignment horizontal="center" vertical="center" wrapText="1"/>
    </xf>
    <xf numFmtId="0" fontId="18" fillId="17" borderId="94" xfId="0" applyFont="1" applyFill="1" applyBorder="1" applyAlignment="1">
      <alignment horizontal="center" vertical="center"/>
    </xf>
    <xf numFmtId="0" fontId="18" fillId="17" borderId="9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" fillId="0" borderId="10" xfId="0" applyFont="1" applyBorder="1" applyAlignment="1">
      <alignment horizontal="left" wrapText="1"/>
    </xf>
    <xf numFmtId="0" fontId="1" fillId="0" borderId="22" xfId="0" applyFont="1" applyBorder="1" applyAlignment="1">
      <alignment horizontal="left"/>
    </xf>
    <xf numFmtId="0" fontId="1" fillId="0" borderId="22" xfId="0" applyFont="1" applyBorder="1"/>
    <xf numFmtId="0" fontId="14" fillId="0" borderId="37" xfId="0" applyFont="1" applyBorder="1" applyAlignment="1">
      <alignment horizontal="left" vertical="center"/>
    </xf>
    <xf numFmtId="164" fontId="18" fillId="17" borderId="94" xfId="0" applyNumberFormat="1" applyFont="1" applyFill="1" applyBorder="1" applyAlignment="1">
      <alignment horizontal="left" vertical="center"/>
    </xf>
    <xf numFmtId="164" fontId="14" fillId="0" borderId="10" xfId="0" applyNumberFormat="1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164" fontId="1" fillId="0" borderId="37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1" fillId="2" borderId="41" xfId="0" applyFont="1" applyFill="1" applyBorder="1" applyAlignment="1">
      <alignment vertical="center"/>
    </xf>
    <xf numFmtId="0" fontId="22" fillId="0" borderId="65" xfId="0" applyFont="1" applyBorder="1" applyAlignment="1">
      <alignment horizontal="center" vertical="center"/>
    </xf>
    <xf numFmtId="0" fontId="22" fillId="0" borderId="7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65" xfId="0" applyFont="1" applyBorder="1" applyAlignment="1">
      <alignment horizontal="left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22" fillId="15" borderId="30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1" fontId="22" fillId="11" borderId="30" xfId="0" applyNumberFormat="1" applyFont="1" applyFill="1" applyBorder="1" applyAlignment="1">
      <alignment horizontal="center" vertical="center"/>
    </xf>
    <xf numFmtId="0" fontId="22" fillId="15" borderId="31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8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left" vertical="center"/>
    </xf>
    <xf numFmtId="0" fontId="22" fillId="0" borderId="2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1" fontId="22" fillId="11" borderId="10" xfId="0" applyNumberFormat="1" applyFont="1" applyFill="1" applyBorder="1" applyAlignment="1">
      <alignment horizontal="center" vertical="center"/>
    </xf>
    <xf numFmtId="0" fontId="22" fillId="15" borderId="26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/>
    </xf>
    <xf numFmtId="0" fontId="25" fillId="16" borderId="30" xfId="0" applyFont="1" applyFill="1" applyBorder="1" applyAlignment="1">
      <alignment horizontal="center" vertical="center"/>
    </xf>
    <xf numFmtId="0" fontId="25" fillId="16" borderId="31" xfId="0" applyFont="1" applyFill="1" applyBorder="1" applyAlignment="1">
      <alignment horizontal="center" vertical="center"/>
    </xf>
    <xf numFmtId="0" fontId="16" fillId="7" borderId="5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25" fillId="13" borderId="25" xfId="0" applyFont="1" applyFill="1" applyBorder="1" applyAlignment="1">
      <alignment horizontal="center" vertical="top" textRotation="180"/>
    </xf>
    <xf numFmtId="0" fontId="27" fillId="13" borderId="10" xfId="0" applyFont="1" applyFill="1" applyBorder="1" applyAlignment="1">
      <alignment horizontal="center" vertical="top" textRotation="180"/>
    </xf>
    <xf numFmtId="0" fontId="27" fillId="13" borderId="26" xfId="0" applyFont="1" applyFill="1" applyBorder="1" applyAlignment="1">
      <alignment horizontal="center" vertical="top" textRotation="180"/>
    </xf>
    <xf numFmtId="0" fontId="23" fillId="11" borderId="12" xfId="0" applyFont="1" applyFill="1" applyBorder="1" applyAlignment="1">
      <alignment horizontal="center" vertical="top" textRotation="180"/>
    </xf>
    <xf numFmtId="0" fontId="23" fillId="11" borderId="34" xfId="0" applyFont="1" applyFill="1" applyBorder="1" applyAlignment="1">
      <alignment horizontal="center" vertical="top" textRotation="180"/>
    </xf>
    <xf numFmtId="0" fontId="16" fillId="7" borderId="59" xfId="0" applyFont="1" applyFill="1" applyBorder="1" applyAlignment="1">
      <alignment horizontal="center" vertical="top" textRotation="180"/>
    </xf>
    <xf numFmtId="0" fontId="16" fillId="7" borderId="1" xfId="0" applyFont="1" applyFill="1" applyBorder="1" applyAlignment="1">
      <alignment horizontal="center" vertical="top" textRotation="180"/>
    </xf>
    <xf numFmtId="0" fontId="16" fillId="5" borderId="1" xfId="0" applyFont="1" applyFill="1" applyBorder="1" applyAlignment="1">
      <alignment horizontal="center" vertical="top" textRotation="180"/>
    </xf>
    <xf numFmtId="0" fontId="16" fillId="5" borderId="60" xfId="0" applyFont="1" applyFill="1" applyBorder="1" applyAlignment="1">
      <alignment horizontal="center" vertical="top" textRotation="180"/>
    </xf>
    <xf numFmtId="0" fontId="16" fillId="5" borderId="23" xfId="0" applyFont="1" applyFill="1" applyBorder="1" applyAlignment="1">
      <alignment horizontal="center" vertical="top" textRotation="180"/>
    </xf>
    <xf numFmtId="0" fontId="16" fillId="7" borderId="25" xfId="0" applyFont="1" applyFill="1" applyBorder="1" applyAlignment="1">
      <alignment horizontal="center" vertical="top" textRotation="180"/>
    </xf>
    <xf numFmtId="0" fontId="16" fillId="7" borderId="10" xfId="0" applyFont="1" applyFill="1" applyBorder="1" applyAlignment="1">
      <alignment horizontal="center" vertical="top" textRotation="180"/>
    </xf>
    <xf numFmtId="0" fontId="16" fillId="5" borderId="10" xfId="0" applyFont="1" applyFill="1" applyBorder="1" applyAlignment="1">
      <alignment horizontal="center" vertical="top" textRotation="180"/>
    </xf>
    <xf numFmtId="0" fontId="16" fillId="5" borderId="26" xfId="0" applyFont="1" applyFill="1" applyBorder="1" applyAlignment="1">
      <alignment horizontal="center" vertical="top" textRotation="180"/>
    </xf>
    <xf numFmtId="0" fontId="16" fillId="11" borderId="59" xfId="0" applyFont="1" applyFill="1" applyBorder="1" applyAlignment="1">
      <alignment horizontal="center" vertical="top" textRotation="180"/>
    </xf>
    <xf numFmtId="0" fontId="16" fillId="15" borderId="1" xfId="0" applyFont="1" applyFill="1" applyBorder="1" applyAlignment="1">
      <alignment horizontal="center" vertical="top" textRotation="180"/>
    </xf>
    <xf numFmtId="0" fontId="16" fillId="11" borderId="1" xfId="0" applyFont="1" applyFill="1" applyBorder="1" applyAlignment="1">
      <alignment horizontal="center" vertical="top" textRotation="180"/>
    </xf>
    <xf numFmtId="0" fontId="16" fillId="15" borderId="60" xfId="0" applyFont="1" applyFill="1" applyBorder="1" applyAlignment="1">
      <alignment horizontal="center" vertical="top" textRotation="180"/>
    </xf>
    <xf numFmtId="0" fontId="16" fillId="9" borderId="59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60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/>
    </xf>
    <xf numFmtId="0" fontId="16" fillId="0" borderId="90" xfId="0" applyFont="1" applyBorder="1" applyAlignment="1">
      <alignment horizontal="left"/>
    </xf>
    <xf numFmtId="0" fontId="16" fillId="0" borderId="2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6" fillId="11" borderId="59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16" xfId="0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16" fillId="15" borderId="60" xfId="0" applyFont="1" applyFill="1" applyBorder="1" applyAlignment="1">
      <alignment horizontal="center" vertical="center"/>
    </xf>
    <xf numFmtId="0" fontId="16" fillId="0" borderId="91" xfId="0" applyFont="1" applyBorder="1" applyAlignment="1">
      <alignment horizontal="left"/>
    </xf>
    <xf numFmtId="0" fontId="16" fillId="0" borderId="4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6" fillId="0" borderId="66" xfId="0" applyFont="1" applyBorder="1" applyAlignment="1">
      <alignment horizontal="left" vertical="center"/>
    </xf>
    <xf numFmtId="0" fontId="16" fillId="0" borderId="66" xfId="0" applyFont="1" applyBorder="1" applyAlignment="1">
      <alignment horizontal="center"/>
    </xf>
    <xf numFmtId="0" fontId="16" fillId="0" borderId="92" xfId="0" applyFont="1" applyBorder="1" applyAlignment="1">
      <alignment horizontal="left"/>
    </xf>
    <xf numFmtId="0" fontId="16" fillId="0" borderId="69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6" fillId="0" borderId="90" xfId="0" applyFont="1" applyBorder="1" applyAlignment="1">
      <alignment horizontal="left" vertical="center"/>
    </xf>
    <xf numFmtId="0" fontId="6" fillId="0" borderId="91" xfId="0" applyFont="1" applyBorder="1" applyAlignment="1">
      <alignment horizontal="left" vertical="center"/>
    </xf>
    <xf numFmtId="0" fontId="6" fillId="0" borderId="8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left" vertical="center"/>
    </xf>
    <xf numFmtId="0" fontId="6" fillId="0" borderId="99" xfId="0" applyFont="1" applyBorder="1" applyAlignment="1">
      <alignment horizontal="left" vertical="center" wrapText="1"/>
    </xf>
    <xf numFmtId="0" fontId="6" fillId="0" borderId="101" xfId="0" applyFont="1" applyBorder="1" applyAlignment="1">
      <alignment horizontal="center" vertical="center"/>
    </xf>
    <xf numFmtId="0" fontId="6" fillId="0" borderId="99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11" borderId="36" xfId="0" applyFont="1" applyFill="1" applyBorder="1" applyAlignment="1">
      <alignment horizontal="center" vertical="center"/>
    </xf>
    <xf numFmtId="0" fontId="6" fillId="15" borderId="37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1" fontId="6" fillId="11" borderId="37" xfId="0" applyNumberFormat="1" applyFont="1" applyFill="1" applyBorder="1" applyAlignment="1">
      <alignment horizontal="center" vertical="center"/>
    </xf>
    <xf numFmtId="0" fontId="6" fillId="15" borderId="38" xfId="0" applyFont="1" applyFill="1" applyBorder="1" applyAlignment="1">
      <alignment horizontal="center" vertical="center"/>
    </xf>
    <xf numFmtId="0" fontId="6" fillId="0" borderId="101" xfId="0" applyFont="1" applyBorder="1" applyAlignment="1">
      <alignment horizontal="left" vertical="center"/>
    </xf>
    <xf numFmtId="0" fontId="6" fillId="0" borderId="100" xfId="0" applyFont="1" applyBorder="1" applyAlignment="1">
      <alignment horizontal="center" vertical="center"/>
    </xf>
    <xf numFmtId="0" fontId="6" fillId="20" borderId="57" xfId="0" applyFont="1" applyFill="1" applyBorder="1" applyAlignment="1">
      <alignment horizontal="center" vertical="center"/>
    </xf>
    <xf numFmtId="0" fontId="6" fillId="20" borderId="85" xfId="0" applyFont="1" applyFill="1" applyBorder="1" applyAlignment="1">
      <alignment horizontal="left" vertical="center"/>
    </xf>
    <xf numFmtId="0" fontId="6" fillId="20" borderId="85" xfId="0" applyFont="1" applyFill="1" applyBorder="1" applyAlignment="1">
      <alignment horizontal="center" vertical="center"/>
    </xf>
    <xf numFmtId="0" fontId="6" fillId="20" borderId="57" xfId="0" applyFont="1" applyFill="1" applyBorder="1" applyAlignment="1">
      <alignment horizontal="left" vertical="center" wrapText="1"/>
    </xf>
    <xf numFmtId="0" fontId="6" fillId="20" borderId="92" xfId="0" applyFont="1" applyFill="1" applyBorder="1" applyAlignment="1">
      <alignment horizontal="center" vertical="center"/>
    </xf>
    <xf numFmtId="0" fontId="6" fillId="20" borderId="57" xfId="0" applyFont="1" applyFill="1" applyBorder="1" applyAlignment="1">
      <alignment horizontal="left" vertical="center"/>
    </xf>
    <xf numFmtId="0" fontId="6" fillId="20" borderId="51" xfId="0" applyFont="1" applyFill="1" applyBorder="1" applyAlignment="1">
      <alignment horizontal="center" vertical="center"/>
    </xf>
    <xf numFmtId="0" fontId="6" fillId="20" borderId="52" xfId="0" applyFont="1" applyFill="1" applyBorder="1" applyAlignment="1">
      <alignment horizontal="center" vertical="center"/>
    </xf>
    <xf numFmtId="0" fontId="6" fillId="20" borderId="53" xfId="0" applyFont="1" applyFill="1" applyBorder="1" applyAlignment="1">
      <alignment horizontal="center" vertical="center"/>
    </xf>
    <xf numFmtId="0" fontId="7" fillId="20" borderId="51" xfId="0" applyFont="1" applyFill="1" applyBorder="1" applyAlignment="1">
      <alignment horizontal="center" vertical="center"/>
    </xf>
    <xf numFmtId="0" fontId="7" fillId="20" borderId="52" xfId="0" applyFont="1" applyFill="1" applyBorder="1" applyAlignment="1">
      <alignment horizontal="center" vertical="center"/>
    </xf>
    <xf numFmtId="0" fontId="7" fillId="20" borderId="53" xfId="0" applyFont="1" applyFill="1" applyBorder="1" applyAlignment="1">
      <alignment horizontal="center" vertical="center"/>
    </xf>
    <xf numFmtId="1" fontId="6" fillId="20" borderId="52" xfId="0" applyNumberFormat="1" applyFont="1" applyFill="1" applyBorder="1" applyAlignment="1">
      <alignment horizontal="center" vertical="center"/>
    </xf>
    <xf numFmtId="0" fontId="6" fillId="20" borderId="92" xfId="0" applyFont="1" applyFill="1" applyBorder="1" applyAlignment="1">
      <alignment horizontal="left" vertical="center"/>
    </xf>
    <xf numFmtId="0" fontId="10" fillId="20" borderId="37" xfId="0" applyFont="1" applyFill="1" applyBorder="1" applyAlignment="1">
      <alignment vertical="center"/>
    </xf>
    <xf numFmtId="0" fontId="10" fillId="20" borderId="50" xfId="0" applyFont="1" applyFill="1" applyBorder="1" applyAlignment="1">
      <alignment horizontal="center" vertical="center"/>
    </xf>
    <xf numFmtId="0" fontId="10" fillId="20" borderId="37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top" textRotation="180"/>
    </xf>
    <xf numFmtId="0" fontId="7" fillId="3" borderId="37" xfId="0" applyFont="1" applyFill="1" applyBorder="1" applyAlignment="1">
      <alignment horizontal="center" vertical="top" textRotation="180"/>
    </xf>
    <xf numFmtId="0" fontId="7" fillId="3" borderId="38" xfId="0" applyFont="1" applyFill="1" applyBorder="1" applyAlignment="1">
      <alignment horizontal="center" vertical="top" textRotation="180"/>
    </xf>
    <xf numFmtId="0" fontId="10" fillId="20" borderId="70" xfId="0" applyFont="1" applyFill="1" applyBorder="1" applyAlignment="1">
      <alignment vertical="center"/>
    </xf>
    <xf numFmtId="0" fontId="10" fillId="20" borderId="85" xfId="0" applyFont="1" applyFill="1" applyBorder="1" applyAlignment="1">
      <alignment vertical="center"/>
    </xf>
    <xf numFmtId="0" fontId="10" fillId="20" borderId="85" xfId="0" applyFont="1" applyFill="1" applyBorder="1" applyAlignment="1">
      <alignment horizontal="center" vertical="center"/>
    </xf>
    <xf numFmtId="0" fontId="7" fillId="20" borderId="57" xfId="0" applyFont="1" applyFill="1" applyBorder="1" applyAlignment="1">
      <alignment horizontal="left" vertical="center"/>
    </xf>
    <xf numFmtId="0" fontId="10" fillId="20" borderId="102" xfId="0" applyFont="1" applyFill="1" applyBorder="1" applyAlignment="1">
      <alignment vertical="center"/>
    </xf>
    <xf numFmtId="0" fontId="7" fillId="20" borderId="85" xfId="0" applyFont="1" applyFill="1" applyBorder="1" applyAlignment="1">
      <alignment horizontal="left" vertical="center"/>
    </xf>
    <xf numFmtId="0" fontId="10" fillId="20" borderId="51" xfId="0" applyFont="1" applyFill="1" applyBorder="1" applyAlignment="1">
      <alignment vertical="center"/>
    </xf>
    <xf numFmtId="0" fontId="10" fillId="20" borderId="52" xfId="0" applyFont="1" applyFill="1" applyBorder="1" applyAlignment="1">
      <alignment vertical="center"/>
    </xf>
    <xf numFmtId="0" fontId="10" fillId="20" borderId="53" xfId="0" applyFont="1" applyFill="1" applyBorder="1" applyAlignment="1">
      <alignment vertical="center"/>
    </xf>
    <xf numFmtId="0" fontId="10" fillId="20" borderId="69" xfId="0" applyFont="1" applyFill="1" applyBorder="1" applyAlignment="1">
      <alignment vertical="center"/>
    </xf>
    <xf numFmtId="0" fontId="10" fillId="20" borderId="85" xfId="0" applyFont="1" applyFill="1" applyBorder="1" applyAlignment="1">
      <alignment horizontal="left" vertical="center"/>
    </xf>
    <xf numFmtId="0" fontId="22" fillId="0" borderId="82" xfId="0" applyFont="1" applyBorder="1" applyAlignment="1">
      <alignment horizontal="left" vertical="center" wrapText="1"/>
    </xf>
    <xf numFmtId="0" fontId="0" fillId="0" borderId="0" xfId="0" applyAlignment="1"/>
    <xf numFmtId="0" fontId="1" fillId="0" borderId="0" xfId="0" applyFont="1" applyAlignment="1"/>
    <xf numFmtId="0" fontId="6" fillId="0" borderId="8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 wrapText="1"/>
    </xf>
    <xf numFmtId="0" fontId="6" fillId="0" borderId="103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104" xfId="0" applyFont="1" applyBorder="1" applyAlignment="1">
      <alignment horizontal="left" vertical="center"/>
    </xf>
    <xf numFmtId="0" fontId="6" fillId="20" borderId="102" xfId="0" applyFont="1" applyFill="1" applyBorder="1" applyAlignment="1">
      <alignment horizontal="left" vertical="center"/>
    </xf>
    <xf numFmtId="0" fontId="6" fillId="0" borderId="105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105" xfId="0" applyFont="1" applyBorder="1" applyAlignment="1">
      <alignment horizontal="left" vertical="center" wrapText="1"/>
    </xf>
    <xf numFmtId="0" fontId="6" fillId="0" borderId="105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22" fillId="0" borderId="99" xfId="0" applyFont="1" applyBorder="1" applyAlignment="1">
      <alignment horizontal="center" vertical="center"/>
    </xf>
    <xf numFmtId="0" fontId="22" fillId="0" borderId="105" xfId="0" applyFont="1" applyBorder="1" applyAlignment="1">
      <alignment horizontal="left" vertical="center"/>
    </xf>
    <xf numFmtId="0" fontId="22" fillId="0" borderId="18" xfId="0" applyFont="1" applyBorder="1" applyAlignment="1">
      <alignment horizontal="center" vertical="center"/>
    </xf>
    <xf numFmtId="0" fontId="22" fillId="0" borderId="105" xfId="0" applyFont="1" applyBorder="1" applyAlignment="1">
      <alignment horizontal="center" vertical="center"/>
    </xf>
    <xf numFmtId="0" fontId="22" fillId="0" borderId="18" xfId="0" applyFont="1" applyBorder="1" applyAlignment="1">
      <alignment horizontal="left" vertical="center"/>
    </xf>
    <xf numFmtId="0" fontId="22" fillId="0" borderId="99" xfId="0" applyFont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106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2" fillId="11" borderId="36" xfId="0" applyFont="1" applyFill="1" applyBorder="1" applyAlignment="1">
      <alignment horizontal="center" vertical="center"/>
    </xf>
    <xf numFmtId="0" fontId="22" fillId="15" borderId="37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1" fontId="22" fillId="11" borderId="37" xfId="0" applyNumberFormat="1" applyFont="1" applyFill="1" applyBorder="1" applyAlignment="1">
      <alignment horizontal="center" vertical="center"/>
    </xf>
    <xf numFmtId="0" fontId="22" fillId="15" borderId="38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2" fillId="0" borderId="4" xfId="0" applyFont="1" applyFill="1" applyBorder="1" applyAlignment="1">
      <alignment horizontal="left" vertical="center"/>
    </xf>
    <xf numFmtId="0" fontId="6" fillId="0" borderId="107" xfId="0" applyFont="1" applyBorder="1" applyAlignment="1">
      <alignment horizontal="left" vertical="center"/>
    </xf>
    <xf numFmtId="0" fontId="6" fillId="0" borderId="107" xfId="0" applyFont="1" applyBorder="1" applyAlignment="1">
      <alignment horizontal="center" vertical="center"/>
    </xf>
    <xf numFmtId="0" fontId="22" fillId="11" borderId="50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22" fillId="21" borderId="80" xfId="0" applyFont="1" applyFill="1" applyBorder="1" applyAlignment="1">
      <alignment horizontal="center" vertical="center"/>
    </xf>
    <xf numFmtId="0" fontId="22" fillId="21" borderId="80" xfId="0" applyFont="1" applyFill="1" applyBorder="1" applyAlignment="1">
      <alignment horizontal="left" vertical="center"/>
    </xf>
    <xf numFmtId="0" fontId="22" fillId="21" borderId="78" xfId="0" applyFont="1" applyFill="1" applyBorder="1" applyAlignment="1">
      <alignment horizontal="center" vertical="center"/>
    </xf>
    <xf numFmtId="0" fontId="22" fillId="21" borderId="78" xfId="0" applyFont="1" applyFill="1" applyBorder="1" applyAlignment="1">
      <alignment horizontal="left" vertical="center"/>
    </xf>
    <xf numFmtId="0" fontId="22" fillId="21" borderId="77" xfId="0" applyFont="1" applyFill="1" applyBorder="1" applyAlignment="1">
      <alignment horizontal="left" vertical="center"/>
    </xf>
    <xf numFmtId="0" fontId="22" fillId="21" borderId="108" xfId="0" applyFont="1" applyFill="1" applyBorder="1" applyAlignment="1">
      <alignment horizontal="center" vertical="center"/>
    </xf>
    <xf numFmtId="0" fontId="22" fillId="21" borderId="109" xfId="0" applyFont="1" applyFill="1" applyBorder="1" applyAlignment="1">
      <alignment horizontal="center" vertical="center"/>
    </xf>
    <xf numFmtId="0" fontId="22" fillId="21" borderId="110" xfId="0" applyFont="1" applyFill="1" applyBorder="1" applyAlignment="1">
      <alignment horizontal="center" vertical="center"/>
    </xf>
    <xf numFmtId="0" fontId="22" fillId="21" borderId="77" xfId="0" applyFont="1" applyFill="1" applyBorder="1" applyAlignment="1">
      <alignment horizontal="center" vertical="center"/>
    </xf>
    <xf numFmtId="0" fontId="22" fillId="21" borderId="51" xfId="0" applyFont="1" applyFill="1" applyBorder="1" applyAlignment="1">
      <alignment horizontal="center" vertical="center"/>
    </xf>
    <xf numFmtId="0" fontId="22" fillId="21" borderId="52" xfId="0" applyFont="1" applyFill="1" applyBorder="1" applyAlignment="1">
      <alignment horizontal="center" vertical="center"/>
    </xf>
    <xf numFmtId="0" fontId="22" fillId="21" borderId="53" xfId="0" applyFont="1" applyFill="1" applyBorder="1" applyAlignment="1">
      <alignment horizontal="center" vertical="center"/>
    </xf>
    <xf numFmtId="0" fontId="23" fillId="21" borderId="108" xfId="0" applyFont="1" applyFill="1" applyBorder="1" applyAlignment="1">
      <alignment horizontal="center" vertical="center"/>
    </xf>
    <xf numFmtId="0" fontId="23" fillId="21" borderId="109" xfId="0" applyFont="1" applyFill="1" applyBorder="1" applyAlignment="1">
      <alignment horizontal="center" vertical="center"/>
    </xf>
    <xf numFmtId="0" fontId="23" fillId="21" borderId="110" xfId="0" applyFont="1" applyFill="1" applyBorder="1" applyAlignment="1">
      <alignment horizontal="center" vertical="center"/>
    </xf>
    <xf numFmtId="0" fontId="22" fillId="21" borderId="111" xfId="0" applyFont="1" applyFill="1" applyBorder="1" applyAlignment="1">
      <alignment horizontal="center" vertical="center"/>
    </xf>
    <xf numFmtId="1" fontId="22" fillId="21" borderId="109" xfId="0" applyNumberFormat="1" applyFont="1" applyFill="1" applyBorder="1" applyAlignment="1">
      <alignment horizontal="center" vertical="center"/>
    </xf>
    <xf numFmtId="0" fontId="6" fillId="21" borderId="57" xfId="0" applyFont="1" applyFill="1" applyBorder="1" applyAlignment="1">
      <alignment horizontal="center" vertical="center"/>
    </xf>
    <xf numFmtId="0" fontId="6" fillId="21" borderId="86" xfId="0" applyFont="1" applyFill="1" applyBorder="1" applyAlignment="1">
      <alignment horizontal="left" vertical="center"/>
    </xf>
    <xf numFmtId="0" fontId="6" fillId="21" borderId="66" xfId="0" applyFont="1" applyFill="1" applyBorder="1" applyAlignment="1">
      <alignment horizontal="center" vertical="center"/>
    </xf>
    <xf numFmtId="0" fontId="6" fillId="21" borderId="86" xfId="0" applyFont="1" applyFill="1" applyBorder="1" applyAlignment="1">
      <alignment horizontal="left" vertical="center" wrapText="1"/>
    </xf>
    <xf numFmtId="0" fontId="6" fillId="21" borderId="86" xfId="0" applyFont="1" applyFill="1" applyBorder="1" applyAlignment="1">
      <alignment horizontal="center" vertical="center"/>
    </xf>
    <xf numFmtId="0" fontId="6" fillId="21" borderId="66" xfId="0" applyFont="1" applyFill="1" applyBorder="1" applyAlignment="1">
      <alignment horizontal="left" vertical="center"/>
    </xf>
    <xf numFmtId="0" fontId="6" fillId="21" borderId="57" xfId="0" applyFont="1" applyFill="1" applyBorder="1" applyAlignment="1">
      <alignment horizontal="left" vertical="center"/>
    </xf>
    <xf numFmtId="0" fontId="6" fillId="21" borderId="51" xfId="0" applyFont="1" applyFill="1" applyBorder="1" applyAlignment="1">
      <alignment horizontal="center" vertical="center"/>
    </xf>
    <xf numFmtId="0" fontId="6" fillId="21" borderId="52" xfId="0" applyFont="1" applyFill="1" applyBorder="1" applyAlignment="1">
      <alignment horizontal="center" vertical="center"/>
    </xf>
    <xf numFmtId="0" fontId="6" fillId="21" borderId="53" xfId="0" applyFont="1" applyFill="1" applyBorder="1" applyAlignment="1">
      <alignment horizontal="center" vertical="center"/>
    </xf>
    <xf numFmtId="0" fontId="6" fillId="21" borderId="89" xfId="0" applyFont="1" applyFill="1" applyBorder="1" applyAlignment="1">
      <alignment horizontal="center" vertical="center"/>
    </xf>
    <xf numFmtId="0" fontId="6" fillId="21" borderId="62" xfId="0" applyFont="1" applyFill="1" applyBorder="1" applyAlignment="1">
      <alignment horizontal="center" vertical="center"/>
    </xf>
    <xf numFmtId="0" fontId="6" fillId="21" borderId="68" xfId="0" applyFont="1" applyFill="1" applyBorder="1" applyAlignment="1">
      <alignment horizontal="center" vertical="center"/>
    </xf>
    <xf numFmtId="0" fontId="6" fillId="21" borderId="63" xfId="0" applyFont="1" applyFill="1" applyBorder="1" applyAlignment="1">
      <alignment horizontal="center" vertical="center"/>
    </xf>
    <xf numFmtId="0" fontId="7" fillId="21" borderId="51" xfId="0" applyFont="1" applyFill="1" applyBorder="1" applyAlignment="1">
      <alignment horizontal="center" vertical="center"/>
    </xf>
    <xf numFmtId="0" fontId="7" fillId="21" borderId="52" xfId="0" applyFont="1" applyFill="1" applyBorder="1" applyAlignment="1">
      <alignment horizontal="center" vertical="center"/>
    </xf>
    <xf numFmtId="0" fontId="7" fillId="21" borderId="53" xfId="0" applyFont="1" applyFill="1" applyBorder="1" applyAlignment="1">
      <alignment horizontal="center" vertical="center"/>
    </xf>
    <xf numFmtId="0" fontId="7" fillId="21" borderId="69" xfId="0" applyFont="1" applyFill="1" applyBorder="1" applyAlignment="1">
      <alignment horizontal="center" vertical="center"/>
    </xf>
    <xf numFmtId="0" fontId="7" fillId="21" borderId="70" xfId="0" applyFont="1" applyFill="1" applyBorder="1" applyAlignment="1">
      <alignment horizontal="center" vertical="center"/>
    </xf>
    <xf numFmtId="1" fontId="6" fillId="21" borderId="52" xfId="0" applyNumberFormat="1" applyFont="1" applyFill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0" fontId="6" fillId="21" borderId="11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7" fillId="16" borderId="30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top" textRotation="180"/>
    </xf>
    <xf numFmtId="0" fontId="6" fillId="5" borderId="10" xfId="0" applyFont="1" applyFill="1" applyBorder="1" applyAlignment="1">
      <alignment horizontal="center" vertical="top" textRotation="180"/>
    </xf>
    <xf numFmtId="0" fontId="6" fillId="7" borderId="10" xfId="0" applyFont="1" applyFill="1" applyBorder="1" applyAlignment="1">
      <alignment horizontal="center" vertical="top" textRotation="180"/>
    </xf>
    <xf numFmtId="0" fontId="11" fillId="7" borderId="25" xfId="0" applyFont="1" applyFill="1" applyBorder="1" applyAlignment="1">
      <alignment horizontal="center" vertical="top" textRotation="180"/>
    </xf>
    <xf numFmtId="0" fontId="6" fillId="5" borderId="26" xfId="0" applyFont="1" applyFill="1" applyBorder="1" applyAlignment="1">
      <alignment horizontal="center" vertical="top" textRotation="180"/>
    </xf>
    <xf numFmtId="0" fontId="10" fillId="9" borderId="51" xfId="0" applyFont="1" applyFill="1" applyBorder="1" applyAlignment="1">
      <alignment horizontal="center" vertical="center"/>
    </xf>
    <xf numFmtId="0" fontId="10" fillId="9" borderId="52" xfId="0" applyFont="1" applyFill="1" applyBorder="1" applyAlignment="1">
      <alignment horizontal="center" vertical="center"/>
    </xf>
    <xf numFmtId="0" fontId="10" fillId="9" borderId="53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top" textRotation="180"/>
    </xf>
    <xf numFmtId="0" fontId="6" fillId="5" borderId="26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left"/>
    </xf>
    <xf numFmtId="0" fontId="16" fillId="21" borderId="0" xfId="0" applyFont="1" applyFill="1" applyAlignment="1">
      <alignment horizontal="left"/>
    </xf>
    <xf numFmtId="0" fontId="16" fillId="21" borderId="25" xfId="0" applyFont="1" applyFill="1" applyBorder="1" applyAlignment="1">
      <alignment horizontal="left" vertical="center"/>
    </xf>
    <xf numFmtId="0" fontId="16" fillId="21" borderId="10" xfId="0" applyFont="1" applyFill="1" applyBorder="1" applyAlignment="1">
      <alignment horizontal="left" vertical="center"/>
    </xf>
    <xf numFmtId="0" fontId="16" fillId="21" borderId="26" xfId="0" applyFont="1" applyFill="1" applyBorder="1" applyAlignment="1">
      <alignment horizontal="left" vertical="center"/>
    </xf>
    <xf numFmtId="0" fontId="16" fillId="21" borderId="33" xfId="0" applyFont="1" applyFill="1" applyBorder="1" applyAlignment="1">
      <alignment horizontal="left"/>
    </xf>
    <xf numFmtId="0" fontId="16" fillId="21" borderId="59" xfId="0" applyFont="1" applyFill="1" applyBorder="1" applyAlignment="1">
      <alignment horizontal="center"/>
    </xf>
    <xf numFmtId="0" fontId="16" fillId="21" borderId="1" xfId="0" applyFont="1" applyFill="1" applyBorder="1" applyAlignment="1">
      <alignment horizontal="center"/>
    </xf>
    <xf numFmtId="0" fontId="16" fillId="21" borderId="23" xfId="0" applyFont="1" applyFill="1" applyBorder="1" applyAlignment="1">
      <alignment horizontal="center"/>
    </xf>
    <xf numFmtId="0" fontId="16" fillId="21" borderId="59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1" borderId="60" xfId="0" applyFont="1" applyFill="1" applyBorder="1" applyAlignment="1">
      <alignment horizontal="center" vertical="center"/>
    </xf>
    <xf numFmtId="0" fontId="16" fillId="21" borderId="82" xfId="0" applyFont="1" applyFill="1" applyBorder="1" applyAlignment="1">
      <alignment horizontal="left"/>
    </xf>
    <xf numFmtId="0" fontId="16" fillId="0" borderId="58" xfId="0" applyFont="1" applyBorder="1" applyAlignment="1">
      <alignment horizontal="left" vertical="center"/>
    </xf>
    <xf numFmtId="0" fontId="16" fillId="0" borderId="82" xfId="0" applyFont="1" applyBorder="1" applyAlignment="1">
      <alignment horizontal="left" vertical="center"/>
    </xf>
    <xf numFmtId="0" fontId="16" fillId="0" borderId="86" xfId="0" applyFont="1" applyBorder="1" applyAlignment="1">
      <alignment horizontal="left" vertical="center"/>
    </xf>
    <xf numFmtId="0" fontId="16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49" fontId="14" fillId="0" borderId="50" xfId="0" applyNumberFormat="1" applyFont="1" applyFill="1" applyBorder="1" applyAlignment="1">
      <alignment horizontal="center" vertical="center"/>
    </xf>
    <xf numFmtId="49" fontId="18" fillId="17" borderId="93" xfId="0" applyNumberFormat="1" applyFont="1" applyFill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7" fillId="14" borderId="41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7" fillId="14" borderId="48" xfId="0" applyFont="1" applyFill="1" applyBorder="1" applyAlignment="1">
      <alignment horizontal="center" vertical="center"/>
    </xf>
    <xf numFmtId="0" fontId="7" fillId="14" borderId="49" xfId="0" applyFont="1" applyFill="1" applyBorder="1" applyAlignment="1">
      <alignment horizontal="center" vertical="center"/>
    </xf>
    <xf numFmtId="0" fontId="8" fillId="19" borderId="19" xfId="0" applyFont="1" applyFill="1" applyBorder="1" applyAlignment="1">
      <alignment horizontal="center" vertical="center"/>
    </xf>
    <xf numFmtId="0" fontId="9" fillId="19" borderId="8" xfId="0" applyFont="1" applyFill="1" applyBorder="1" applyAlignment="1"/>
    <xf numFmtId="0" fontId="8" fillId="18" borderId="2" xfId="0" applyFont="1" applyFill="1" applyBorder="1" applyAlignment="1">
      <alignment horizontal="center" vertical="center"/>
    </xf>
    <xf numFmtId="0" fontId="9" fillId="18" borderId="3" xfId="0" applyFont="1" applyFill="1" applyBorder="1" applyAlignment="1"/>
    <xf numFmtId="0" fontId="8" fillId="5" borderId="3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wrapText="1"/>
    </xf>
    <xf numFmtId="0" fontId="8" fillId="22" borderId="21" xfId="0" applyFont="1" applyFill="1" applyBorder="1" applyAlignment="1">
      <alignment horizontal="center" vertical="center"/>
    </xf>
    <xf numFmtId="0" fontId="8" fillId="22" borderId="3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97" xfId="0" applyFont="1" applyFill="1" applyBorder="1" applyAlignment="1">
      <alignment horizontal="center" vertical="center"/>
    </xf>
    <xf numFmtId="0" fontId="8" fillId="6" borderId="77" xfId="0" applyFont="1" applyFill="1" applyBorder="1" applyAlignment="1">
      <alignment horizontal="center" vertical="center"/>
    </xf>
    <xf numFmtId="0" fontId="8" fillId="6" borderId="78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23" borderId="21" xfId="0" applyFont="1" applyFill="1" applyBorder="1" applyAlignment="1">
      <alignment horizontal="center" vertical="center" wrapText="1"/>
    </xf>
    <xf numFmtId="0" fontId="8" fillId="23" borderId="3" xfId="0" applyFont="1" applyFill="1" applyBorder="1" applyAlignment="1">
      <alignment horizontal="center" vertical="center" wrapText="1"/>
    </xf>
    <xf numFmtId="0" fontId="7" fillId="16" borderId="29" xfId="0" applyFont="1" applyFill="1" applyBorder="1" applyAlignment="1">
      <alignment horizontal="center" vertical="center"/>
    </xf>
    <xf numFmtId="0" fontId="7" fillId="16" borderId="30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/>
    <xf numFmtId="0" fontId="7" fillId="16" borderId="1" xfId="0" applyFont="1" applyFill="1" applyBorder="1" applyAlignment="1">
      <alignment horizontal="center" vertical="center"/>
    </xf>
    <xf numFmtId="0" fontId="7" fillId="16" borderId="23" xfId="0" applyFont="1" applyFill="1" applyBorder="1" applyAlignment="1">
      <alignment horizontal="center" vertical="center"/>
    </xf>
    <xf numFmtId="0" fontId="7" fillId="16" borderId="33" xfId="0" applyFont="1" applyFill="1" applyBorder="1" applyAlignment="1">
      <alignment horizontal="center" vertical="center"/>
    </xf>
    <xf numFmtId="0" fontId="7" fillId="16" borderId="27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left" vertical="center"/>
    </xf>
    <xf numFmtId="0" fontId="5" fillId="2" borderId="55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5" fillId="2" borderId="64" xfId="0" applyFont="1" applyFill="1" applyBorder="1" applyAlignment="1">
      <alignment horizontal="left" vertical="center"/>
    </xf>
    <xf numFmtId="0" fontId="5" fillId="2" borderId="79" xfId="0" applyFont="1" applyFill="1" applyBorder="1" applyAlignment="1">
      <alignment horizontal="left" vertical="center"/>
    </xf>
    <xf numFmtId="0" fontId="7" fillId="10" borderId="2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5" fillId="2" borderId="77" xfId="0" applyFont="1" applyFill="1" applyBorder="1" applyAlignment="1">
      <alignment horizontal="left" vertical="center"/>
    </xf>
    <xf numFmtId="0" fontId="21" fillId="2" borderId="79" xfId="0" applyFont="1" applyFill="1" applyBorder="1" applyAlignment="1">
      <alignment horizontal="left" vertical="center"/>
    </xf>
    <xf numFmtId="0" fontId="21" fillId="2" borderId="55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left" vertical="center"/>
    </xf>
    <xf numFmtId="0" fontId="21" fillId="2" borderId="64" xfId="0" applyFont="1" applyFill="1" applyBorder="1" applyAlignment="1">
      <alignment horizontal="left" vertical="center"/>
    </xf>
    <xf numFmtId="0" fontId="7" fillId="10" borderId="44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25" fillId="16" borderId="30" xfId="0" applyFont="1" applyFill="1" applyBorder="1" applyAlignment="1">
      <alignment horizontal="center" vertical="center"/>
    </xf>
    <xf numFmtId="0" fontId="23" fillId="16" borderId="29" xfId="0" applyFont="1" applyFill="1" applyBorder="1" applyAlignment="1">
      <alignment horizontal="center" vertical="center"/>
    </xf>
    <xf numFmtId="0" fontId="23" fillId="16" borderId="30" xfId="0" applyFont="1" applyFill="1" applyBorder="1" applyAlignment="1">
      <alignment horizontal="center" vertical="center"/>
    </xf>
    <xf numFmtId="0" fontId="23" fillId="16" borderId="31" xfId="0" applyFont="1" applyFill="1" applyBorder="1" applyAlignment="1">
      <alignment horizontal="center" vertical="center"/>
    </xf>
    <xf numFmtId="0" fontId="23" fillId="16" borderId="19" xfId="0" applyFont="1" applyFill="1" applyBorder="1" applyAlignment="1">
      <alignment horizontal="center" vertical="center"/>
    </xf>
    <xf numFmtId="0" fontId="23" fillId="16" borderId="32" xfId="0" applyFont="1" applyFill="1" applyBorder="1" applyAlignment="1">
      <alignment horizontal="center" vertical="center"/>
    </xf>
    <xf numFmtId="0" fontId="25" fillId="16" borderId="29" xfId="0" applyFont="1" applyFill="1" applyBorder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25" fillId="12" borderId="4" xfId="0" applyFont="1" applyFill="1" applyBorder="1" applyAlignment="1">
      <alignment horizontal="center" vertical="center"/>
    </xf>
    <xf numFmtId="0" fontId="25" fillId="6" borderId="33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25" fillId="10" borderId="5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5" fillId="10" borderId="67" xfId="0" applyFont="1" applyFill="1" applyBorder="1" applyAlignment="1">
      <alignment horizontal="center" vertical="center"/>
    </xf>
    <xf numFmtId="0" fontId="25" fillId="10" borderId="59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3" xfId="0" applyFont="1" applyFill="1" applyBorder="1" applyAlignment="1">
      <alignment horizontal="center" vertical="center"/>
    </xf>
    <xf numFmtId="0" fontId="26" fillId="14" borderId="29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31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6" fillId="14" borderId="26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/>
    </xf>
    <xf numFmtId="0" fontId="23" fillId="10" borderId="80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horizontal="center" vertical="center"/>
    </xf>
    <xf numFmtId="0" fontId="25" fillId="8" borderId="21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7" fillId="16" borderId="59" xfId="0" applyFont="1" applyFill="1" applyBorder="1" applyAlignment="1">
      <alignment horizontal="center" vertical="center"/>
    </xf>
    <xf numFmtId="0" fontId="27" fillId="16" borderId="23" xfId="0" applyFont="1" applyFill="1" applyBorder="1" applyAlignment="1">
      <alignment horizontal="center" vertical="center"/>
    </xf>
    <xf numFmtId="0" fontId="27" fillId="16" borderId="33" xfId="0" applyFont="1" applyFill="1" applyBorder="1" applyAlignment="1">
      <alignment horizontal="center" vertical="center"/>
    </xf>
    <xf numFmtId="0" fontId="27" fillId="16" borderId="27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strike val="0"/>
        <outline val="0"/>
        <shadow val="0"/>
        <u val="none"/>
        <vertAlign val="baseline"/>
        <color theme="1"/>
        <name val="Calibri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</dxf>
    <dxf>
      <font>
        <strike val="0"/>
        <outline val="0"/>
        <shadow val="0"/>
        <u val="none"/>
        <vertAlign val="baseline"/>
        <color theme="1"/>
        <name val="Calibri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FF33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B2B2B2"/>
        </patternFill>
      </fill>
    </dxf>
    <dxf>
      <fill>
        <patternFill>
          <bgColor rgb="FF99FF33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</font>
    </dxf>
    <dxf>
      <font>
        <strike val="0"/>
        <outline val="0"/>
        <shadow val="0"/>
        <u val="none"/>
        <vertAlign val="baseline"/>
        <color theme="1"/>
        <name val="Calibri"/>
      </font>
      <numFmt numFmtId="164" formatCode="[$-409]mmmm\ d\,\ yyyy;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ECFF"/>
      <color rgb="FFFFFFFF"/>
      <color rgb="FFFFCCCC"/>
      <color rgb="FFCCFFFF"/>
      <color rgb="FFFFFFCC"/>
      <color rgb="FFCCFFCC"/>
      <color rgb="FFDDDDDD"/>
      <color rgb="FFFFCCFF"/>
      <color rgb="FFFF66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4" name="Table4" displayName="Table4" ref="A1:E12" totalsRowShown="0" headerRowDxfId="79" dataDxfId="77" headerRowBorderDxfId="78" tableBorderDxfId="76" totalsRowBorderDxfId="75">
  <tableColumns count="5">
    <tableColumn id="1" name="Revision" dataDxfId="74"/>
    <tableColumn id="2" name="Content Change" dataDxfId="73"/>
    <tableColumn id="3" name="Editor" dataDxfId="72"/>
    <tableColumn id="4" name="Date" dataDxfId="71"/>
    <tableColumn id="5" name="Comment" dataDxfId="7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I279" totalsRowShown="0" headerRowDxfId="69" dataDxfId="67" headerRowBorderDxfId="68" tableBorderDxfId="66" totalsRowBorderDxfId="65">
  <tableColumns count="35">
    <tableColumn id="1" name="No" dataDxfId="64"/>
    <tableColumn id="2" name="Fault Naming" dataDxfId="63"/>
    <tableColumn id="3" name="Description" dataDxfId="62"/>
    <tableColumn id="4" name="SymptomDescriptionforCustomer" dataDxfId="61"/>
    <tableColumn id="5" name="PotentialRepairAction" dataDxfId="60"/>
    <tableColumn id="6" name="Preconditions(Example: Variant base ,Vehicle running status)" dataDxfId="59"/>
    <tableColumn id="7" name="EnableConditions" dataDxfId="58"/>
    <tableColumn id="8" name="Mature Conditions" dataDxfId="57"/>
    <tableColumn id="9" name="Demature Conditions" dataDxfId="56"/>
    <tableColumn id="10" name="Error Detection Time[ms]" dataDxfId="55"/>
    <tableColumn id="11" name="Recovery Time[ms]" dataDxfId="54"/>
    <tableColumn id="12" name="DTC naming" dataDxfId="53"/>
    <tableColumn id="13" name="DTC number" dataDxfId="52"/>
    <tableColumn id="14" name="DTC Storage condition" dataDxfId="51"/>
    <tableColumn id="15" name="DTC Aging Criteria" dataDxfId="50"/>
    <tableColumn id="16" name="Priority" dataDxfId="49"/>
    <tableColumn id="17" name="Customer/Platform" dataDxfId="48"/>
    <tableColumn id="18" name="LocalQualification(yes/no)" dataDxfId="47"/>
    <tableColumn id="19" name="Debounce Counter(PF2x)" dataDxfId="46"/>
    <tableColumn id="20" name="Step Up(PF2x)" dataDxfId="45"/>
    <tableColumn id="21" name="Step Down(PF2x)" dataDxfId="44"/>
    <tableColumn id="22" name="DebounceCounterDecrementStepSize(PF3x)" dataDxfId="43"/>
    <tableColumn id="23" name="DebounceCounterFailedThreshold(PF3x)" dataDxfId="42"/>
    <tableColumn id="24" name="DebounceCounterIncrementStepSize(PF3x)" dataDxfId="41"/>
    <tableColumn id="25" name="DebounceCounterJumpDown(PF3x)" dataDxfId="40"/>
    <tableColumn id="26" name="DebounceCounterJumpDownValue(PF3x)" dataDxfId="39"/>
    <tableColumn id="27" name="DebounceCounterJumpUp(PF3x)" dataDxfId="38"/>
    <tableColumn id="28" name="DebounceCounterJumpUpValue(PF3x)" dataDxfId="37"/>
    <tableColumn id="29" name="DebounceCounterPassedThreshold(PF3x)" dataDxfId="36"/>
    <tableColumn id="30" name="Transmiter" dataDxfId="35"/>
    <tableColumn id="31" name="Message" dataDxfId="34"/>
    <tableColumn id="32" name="Signal" dataDxfId="33"/>
    <tableColumn id="33" name="Monitoring cycle(msec)" dataDxfId="32"/>
    <tableColumn id="34" name="Monitoring Component" dataDxfId="31"/>
    <tableColumn id="35" name="Effected/Requesting component" dataDxfId="3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131" totalsRowShown="0" headerRowDxfId="29" dataDxfId="27" headerRowBorderDxfId="28" tableBorderDxfId="26" totalsRowBorderDxfId="25">
  <tableColumns count="6">
    <tableColumn id="1" name="No" dataDxfId="24"/>
    <tableColumn id="2" name="DTC number" dataDxfId="23"/>
    <tableColumn id="3" name="DTC name" dataDxfId="22"/>
    <tableColumn id="4" name="DTC priority" dataDxfId="21"/>
    <tableColumn id="5" name="DTC Description" dataDxfId="20"/>
    <tableColumn id="6" name="DTC Severity" dataDxfId="19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26" totalsRowShown="0" headerRowDxfId="10" dataDxfId="8" headerRowBorderDxfId="9" tableBorderDxfId="7" totalsRowBorderDxfId="6">
  <tableColumns count="6">
    <tableColumn id="1" name="S.No" dataDxfId="5"/>
    <tableColumn id="2" name="System Fitness ID" dataDxfId="4"/>
    <tableColumn id="3" name="System Reaction" dataDxfId="3"/>
    <tableColumn id="4" name="System Coordination Messages" dataDxfId="2"/>
    <tableColumn id="5" name="Type of Reaction" dataDxfId="1"/>
    <tableColumn id="6" name="Description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topLeftCell="A10" workbookViewId="0">
      <selection activeCell="B14" sqref="B14"/>
    </sheetView>
  </sheetViews>
  <sheetFormatPr defaultRowHeight="15"/>
  <cols>
    <col min="1" max="1" width="9.140625" style="518" bestFit="1" customWidth="1"/>
    <col min="2" max="2" width="78.28515625" customWidth="1"/>
    <col min="3" max="3" width="14.5703125" bestFit="1" customWidth="1"/>
    <col min="4" max="4" width="18.140625" style="210" bestFit="1" customWidth="1"/>
    <col min="5" max="5" width="12.5703125" customWidth="1"/>
  </cols>
  <sheetData>
    <row r="1" spans="1:5" ht="15.75">
      <c r="A1" s="516" t="s">
        <v>0</v>
      </c>
      <c r="B1" s="198" t="s">
        <v>1</v>
      </c>
      <c r="C1" s="198" t="s">
        <v>6</v>
      </c>
      <c r="D1" s="206" t="s">
        <v>2</v>
      </c>
      <c r="E1" s="199" t="s">
        <v>4</v>
      </c>
    </row>
    <row r="2" spans="1:5" ht="15.75">
      <c r="A2" s="517" t="s">
        <v>1508</v>
      </c>
      <c r="B2" s="200" t="s">
        <v>8</v>
      </c>
      <c r="C2" s="200" t="s">
        <v>9</v>
      </c>
      <c r="D2" s="207">
        <v>43525</v>
      </c>
      <c r="E2" s="201" t="s">
        <v>5</v>
      </c>
    </row>
    <row r="3" spans="1:5" ht="15.75">
      <c r="A3" s="517">
        <v>1.1000000000000001</v>
      </c>
      <c r="B3" s="200" t="s">
        <v>10</v>
      </c>
      <c r="C3" s="200" t="s">
        <v>11</v>
      </c>
      <c r="D3" s="207">
        <v>43613</v>
      </c>
      <c r="E3" s="201" t="s">
        <v>5</v>
      </c>
    </row>
    <row r="4" spans="1:5" ht="31.5">
      <c r="A4" s="517">
        <v>1.2</v>
      </c>
      <c r="B4" s="170" t="s">
        <v>12</v>
      </c>
      <c r="C4" s="200" t="s">
        <v>11</v>
      </c>
      <c r="D4" s="207">
        <v>43684</v>
      </c>
      <c r="E4" s="201" t="s">
        <v>5</v>
      </c>
    </row>
    <row r="5" spans="1:5" ht="15.75">
      <c r="A5" s="517">
        <v>1.3</v>
      </c>
      <c r="B5" s="200" t="s">
        <v>13</v>
      </c>
      <c r="C5" s="200" t="s">
        <v>11</v>
      </c>
      <c r="D5" s="207">
        <v>43693</v>
      </c>
      <c r="E5" s="201" t="s">
        <v>5</v>
      </c>
    </row>
    <row r="6" spans="1:5" ht="31.5">
      <c r="A6" s="517">
        <v>1.4</v>
      </c>
      <c r="B6" s="170" t="s">
        <v>14</v>
      </c>
      <c r="C6" s="200" t="s">
        <v>11</v>
      </c>
      <c r="D6" s="207">
        <v>43764</v>
      </c>
      <c r="E6" s="201" t="s">
        <v>5</v>
      </c>
    </row>
    <row r="7" spans="1:5" ht="135">
      <c r="A7" s="517">
        <v>1.5</v>
      </c>
      <c r="B7" s="202" t="s">
        <v>15</v>
      </c>
      <c r="C7" s="200" t="s">
        <v>11</v>
      </c>
      <c r="D7" s="208">
        <v>43788</v>
      </c>
      <c r="E7" s="203"/>
    </row>
    <row r="8" spans="1:5" ht="90">
      <c r="A8" s="517">
        <v>1.6</v>
      </c>
      <c r="B8" s="167" t="s">
        <v>16</v>
      </c>
      <c r="C8" s="200" t="s">
        <v>11</v>
      </c>
      <c r="D8" s="208">
        <v>43899</v>
      </c>
      <c r="E8" s="204"/>
    </row>
    <row r="9" spans="1:5" ht="300">
      <c r="A9" s="517">
        <v>1.7</v>
      </c>
      <c r="B9" s="167" t="s">
        <v>17</v>
      </c>
      <c r="C9" s="200" t="s">
        <v>11</v>
      </c>
      <c r="D9" s="208">
        <v>43906</v>
      </c>
      <c r="E9" s="204"/>
    </row>
    <row r="10" spans="1:5" ht="75">
      <c r="A10" s="515">
        <v>1.8</v>
      </c>
      <c r="B10" s="174" t="s">
        <v>1130</v>
      </c>
      <c r="C10" s="205" t="s">
        <v>11</v>
      </c>
      <c r="D10" s="209">
        <v>43929</v>
      </c>
      <c r="E10" s="176"/>
    </row>
    <row r="11" spans="1:5" ht="15.75">
      <c r="A11" s="515">
        <v>1.9</v>
      </c>
      <c r="B11" s="174" t="s">
        <v>1500</v>
      </c>
      <c r="C11" s="205" t="s">
        <v>11</v>
      </c>
      <c r="D11" s="209">
        <v>43968</v>
      </c>
      <c r="E11" s="176"/>
    </row>
    <row r="12" spans="1:5" ht="30">
      <c r="A12" s="515" t="s">
        <v>1507</v>
      </c>
      <c r="B12" s="174" t="s">
        <v>1509</v>
      </c>
      <c r="C12" s="205" t="s">
        <v>11</v>
      </c>
      <c r="D12" s="209">
        <v>44028</v>
      </c>
      <c r="E12" s="176"/>
    </row>
  </sheetData>
  <phoneticPr fontId="3" type="noConversion"/>
  <pageMargins left="0.7" right="0.7" top="0.75" bottom="0.75" header="0.3" footer="0.3"/>
  <ignoredErrors>
    <ignoredError sqref="A2:A3 A1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9"/>
  <sheetViews>
    <sheetView topLeftCell="K257" workbookViewId="0">
      <selection activeCell="T280" sqref="T280"/>
    </sheetView>
  </sheetViews>
  <sheetFormatPr defaultRowHeight="15"/>
  <cols>
    <col min="1" max="1" width="5.42578125" customWidth="1"/>
    <col min="2" max="2" width="59.5703125" bestFit="1" customWidth="1"/>
    <col min="3" max="3" width="12" customWidth="1"/>
    <col min="4" max="4" width="29.5703125" customWidth="1"/>
    <col min="5" max="5" width="20.28515625" customWidth="1"/>
    <col min="6" max="6" width="51.5703125" bestFit="1" customWidth="1"/>
    <col min="7" max="7" width="38.42578125" bestFit="1" customWidth="1"/>
    <col min="8" max="8" width="17.7109375" customWidth="1"/>
    <col min="9" max="9" width="19.85546875" customWidth="1"/>
    <col min="10" max="10" width="23" customWidth="1"/>
    <col min="11" max="11" width="18" customWidth="1"/>
    <col min="12" max="12" width="54" bestFit="1" customWidth="1"/>
    <col min="13" max="13" width="12.85546875" customWidth="1"/>
    <col min="14" max="14" width="20.28515625" customWidth="1"/>
    <col min="15" max="15" width="17.140625" customWidth="1"/>
    <col min="16" max="16" width="9" style="178" customWidth="1"/>
    <col min="17" max="17" width="18.5703125" customWidth="1"/>
    <col min="18" max="18" width="23.28515625" customWidth="1"/>
    <col min="19" max="19" width="22.7109375" style="177" customWidth="1"/>
    <col min="20" max="20" width="14.140625" style="177" customWidth="1"/>
    <col min="21" max="21" width="16.5703125" style="177" customWidth="1"/>
    <col min="22" max="22" width="37.7109375" customWidth="1"/>
    <col min="23" max="23" width="34.5703125" customWidth="1"/>
    <col min="24" max="24" width="37" customWidth="1"/>
    <col min="25" max="25" width="31" customWidth="1"/>
    <col min="26" max="26" width="35.42578125" customWidth="1"/>
    <col min="27" max="27" width="28.5703125" customWidth="1"/>
    <col min="28" max="28" width="33" customWidth="1"/>
    <col min="29" max="29" width="35.28515625" bestFit="1" customWidth="1"/>
    <col min="30" max="30" width="11.7109375" customWidth="1"/>
    <col min="31" max="31" width="9.85546875" customWidth="1"/>
    <col min="32" max="32" width="7.5703125" customWidth="1"/>
    <col min="33" max="33" width="21.140625" customWidth="1"/>
    <col min="34" max="34" width="21.5703125" customWidth="1"/>
    <col min="35" max="35" width="28.5703125" customWidth="1"/>
  </cols>
  <sheetData>
    <row r="1" spans="1:35" s="193" customFormat="1" ht="30.75" customHeight="1">
      <c r="A1" s="183" t="s">
        <v>873</v>
      </c>
      <c r="B1" s="184" t="s">
        <v>19</v>
      </c>
      <c r="C1" s="184" t="s">
        <v>1063</v>
      </c>
      <c r="D1" s="184" t="s">
        <v>1131</v>
      </c>
      <c r="E1" s="184" t="s">
        <v>1132</v>
      </c>
      <c r="F1" s="184" t="s">
        <v>1133</v>
      </c>
      <c r="G1" s="184" t="s">
        <v>1134</v>
      </c>
      <c r="H1" s="184" t="s">
        <v>25</v>
      </c>
      <c r="I1" s="184" t="s">
        <v>26</v>
      </c>
      <c r="J1" s="184" t="s">
        <v>23</v>
      </c>
      <c r="K1" s="184" t="s">
        <v>24</v>
      </c>
      <c r="L1" s="184" t="s">
        <v>27</v>
      </c>
      <c r="M1" s="184" t="s">
        <v>1135</v>
      </c>
      <c r="N1" s="184" t="s">
        <v>29</v>
      </c>
      <c r="O1" s="184" t="s">
        <v>30</v>
      </c>
      <c r="P1" s="184" t="s">
        <v>28</v>
      </c>
      <c r="Q1" s="184" t="s">
        <v>31</v>
      </c>
      <c r="R1" s="184" t="s">
        <v>1136</v>
      </c>
      <c r="S1" s="184" t="s">
        <v>1137</v>
      </c>
      <c r="T1" s="184" t="s">
        <v>1138</v>
      </c>
      <c r="U1" s="184" t="s">
        <v>1139</v>
      </c>
      <c r="V1" s="184" t="s">
        <v>1140</v>
      </c>
      <c r="W1" s="184" t="s">
        <v>1141</v>
      </c>
      <c r="X1" s="184" t="s">
        <v>1142</v>
      </c>
      <c r="Y1" s="184" t="s">
        <v>1143</v>
      </c>
      <c r="Z1" s="184" t="s">
        <v>1144</v>
      </c>
      <c r="AA1" s="184" t="s">
        <v>1145</v>
      </c>
      <c r="AB1" s="184" t="s">
        <v>1146</v>
      </c>
      <c r="AC1" s="184" t="s">
        <v>1147</v>
      </c>
      <c r="AD1" s="184" t="s">
        <v>32</v>
      </c>
      <c r="AE1" s="184" t="s">
        <v>33</v>
      </c>
      <c r="AF1" s="184" t="s">
        <v>34</v>
      </c>
      <c r="AG1" s="184" t="s">
        <v>22</v>
      </c>
      <c r="AH1" s="184" t="s">
        <v>20</v>
      </c>
      <c r="AI1" s="185" t="s">
        <v>21</v>
      </c>
    </row>
    <row r="2" spans="1:35" ht="15.75">
      <c r="A2" s="186" t="s">
        <v>7</v>
      </c>
      <c r="B2" s="187" t="s">
        <v>126</v>
      </c>
      <c r="C2" s="187" t="s">
        <v>5</v>
      </c>
      <c r="D2" s="187" t="s">
        <v>5</v>
      </c>
      <c r="E2" s="187" t="s">
        <v>5</v>
      </c>
      <c r="F2" s="187" t="s">
        <v>5</v>
      </c>
      <c r="G2" s="187" t="s">
        <v>5</v>
      </c>
      <c r="H2" s="187" t="s">
        <v>5</v>
      </c>
      <c r="I2" s="187" t="s">
        <v>5</v>
      </c>
      <c r="J2" s="187" t="s">
        <v>5</v>
      </c>
      <c r="K2" s="187" t="s">
        <v>5</v>
      </c>
      <c r="L2" s="187" t="s">
        <v>127</v>
      </c>
      <c r="M2" s="187" t="s">
        <v>128</v>
      </c>
      <c r="N2" s="187" t="s">
        <v>5</v>
      </c>
      <c r="O2" s="187" t="s">
        <v>5</v>
      </c>
      <c r="P2" s="188" t="s">
        <v>7</v>
      </c>
      <c r="Q2" s="187" t="s">
        <v>1148</v>
      </c>
      <c r="R2" s="187" t="s">
        <v>1149</v>
      </c>
      <c r="S2" s="188" t="s">
        <v>7</v>
      </c>
      <c r="T2" s="188" t="s">
        <v>7</v>
      </c>
      <c r="U2" s="188" t="s">
        <v>7</v>
      </c>
      <c r="V2" s="187" t="s">
        <v>5</v>
      </c>
      <c r="W2" s="187" t="s">
        <v>5</v>
      </c>
      <c r="X2" s="187" t="s">
        <v>5</v>
      </c>
      <c r="Y2" s="187" t="s">
        <v>5</v>
      </c>
      <c r="Z2" s="187" t="s">
        <v>5</v>
      </c>
      <c r="AA2" s="187" t="s">
        <v>5</v>
      </c>
      <c r="AB2" s="187" t="s">
        <v>5</v>
      </c>
      <c r="AC2" s="187" t="s">
        <v>5</v>
      </c>
      <c r="AD2" s="187" t="s">
        <v>5</v>
      </c>
      <c r="AE2" s="187" t="s">
        <v>5</v>
      </c>
      <c r="AF2" s="187" t="s">
        <v>5</v>
      </c>
      <c r="AG2" s="187" t="s">
        <v>5</v>
      </c>
      <c r="AH2" s="187" t="s">
        <v>5</v>
      </c>
      <c r="AI2" s="189" t="s">
        <v>5</v>
      </c>
    </row>
    <row r="3" spans="1:35" ht="15.75">
      <c r="A3" s="186" t="s">
        <v>41</v>
      </c>
      <c r="B3" s="187" t="s">
        <v>130</v>
      </c>
      <c r="C3" s="187" t="s">
        <v>5</v>
      </c>
      <c r="D3" s="187" t="s">
        <v>5</v>
      </c>
      <c r="E3" s="187" t="s">
        <v>5</v>
      </c>
      <c r="F3" s="187" t="s">
        <v>5</v>
      </c>
      <c r="G3" s="187" t="s">
        <v>5</v>
      </c>
      <c r="H3" s="187" t="s">
        <v>5</v>
      </c>
      <c r="I3" s="187" t="s">
        <v>5</v>
      </c>
      <c r="J3" s="187" t="s">
        <v>5</v>
      </c>
      <c r="K3" s="187" t="s">
        <v>5</v>
      </c>
      <c r="L3" s="187" t="s">
        <v>131</v>
      </c>
      <c r="M3" s="187" t="s">
        <v>132</v>
      </c>
      <c r="N3" s="187" t="s">
        <v>5</v>
      </c>
      <c r="O3" s="187" t="s">
        <v>5</v>
      </c>
      <c r="P3" s="188" t="s">
        <v>41</v>
      </c>
      <c r="Q3" s="187" t="s">
        <v>1148</v>
      </c>
      <c r="R3" s="187" t="s">
        <v>1149</v>
      </c>
      <c r="S3" s="188" t="s">
        <v>7</v>
      </c>
      <c r="T3" s="188" t="s">
        <v>7</v>
      </c>
      <c r="U3" s="188" t="s">
        <v>7</v>
      </c>
      <c r="V3" s="187" t="s">
        <v>5</v>
      </c>
      <c r="W3" s="187" t="s">
        <v>5</v>
      </c>
      <c r="X3" s="187" t="s">
        <v>5</v>
      </c>
      <c r="Y3" s="187" t="s">
        <v>5</v>
      </c>
      <c r="Z3" s="187" t="s">
        <v>5</v>
      </c>
      <c r="AA3" s="187" t="s">
        <v>5</v>
      </c>
      <c r="AB3" s="187" t="s">
        <v>5</v>
      </c>
      <c r="AC3" s="187" t="s">
        <v>5</v>
      </c>
      <c r="AD3" s="187" t="s">
        <v>5</v>
      </c>
      <c r="AE3" s="187" t="s">
        <v>5</v>
      </c>
      <c r="AF3" s="187" t="s">
        <v>5</v>
      </c>
      <c r="AG3" s="187" t="s">
        <v>5</v>
      </c>
      <c r="AH3" s="187" t="s">
        <v>5</v>
      </c>
      <c r="AI3" s="189" t="s">
        <v>5</v>
      </c>
    </row>
    <row r="4" spans="1:35" ht="15.75">
      <c r="A4" s="186" t="s">
        <v>44</v>
      </c>
      <c r="B4" s="187" t="s">
        <v>137</v>
      </c>
      <c r="C4" s="187" t="s">
        <v>5</v>
      </c>
      <c r="D4" s="187" t="s">
        <v>5</v>
      </c>
      <c r="E4" s="187" t="s">
        <v>5</v>
      </c>
      <c r="F4" s="187" t="s">
        <v>5</v>
      </c>
      <c r="G4" s="187" t="s">
        <v>1150</v>
      </c>
      <c r="H4" s="187" t="s">
        <v>5</v>
      </c>
      <c r="I4" s="187" t="s">
        <v>5</v>
      </c>
      <c r="J4" s="187" t="s">
        <v>5</v>
      </c>
      <c r="K4" s="187" t="s">
        <v>5</v>
      </c>
      <c r="L4" s="187" t="s">
        <v>138</v>
      </c>
      <c r="M4" s="187" t="s">
        <v>139</v>
      </c>
      <c r="N4" s="187" t="s">
        <v>5</v>
      </c>
      <c r="O4" s="187" t="s">
        <v>5</v>
      </c>
      <c r="P4" s="188" t="s">
        <v>40</v>
      </c>
      <c r="Q4" s="187" t="s">
        <v>1148</v>
      </c>
      <c r="R4" s="187" t="s">
        <v>1149</v>
      </c>
      <c r="S4" s="188" t="s">
        <v>7</v>
      </c>
      <c r="T4" s="188" t="s">
        <v>7</v>
      </c>
      <c r="U4" s="188" t="s">
        <v>7</v>
      </c>
      <c r="V4" s="187" t="s">
        <v>5</v>
      </c>
      <c r="W4" s="187" t="s">
        <v>5</v>
      </c>
      <c r="X4" s="187" t="s">
        <v>5</v>
      </c>
      <c r="Y4" s="187" t="s">
        <v>5</v>
      </c>
      <c r="Z4" s="187" t="s">
        <v>5</v>
      </c>
      <c r="AA4" s="187" t="s">
        <v>5</v>
      </c>
      <c r="AB4" s="187" t="s">
        <v>5</v>
      </c>
      <c r="AC4" s="187" t="s">
        <v>5</v>
      </c>
      <c r="AD4" s="187" t="s">
        <v>5</v>
      </c>
      <c r="AE4" s="187" t="s">
        <v>5</v>
      </c>
      <c r="AF4" s="187" t="s">
        <v>5</v>
      </c>
      <c r="AG4" s="187" t="s">
        <v>5</v>
      </c>
      <c r="AH4" s="187" t="s">
        <v>5</v>
      </c>
      <c r="AI4" s="189" t="s">
        <v>5</v>
      </c>
    </row>
    <row r="5" spans="1:35" ht="15.75">
      <c r="A5" s="186" t="s">
        <v>40</v>
      </c>
      <c r="B5" s="187" t="s">
        <v>141</v>
      </c>
      <c r="C5" s="187" t="s">
        <v>5</v>
      </c>
      <c r="D5" s="187" t="s">
        <v>5</v>
      </c>
      <c r="E5" s="187" t="s">
        <v>5</v>
      </c>
      <c r="F5" s="187" t="s">
        <v>5</v>
      </c>
      <c r="G5" s="187" t="s">
        <v>1150</v>
      </c>
      <c r="H5" s="187" t="s">
        <v>5</v>
      </c>
      <c r="I5" s="187" t="s">
        <v>5</v>
      </c>
      <c r="J5" s="187" t="s">
        <v>5</v>
      </c>
      <c r="K5" s="187" t="s">
        <v>5</v>
      </c>
      <c r="L5" s="187" t="s">
        <v>138</v>
      </c>
      <c r="M5" s="187" t="s">
        <v>139</v>
      </c>
      <c r="N5" s="187" t="s">
        <v>5</v>
      </c>
      <c r="O5" s="187" t="s">
        <v>5</v>
      </c>
      <c r="P5" s="188" t="s">
        <v>40</v>
      </c>
      <c r="Q5" s="187" t="s">
        <v>1148</v>
      </c>
      <c r="R5" s="187" t="s">
        <v>1149</v>
      </c>
      <c r="S5" s="188" t="s">
        <v>7</v>
      </c>
      <c r="T5" s="188" t="s">
        <v>7</v>
      </c>
      <c r="U5" s="188" t="s">
        <v>7</v>
      </c>
      <c r="V5" s="187" t="s">
        <v>5</v>
      </c>
      <c r="W5" s="187" t="s">
        <v>5</v>
      </c>
      <c r="X5" s="187" t="s">
        <v>5</v>
      </c>
      <c r="Y5" s="187" t="s">
        <v>5</v>
      </c>
      <c r="Z5" s="187" t="s">
        <v>5</v>
      </c>
      <c r="AA5" s="187" t="s">
        <v>5</v>
      </c>
      <c r="AB5" s="187" t="s">
        <v>5</v>
      </c>
      <c r="AC5" s="187" t="s">
        <v>5</v>
      </c>
      <c r="AD5" s="187" t="s">
        <v>5</v>
      </c>
      <c r="AE5" s="187" t="s">
        <v>5</v>
      </c>
      <c r="AF5" s="187" t="s">
        <v>5</v>
      </c>
      <c r="AG5" s="187" t="s">
        <v>5</v>
      </c>
      <c r="AH5" s="187" t="s">
        <v>5</v>
      </c>
      <c r="AI5" s="189" t="s">
        <v>5</v>
      </c>
    </row>
    <row r="6" spans="1:35" ht="15.75">
      <c r="A6" s="186" t="s">
        <v>47</v>
      </c>
      <c r="B6" s="187" t="s">
        <v>143</v>
      </c>
      <c r="C6" s="187" t="s">
        <v>5</v>
      </c>
      <c r="D6" s="187" t="s">
        <v>5</v>
      </c>
      <c r="E6" s="187" t="s">
        <v>5</v>
      </c>
      <c r="F6" s="187" t="s">
        <v>5</v>
      </c>
      <c r="G6" s="187" t="s">
        <v>1150</v>
      </c>
      <c r="H6" s="187" t="s">
        <v>5</v>
      </c>
      <c r="I6" s="187" t="s">
        <v>5</v>
      </c>
      <c r="J6" s="187" t="s">
        <v>5</v>
      </c>
      <c r="K6" s="187" t="s">
        <v>5</v>
      </c>
      <c r="L6" s="187" t="s">
        <v>144</v>
      </c>
      <c r="M6" s="187" t="s">
        <v>145</v>
      </c>
      <c r="N6" s="187" t="s">
        <v>5</v>
      </c>
      <c r="O6" s="187" t="s">
        <v>5</v>
      </c>
      <c r="P6" s="188" t="s">
        <v>44</v>
      </c>
      <c r="Q6" s="187" t="s">
        <v>1148</v>
      </c>
      <c r="R6" s="187" t="s">
        <v>1149</v>
      </c>
      <c r="S6" s="188" t="s">
        <v>7</v>
      </c>
      <c r="T6" s="188" t="s">
        <v>7</v>
      </c>
      <c r="U6" s="188" t="s">
        <v>7</v>
      </c>
      <c r="V6" s="187" t="s">
        <v>5</v>
      </c>
      <c r="W6" s="187" t="s">
        <v>5</v>
      </c>
      <c r="X6" s="187" t="s">
        <v>5</v>
      </c>
      <c r="Y6" s="187" t="s">
        <v>5</v>
      </c>
      <c r="Z6" s="187" t="s">
        <v>5</v>
      </c>
      <c r="AA6" s="187" t="s">
        <v>5</v>
      </c>
      <c r="AB6" s="187" t="s">
        <v>5</v>
      </c>
      <c r="AC6" s="187" t="s">
        <v>5</v>
      </c>
      <c r="AD6" s="187" t="s">
        <v>5</v>
      </c>
      <c r="AE6" s="187" t="s">
        <v>5</v>
      </c>
      <c r="AF6" s="187" t="s">
        <v>5</v>
      </c>
      <c r="AG6" s="187" t="s">
        <v>5</v>
      </c>
      <c r="AH6" s="187" t="s">
        <v>5</v>
      </c>
      <c r="AI6" s="189" t="s">
        <v>5</v>
      </c>
    </row>
    <row r="7" spans="1:35" ht="15.75">
      <c r="A7" s="186" t="s">
        <v>49</v>
      </c>
      <c r="B7" s="187" t="s">
        <v>147</v>
      </c>
      <c r="C7" s="187" t="s">
        <v>5</v>
      </c>
      <c r="D7" s="187" t="s">
        <v>5</v>
      </c>
      <c r="E7" s="187" t="s">
        <v>5</v>
      </c>
      <c r="F7" s="187" t="s">
        <v>5</v>
      </c>
      <c r="G7" s="187" t="s">
        <v>1150</v>
      </c>
      <c r="H7" s="187" t="s">
        <v>5</v>
      </c>
      <c r="I7" s="187" t="s">
        <v>5</v>
      </c>
      <c r="J7" s="187" t="s">
        <v>5</v>
      </c>
      <c r="K7" s="187" t="s">
        <v>5</v>
      </c>
      <c r="L7" s="187" t="s">
        <v>144</v>
      </c>
      <c r="M7" s="187" t="s">
        <v>145</v>
      </c>
      <c r="N7" s="187" t="s">
        <v>5</v>
      </c>
      <c r="O7" s="187" t="s">
        <v>5</v>
      </c>
      <c r="P7" s="188" t="s">
        <v>44</v>
      </c>
      <c r="Q7" s="187" t="s">
        <v>1148</v>
      </c>
      <c r="R7" s="187" t="s">
        <v>1149</v>
      </c>
      <c r="S7" s="188" t="s">
        <v>7</v>
      </c>
      <c r="T7" s="188" t="s">
        <v>7</v>
      </c>
      <c r="U7" s="188" t="s">
        <v>7</v>
      </c>
      <c r="V7" s="187" t="s">
        <v>5</v>
      </c>
      <c r="W7" s="187" t="s">
        <v>5</v>
      </c>
      <c r="X7" s="187" t="s">
        <v>5</v>
      </c>
      <c r="Y7" s="187" t="s">
        <v>5</v>
      </c>
      <c r="Z7" s="187" t="s">
        <v>5</v>
      </c>
      <c r="AA7" s="187" t="s">
        <v>5</v>
      </c>
      <c r="AB7" s="187" t="s">
        <v>5</v>
      </c>
      <c r="AC7" s="187" t="s">
        <v>5</v>
      </c>
      <c r="AD7" s="187" t="s">
        <v>5</v>
      </c>
      <c r="AE7" s="187" t="s">
        <v>5</v>
      </c>
      <c r="AF7" s="187" t="s">
        <v>5</v>
      </c>
      <c r="AG7" s="187" t="s">
        <v>5</v>
      </c>
      <c r="AH7" s="187" t="s">
        <v>5</v>
      </c>
      <c r="AI7" s="189" t="s">
        <v>5</v>
      </c>
    </row>
    <row r="8" spans="1:35" ht="15.75">
      <c r="A8" s="186" t="s">
        <v>51</v>
      </c>
      <c r="B8" s="187" t="s">
        <v>157</v>
      </c>
      <c r="C8" s="187" t="s">
        <v>5</v>
      </c>
      <c r="D8" s="187" t="s">
        <v>5</v>
      </c>
      <c r="E8" s="187" t="s">
        <v>5</v>
      </c>
      <c r="F8" s="187" t="s">
        <v>5</v>
      </c>
      <c r="G8" s="187" t="s">
        <v>5</v>
      </c>
      <c r="H8" s="187" t="s">
        <v>5</v>
      </c>
      <c r="I8" s="187" t="s">
        <v>5</v>
      </c>
      <c r="J8" s="187" t="s">
        <v>5</v>
      </c>
      <c r="K8" s="187" t="s">
        <v>5</v>
      </c>
      <c r="L8" s="187" t="s">
        <v>158</v>
      </c>
      <c r="M8" s="187" t="s">
        <v>159</v>
      </c>
      <c r="N8" s="187" t="s">
        <v>5</v>
      </c>
      <c r="O8" s="187" t="s">
        <v>5</v>
      </c>
      <c r="P8" s="188" t="s">
        <v>41</v>
      </c>
      <c r="Q8" s="187" t="s">
        <v>1148</v>
      </c>
      <c r="R8" s="187" t="s">
        <v>1149</v>
      </c>
      <c r="S8" s="188" t="s">
        <v>7</v>
      </c>
      <c r="T8" s="188" t="s">
        <v>7</v>
      </c>
      <c r="U8" s="188" t="s">
        <v>7</v>
      </c>
      <c r="V8" s="187" t="s">
        <v>5</v>
      </c>
      <c r="W8" s="187" t="s">
        <v>5</v>
      </c>
      <c r="X8" s="187" t="s">
        <v>5</v>
      </c>
      <c r="Y8" s="187" t="s">
        <v>5</v>
      </c>
      <c r="Z8" s="187" t="s">
        <v>5</v>
      </c>
      <c r="AA8" s="187" t="s">
        <v>5</v>
      </c>
      <c r="AB8" s="187" t="s">
        <v>5</v>
      </c>
      <c r="AC8" s="187" t="s">
        <v>5</v>
      </c>
      <c r="AD8" s="187" t="s">
        <v>5</v>
      </c>
      <c r="AE8" s="187" t="s">
        <v>5</v>
      </c>
      <c r="AF8" s="187" t="s">
        <v>5</v>
      </c>
      <c r="AG8" s="187" t="s">
        <v>5</v>
      </c>
      <c r="AH8" s="187" t="s">
        <v>5</v>
      </c>
      <c r="AI8" s="189" t="s">
        <v>5</v>
      </c>
    </row>
    <row r="9" spans="1:35" ht="15.75">
      <c r="A9" s="186" t="s">
        <v>53</v>
      </c>
      <c r="B9" s="187" t="s">
        <v>161</v>
      </c>
      <c r="C9" s="187" t="s">
        <v>5</v>
      </c>
      <c r="D9" s="187" t="s">
        <v>5</v>
      </c>
      <c r="E9" s="187" t="s">
        <v>5</v>
      </c>
      <c r="F9" s="187" t="s">
        <v>5</v>
      </c>
      <c r="G9" s="187" t="s">
        <v>5</v>
      </c>
      <c r="H9" s="187" t="s">
        <v>5</v>
      </c>
      <c r="I9" s="187" t="s">
        <v>5</v>
      </c>
      <c r="J9" s="187" t="s">
        <v>5</v>
      </c>
      <c r="K9" s="187" t="s">
        <v>5</v>
      </c>
      <c r="L9" s="187" t="s">
        <v>158</v>
      </c>
      <c r="M9" s="187" t="s">
        <v>159</v>
      </c>
      <c r="N9" s="187" t="s">
        <v>5</v>
      </c>
      <c r="O9" s="187" t="s">
        <v>5</v>
      </c>
      <c r="P9" s="188" t="s">
        <v>41</v>
      </c>
      <c r="Q9" s="187" t="s">
        <v>1148</v>
      </c>
      <c r="R9" s="187" t="s">
        <v>1149</v>
      </c>
      <c r="S9" s="188" t="s">
        <v>7</v>
      </c>
      <c r="T9" s="188" t="s">
        <v>7</v>
      </c>
      <c r="U9" s="188" t="s">
        <v>7</v>
      </c>
      <c r="V9" s="187" t="s">
        <v>5</v>
      </c>
      <c r="W9" s="187" t="s">
        <v>5</v>
      </c>
      <c r="X9" s="187" t="s">
        <v>5</v>
      </c>
      <c r="Y9" s="187" t="s">
        <v>5</v>
      </c>
      <c r="Z9" s="187" t="s">
        <v>5</v>
      </c>
      <c r="AA9" s="187" t="s">
        <v>5</v>
      </c>
      <c r="AB9" s="187" t="s">
        <v>5</v>
      </c>
      <c r="AC9" s="187" t="s">
        <v>5</v>
      </c>
      <c r="AD9" s="187" t="s">
        <v>5</v>
      </c>
      <c r="AE9" s="187" t="s">
        <v>5</v>
      </c>
      <c r="AF9" s="187" t="s">
        <v>5</v>
      </c>
      <c r="AG9" s="187" t="s">
        <v>5</v>
      </c>
      <c r="AH9" s="187" t="s">
        <v>5</v>
      </c>
      <c r="AI9" s="189" t="s">
        <v>5</v>
      </c>
    </row>
    <row r="10" spans="1:35" ht="15.75">
      <c r="A10" s="186" t="s">
        <v>55</v>
      </c>
      <c r="B10" s="187" t="s">
        <v>163</v>
      </c>
      <c r="C10" s="187" t="s">
        <v>5</v>
      </c>
      <c r="D10" s="187" t="s">
        <v>5</v>
      </c>
      <c r="E10" s="187" t="s">
        <v>5</v>
      </c>
      <c r="F10" s="187" t="s">
        <v>5</v>
      </c>
      <c r="G10" s="187" t="s">
        <v>5</v>
      </c>
      <c r="H10" s="187" t="s">
        <v>5</v>
      </c>
      <c r="I10" s="187" t="s">
        <v>5</v>
      </c>
      <c r="J10" s="187" t="s">
        <v>5</v>
      </c>
      <c r="K10" s="187" t="s">
        <v>5</v>
      </c>
      <c r="L10" s="187" t="s">
        <v>158</v>
      </c>
      <c r="M10" s="187" t="s">
        <v>159</v>
      </c>
      <c r="N10" s="187" t="s">
        <v>5</v>
      </c>
      <c r="O10" s="187" t="s">
        <v>5</v>
      </c>
      <c r="P10" s="188" t="s">
        <v>41</v>
      </c>
      <c r="Q10" s="187" t="s">
        <v>1148</v>
      </c>
      <c r="R10" s="187" t="s">
        <v>1149</v>
      </c>
      <c r="S10" s="188" t="s">
        <v>7</v>
      </c>
      <c r="T10" s="188" t="s">
        <v>7</v>
      </c>
      <c r="U10" s="188" t="s">
        <v>7</v>
      </c>
      <c r="V10" s="187" t="s">
        <v>5</v>
      </c>
      <c r="W10" s="187" t="s">
        <v>5</v>
      </c>
      <c r="X10" s="187" t="s">
        <v>5</v>
      </c>
      <c r="Y10" s="187" t="s">
        <v>5</v>
      </c>
      <c r="Z10" s="187" t="s">
        <v>5</v>
      </c>
      <c r="AA10" s="187" t="s">
        <v>5</v>
      </c>
      <c r="AB10" s="187" t="s">
        <v>5</v>
      </c>
      <c r="AC10" s="187" t="s">
        <v>5</v>
      </c>
      <c r="AD10" s="187" t="s">
        <v>5</v>
      </c>
      <c r="AE10" s="187" t="s">
        <v>5</v>
      </c>
      <c r="AF10" s="187" t="s">
        <v>5</v>
      </c>
      <c r="AG10" s="187" t="s">
        <v>5</v>
      </c>
      <c r="AH10" s="187" t="s">
        <v>5</v>
      </c>
      <c r="AI10" s="189" t="s">
        <v>5</v>
      </c>
    </row>
    <row r="11" spans="1:35" ht="15.75">
      <c r="A11" s="186" t="s">
        <v>43</v>
      </c>
      <c r="B11" s="187" t="s">
        <v>165</v>
      </c>
      <c r="C11" s="187" t="s">
        <v>5</v>
      </c>
      <c r="D11" s="187" t="s">
        <v>5</v>
      </c>
      <c r="E11" s="187" t="s">
        <v>5</v>
      </c>
      <c r="F11" s="187" t="s">
        <v>5</v>
      </c>
      <c r="G11" s="187" t="s">
        <v>5</v>
      </c>
      <c r="H11" s="187" t="s">
        <v>5</v>
      </c>
      <c r="I11" s="187" t="s">
        <v>5</v>
      </c>
      <c r="J11" s="187" t="s">
        <v>5</v>
      </c>
      <c r="K11" s="187" t="s">
        <v>5</v>
      </c>
      <c r="L11" s="187" t="s">
        <v>158</v>
      </c>
      <c r="M11" s="187" t="s">
        <v>159</v>
      </c>
      <c r="N11" s="187" t="s">
        <v>5</v>
      </c>
      <c r="O11" s="187" t="s">
        <v>5</v>
      </c>
      <c r="P11" s="188" t="s">
        <v>41</v>
      </c>
      <c r="Q11" s="187" t="s">
        <v>1148</v>
      </c>
      <c r="R11" s="187" t="s">
        <v>1149</v>
      </c>
      <c r="S11" s="188" t="s">
        <v>7</v>
      </c>
      <c r="T11" s="188" t="s">
        <v>7</v>
      </c>
      <c r="U11" s="188" t="s">
        <v>7</v>
      </c>
      <c r="V11" s="187" t="s">
        <v>5</v>
      </c>
      <c r="W11" s="187" t="s">
        <v>5</v>
      </c>
      <c r="X11" s="187" t="s">
        <v>5</v>
      </c>
      <c r="Y11" s="187" t="s">
        <v>5</v>
      </c>
      <c r="Z11" s="187" t="s">
        <v>5</v>
      </c>
      <c r="AA11" s="187" t="s">
        <v>5</v>
      </c>
      <c r="AB11" s="187" t="s">
        <v>5</v>
      </c>
      <c r="AC11" s="187" t="s">
        <v>5</v>
      </c>
      <c r="AD11" s="187" t="s">
        <v>5</v>
      </c>
      <c r="AE11" s="187" t="s">
        <v>5</v>
      </c>
      <c r="AF11" s="187" t="s">
        <v>5</v>
      </c>
      <c r="AG11" s="187" t="s">
        <v>5</v>
      </c>
      <c r="AH11" s="187" t="s">
        <v>5</v>
      </c>
      <c r="AI11" s="189" t="s">
        <v>5</v>
      </c>
    </row>
    <row r="12" spans="1:35" ht="15.75">
      <c r="A12" s="186" t="s">
        <v>58</v>
      </c>
      <c r="B12" s="187" t="s">
        <v>167</v>
      </c>
      <c r="C12" s="187" t="s">
        <v>5</v>
      </c>
      <c r="D12" s="187" t="s">
        <v>5</v>
      </c>
      <c r="E12" s="187" t="s">
        <v>5</v>
      </c>
      <c r="F12" s="187" t="s">
        <v>5</v>
      </c>
      <c r="G12" s="187" t="s">
        <v>5</v>
      </c>
      <c r="H12" s="187" t="s">
        <v>5</v>
      </c>
      <c r="I12" s="187" t="s">
        <v>5</v>
      </c>
      <c r="J12" s="187" t="s">
        <v>5</v>
      </c>
      <c r="K12" s="187" t="s">
        <v>5</v>
      </c>
      <c r="L12" s="187" t="s">
        <v>158</v>
      </c>
      <c r="M12" s="187" t="s">
        <v>159</v>
      </c>
      <c r="N12" s="187" t="s">
        <v>5</v>
      </c>
      <c r="O12" s="187" t="s">
        <v>5</v>
      </c>
      <c r="P12" s="188" t="s">
        <v>41</v>
      </c>
      <c r="Q12" s="187" t="s">
        <v>1148</v>
      </c>
      <c r="R12" s="187" t="s">
        <v>1149</v>
      </c>
      <c r="S12" s="188" t="s">
        <v>7</v>
      </c>
      <c r="T12" s="188" t="s">
        <v>7</v>
      </c>
      <c r="U12" s="188" t="s">
        <v>7</v>
      </c>
      <c r="V12" s="187" t="s">
        <v>5</v>
      </c>
      <c r="W12" s="187" t="s">
        <v>5</v>
      </c>
      <c r="X12" s="187" t="s">
        <v>5</v>
      </c>
      <c r="Y12" s="187" t="s">
        <v>5</v>
      </c>
      <c r="Z12" s="187" t="s">
        <v>5</v>
      </c>
      <c r="AA12" s="187" t="s">
        <v>5</v>
      </c>
      <c r="AB12" s="187" t="s">
        <v>5</v>
      </c>
      <c r="AC12" s="187" t="s">
        <v>5</v>
      </c>
      <c r="AD12" s="187" t="s">
        <v>5</v>
      </c>
      <c r="AE12" s="187" t="s">
        <v>5</v>
      </c>
      <c r="AF12" s="187" t="s">
        <v>5</v>
      </c>
      <c r="AG12" s="187" t="s">
        <v>5</v>
      </c>
      <c r="AH12" s="187" t="s">
        <v>5</v>
      </c>
      <c r="AI12" s="189" t="s">
        <v>5</v>
      </c>
    </row>
    <row r="13" spans="1:35" ht="15.75">
      <c r="A13" s="186" t="s">
        <v>60</v>
      </c>
      <c r="B13" s="187" t="s">
        <v>169</v>
      </c>
      <c r="C13" s="187" t="s">
        <v>5</v>
      </c>
      <c r="D13" s="187" t="s">
        <v>5</v>
      </c>
      <c r="E13" s="187" t="s">
        <v>5</v>
      </c>
      <c r="F13" s="187" t="s">
        <v>5</v>
      </c>
      <c r="G13" s="187" t="s">
        <v>5</v>
      </c>
      <c r="H13" s="187" t="s">
        <v>5</v>
      </c>
      <c r="I13" s="187" t="s">
        <v>5</v>
      </c>
      <c r="J13" s="187" t="s">
        <v>5</v>
      </c>
      <c r="K13" s="187" t="s">
        <v>5</v>
      </c>
      <c r="L13" s="187" t="s">
        <v>158</v>
      </c>
      <c r="M13" s="187" t="s">
        <v>159</v>
      </c>
      <c r="N13" s="187" t="s">
        <v>5</v>
      </c>
      <c r="O13" s="187" t="s">
        <v>5</v>
      </c>
      <c r="P13" s="188" t="s">
        <v>41</v>
      </c>
      <c r="Q13" s="187" t="s">
        <v>1148</v>
      </c>
      <c r="R13" s="187" t="s">
        <v>1149</v>
      </c>
      <c r="S13" s="188" t="s">
        <v>7</v>
      </c>
      <c r="T13" s="188" t="s">
        <v>7</v>
      </c>
      <c r="U13" s="188" t="s">
        <v>7</v>
      </c>
      <c r="V13" s="187" t="s">
        <v>5</v>
      </c>
      <c r="W13" s="187" t="s">
        <v>5</v>
      </c>
      <c r="X13" s="187" t="s">
        <v>5</v>
      </c>
      <c r="Y13" s="187" t="s">
        <v>5</v>
      </c>
      <c r="Z13" s="187" t="s">
        <v>5</v>
      </c>
      <c r="AA13" s="187" t="s">
        <v>5</v>
      </c>
      <c r="AB13" s="187" t="s">
        <v>5</v>
      </c>
      <c r="AC13" s="187" t="s">
        <v>5</v>
      </c>
      <c r="AD13" s="187" t="s">
        <v>5</v>
      </c>
      <c r="AE13" s="187" t="s">
        <v>5</v>
      </c>
      <c r="AF13" s="187" t="s">
        <v>5</v>
      </c>
      <c r="AG13" s="187" t="s">
        <v>5</v>
      </c>
      <c r="AH13" s="187" t="s">
        <v>5</v>
      </c>
      <c r="AI13" s="189" t="s">
        <v>5</v>
      </c>
    </row>
    <row r="14" spans="1:35" ht="15.75">
      <c r="A14" s="186" t="s">
        <v>62</v>
      </c>
      <c r="B14" s="187" t="s">
        <v>171</v>
      </c>
      <c r="C14" s="187" t="s">
        <v>5</v>
      </c>
      <c r="D14" s="187" t="s">
        <v>5</v>
      </c>
      <c r="E14" s="187" t="s">
        <v>5</v>
      </c>
      <c r="F14" s="187" t="s">
        <v>5</v>
      </c>
      <c r="G14" s="187" t="s">
        <v>5</v>
      </c>
      <c r="H14" s="187" t="s">
        <v>5</v>
      </c>
      <c r="I14" s="187" t="s">
        <v>5</v>
      </c>
      <c r="J14" s="187" t="s">
        <v>5</v>
      </c>
      <c r="K14" s="187" t="s">
        <v>5</v>
      </c>
      <c r="L14" s="187" t="s">
        <v>158</v>
      </c>
      <c r="M14" s="187" t="s">
        <v>159</v>
      </c>
      <c r="N14" s="187" t="s">
        <v>5</v>
      </c>
      <c r="O14" s="187" t="s">
        <v>5</v>
      </c>
      <c r="P14" s="188" t="s">
        <v>41</v>
      </c>
      <c r="Q14" s="187" t="s">
        <v>1148</v>
      </c>
      <c r="R14" s="187" t="s">
        <v>1149</v>
      </c>
      <c r="S14" s="188" t="s">
        <v>7</v>
      </c>
      <c r="T14" s="188" t="s">
        <v>7</v>
      </c>
      <c r="U14" s="188" t="s">
        <v>7</v>
      </c>
      <c r="V14" s="187" t="s">
        <v>5</v>
      </c>
      <c r="W14" s="187" t="s">
        <v>5</v>
      </c>
      <c r="X14" s="187" t="s">
        <v>5</v>
      </c>
      <c r="Y14" s="187" t="s">
        <v>5</v>
      </c>
      <c r="Z14" s="187" t="s">
        <v>5</v>
      </c>
      <c r="AA14" s="187" t="s">
        <v>5</v>
      </c>
      <c r="AB14" s="187" t="s">
        <v>5</v>
      </c>
      <c r="AC14" s="187" t="s">
        <v>5</v>
      </c>
      <c r="AD14" s="187" t="s">
        <v>5</v>
      </c>
      <c r="AE14" s="187" t="s">
        <v>5</v>
      </c>
      <c r="AF14" s="187" t="s">
        <v>5</v>
      </c>
      <c r="AG14" s="187" t="s">
        <v>5</v>
      </c>
      <c r="AH14" s="187" t="s">
        <v>5</v>
      </c>
      <c r="AI14" s="189" t="s">
        <v>5</v>
      </c>
    </row>
    <row r="15" spans="1:35" ht="15.75">
      <c r="A15" s="186" t="s">
        <v>64</v>
      </c>
      <c r="B15" s="187" t="s">
        <v>173</v>
      </c>
      <c r="C15" s="187" t="s">
        <v>5</v>
      </c>
      <c r="D15" s="187" t="s">
        <v>5</v>
      </c>
      <c r="E15" s="187" t="s">
        <v>5</v>
      </c>
      <c r="F15" s="187" t="s">
        <v>5</v>
      </c>
      <c r="G15" s="187" t="s">
        <v>5</v>
      </c>
      <c r="H15" s="187" t="s">
        <v>5</v>
      </c>
      <c r="I15" s="187" t="s">
        <v>5</v>
      </c>
      <c r="J15" s="187" t="s">
        <v>5</v>
      </c>
      <c r="K15" s="187" t="s">
        <v>5</v>
      </c>
      <c r="L15" s="187" t="s">
        <v>158</v>
      </c>
      <c r="M15" s="187" t="s">
        <v>159</v>
      </c>
      <c r="N15" s="187" t="s">
        <v>5</v>
      </c>
      <c r="O15" s="187" t="s">
        <v>5</v>
      </c>
      <c r="P15" s="188" t="s">
        <v>41</v>
      </c>
      <c r="Q15" s="187" t="s">
        <v>1148</v>
      </c>
      <c r="R15" s="187" t="s">
        <v>1149</v>
      </c>
      <c r="S15" s="188" t="s">
        <v>7</v>
      </c>
      <c r="T15" s="188" t="s">
        <v>7</v>
      </c>
      <c r="U15" s="188" t="s">
        <v>7</v>
      </c>
      <c r="V15" s="187" t="s">
        <v>5</v>
      </c>
      <c r="W15" s="187" t="s">
        <v>5</v>
      </c>
      <c r="X15" s="187" t="s">
        <v>5</v>
      </c>
      <c r="Y15" s="187" t="s">
        <v>5</v>
      </c>
      <c r="Z15" s="187" t="s">
        <v>5</v>
      </c>
      <c r="AA15" s="187" t="s">
        <v>5</v>
      </c>
      <c r="AB15" s="187" t="s">
        <v>5</v>
      </c>
      <c r="AC15" s="187" t="s">
        <v>5</v>
      </c>
      <c r="AD15" s="187" t="s">
        <v>5</v>
      </c>
      <c r="AE15" s="187" t="s">
        <v>5</v>
      </c>
      <c r="AF15" s="187" t="s">
        <v>5</v>
      </c>
      <c r="AG15" s="187" t="s">
        <v>5</v>
      </c>
      <c r="AH15" s="187" t="s">
        <v>5</v>
      </c>
      <c r="AI15" s="189" t="s">
        <v>5</v>
      </c>
    </row>
    <row r="16" spans="1:35" ht="15.75">
      <c r="A16" s="186" t="s">
        <v>66</v>
      </c>
      <c r="B16" s="187" t="s">
        <v>175</v>
      </c>
      <c r="C16" s="187" t="s">
        <v>5</v>
      </c>
      <c r="D16" s="187" t="s">
        <v>5</v>
      </c>
      <c r="E16" s="187" t="s">
        <v>5</v>
      </c>
      <c r="F16" s="187" t="s">
        <v>5</v>
      </c>
      <c r="G16" s="187" t="s">
        <v>5</v>
      </c>
      <c r="H16" s="187" t="s">
        <v>5</v>
      </c>
      <c r="I16" s="187" t="s">
        <v>5</v>
      </c>
      <c r="J16" s="187" t="s">
        <v>5</v>
      </c>
      <c r="K16" s="187" t="s">
        <v>5</v>
      </c>
      <c r="L16" s="187" t="s">
        <v>158</v>
      </c>
      <c r="M16" s="187" t="s">
        <v>159</v>
      </c>
      <c r="N16" s="187" t="s">
        <v>5</v>
      </c>
      <c r="O16" s="187" t="s">
        <v>5</v>
      </c>
      <c r="P16" s="188" t="s">
        <v>41</v>
      </c>
      <c r="Q16" s="187" t="s">
        <v>1148</v>
      </c>
      <c r="R16" s="187" t="s">
        <v>1149</v>
      </c>
      <c r="S16" s="188" t="s">
        <v>7</v>
      </c>
      <c r="T16" s="188" t="s">
        <v>7</v>
      </c>
      <c r="U16" s="188" t="s">
        <v>7</v>
      </c>
      <c r="V16" s="187" t="s">
        <v>5</v>
      </c>
      <c r="W16" s="187" t="s">
        <v>5</v>
      </c>
      <c r="X16" s="187" t="s">
        <v>5</v>
      </c>
      <c r="Y16" s="187" t="s">
        <v>5</v>
      </c>
      <c r="Z16" s="187" t="s">
        <v>5</v>
      </c>
      <c r="AA16" s="187" t="s">
        <v>5</v>
      </c>
      <c r="AB16" s="187" t="s">
        <v>5</v>
      </c>
      <c r="AC16" s="187" t="s">
        <v>5</v>
      </c>
      <c r="AD16" s="187" t="s">
        <v>5</v>
      </c>
      <c r="AE16" s="187" t="s">
        <v>5</v>
      </c>
      <c r="AF16" s="187" t="s">
        <v>5</v>
      </c>
      <c r="AG16" s="187" t="s">
        <v>5</v>
      </c>
      <c r="AH16" s="187" t="s">
        <v>5</v>
      </c>
      <c r="AI16" s="189" t="s">
        <v>5</v>
      </c>
    </row>
    <row r="17" spans="1:35" ht="15.75">
      <c r="A17" s="186" t="s">
        <v>68</v>
      </c>
      <c r="B17" s="187" t="s">
        <v>177</v>
      </c>
      <c r="C17" s="187" t="s">
        <v>5</v>
      </c>
      <c r="D17" s="187" t="s">
        <v>5</v>
      </c>
      <c r="E17" s="187" t="s">
        <v>5</v>
      </c>
      <c r="F17" s="187" t="s">
        <v>5</v>
      </c>
      <c r="G17" s="187" t="s">
        <v>5</v>
      </c>
      <c r="H17" s="187" t="s">
        <v>5</v>
      </c>
      <c r="I17" s="187" t="s">
        <v>5</v>
      </c>
      <c r="J17" s="187" t="s">
        <v>5</v>
      </c>
      <c r="K17" s="187" t="s">
        <v>5</v>
      </c>
      <c r="L17" s="187" t="s">
        <v>158</v>
      </c>
      <c r="M17" s="187" t="s">
        <v>159</v>
      </c>
      <c r="N17" s="187" t="s">
        <v>5</v>
      </c>
      <c r="O17" s="187" t="s">
        <v>5</v>
      </c>
      <c r="P17" s="188" t="s">
        <v>41</v>
      </c>
      <c r="Q17" s="187" t="s">
        <v>1148</v>
      </c>
      <c r="R17" s="187" t="s">
        <v>1149</v>
      </c>
      <c r="S17" s="188" t="s">
        <v>7</v>
      </c>
      <c r="T17" s="188" t="s">
        <v>7</v>
      </c>
      <c r="U17" s="188" t="s">
        <v>7</v>
      </c>
      <c r="V17" s="187" t="s">
        <v>5</v>
      </c>
      <c r="W17" s="187" t="s">
        <v>5</v>
      </c>
      <c r="X17" s="187" t="s">
        <v>5</v>
      </c>
      <c r="Y17" s="187" t="s">
        <v>5</v>
      </c>
      <c r="Z17" s="187" t="s">
        <v>5</v>
      </c>
      <c r="AA17" s="187" t="s">
        <v>5</v>
      </c>
      <c r="AB17" s="187" t="s">
        <v>5</v>
      </c>
      <c r="AC17" s="187" t="s">
        <v>5</v>
      </c>
      <c r="AD17" s="187" t="s">
        <v>5</v>
      </c>
      <c r="AE17" s="187" t="s">
        <v>5</v>
      </c>
      <c r="AF17" s="187" t="s">
        <v>5</v>
      </c>
      <c r="AG17" s="187" t="s">
        <v>5</v>
      </c>
      <c r="AH17" s="187" t="s">
        <v>5</v>
      </c>
      <c r="AI17" s="189" t="s">
        <v>5</v>
      </c>
    </row>
    <row r="18" spans="1:35" ht="15.75">
      <c r="A18" s="186" t="s">
        <v>70</v>
      </c>
      <c r="B18" s="187" t="s">
        <v>179</v>
      </c>
      <c r="C18" s="187" t="s">
        <v>5</v>
      </c>
      <c r="D18" s="187" t="s">
        <v>5</v>
      </c>
      <c r="E18" s="187" t="s">
        <v>5</v>
      </c>
      <c r="F18" s="187" t="s">
        <v>5</v>
      </c>
      <c r="G18" s="187" t="s">
        <v>5</v>
      </c>
      <c r="H18" s="187" t="s">
        <v>5</v>
      </c>
      <c r="I18" s="187" t="s">
        <v>5</v>
      </c>
      <c r="J18" s="187" t="s">
        <v>5</v>
      </c>
      <c r="K18" s="187" t="s">
        <v>5</v>
      </c>
      <c r="L18" s="187" t="s">
        <v>158</v>
      </c>
      <c r="M18" s="187" t="s">
        <v>159</v>
      </c>
      <c r="N18" s="187" t="s">
        <v>5</v>
      </c>
      <c r="O18" s="187" t="s">
        <v>5</v>
      </c>
      <c r="P18" s="188" t="s">
        <v>41</v>
      </c>
      <c r="Q18" s="187" t="s">
        <v>1148</v>
      </c>
      <c r="R18" s="187" t="s">
        <v>1149</v>
      </c>
      <c r="S18" s="188" t="s">
        <v>7</v>
      </c>
      <c r="T18" s="188" t="s">
        <v>7</v>
      </c>
      <c r="U18" s="188" t="s">
        <v>7</v>
      </c>
      <c r="V18" s="187" t="s">
        <v>5</v>
      </c>
      <c r="W18" s="187" t="s">
        <v>5</v>
      </c>
      <c r="X18" s="187" t="s">
        <v>5</v>
      </c>
      <c r="Y18" s="187" t="s">
        <v>5</v>
      </c>
      <c r="Z18" s="187" t="s">
        <v>5</v>
      </c>
      <c r="AA18" s="187" t="s">
        <v>5</v>
      </c>
      <c r="AB18" s="187" t="s">
        <v>5</v>
      </c>
      <c r="AC18" s="187" t="s">
        <v>5</v>
      </c>
      <c r="AD18" s="187" t="s">
        <v>5</v>
      </c>
      <c r="AE18" s="187" t="s">
        <v>5</v>
      </c>
      <c r="AF18" s="187" t="s">
        <v>5</v>
      </c>
      <c r="AG18" s="187" t="s">
        <v>5</v>
      </c>
      <c r="AH18" s="187" t="s">
        <v>5</v>
      </c>
      <c r="AI18" s="189" t="s">
        <v>5</v>
      </c>
    </row>
    <row r="19" spans="1:35" ht="15.75">
      <c r="A19" s="186" t="s">
        <v>72</v>
      </c>
      <c r="B19" s="187" t="s">
        <v>181</v>
      </c>
      <c r="C19" s="187" t="s">
        <v>5</v>
      </c>
      <c r="D19" s="187" t="s">
        <v>5</v>
      </c>
      <c r="E19" s="187" t="s">
        <v>5</v>
      </c>
      <c r="F19" s="187" t="s">
        <v>5</v>
      </c>
      <c r="G19" s="187" t="s">
        <v>5</v>
      </c>
      <c r="H19" s="187" t="s">
        <v>5</v>
      </c>
      <c r="I19" s="187" t="s">
        <v>5</v>
      </c>
      <c r="J19" s="187" t="s">
        <v>5</v>
      </c>
      <c r="K19" s="187" t="s">
        <v>5</v>
      </c>
      <c r="L19" s="187" t="s">
        <v>158</v>
      </c>
      <c r="M19" s="187" t="s">
        <v>159</v>
      </c>
      <c r="N19" s="187" t="s">
        <v>5</v>
      </c>
      <c r="O19" s="187" t="s">
        <v>5</v>
      </c>
      <c r="P19" s="188" t="s">
        <v>41</v>
      </c>
      <c r="Q19" s="187" t="s">
        <v>1148</v>
      </c>
      <c r="R19" s="187" t="s">
        <v>1149</v>
      </c>
      <c r="S19" s="188" t="s">
        <v>7</v>
      </c>
      <c r="T19" s="188" t="s">
        <v>7</v>
      </c>
      <c r="U19" s="188" t="s">
        <v>7</v>
      </c>
      <c r="V19" s="187" t="s">
        <v>5</v>
      </c>
      <c r="W19" s="187" t="s">
        <v>5</v>
      </c>
      <c r="X19" s="187" t="s">
        <v>5</v>
      </c>
      <c r="Y19" s="187" t="s">
        <v>5</v>
      </c>
      <c r="Z19" s="187" t="s">
        <v>5</v>
      </c>
      <c r="AA19" s="187" t="s">
        <v>5</v>
      </c>
      <c r="AB19" s="187" t="s">
        <v>5</v>
      </c>
      <c r="AC19" s="187" t="s">
        <v>5</v>
      </c>
      <c r="AD19" s="187" t="s">
        <v>5</v>
      </c>
      <c r="AE19" s="187" t="s">
        <v>5</v>
      </c>
      <c r="AF19" s="187" t="s">
        <v>5</v>
      </c>
      <c r="AG19" s="187" t="s">
        <v>5</v>
      </c>
      <c r="AH19" s="187" t="s">
        <v>5</v>
      </c>
      <c r="AI19" s="189" t="s">
        <v>5</v>
      </c>
    </row>
    <row r="20" spans="1:35" ht="15.75">
      <c r="A20" s="186" t="s">
        <v>74</v>
      </c>
      <c r="B20" s="187" t="s">
        <v>183</v>
      </c>
      <c r="C20" s="187" t="s">
        <v>5</v>
      </c>
      <c r="D20" s="187" t="s">
        <v>5</v>
      </c>
      <c r="E20" s="187" t="s">
        <v>5</v>
      </c>
      <c r="F20" s="187" t="s">
        <v>5</v>
      </c>
      <c r="G20" s="187" t="s">
        <v>5</v>
      </c>
      <c r="H20" s="187" t="s">
        <v>5</v>
      </c>
      <c r="I20" s="187" t="s">
        <v>5</v>
      </c>
      <c r="J20" s="187" t="s">
        <v>5</v>
      </c>
      <c r="K20" s="187" t="s">
        <v>5</v>
      </c>
      <c r="L20" s="187" t="s">
        <v>158</v>
      </c>
      <c r="M20" s="187" t="s">
        <v>159</v>
      </c>
      <c r="N20" s="187" t="s">
        <v>5</v>
      </c>
      <c r="O20" s="187" t="s">
        <v>5</v>
      </c>
      <c r="P20" s="188" t="s">
        <v>41</v>
      </c>
      <c r="Q20" s="187" t="s">
        <v>1148</v>
      </c>
      <c r="R20" s="187" t="s">
        <v>1149</v>
      </c>
      <c r="S20" s="188" t="s">
        <v>7</v>
      </c>
      <c r="T20" s="188" t="s">
        <v>7</v>
      </c>
      <c r="U20" s="188" t="s">
        <v>7</v>
      </c>
      <c r="V20" s="187" t="s">
        <v>5</v>
      </c>
      <c r="W20" s="187" t="s">
        <v>5</v>
      </c>
      <c r="X20" s="187" t="s">
        <v>5</v>
      </c>
      <c r="Y20" s="187" t="s">
        <v>5</v>
      </c>
      <c r="Z20" s="187" t="s">
        <v>5</v>
      </c>
      <c r="AA20" s="187" t="s">
        <v>5</v>
      </c>
      <c r="AB20" s="187" t="s">
        <v>5</v>
      </c>
      <c r="AC20" s="187" t="s">
        <v>5</v>
      </c>
      <c r="AD20" s="187" t="s">
        <v>5</v>
      </c>
      <c r="AE20" s="187" t="s">
        <v>5</v>
      </c>
      <c r="AF20" s="187" t="s">
        <v>5</v>
      </c>
      <c r="AG20" s="187" t="s">
        <v>5</v>
      </c>
      <c r="AH20" s="187" t="s">
        <v>5</v>
      </c>
      <c r="AI20" s="189" t="s">
        <v>5</v>
      </c>
    </row>
    <row r="21" spans="1:35" ht="15.75">
      <c r="A21" s="186" t="s">
        <v>39</v>
      </c>
      <c r="B21" s="187" t="s">
        <v>185</v>
      </c>
      <c r="C21" s="187" t="s">
        <v>5</v>
      </c>
      <c r="D21" s="187" t="s">
        <v>5</v>
      </c>
      <c r="E21" s="187" t="s">
        <v>5</v>
      </c>
      <c r="F21" s="187" t="s">
        <v>5</v>
      </c>
      <c r="G21" s="187" t="s">
        <v>5</v>
      </c>
      <c r="H21" s="187" t="s">
        <v>5</v>
      </c>
      <c r="I21" s="187" t="s">
        <v>5</v>
      </c>
      <c r="J21" s="187" t="s">
        <v>5</v>
      </c>
      <c r="K21" s="187" t="s">
        <v>5</v>
      </c>
      <c r="L21" s="187" t="s">
        <v>158</v>
      </c>
      <c r="M21" s="187" t="s">
        <v>159</v>
      </c>
      <c r="N21" s="187" t="s">
        <v>5</v>
      </c>
      <c r="O21" s="187" t="s">
        <v>5</v>
      </c>
      <c r="P21" s="188" t="s">
        <v>41</v>
      </c>
      <c r="Q21" s="187" t="s">
        <v>1148</v>
      </c>
      <c r="R21" s="187" t="s">
        <v>1149</v>
      </c>
      <c r="S21" s="188" t="s">
        <v>7</v>
      </c>
      <c r="T21" s="188" t="s">
        <v>7</v>
      </c>
      <c r="U21" s="188" t="s">
        <v>7</v>
      </c>
      <c r="V21" s="187" t="s">
        <v>5</v>
      </c>
      <c r="W21" s="187" t="s">
        <v>5</v>
      </c>
      <c r="X21" s="187" t="s">
        <v>5</v>
      </c>
      <c r="Y21" s="187" t="s">
        <v>5</v>
      </c>
      <c r="Z21" s="187" t="s">
        <v>5</v>
      </c>
      <c r="AA21" s="187" t="s">
        <v>5</v>
      </c>
      <c r="AB21" s="187" t="s">
        <v>5</v>
      </c>
      <c r="AC21" s="187" t="s">
        <v>5</v>
      </c>
      <c r="AD21" s="187" t="s">
        <v>5</v>
      </c>
      <c r="AE21" s="187" t="s">
        <v>5</v>
      </c>
      <c r="AF21" s="187" t="s">
        <v>5</v>
      </c>
      <c r="AG21" s="187" t="s">
        <v>5</v>
      </c>
      <c r="AH21" s="187" t="s">
        <v>5</v>
      </c>
      <c r="AI21" s="189" t="s">
        <v>5</v>
      </c>
    </row>
    <row r="22" spans="1:35" ht="15.75">
      <c r="A22" s="186" t="s">
        <v>77</v>
      </c>
      <c r="B22" s="187" t="s">
        <v>187</v>
      </c>
      <c r="C22" s="187" t="s">
        <v>5</v>
      </c>
      <c r="D22" s="187" t="s">
        <v>5</v>
      </c>
      <c r="E22" s="187" t="s">
        <v>5</v>
      </c>
      <c r="F22" s="187" t="s">
        <v>5</v>
      </c>
      <c r="G22" s="187" t="s">
        <v>5</v>
      </c>
      <c r="H22" s="187" t="s">
        <v>5</v>
      </c>
      <c r="I22" s="187" t="s">
        <v>5</v>
      </c>
      <c r="J22" s="187" t="s">
        <v>5</v>
      </c>
      <c r="K22" s="187" t="s">
        <v>5</v>
      </c>
      <c r="L22" s="187" t="s">
        <v>158</v>
      </c>
      <c r="M22" s="187" t="s">
        <v>159</v>
      </c>
      <c r="N22" s="187" t="s">
        <v>5</v>
      </c>
      <c r="O22" s="187" t="s">
        <v>5</v>
      </c>
      <c r="P22" s="188" t="s">
        <v>41</v>
      </c>
      <c r="Q22" s="187" t="s">
        <v>1148</v>
      </c>
      <c r="R22" s="187" t="s">
        <v>1149</v>
      </c>
      <c r="S22" s="188" t="s">
        <v>7</v>
      </c>
      <c r="T22" s="188" t="s">
        <v>7</v>
      </c>
      <c r="U22" s="188" t="s">
        <v>7</v>
      </c>
      <c r="V22" s="187" t="s">
        <v>5</v>
      </c>
      <c r="W22" s="187" t="s">
        <v>5</v>
      </c>
      <c r="X22" s="187" t="s">
        <v>5</v>
      </c>
      <c r="Y22" s="187" t="s">
        <v>5</v>
      </c>
      <c r="Z22" s="187" t="s">
        <v>5</v>
      </c>
      <c r="AA22" s="187" t="s">
        <v>5</v>
      </c>
      <c r="AB22" s="187" t="s">
        <v>5</v>
      </c>
      <c r="AC22" s="187" t="s">
        <v>5</v>
      </c>
      <c r="AD22" s="187" t="s">
        <v>5</v>
      </c>
      <c r="AE22" s="187" t="s">
        <v>5</v>
      </c>
      <c r="AF22" s="187" t="s">
        <v>5</v>
      </c>
      <c r="AG22" s="187" t="s">
        <v>5</v>
      </c>
      <c r="AH22" s="187" t="s">
        <v>5</v>
      </c>
      <c r="AI22" s="189" t="s">
        <v>5</v>
      </c>
    </row>
    <row r="23" spans="1:35" ht="15.75">
      <c r="A23" s="186" t="s">
        <v>79</v>
      </c>
      <c r="B23" s="187" t="s">
        <v>189</v>
      </c>
      <c r="C23" s="187" t="s">
        <v>5</v>
      </c>
      <c r="D23" s="187" t="s">
        <v>5</v>
      </c>
      <c r="E23" s="187" t="s">
        <v>5</v>
      </c>
      <c r="F23" s="187" t="s">
        <v>5</v>
      </c>
      <c r="G23" s="187" t="s">
        <v>5</v>
      </c>
      <c r="H23" s="187" t="s">
        <v>5</v>
      </c>
      <c r="I23" s="187" t="s">
        <v>5</v>
      </c>
      <c r="J23" s="187" t="s">
        <v>5</v>
      </c>
      <c r="K23" s="187" t="s">
        <v>5</v>
      </c>
      <c r="L23" s="187" t="s">
        <v>158</v>
      </c>
      <c r="M23" s="187" t="s">
        <v>159</v>
      </c>
      <c r="N23" s="187" t="s">
        <v>5</v>
      </c>
      <c r="O23" s="187" t="s">
        <v>5</v>
      </c>
      <c r="P23" s="188" t="s">
        <v>41</v>
      </c>
      <c r="Q23" s="187" t="s">
        <v>1148</v>
      </c>
      <c r="R23" s="187" t="s">
        <v>1149</v>
      </c>
      <c r="S23" s="188" t="s">
        <v>7</v>
      </c>
      <c r="T23" s="188" t="s">
        <v>7</v>
      </c>
      <c r="U23" s="188" t="s">
        <v>7</v>
      </c>
      <c r="V23" s="187" t="s">
        <v>5</v>
      </c>
      <c r="W23" s="187" t="s">
        <v>5</v>
      </c>
      <c r="X23" s="187" t="s">
        <v>5</v>
      </c>
      <c r="Y23" s="187" t="s">
        <v>5</v>
      </c>
      <c r="Z23" s="187" t="s">
        <v>5</v>
      </c>
      <c r="AA23" s="187" t="s">
        <v>5</v>
      </c>
      <c r="AB23" s="187" t="s">
        <v>5</v>
      </c>
      <c r="AC23" s="187" t="s">
        <v>5</v>
      </c>
      <c r="AD23" s="187" t="s">
        <v>5</v>
      </c>
      <c r="AE23" s="187" t="s">
        <v>5</v>
      </c>
      <c r="AF23" s="187" t="s">
        <v>5</v>
      </c>
      <c r="AG23" s="187" t="s">
        <v>5</v>
      </c>
      <c r="AH23" s="187" t="s">
        <v>5</v>
      </c>
      <c r="AI23" s="189" t="s">
        <v>5</v>
      </c>
    </row>
    <row r="24" spans="1:35" ht="15.75">
      <c r="A24" s="186" t="s">
        <v>81</v>
      </c>
      <c r="B24" s="187" t="s">
        <v>191</v>
      </c>
      <c r="C24" s="187" t="s">
        <v>5</v>
      </c>
      <c r="D24" s="187" t="s">
        <v>5</v>
      </c>
      <c r="E24" s="187" t="s">
        <v>5</v>
      </c>
      <c r="F24" s="187" t="s">
        <v>5</v>
      </c>
      <c r="G24" s="187" t="s">
        <v>5</v>
      </c>
      <c r="H24" s="187" t="s">
        <v>5</v>
      </c>
      <c r="I24" s="187" t="s">
        <v>5</v>
      </c>
      <c r="J24" s="187" t="s">
        <v>5</v>
      </c>
      <c r="K24" s="187" t="s">
        <v>5</v>
      </c>
      <c r="L24" s="187" t="s">
        <v>158</v>
      </c>
      <c r="M24" s="187" t="s">
        <v>159</v>
      </c>
      <c r="N24" s="187" t="s">
        <v>5</v>
      </c>
      <c r="O24" s="187" t="s">
        <v>5</v>
      </c>
      <c r="P24" s="188" t="s">
        <v>41</v>
      </c>
      <c r="Q24" s="187" t="s">
        <v>1148</v>
      </c>
      <c r="R24" s="187" t="s">
        <v>1149</v>
      </c>
      <c r="S24" s="188" t="s">
        <v>7</v>
      </c>
      <c r="T24" s="188" t="s">
        <v>7</v>
      </c>
      <c r="U24" s="188" t="s">
        <v>7</v>
      </c>
      <c r="V24" s="187" t="s">
        <v>5</v>
      </c>
      <c r="W24" s="187" t="s">
        <v>5</v>
      </c>
      <c r="X24" s="187" t="s">
        <v>5</v>
      </c>
      <c r="Y24" s="187" t="s">
        <v>5</v>
      </c>
      <c r="Z24" s="187" t="s">
        <v>5</v>
      </c>
      <c r="AA24" s="187" t="s">
        <v>5</v>
      </c>
      <c r="AB24" s="187" t="s">
        <v>5</v>
      </c>
      <c r="AC24" s="187" t="s">
        <v>5</v>
      </c>
      <c r="AD24" s="187" t="s">
        <v>5</v>
      </c>
      <c r="AE24" s="187" t="s">
        <v>5</v>
      </c>
      <c r="AF24" s="187" t="s">
        <v>5</v>
      </c>
      <c r="AG24" s="187" t="s">
        <v>5</v>
      </c>
      <c r="AH24" s="187" t="s">
        <v>5</v>
      </c>
      <c r="AI24" s="189" t="s">
        <v>5</v>
      </c>
    </row>
    <row r="25" spans="1:35" ht="15.75">
      <c r="A25" s="186" t="s">
        <v>83</v>
      </c>
      <c r="B25" s="187" t="s">
        <v>193</v>
      </c>
      <c r="C25" s="187" t="s">
        <v>5</v>
      </c>
      <c r="D25" s="187" t="s">
        <v>5</v>
      </c>
      <c r="E25" s="187" t="s">
        <v>5</v>
      </c>
      <c r="F25" s="187" t="s">
        <v>5</v>
      </c>
      <c r="G25" s="187" t="s">
        <v>5</v>
      </c>
      <c r="H25" s="187" t="s">
        <v>5</v>
      </c>
      <c r="I25" s="187" t="s">
        <v>5</v>
      </c>
      <c r="J25" s="187" t="s">
        <v>5</v>
      </c>
      <c r="K25" s="187" t="s">
        <v>5</v>
      </c>
      <c r="L25" s="187" t="s">
        <v>158</v>
      </c>
      <c r="M25" s="187" t="s">
        <v>159</v>
      </c>
      <c r="N25" s="187" t="s">
        <v>5</v>
      </c>
      <c r="O25" s="187" t="s">
        <v>5</v>
      </c>
      <c r="P25" s="188" t="s">
        <v>41</v>
      </c>
      <c r="Q25" s="187" t="s">
        <v>1148</v>
      </c>
      <c r="R25" s="187" t="s">
        <v>1149</v>
      </c>
      <c r="S25" s="188" t="s">
        <v>7</v>
      </c>
      <c r="T25" s="188" t="s">
        <v>7</v>
      </c>
      <c r="U25" s="188" t="s">
        <v>7</v>
      </c>
      <c r="V25" s="187" t="s">
        <v>5</v>
      </c>
      <c r="W25" s="187" t="s">
        <v>5</v>
      </c>
      <c r="X25" s="187" t="s">
        <v>5</v>
      </c>
      <c r="Y25" s="187" t="s">
        <v>5</v>
      </c>
      <c r="Z25" s="187" t="s">
        <v>5</v>
      </c>
      <c r="AA25" s="187" t="s">
        <v>5</v>
      </c>
      <c r="AB25" s="187" t="s">
        <v>5</v>
      </c>
      <c r="AC25" s="187" t="s">
        <v>5</v>
      </c>
      <c r="AD25" s="187" t="s">
        <v>5</v>
      </c>
      <c r="AE25" s="187" t="s">
        <v>5</v>
      </c>
      <c r="AF25" s="187" t="s">
        <v>5</v>
      </c>
      <c r="AG25" s="187" t="s">
        <v>5</v>
      </c>
      <c r="AH25" s="187" t="s">
        <v>5</v>
      </c>
      <c r="AI25" s="189" t="s">
        <v>5</v>
      </c>
    </row>
    <row r="26" spans="1:35" ht="15.75">
      <c r="A26" s="186" t="s">
        <v>85</v>
      </c>
      <c r="B26" s="187" t="s">
        <v>195</v>
      </c>
      <c r="C26" s="187" t="s">
        <v>5</v>
      </c>
      <c r="D26" s="187" t="s">
        <v>5</v>
      </c>
      <c r="E26" s="187" t="s">
        <v>5</v>
      </c>
      <c r="F26" s="187" t="s">
        <v>5</v>
      </c>
      <c r="G26" s="187" t="s">
        <v>5</v>
      </c>
      <c r="H26" s="187" t="s">
        <v>5</v>
      </c>
      <c r="I26" s="187" t="s">
        <v>5</v>
      </c>
      <c r="J26" s="187" t="s">
        <v>5</v>
      </c>
      <c r="K26" s="187" t="s">
        <v>5</v>
      </c>
      <c r="L26" s="187" t="s">
        <v>158</v>
      </c>
      <c r="M26" s="187" t="s">
        <v>159</v>
      </c>
      <c r="N26" s="187" t="s">
        <v>5</v>
      </c>
      <c r="O26" s="187" t="s">
        <v>5</v>
      </c>
      <c r="P26" s="188" t="s">
        <v>41</v>
      </c>
      <c r="Q26" s="187" t="s">
        <v>1148</v>
      </c>
      <c r="R26" s="187" t="s">
        <v>1149</v>
      </c>
      <c r="S26" s="188" t="s">
        <v>7</v>
      </c>
      <c r="T26" s="188" t="s">
        <v>7</v>
      </c>
      <c r="U26" s="188" t="s">
        <v>7</v>
      </c>
      <c r="V26" s="187" t="s">
        <v>5</v>
      </c>
      <c r="W26" s="187" t="s">
        <v>5</v>
      </c>
      <c r="X26" s="187" t="s">
        <v>5</v>
      </c>
      <c r="Y26" s="187" t="s">
        <v>5</v>
      </c>
      <c r="Z26" s="187" t="s">
        <v>5</v>
      </c>
      <c r="AA26" s="187" t="s">
        <v>5</v>
      </c>
      <c r="AB26" s="187" t="s">
        <v>5</v>
      </c>
      <c r="AC26" s="187" t="s">
        <v>5</v>
      </c>
      <c r="AD26" s="187" t="s">
        <v>5</v>
      </c>
      <c r="AE26" s="187" t="s">
        <v>5</v>
      </c>
      <c r="AF26" s="187" t="s">
        <v>5</v>
      </c>
      <c r="AG26" s="187" t="s">
        <v>5</v>
      </c>
      <c r="AH26" s="187" t="s">
        <v>5</v>
      </c>
      <c r="AI26" s="189" t="s">
        <v>5</v>
      </c>
    </row>
    <row r="27" spans="1:35" ht="15.75">
      <c r="A27" s="186" t="s">
        <v>87</v>
      </c>
      <c r="B27" s="187" t="s">
        <v>197</v>
      </c>
      <c r="C27" s="187" t="s">
        <v>5</v>
      </c>
      <c r="D27" s="187" t="s">
        <v>5</v>
      </c>
      <c r="E27" s="187" t="s">
        <v>5</v>
      </c>
      <c r="F27" s="187" t="s">
        <v>5</v>
      </c>
      <c r="G27" s="187" t="s">
        <v>5</v>
      </c>
      <c r="H27" s="187" t="s">
        <v>5</v>
      </c>
      <c r="I27" s="187" t="s">
        <v>5</v>
      </c>
      <c r="J27" s="187" t="s">
        <v>5</v>
      </c>
      <c r="K27" s="187" t="s">
        <v>5</v>
      </c>
      <c r="L27" s="187" t="s">
        <v>158</v>
      </c>
      <c r="M27" s="187" t="s">
        <v>159</v>
      </c>
      <c r="N27" s="187" t="s">
        <v>5</v>
      </c>
      <c r="O27" s="187" t="s">
        <v>5</v>
      </c>
      <c r="P27" s="188" t="s">
        <v>41</v>
      </c>
      <c r="Q27" s="187" t="s">
        <v>1148</v>
      </c>
      <c r="R27" s="187" t="s">
        <v>1149</v>
      </c>
      <c r="S27" s="188" t="s">
        <v>7</v>
      </c>
      <c r="T27" s="188" t="s">
        <v>7</v>
      </c>
      <c r="U27" s="188" t="s">
        <v>7</v>
      </c>
      <c r="V27" s="187" t="s">
        <v>5</v>
      </c>
      <c r="W27" s="187" t="s">
        <v>5</v>
      </c>
      <c r="X27" s="187" t="s">
        <v>5</v>
      </c>
      <c r="Y27" s="187" t="s">
        <v>5</v>
      </c>
      <c r="Z27" s="187" t="s">
        <v>5</v>
      </c>
      <c r="AA27" s="187" t="s">
        <v>5</v>
      </c>
      <c r="AB27" s="187" t="s">
        <v>5</v>
      </c>
      <c r="AC27" s="187" t="s">
        <v>5</v>
      </c>
      <c r="AD27" s="187" t="s">
        <v>5</v>
      </c>
      <c r="AE27" s="187" t="s">
        <v>5</v>
      </c>
      <c r="AF27" s="187" t="s">
        <v>5</v>
      </c>
      <c r="AG27" s="187" t="s">
        <v>5</v>
      </c>
      <c r="AH27" s="187" t="s">
        <v>5</v>
      </c>
      <c r="AI27" s="189" t="s">
        <v>5</v>
      </c>
    </row>
    <row r="28" spans="1:35" ht="15.75">
      <c r="A28" s="186" t="s">
        <v>89</v>
      </c>
      <c r="B28" s="187" t="s">
        <v>199</v>
      </c>
      <c r="C28" s="187" t="s">
        <v>5</v>
      </c>
      <c r="D28" s="187" t="s">
        <v>5</v>
      </c>
      <c r="E28" s="187" t="s">
        <v>5</v>
      </c>
      <c r="F28" s="187" t="s">
        <v>5</v>
      </c>
      <c r="G28" s="187" t="s">
        <v>5</v>
      </c>
      <c r="H28" s="187" t="s">
        <v>5</v>
      </c>
      <c r="I28" s="187" t="s">
        <v>5</v>
      </c>
      <c r="J28" s="187" t="s">
        <v>5</v>
      </c>
      <c r="K28" s="187" t="s">
        <v>5</v>
      </c>
      <c r="L28" s="187" t="s">
        <v>158</v>
      </c>
      <c r="M28" s="187" t="s">
        <v>159</v>
      </c>
      <c r="N28" s="187" t="s">
        <v>5</v>
      </c>
      <c r="O28" s="187" t="s">
        <v>5</v>
      </c>
      <c r="P28" s="188" t="s">
        <v>41</v>
      </c>
      <c r="Q28" s="187" t="s">
        <v>1148</v>
      </c>
      <c r="R28" s="187" t="s">
        <v>1149</v>
      </c>
      <c r="S28" s="188" t="s">
        <v>7</v>
      </c>
      <c r="T28" s="188" t="s">
        <v>7</v>
      </c>
      <c r="U28" s="188" t="s">
        <v>7</v>
      </c>
      <c r="V28" s="187" t="s">
        <v>5</v>
      </c>
      <c r="W28" s="187" t="s">
        <v>5</v>
      </c>
      <c r="X28" s="187" t="s">
        <v>5</v>
      </c>
      <c r="Y28" s="187" t="s">
        <v>5</v>
      </c>
      <c r="Z28" s="187" t="s">
        <v>5</v>
      </c>
      <c r="AA28" s="187" t="s">
        <v>5</v>
      </c>
      <c r="AB28" s="187" t="s">
        <v>5</v>
      </c>
      <c r="AC28" s="187" t="s">
        <v>5</v>
      </c>
      <c r="AD28" s="187" t="s">
        <v>5</v>
      </c>
      <c r="AE28" s="187" t="s">
        <v>5</v>
      </c>
      <c r="AF28" s="187" t="s">
        <v>5</v>
      </c>
      <c r="AG28" s="187" t="s">
        <v>5</v>
      </c>
      <c r="AH28" s="187" t="s">
        <v>5</v>
      </c>
      <c r="AI28" s="189" t="s">
        <v>5</v>
      </c>
    </row>
    <row r="29" spans="1:35" ht="15.75">
      <c r="A29" s="186" t="s">
        <v>91</v>
      </c>
      <c r="B29" s="187" t="s">
        <v>201</v>
      </c>
      <c r="C29" s="187" t="s">
        <v>5</v>
      </c>
      <c r="D29" s="187" t="s">
        <v>5</v>
      </c>
      <c r="E29" s="187" t="s">
        <v>5</v>
      </c>
      <c r="F29" s="187" t="s">
        <v>5</v>
      </c>
      <c r="G29" s="187" t="s">
        <v>5</v>
      </c>
      <c r="H29" s="187" t="s">
        <v>5</v>
      </c>
      <c r="I29" s="187" t="s">
        <v>5</v>
      </c>
      <c r="J29" s="187" t="s">
        <v>5</v>
      </c>
      <c r="K29" s="187" t="s">
        <v>5</v>
      </c>
      <c r="L29" s="187" t="s">
        <v>123</v>
      </c>
      <c r="M29" s="187" t="s">
        <v>124</v>
      </c>
      <c r="N29" s="187" t="s">
        <v>5</v>
      </c>
      <c r="O29" s="187" t="s">
        <v>5</v>
      </c>
      <c r="P29" s="188" t="s">
        <v>41</v>
      </c>
      <c r="Q29" s="187" t="s">
        <v>1148</v>
      </c>
      <c r="R29" s="187" t="s">
        <v>1149</v>
      </c>
      <c r="S29" s="188" t="s">
        <v>7</v>
      </c>
      <c r="T29" s="188" t="s">
        <v>7</v>
      </c>
      <c r="U29" s="188" t="s">
        <v>7</v>
      </c>
      <c r="V29" s="187" t="s">
        <v>5</v>
      </c>
      <c r="W29" s="187" t="s">
        <v>5</v>
      </c>
      <c r="X29" s="187" t="s">
        <v>5</v>
      </c>
      <c r="Y29" s="187" t="s">
        <v>5</v>
      </c>
      <c r="Z29" s="187" t="s">
        <v>5</v>
      </c>
      <c r="AA29" s="187" t="s">
        <v>5</v>
      </c>
      <c r="AB29" s="187" t="s">
        <v>5</v>
      </c>
      <c r="AC29" s="187" t="s">
        <v>5</v>
      </c>
      <c r="AD29" s="187" t="s">
        <v>5</v>
      </c>
      <c r="AE29" s="187" t="s">
        <v>5</v>
      </c>
      <c r="AF29" s="187" t="s">
        <v>5</v>
      </c>
      <c r="AG29" s="187" t="s">
        <v>5</v>
      </c>
      <c r="AH29" s="187" t="s">
        <v>5</v>
      </c>
      <c r="AI29" s="189" t="s">
        <v>5</v>
      </c>
    </row>
    <row r="30" spans="1:35" ht="15.75">
      <c r="A30" s="186" t="s">
        <v>93</v>
      </c>
      <c r="B30" s="187" t="s">
        <v>203</v>
      </c>
      <c r="C30" s="187" t="s">
        <v>5</v>
      </c>
      <c r="D30" s="187" t="s">
        <v>5</v>
      </c>
      <c r="E30" s="187" t="s">
        <v>5</v>
      </c>
      <c r="F30" s="187" t="s">
        <v>5</v>
      </c>
      <c r="G30" s="187" t="s">
        <v>5</v>
      </c>
      <c r="H30" s="187" t="s">
        <v>5</v>
      </c>
      <c r="I30" s="187" t="s">
        <v>5</v>
      </c>
      <c r="J30" s="187" t="s">
        <v>5</v>
      </c>
      <c r="K30" s="187" t="s">
        <v>5</v>
      </c>
      <c r="L30" s="187" t="s">
        <v>123</v>
      </c>
      <c r="M30" s="187" t="s">
        <v>124</v>
      </c>
      <c r="N30" s="187" t="s">
        <v>5</v>
      </c>
      <c r="O30" s="187" t="s">
        <v>5</v>
      </c>
      <c r="P30" s="188" t="s">
        <v>41</v>
      </c>
      <c r="Q30" s="187" t="s">
        <v>1148</v>
      </c>
      <c r="R30" s="187" t="s">
        <v>1149</v>
      </c>
      <c r="S30" s="188" t="s">
        <v>7</v>
      </c>
      <c r="T30" s="188" t="s">
        <v>7</v>
      </c>
      <c r="U30" s="188" t="s">
        <v>7</v>
      </c>
      <c r="V30" s="187" t="s">
        <v>5</v>
      </c>
      <c r="W30" s="187" t="s">
        <v>5</v>
      </c>
      <c r="X30" s="187" t="s">
        <v>5</v>
      </c>
      <c r="Y30" s="187" t="s">
        <v>5</v>
      </c>
      <c r="Z30" s="187" t="s">
        <v>5</v>
      </c>
      <c r="AA30" s="187" t="s">
        <v>5</v>
      </c>
      <c r="AB30" s="187" t="s">
        <v>5</v>
      </c>
      <c r="AC30" s="187" t="s">
        <v>5</v>
      </c>
      <c r="AD30" s="187" t="s">
        <v>5</v>
      </c>
      <c r="AE30" s="187" t="s">
        <v>5</v>
      </c>
      <c r="AF30" s="187" t="s">
        <v>5</v>
      </c>
      <c r="AG30" s="187" t="s">
        <v>5</v>
      </c>
      <c r="AH30" s="187" t="s">
        <v>5</v>
      </c>
      <c r="AI30" s="189" t="s">
        <v>5</v>
      </c>
    </row>
    <row r="31" spans="1:35" ht="15.75">
      <c r="A31" s="186" t="s">
        <v>95</v>
      </c>
      <c r="B31" s="187" t="s">
        <v>205</v>
      </c>
      <c r="C31" s="187" t="s">
        <v>5</v>
      </c>
      <c r="D31" s="187" t="s">
        <v>5</v>
      </c>
      <c r="E31" s="187" t="s">
        <v>5</v>
      </c>
      <c r="F31" s="187" t="s">
        <v>5</v>
      </c>
      <c r="G31" s="187" t="s">
        <v>5</v>
      </c>
      <c r="H31" s="187" t="s">
        <v>5</v>
      </c>
      <c r="I31" s="187" t="s">
        <v>5</v>
      </c>
      <c r="J31" s="187" t="s">
        <v>5</v>
      </c>
      <c r="K31" s="187" t="s">
        <v>5</v>
      </c>
      <c r="L31" s="187" t="s">
        <v>123</v>
      </c>
      <c r="M31" s="187" t="s">
        <v>124</v>
      </c>
      <c r="N31" s="187" t="s">
        <v>5</v>
      </c>
      <c r="O31" s="187" t="s">
        <v>5</v>
      </c>
      <c r="P31" s="188" t="s">
        <v>41</v>
      </c>
      <c r="Q31" s="187" t="s">
        <v>1148</v>
      </c>
      <c r="R31" s="187" t="s">
        <v>1149</v>
      </c>
      <c r="S31" s="188" t="s">
        <v>7</v>
      </c>
      <c r="T31" s="188" t="s">
        <v>7</v>
      </c>
      <c r="U31" s="188" t="s">
        <v>7</v>
      </c>
      <c r="V31" s="187" t="s">
        <v>5</v>
      </c>
      <c r="W31" s="187" t="s">
        <v>5</v>
      </c>
      <c r="X31" s="187" t="s">
        <v>5</v>
      </c>
      <c r="Y31" s="187" t="s">
        <v>5</v>
      </c>
      <c r="Z31" s="187" t="s">
        <v>5</v>
      </c>
      <c r="AA31" s="187" t="s">
        <v>5</v>
      </c>
      <c r="AB31" s="187" t="s">
        <v>5</v>
      </c>
      <c r="AC31" s="187" t="s">
        <v>5</v>
      </c>
      <c r="AD31" s="187" t="s">
        <v>5</v>
      </c>
      <c r="AE31" s="187" t="s">
        <v>5</v>
      </c>
      <c r="AF31" s="187" t="s">
        <v>5</v>
      </c>
      <c r="AG31" s="187" t="s">
        <v>5</v>
      </c>
      <c r="AH31" s="187" t="s">
        <v>5</v>
      </c>
      <c r="AI31" s="189" t="s">
        <v>5</v>
      </c>
    </row>
    <row r="32" spans="1:35" ht="15.75">
      <c r="A32" s="186" t="s">
        <v>97</v>
      </c>
      <c r="B32" s="187" t="s">
        <v>207</v>
      </c>
      <c r="C32" s="187" t="s">
        <v>5</v>
      </c>
      <c r="D32" s="187" t="s">
        <v>5</v>
      </c>
      <c r="E32" s="187" t="s">
        <v>5</v>
      </c>
      <c r="F32" s="187" t="s">
        <v>5</v>
      </c>
      <c r="G32" s="187" t="s">
        <v>5</v>
      </c>
      <c r="H32" s="187" t="s">
        <v>5</v>
      </c>
      <c r="I32" s="187" t="s">
        <v>5</v>
      </c>
      <c r="J32" s="187" t="s">
        <v>5</v>
      </c>
      <c r="K32" s="187" t="s">
        <v>5</v>
      </c>
      <c r="L32" s="187" t="s">
        <v>123</v>
      </c>
      <c r="M32" s="187" t="s">
        <v>124</v>
      </c>
      <c r="N32" s="187" t="s">
        <v>5</v>
      </c>
      <c r="O32" s="187" t="s">
        <v>5</v>
      </c>
      <c r="P32" s="188" t="s">
        <v>41</v>
      </c>
      <c r="Q32" s="187" t="s">
        <v>1148</v>
      </c>
      <c r="R32" s="187" t="s">
        <v>1149</v>
      </c>
      <c r="S32" s="188" t="s">
        <v>7</v>
      </c>
      <c r="T32" s="188" t="s">
        <v>7</v>
      </c>
      <c r="U32" s="188" t="s">
        <v>7</v>
      </c>
      <c r="V32" s="187" t="s">
        <v>5</v>
      </c>
      <c r="W32" s="187" t="s">
        <v>5</v>
      </c>
      <c r="X32" s="187" t="s">
        <v>5</v>
      </c>
      <c r="Y32" s="187" t="s">
        <v>5</v>
      </c>
      <c r="Z32" s="187" t="s">
        <v>5</v>
      </c>
      <c r="AA32" s="187" t="s">
        <v>5</v>
      </c>
      <c r="AB32" s="187" t="s">
        <v>5</v>
      </c>
      <c r="AC32" s="187" t="s">
        <v>5</v>
      </c>
      <c r="AD32" s="187" t="s">
        <v>5</v>
      </c>
      <c r="AE32" s="187" t="s">
        <v>5</v>
      </c>
      <c r="AF32" s="187" t="s">
        <v>5</v>
      </c>
      <c r="AG32" s="187" t="s">
        <v>5</v>
      </c>
      <c r="AH32" s="187" t="s">
        <v>5</v>
      </c>
      <c r="AI32" s="189" t="s">
        <v>5</v>
      </c>
    </row>
    <row r="33" spans="1:35" ht="15.75">
      <c r="A33" s="186" t="s">
        <v>99</v>
      </c>
      <c r="B33" s="187" t="s">
        <v>209</v>
      </c>
      <c r="C33" s="187" t="s">
        <v>5</v>
      </c>
      <c r="D33" s="187" t="s">
        <v>5</v>
      </c>
      <c r="E33" s="187" t="s">
        <v>5</v>
      </c>
      <c r="F33" s="187" t="s">
        <v>5</v>
      </c>
      <c r="G33" s="187" t="s">
        <v>5</v>
      </c>
      <c r="H33" s="187" t="s">
        <v>5</v>
      </c>
      <c r="I33" s="187" t="s">
        <v>5</v>
      </c>
      <c r="J33" s="187" t="s">
        <v>5</v>
      </c>
      <c r="K33" s="187" t="s">
        <v>5</v>
      </c>
      <c r="L33" s="187" t="s">
        <v>123</v>
      </c>
      <c r="M33" s="187" t="s">
        <v>124</v>
      </c>
      <c r="N33" s="187" t="s">
        <v>5</v>
      </c>
      <c r="O33" s="187" t="s">
        <v>5</v>
      </c>
      <c r="P33" s="188" t="s">
        <v>41</v>
      </c>
      <c r="Q33" s="187" t="s">
        <v>1148</v>
      </c>
      <c r="R33" s="187" t="s">
        <v>1149</v>
      </c>
      <c r="S33" s="188" t="s">
        <v>7</v>
      </c>
      <c r="T33" s="188" t="s">
        <v>7</v>
      </c>
      <c r="U33" s="188" t="s">
        <v>7</v>
      </c>
      <c r="V33" s="187" t="s">
        <v>5</v>
      </c>
      <c r="W33" s="187" t="s">
        <v>5</v>
      </c>
      <c r="X33" s="187" t="s">
        <v>5</v>
      </c>
      <c r="Y33" s="187" t="s">
        <v>5</v>
      </c>
      <c r="Z33" s="187" t="s">
        <v>5</v>
      </c>
      <c r="AA33" s="187" t="s">
        <v>5</v>
      </c>
      <c r="AB33" s="187" t="s">
        <v>5</v>
      </c>
      <c r="AC33" s="187" t="s">
        <v>5</v>
      </c>
      <c r="AD33" s="187" t="s">
        <v>5</v>
      </c>
      <c r="AE33" s="187" t="s">
        <v>5</v>
      </c>
      <c r="AF33" s="187" t="s">
        <v>5</v>
      </c>
      <c r="AG33" s="187" t="s">
        <v>5</v>
      </c>
      <c r="AH33" s="187" t="s">
        <v>5</v>
      </c>
      <c r="AI33" s="189" t="s">
        <v>5</v>
      </c>
    </row>
    <row r="34" spans="1:35" ht="15.75">
      <c r="A34" s="186" t="s">
        <v>101</v>
      </c>
      <c r="B34" s="187" t="s">
        <v>211</v>
      </c>
      <c r="C34" s="187" t="s">
        <v>5</v>
      </c>
      <c r="D34" s="187" t="s">
        <v>5</v>
      </c>
      <c r="E34" s="187" t="s">
        <v>5</v>
      </c>
      <c r="F34" s="187" t="s">
        <v>5</v>
      </c>
      <c r="G34" s="187" t="s">
        <v>5</v>
      </c>
      <c r="H34" s="187" t="s">
        <v>5</v>
      </c>
      <c r="I34" s="187" t="s">
        <v>5</v>
      </c>
      <c r="J34" s="187" t="s">
        <v>5</v>
      </c>
      <c r="K34" s="187" t="s">
        <v>5</v>
      </c>
      <c r="L34" s="187" t="s">
        <v>123</v>
      </c>
      <c r="M34" s="187" t="s">
        <v>124</v>
      </c>
      <c r="N34" s="187" t="s">
        <v>5</v>
      </c>
      <c r="O34" s="187" t="s">
        <v>5</v>
      </c>
      <c r="P34" s="188" t="s">
        <v>41</v>
      </c>
      <c r="Q34" s="187" t="s">
        <v>1148</v>
      </c>
      <c r="R34" s="187" t="s">
        <v>1149</v>
      </c>
      <c r="S34" s="188" t="s">
        <v>7</v>
      </c>
      <c r="T34" s="188" t="s">
        <v>7</v>
      </c>
      <c r="U34" s="188" t="s">
        <v>7</v>
      </c>
      <c r="V34" s="187" t="s">
        <v>5</v>
      </c>
      <c r="W34" s="187" t="s">
        <v>5</v>
      </c>
      <c r="X34" s="187" t="s">
        <v>5</v>
      </c>
      <c r="Y34" s="187" t="s">
        <v>5</v>
      </c>
      <c r="Z34" s="187" t="s">
        <v>5</v>
      </c>
      <c r="AA34" s="187" t="s">
        <v>5</v>
      </c>
      <c r="AB34" s="187" t="s">
        <v>5</v>
      </c>
      <c r="AC34" s="187" t="s">
        <v>5</v>
      </c>
      <c r="AD34" s="187" t="s">
        <v>5</v>
      </c>
      <c r="AE34" s="187" t="s">
        <v>5</v>
      </c>
      <c r="AF34" s="187" t="s">
        <v>5</v>
      </c>
      <c r="AG34" s="187" t="s">
        <v>5</v>
      </c>
      <c r="AH34" s="187" t="s">
        <v>5</v>
      </c>
      <c r="AI34" s="189" t="s">
        <v>5</v>
      </c>
    </row>
    <row r="35" spans="1:35" ht="15.75">
      <c r="A35" s="186" t="s">
        <v>103</v>
      </c>
      <c r="B35" s="187" t="s">
        <v>213</v>
      </c>
      <c r="C35" s="187" t="s">
        <v>5</v>
      </c>
      <c r="D35" s="187" t="s">
        <v>5</v>
      </c>
      <c r="E35" s="187" t="s">
        <v>5</v>
      </c>
      <c r="F35" s="187" t="s">
        <v>5</v>
      </c>
      <c r="G35" s="187" t="s">
        <v>5</v>
      </c>
      <c r="H35" s="187" t="s">
        <v>5</v>
      </c>
      <c r="I35" s="187" t="s">
        <v>5</v>
      </c>
      <c r="J35" s="187" t="s">
        <v>5</v>
      </c>
      <c r="K35" s="187" t="s">
        <v>5</v>
      </c>
      <c r="L35" s="187" t="s">
        <v>123</v>
      </c>
      <c r="M35" s="187" t="s">
        <v>124</v>
      </c>
      <c r="N35" s="187" t="s">
        <v>5</v>
      </c>
      <c r="O35" s="187" t="s">
        <v>5</v>
      </c>
      <c r="P35" s="188" t="s">
        <v>41</v>
      </c>
      <c r="Q35" s="187" t="s">
        <v>1148</v>
      </c>
      <c r="R35" s="187" t="s">
        <v>1149</v>
      </c>
      <c r="S35" s="188" t="s">
        <v>7</v>
      </c>
      <c r="T35" s="188" t="s">
        <v>7</v>
      </c>
      <c r="U35" s="188" t="s">
        <v>7</v>
      </c>
      <c r="V35" s="187" t="s">
        <v>5</v>
      </c>
      <c r="W35" s="187" t="s">
        <v>5</v>
      </c>
      <c r="X35" s="187" t="s">
        <v>5</v>
      </c>
      <c r="Y35" s="187" t="s">
        <v>5</v>
      </c>
      <c r="Z35" s="187" t="s">
        <v>5</v>
      </c>
      <c r="AA35" s="187" t="s">
        <v>5</v>
      </c>
      <c r="AB35" s="187" t="s">
        <v>5</v>
      </c>
      <c r="AC35" s="187" t="s">
        <v>5</v>
      </c>
      <c r="AD35" s="187" t="s">
        <v>5</v>
      </c>
      <c r="AE35" s="187" t="s">
        <v>5</v>
      </c>
      <c r="AF35" s="187" t="s">
        <v>5</v>
      </c>
      <c r="AG35" s="187" t="s">
        <v>5</v>
      </c>
      <c r="AH35" s="187" t="s">
        <v>5</v>
      </c>
      <c r="AI35" s="189" t="s">
        <v>5</v>
      </c>
    </row>
    <row r="36" spans="1:35" ht="15.75">
      <c r="A36" s="186" t="s">
        <v>105</v>
      </c>
      <c r="B36" s="187" t="s">
        <v>215</v>
      </c>
      <c r="C36" s="187" t="s">
        <v>5</v>
      </c>
      <c r="D36" s="187" t="s">
        <v>5</v>
      </c>
      <c r="E36" s="187" t="s">
        <v>5</v>
      </c>
      <c r="F36" s="187" t="s">
        <v>5</v>
      </c>
      <c r="G36" s="187" t="s">
        <v>5</v>
      </c>
      <c r="H36" s="187" t="s">
        <v>5</v>
      </c>
      <c r="I36" s="187" t="s">
        <v>5</v>
      </c>
      <c r="J36" s="187" t="s">
        <v>5</v>
      </c>
      <c r="K36" s="187" t="s">
        <v>5</v>
      </c>
      <c r="L36" s="187" t="s">
        <v>123</v>
      </c>
      <c r="M36" s="187" t="s">
        <v>124</v>
      </c>
      <c r="N36" s="187" t="s">
        <v>5</v>
      </c>
      <c r="O36" s="187" t="s">
        <v>5</v>
      </c>
      <c r="P36" s="188" t="s">
        <v>41</v>
      </c>
      <c r="Q36" s="187" t="s">
        <v>1148</v>
      </c>
      <c r="R36" s="187" t="s">
        <v>1149</v>
      </c>
      <c r="S36" s="188" t="s">
        <v>7</v>
      </c>
      <c r="T36" s="188" t="s">
        <v>7</v>
      </c>
      <c r="U36" s="188" t="s">
        <v>7</v>
      </c>
      <c r="V36" s="187" t="s">
        <v>5</v>
      </c>
      <c r="W36" s="187" t="s">
        <v>5</v>
      </c>
      <c r="X36" s="187" t="s">
        <v>5</v>
      </c>
      <c r="Y36" s="187" t="s">
        <v>5</v>
      </c>
      <c r="Z36" s="187" t="s">
        <v>5</v>
      </c>
      <c r="AA36" s="187" t="s">
        <v>5</v>
      </c>
      <c r="AB36" s="187" t="s">
        <v>5</v>
      </c>
      <c r="AC36" s="187" t="s">
        <v>5</v>
      </c>
      <c r="AD36" s="187" t="s">
        <v>5</v>
      </c>
      <c r="AE36" s="187" t="s">
        <v>5</v>
      </c>
      <c r="AF36" s="187" t="s">
        <v>5</v>
      </c>
      <c r="AG36" s="187" t="s">
        <v>5</v>
      </c>
      <c r="AH36" s="187" t="s">
        <v>5</v>
      </c>
      <c r="AI36" s="189" t="s">
        <v>5</v>
      </c>
    </row>
    <row r="37" spans="1:35" ht="15.75">
      <c r="A37" s="186" t="s">
        <v>107</v>
      </c>
      <c r="B37" s="187" t="s">
        <v>217</v>
      </c>
      <c r="C37" s="187" t="s">
        <v>5</v>
      </c>
      <c r="D37" s="187" t="s">
        <v>5</v>
      </c>
      <c r="E37" s="187" t="s">
        <v>5</v>
      </c>
      <c r="F37" s="187" t="s">
        <v>5</v>
      </c>
      <c r="G37" s="187" t="s">
        <v>5</v>
      </c>
      <c r="H37" s="187" t="s">
        <v>5</v>
      </c>
      <c r="I37" s="187" t="s">
        <v>5</v>
      </c>
      <c r="J37" s="187" t="s">
        <v>5</v>
      </c>
      <c r="K37" s="187" t="s">
        <v>5</v>
      </c>
      <c r="L37" s="187" t="s">
        <v>123</v>
      </c>
      <c r="M37" s="187" t="s">
        <v>124</v>
      </c>
      <c r="N37" s="187" t="s">
        <v>5</v>
      </c>
      <c r="O37" s="187" t="s">
        <v>5</v>
      </c>
      <c r="P37" s="188" t="s">
        <v>41</v>
      </c>
      <c r="Q37" s="187" t="s">
        <v>1148</v>
      </c>
      <c r="R37" s="187" t="s">
        <v>1149</v>
      </c>
      <c r="S37" s="188" t="s">
        <v>7</v>
      </c>
      <c r="T37" s="188" t="s">
        <v>7</v>
      </c>
      <c r="U37" s="188" t="s">
        <v>7</v>
      </c>
      <c r="V37" s="187" t="s">
        <v>5</v>
      </c>
      <c r="W37" s="187" t="s">
        <v>5</v>
      </c>
      <c r="X37" s="187" t="s">
        <v>5</v>
      </c>
      <c r="Y37" s="187" t="s">
        <v>5</v>
      </c>
      <c r="Z37" s="187" t="s">
        <v>5</v>
      </c>
      <c r="AA37" s="187" t="s">
        <v>5</v>
      </c>
      <c r="AB37" s="187" t="s">
        <v>5</v>
      </c>
      <c r="AC37" s="187" t="s">
        <v>5</v>
      </c>
      <c r="AD37" s="187" t="s">
        <v>5</v>
      </c>
      <c r="AE37" s="187" t="s">
        <v>5</v>
      </c>
      <c r="AF37" s="187" t="s">
        <v>5</v>
      </c>
      <c r="AG37" s="187" t="s">
        <v>5</v>
      </c>
      <c r="AH37" s="187" t="s">
        <v>5</v>
      </c>
      <c r="AI37" s="189" t="s">
        <v>5</v>
      </c>
    </row>
    <row r="38" spans="1:35" ht="15.75">
      <c r="A38" s="186" t="s">
        <v>109</v>
      </c>
      <c r="B38" s="187" t="s">
        <v>219</v>
      </c>
      <c r="C38" s="187" t="s">
        <v>5</v>
      </c>
      <c r="D38" s="187" t="s">
        <v>5</v>
      </c>
      <c r="E38" s="187" t="s">
        <v>5</v>
      </c>
      <c r="F38" s="187" t="s">
        <v>5</v>
      </c>
      <c r="G38" s="187" t="s">
        <v>5</v>
      </c>
      <c r="H38" s="187" t="s">
        <v>5</v>
      </c>
      <c r="I38" s="187" t="s">
        <v>5</v>
      </c>
      <c r="J38" s="187" t="s">
        <v>5</v>
      </c>
      <c r="K38" s="187" t="s">
        <v>5</v>
      </c>
      <c r="L38" s="187" t="s">
        <v>123</v>
      </c>
      <c r="M38" s="187" t="s">
        <v>124</v>
      </c>
      <c r="N38" s="187" t="s">
        <v>5</v>
      </c>
      <c r="O38" s="187" t="s">
        <v>5</v>
      </c>
      <c r="P38" s="188" t="s">
        <v>41</v>
      </c>
      <c r="Q38" s="187" t="s">
        <v>1148</v>
      </c>
      <c r="R38" s="187" t="s">
        <v>1149</v>
      </c>
      <c r="S38" s="188" t="s">
        <v>7</v>
      </c>
      <c r="T38" s="188" t="s">
        <v>7</v>
      </c>
      <c r="U38" s="188" t="s">
        <v>7</v>
      </c>
      <c r="V38" s="187" t="s">
        <v>5</v>
      </c>
      <c r="W38" s="187" t="s">
        <v>5</v>
      </c>
      <c r="X38" s="187" t="s">
        <v>5</v>
      </c>
      <c r="Y38" s="187" t="s">
        <v>5</v>
      </c>
      <c r="Z38" s="187" t="s">
        <v>5</v>
      </c>
      <c r="AA38" s="187" t="s">
        <v>5</v>
      </c>
      <c r="AB38" s="187" t="s">
        <v>5</v>
      </c>
      <c r="AC38" s="187" t="s">
        <v>5</v>
      </c>
      <c r="AD38" s="187" t="s">
        <v>5</v>
      </c>
      <c r="AE38" s="187" t="s">
        <v>5</v>
      </c>
      <c r="AF38" s="187" t="s">
        <v>5</v>
      </c>
      <c r="AG38" s="187" t="s">
        <v>5</v>
      </c>
      <c r="AH38" s="187" t="s">
        <v>5</v>
      </c>
      <c r="AI38" s="189" t="s">
        <v>5</v>
      </c>
    </row>
    <row r="39" spans="1:35" ht="15.75">
      <c r="A39" s="186" t="s">
        <v>111</v>
      </c>
      <c r="B39" s="187" t="s">
        <v>221</v>
      </c>
      <c r="C39" s="187" t="s">
        <v>5</v>
      </c>
      <c r="D39" s="187" t="s">
        <v>5</v>
      </c>
      <c r="E39" s="187" t="s">
        <v>5</v>
      </c>
      <c r="F39" s="187" t="s">
        <v>5</v>
      </c>
      <c r="G39" s="187" t="s">
        <v>5</v>
      </c>
      <c r="H39" s="187" t="s">
        <v>5</v>
      </c>
      <c r="I39" s="187" t="s">
        <v>5</v>
      </c>
      <c r="J39" s="187" t="s">
        <v>5</v>
      </c>
      <c r="K39" s="187" t="s">
        <v>5</v>
      </c>
      <c r="L39" s="187" t="s">
        <v>123</v>
      </c>
      <c r="M39" s="187" t="s">
        <v>124</v>
      </c>
      <c r="N39" s="187" t="s">
        <v>5</v>
      </c>
      <c r="O39" s="187" t="s">
        <v>5</v>
      </c>
      <c r="P39" s="188" t="s">
        <v>41</v>
      </c>
      <c r="Q39" s="187" t="s">
        <v>1148</v>
      </c>
      <c r="R39" s="187" t="s">
        <v>1149</v>
      </c>
      <c r="S39" s="188" t="s">
        <v>7</v>
      </c>
      <c r="T39" s="188" t="s">
        <v>7</v>
      </c>
      <c r="U39" s="188" t="s">
        <v>7</v>
      </c>
      <c r="V39" s="187" t="s">
        <v>5</v>
      </c>
      <c r="W39" s="187" t="s">
        <v>5</v>
      </c>
      <c r="X39" s="187" t="s">
        <v>5</v>
      </c>
      <c r="Y39" s="187" t="s">
        <v>5</v>
      </c>
      <c r="Z39" s="187" t="s">
        <v>5</v>
      </c>
      <c r="AA39" s="187" t="s">
        <v>5</v>
      </c>
      <c r="AB39" s="187" t="s">
        <v>5</v>
      </c>
      <c r="AC39" s="187" t="s">
        <v>5</v>
      </c>
      <c r="AD39" s="187" t="s">
        <v>5</v>
      </c>
      <c r="AE39" s="187" t="s">
        <v>5</v>
      </c>
      <c r="AF39" s="187" t="s">
        <v>5</v>
      </c>
      <c r="AG39" s="187" t="s">
        <v>5</v>
      </c>
      <c r="AH39" s="187" t="s">
        <v>5</v>
      </c>
      <c r="AI39" s="189" t="s">
        <v>5</v>
      </c>
    </row>
    <row r="40" spans="1:35" ht="15.75">
      <c r="A40" s="186" t="s">
        <v>113</v>
      </c>
      <c r="B40" s="187" t="s">
        <v>223</v>
      </c>
      <c r="C40" s="187" t="s">
        <v>5</v>
      </c>
      <c r="D40" s="187" t="s">
        <v>5</v>
      </c>
      <c r="E40" s="187" t="s">
        <v>5</v>
      </c>
      <c r="F40" s="187" t="s">
        <v>5</v>
      </c>
      <c r="G40" s="187" t="s">
        <v>5</v>
      </c>
      <c r="H40" s="187" t="s">
        <v>5</v>
      </c>
      <c r="I40" s="187" t="s">
        <v>5</v>
      </c>
      <c r="J40" s="187" t="s">
        <v>5</v>
      </c>
      <c r="K40" s="187" t="s">
        <v>5</v>
      </c>
      <c r="L40" s="187" t="s">
        <v>123</v>
      </c>
      <c r="M40" s="187" t="s">
        <v>124</v>
      </c>
      <c r="N40" s="187" t="s">
        <v>5</v>
      </c>
      <c r="O40" s="187" t="s">
        <v>5</v>
      </c>
      <c r="P40" s="188" t="s">
        <v>41</v>
      </c>
      <c r="Q40" s="187" t="s">
        <v>1148</v>
      </c>
      <c r="R40" s="187" t="s">
        <v>1149</v>
      </c>
      <c r="S40" s="188" t="s">
        <v>7</v>
      </c>
      <c r="T40" s="188" t="s">
        <v>7</v>
      </c>
      <c r="U40" s="188" t="s">
        <v>7</v>
      </c>
      <c r="V40" s="187" t="s">
        <v>5</v>
      </c>
      <c r="W40" s="187" t="s">
        <v>5</v>
      </c>
      <c r="X40" s="187" t="s">
        <v>5</v>
      </c>
      <c r="Y40" s="187" t="s">
        <v>5</v>
      </c>
      <c r="Z40" s="187" t="s">
        <v>5</v>
      </c>
      <c r="AA40" s="187" t="s">
        <v>5</v>
      </c>
      <c r="AB40" s="187" t="s">
        <v>5</v>
      </c>
      <c r="AC40" s="187" t="s">
        <v>5</v>
      </c>
      <c r="AD40" s="187" t="s">
        <v>5</v>
      </c>
      <c r="AE40" s="187" t="s">
        <v>5</v>
      </c>
      <c r="AF40" s="187" t="s">
        <v>5</v>
      </c>
      <c r="AG40" s="187" t="s">
        <v>5</v>
      </c>
      <c r="AH40" s="187" t="s">
        <v>5</v>
      </c>
      <c r="AI40" s="189" t="s">
        <v>5</v>
      </c>
    </row>
    <row r="41" spans="1:35" ht="15.75">
      <c r="A41" s="186" t="s">
        <v>115</v>
      </c>
      <c r="B41" s="187" t="s">
        <v>225</v>
      </c>
      <c r="C41" s="187" t="s">
        <v>5</v>
      </c>
      <c r="D41" s="187" t="s">
        <v>5</v>
      </c>
      <c r="E41" s="187" t="s">
        <v>5</v>
      </c>
      <c r="F41" s="187" t="s">
        <v>5</v>
      </c>
      <c r="G41" s="187" t="s">
        <v>5</v>
      </c>
      <c r="H41" s="187" t="s">
        <v>5</v>
      </c>
      <c r="I41" s="187" t="s">
        <v>5</v>
      </c>
      <c r="J41" s="187" t="s">
        <v>5</v>
      </c>
      <c r="K41" s="187" t="s">
        <v>5</v>
      </c>
      <c r="L41" s="187" t="s">
        <v>123</v>
      </c>
      <c r="M41" s="187" t="s">
        <v>124</v>
      </c>
      <c r="N41" s="187" t="s">
        <v>5</v>
      </c>
      <c r="O41" s="187" t="s">
        <v>5</v>
      </c>
      <c r="P41" s="188" t="s">
        <v>41</v>
      </c>
      <c r="Q41" s="187" t="s">
        <v>1148</v>
      </c>
      <c r="R41" s="187" t="s">
        <v>1149</v>
      </c>
      <c r="S41" s="188" t="s">
        <v>7</v>
      </c>
      <c r="T41" s="188" t="s">
        <v>7</v>
      </c>
      <c r="U41" s="188" t="s">
        <v>7</v>
      </c>
      <c r="V41" s="187" t="s">
        <v>5</v>
      </c>
      <c r="W41" s="187" t="s">
        <v>5</v>
      </c>
      <c r="X41" s="187" t="s">
        <v>5</v>
      </c>
      <c r="Y41" s="187" t="s">
        <v>5</v>
      </c>
      <c r="Z41" s="187" t="s">
        <v>5</v>
      </c>
      <c r="AA41" s="187" t="s">
        <v>5</v>
      </c>
      <c r="AB41" s="187" t="s">
        <v>5</v>
      </c>
      <c r="AC41" s="187" t="s">
        <v>5</v>
      </c>
      <c r="AD41" s="187" t="s">
        <v>5</v>
      </c>
      <c r="AE41" s="187" t="s">
        <v>5</v>
      </c>
      <c r="AF41" s="187" t="s">
        <v>5</v>
      </c>
      <c r="AG41" s="187" t="s">
        <v>5</v>
      </c>
      <c r="AH41" s="187" t="s">
        <v>5</v>
      </c>
      <c r="AI41" s="189" t="s">
        <v>5</v>
      </c>
    </row>
    <row r="42" spans="1:35" ht="15.75">
      <c r="A42" s="186" t="s">
        <v>119</v>
      </c>
      <c r="B42" s="187" t="s">
        <v>227</v>
      </c>
      <c r="C42" s="187" t="s">
        <v>5</v>
      </c>
      <c r="D42" s="187" t="s">
        <v>5</v>
      </c>
      <c r="E42" s="187" t="s">
        <v>5</v>
      </c>
      <c r="F42" s="187" t="s">
        <v>5</v>
      </c>
      <c r="G42" s="187" t="s">
        <v>5</v>
      </c>
      <c r="H42" s="187" t="s">
        <v>5</v>
      </c>
      <c r="I42" s="187" t="s">
        <v>5</v>
      </c>
      <c r="J42" s="187" t="s">
        <v>5</v>
      </c>
      <c r="K42" s="187" t="s">
        <v>5</v>
      </c>
      <c r="L42" s="187" t="s">
        <v>123</v>
      </c>
      <c r="M42" s="187" t="s">
        <v>124</v>
      </c>
      <c r="N42" s="187" t="s">
        <v>5</v>
      </c>
      <c r="O42" s="187" t="s">
        <v>5</v>
      </c>
      <c r="P42" s="188" t="s">
        <v>41</v>
      </c>
      <c r="Q42" s="187" t="s">
        <v>1148</v>
      </c>
      <c r="R42" s="187" t="s">
        <v>1149</v>
      </c>
      <c r="S42" s="188" t="s">
        <v>7</v>
      </c>
      <c r="T42" s="188" t="s">
        <v>7</v>
      </c>
      <c r="U42" s="188" t="s">
        <v>7</v>
      </c>
      <c r="V42" s="187" t="s">
        <v>5</v>
      </c>
      <c r="W42" s="187" t="s">
        <v>5</v>
      </c>
      <c r="X42" s="187" t="s">
        <v>5</v>
      </c>
      <c r="Y42" s="187" t="s">
        <v>5</v>
      </c>
      <c r="Z42" s="187" t="s">
        <v>5</v>
      </c>
      <c r="AA42" s="187" t="s">
        <v>5</v>
      </c>
      <c r="AB42" s="187" t="s">
        <v>5</v>
      </c>
      <c r="AC42" s="187" t="s">
        <v>5</v>
      </c>
      <c r="AD42" s="187" t="s">
        <v>5</v>
      </c>
      <c r="AE42" s="187" t="s">
        <v>5</v>
      </c>
      <c r="AF42" s="187" t="s">
        <v>5</v>
      </c>
      <c r="AG42" s="187" t="s">
        <v>5</v>
      </c>
      <c r="AH42" s="187" t="s">
        <v>5</v>
      </c>
      <c r="AI42" s="189" t="s">
        <v>5</v>
      </c>
    </row>
    <row r="43" spans="1:35" ht="15.75">
      <c r="A43" s="186" t="s">
        <v>121</v>
      </c>
      <c r="B43" s="187" t="s">
        <v>229</v>
      </c>
      <c r="C43" s="187" t="s">
        <v>5</v>
      </c>
      <c r="D43" s="187" t="s">
        <v>5</v>
      </c>
      <c r="E43" s="187" t="s">
        <v>5</v>
      </c>
      <c r="F43" s="187" t="s">
        <v>5</v>
      </c>
      <c r="G43" s="187" t="s">
        <v>5</v>
      </c>
      <c r="H43" s="187" t="s">
        <v>5</v>
      </c>
      <c r="I43" s="187" t="s">
        <v>5</v>
      </c>
      <c r="J43" s="187" t="s">
        <v>5</v>
      </c>
      <c r="K43" s="187" t="s">
        <v>5</v>
      </c>
      <c r="L43" s="187" t="s">
        <v>123</v>
      </c>
      <c r="M43" s="187" t="s">
        <v>124</v>
      </c>
      <c r="N43" s="187" t="s">
        <v>5</v>
      </c>
      <c r="O43" s="187" t="s">
        <v>5</v>
      </c>
      <c r="P43" s="188" t="s">
        <v>41</v>
      </c>
      <c r="Q43" s="187" t="s">
        <v>1148</v>
      </c>
      <c r="R43" s="187" t="s">
        <v>1149</v>
      </c>
      <c r="S43" s="188" t="s">
        <v>7</v>
      </c>
      <c r="T43" s="188" t="s">
        <v>7</v>
      </c>
      <c r="U43" s="188" t="s">
        <v>7</v>
      </c>
      <c r="V43" s="187" t="s">
        <v>5</v>
      </c>
      <c r="W43" s="187" t="s">
        <v>5</v>
      </c>
      <c r="X43" s="187" t="s">
        <v>5</v>
      </c>
      <c r="Y43" s="187" t="s">
        <v>5</v>
      </c>
      <c r="Z43" s="187" t="s">
        <v>5</v>
      </c>
      <c r="AA43" s="187" t="s">
        <v>5</v>
      </c>
      <c r="AB43" s="187" t="s">
        <v>5</v>
      </c>
      <c r="AC43" s="187" t="s">
        <v>5</v>
      </c>
      <c r="AD43" s="187" t="s">
        <v>5</v>
      </c>
      <c r="AE43" s="187" t="s">
        <v>5</v>
      </c>
      <c r="AF43" s="187" t="s">
        <v>5</v>
      </c>
      <c r="AG43" s="187" t="s">
        <v>5</v>
      </c>
      <c r="AH43" s="187" t="s">
        <v>5</v>
      </c>
      <c r="AI43" s="189" t="s">
        <v>5</v>
      </c>
    </row>
    <row r="44" spans="1:35" ht="15.75">
      <c r="A44" s="186" t="s">
        <v>125</v>
      </c>
      <c r="B44" s="187" t="s">
        <v>231</v>
      </c>
      <c r="C44" s="187" t="s">
        <v>5</v>
      </c>
      <c r="D44" s="187" t="s">
        <v>5</v>
      </c>
      <c r="E44" s="187" t="s">
        <v>5</v>
      </c>
      <c r="F44" s="187" t="s">
        <v>5</v>
      </c>
      <c r="G44" s="187" t="s">
        <v>5</v>
      </c>
      <c r="H44" s="187" t="s">
        <v>5</v>
      </c>
      <c r="I44" s="187" t="s">
        <v>5</v>
      </c>
      <c r="J44" s="187" t="s">
        <v>5</v>
      </c>
      <c r="K44" s="187" t="s">
        <v>5</v>
      </c>
      <c r="L44" s="187" t="s">
        <v>123</v>
      </c>
      <c r="M44" s="187" t="s">
        <v>124</v>
      </c>
      <c r="N44" s="187" t="s">
        <v>5</v>
      </c>
      <c r="O44" s="187" t="s">
        <v>5</v>
      </c>
      <c r="P44" s="188" t="s">
        <v>41</v>
      </c>
      <c r="Q44" s="187" t="s">
        <v>1148</v>
      </c>
      <c r="R44" s="187" t="s">
        <v>1149</v>
      </c>
      <c r="S44" s="188" t="s">
        <v>7</v>
      </c>
      <c r="T44" s="188" t="s">
        <v>7</v>
      </c>
      <c r="U44" s="188" t="s">
        <v>7</v>
      </c>
      <c r="V44" s="187" t="s">
        <v>5</v>
      </c>
      <c r="W44" s="187" t="s">
        <v>5</v>
      </c>
      <c r="X44" s="187" t="s">
        <v>5</v>
      </c>
      <c r="Y44" s="187" t="s">
        <v>5</v>
      </c>
      <c r="Z44" s="187" t="s">
        <v>5</v>
      </c>
      <c r="AA44" s="187" t="s">
        <v>5</v>
      </c>
      <c r="AB44" s="187" t="s">
        <v>5</v>
      </c>
      <c r="AC44" s="187" t="s">
        <v>5</v>
      </c>
      <c r="AD44" s="187" t="s">
        <v>5</v>
      </c>
      <c r="AE44" s="187" t="s">
        <v>5</v>
      </c>
      <c r="AF44" s="187" t="s">
        <v>5</v>
      </c>
      <c r="AG44" s="187" t="s">
        <v>5</v>
      </c>
      <c r="AH44" s="187" t="s">
        <v>5</v>
      </c>
      <c r="AI44" s="189" t="s">
        <v>5</v>
      </c>
    </row>
    <row r="45" spans="1:35" ht="15.75">
      <c r="A45" s="186" t="s">
        <v>129</v>
      </c>
      <c r="B45" s="187" t="s">
        <v>233</v>
      </c>
      <c r="C45" s="187" t="s">
        <v>5</v>
      </c>
      <c r="D45" s="187" t="s">
        <v>5</v>
      </c>
      <c r="E45" s="187" t="s">
        <v>5</v>
      </c>
      <c r="F45" s="187" t="s">
        <v>5</v>
      </c>
      <c r="G45" s="187" t="s">
        <v>5</v>
      </c>
      <c r="H45" s="187" t="s">
        <v>5</v>
      </c>
      <c r="I45" s="187" t="s">
        <v>5</v>
      </c>
      <c r="J45" s="187" t="s">
        <v>5</v>
      </c>
      <c r="K45" s="187" t="s">
        <v>5</v>
      </c>
      <c r="L45" s="187" t="s">
        <v>123</v>
      </c>
      <c r="M45" s="187" t="s">
        <v>124</v>
      </c>
      <c r="N45" s="187" t="s">
        <v>5</v>
      </c>
      <c r="O45" s="187" t="s">
        <v>5</v>
      </c>
      <c r="P45" s="188" t="s">
        <v>41</v>
      </c>
      <c r="Q45" s="187" t="s">
        <v>1148</v>
      </c>
      <c r="R45" s="187" t="s">
        <v>1149</v>
      </c>
      <c r="S45" s="188" t="s">
        <v>7</v>
      </c>
      <c r="T45" s="188" t="s">
        <v>7</v>
      </c>
      <c r="U45" s="188" t="s">
        <v>7</v>
      </c>
      <c r="V45" s="187" t="s">
        <v>5</v>
      </c>
      <c r="W45" s="187" t="s">
        <v>5</v>
      </c>
      <c r="X45" s="187" t="s">
        <v>5</v>
      </c>
      <c r="Y45" s="187" t="s">
        <v>5</v>
      </c>
      <c r="Z45" s="187" t="s">
        <v>5</v>
      </c>
      <c r="AA45" s="187" t="s">
        <v>5</v>
      </c>
      <c r="AB45" s="187" t="s">
        <v>5</v>
      </c>
      <c r="AC45" s="187" t="s">
        <v>5</v>
      </c>
      <c r="AD45" s="187" t="s">
        <v>5</v>
      </c>
      <c r="AE45" s="187" t="s">
        <v>5</v>
      </c>
      <c r="AF45" s="187" t="s">
        <v>5</v>
      </c>
      <c r="AG45" s="187" t="s">
        <v>5</v>
      </c>
      <c r="AH45" s="187" t="s">
        <v>5</v>
      </c>
      <c r="AI45" s="189" t="s">
        <v>5</v>
      </c>
    </row>
    <row r="46" spans="1:35" ht="15.75">
      <c r="A46" s="186" t="s">
        <v>133</v>
      </c>
      <c r="B46" s="187" t="s">
        <v>235</v>
      </c>
      <c r="C46" s="187" t="s">
        <v>5</v>
      </c>
      <c r="D46" s="187" t="s">
        <v>5</v>
      </c>
      <c r="E46" s="187" t="s">
        <v>5</v>
      </c>
      <c r="F46" s="187" t="s">
        <v>5</v>
      </c>
      <c r="G46" s="187" t="s">
        <v>5</v>
      </c>
      <c r="H46" s="187" t="s">
        <v>5</v>
      </c>
      <c r="I46" s="187" t="s">
        <v>5</v>
      </c>
      <c r="J46" s="187" t="s">
        <v>5</v>
      </c>
      <c r="K46" s="187" t="s">
        <v>5</v>
      </c>
      <c r="L46" s="187" t="s">
        <v>123</v>
      </c>
      <c r="M46" s="187" t="s">
        <v>124</v>
      </c>
      <c r="N46" s="187" t="s">
        <v>5</v>
      </c>
      <c r="O46" s="187" t="s">
        <v>5</v>
      </c>
      <c r="P46" s="188" t="s">
        <v>41</v>
      </c>
      <c r="Q46" s="187" t="s">
        <v>1148</v>
      </c>
      <c r="R46" s="187" t="s">
        <v>1149</v>
      </c>
      <c r="S46" s="188" t="s">
        <v>7</v>
      </c>
      <c r="T46" s="188" t="s">
        <v>7</v>
      </c>
      <c r="U46" s="188" t="s">
        <v>7</v>
      </c>
      <c r="V46" s="187" t="s">
        <v>5</v>
      </c>
      <c r="W46" s="187" t="s">
        <v>5</v>
      </c>
      <c r="X46" s="187" t="s">
        <v>5</v>
      </c>
      <c r="Y46" s="187" t="s">
        <v>5</v>
      </c>
      <c r="Z46" s="187" t="s">
        <v>5</v>
      </c>
      <c r="AA46" s="187" t="s">
        <v>5</v>
      </c>
      <c r="AB46" s="187" t="s">
        <v>5</v>
      </c>
      <c r="AC46" s="187" t="s">
        <v>5</v>
      </c>
      <c r="AD46" s="187" t="s">
        <v>5</v>
      </c>
      <c r="AE46" s="187" t="s">
        <v>5</v>
      </c>
      <c r="AF46" s="187" t="s">
        <v>5</v>
      </c>
      <c r="AG46" s="187" t="s">
        <v>5</v>
      </c>
      <c r="AH46" s="187" t="s">
        <v>5</v>
      </c>
      <c r="AI46" s="189" t="s">
        <v>5</v>
      </c>
    </row>
    <row r="47" spans="1:35" ht="15.75">
      <c r="A47" s="186" t="s">
        <v>136</v>
      </c>
      <c r="B47" s="187" t="s">
        <v>237</v>
      </c>
      <c r="C47" s="187" t="s">
        <v>5</v>
      </c>
      <c r="D47" s="187" t="s">
        <v>5</v>
      </c>
      <c r="E47" s="187" t="s">
        <v>5</v>
      </c>
      <c r="F47" s="187" t="s">
        <v>5</v>
      </c>
      <c r="G47" s="187" t="s">
        <v>5</v>
      </c>
      <c r="H47" s="187" t="s">
        <v>5</v>
      </c>
      <c r="I47" s="187" t="s">
        <v>5</v>
      </c>
      <c r="J47" s="187" t="s">
        <v>5</v>
      </c>
      <c r="K47" s="187" t="s">
        <v>5</v>
      </c>
      <c r="L47" s="187" t="s">
        <v>123</v>
      </c>
      <c r="M47" s="187" t="s">
        <v>124</v>
      </c>
      <c r="N47" s="187" t="s">
        <v>5</v>
      </c>
      <c r="O47" s="187" t="s">
        <v>5</v>
      </c>
      <c r="P47" s="188" t="s">
        <v>41</v>
      </c>
      <c r="Q47" s="187" t="s">
        <v>1148</v>
      </c>
      <c r="R47" s="187" t="s">
        <v>1149</v>
      </c>
      <c r="S47" s="188" t="s">
        <v>7</v>
      </c>
      <c r="T47" s="188" t="s">
        <v>7</v>
      </c>
      <c r="U47" s="188" t="s">
        <v>7</v>
      </c>
      <c r="V47" s="187" t="s">
        <v>5</v>
      </c>
      <c r="W47" s="187" t="s">
        <v>5</v>
      </c>
      <c r="X47" s="187" t="s">
        <v>5</v>
      </c>
      <c r="Y47" s="187" t="s">
        <v>5</v>
      </c>
      <c r="Z47" s="187" t="s">
        <v>5</v>
      </c>
      <c r="AA47" s="187" t="s">
        <v>5</v>
      </c>
      <c r="AB47" s="187" t="s">
        <v>5</v>
      </c>
      <c r="AC47" s="187" t="s">
        <v>5</v>
      </c>
      <c r="AD47" s="187" t="s">
        <v>5</v>
      </c>
      <c r="AE47" s="187" t="s">
        <v>5</v>
      </c>
      <c r="AF47" s="187" t="s">
        <v>5</v>
      </c>
      <c r="AG47" s="187" t="s">
        <v>5</v>
      </c>
      <c r="AH47" s="187" t="s">
        <v>5</v>
      </c>
      <c r="AI47" s="189" t="s">
        <v>5</v>
      </c>
    </row>
    <row r="48" spans="1:35" ht="15.75">
      <c r="A48" s="186" t="s">
        <v>140</v>
      </c>
      <c r="B48" s="187" t="s">
        <v>239</v>
      </c>
      <c r="C48" s="187" t="s">
        <v>5</v>
      </c>
      <c r="D48" s="187" t="s">
        <v>5</v>
      </c>
      <c r="E48" s="187" t="s">
        <v>5</v>
      </c>
      <c r="F48" s="187" t="s">
        <v>5</v>
      </c>
      <c r="G48" s="187" t="s">
        <v>5</v>
      </c>
      <c r="H48" s="187" t="s">
        <v>5</v>
      </c>
      <c r="I48" s="187" t="s">
        <v>5</v>
      </c>
      <c r="J48" s="187" t="s">
        <v>5</v>
      </c>
      <c r="K48" s="187" t="s">
        <v>5</v>
      </c>
      <c r="L48" s="187" t="s">
        <v>123</v>
      </c>
      <c r="M48" s="187" t="s">
        <v>124</v>
      </c>
      <c r="N48" s="187" t="s">
        <v>5</v>
      </c>
      <c r="O48" s="187" t="s">
        <v>5</v>
      </c>
      <c r="P48" s="188" t="s">
        <v>41</v>
      </c>
      <c r="Q48" s="187" t="s">
        <v>1148</v>
      </c>
      <c r="R48" s="187" t="s">
        <v>1149</v>
      </c>
      <c r="S48" s="188" t="s">
        <v>7</v>
      </c>
      <c r="T48" s="188" t="s">
        <v>7</v>
      </c>
      <c r="U48" s="188" t="s">
        <v>7</v>
      </c>
      <c r="V48" s="187" t="s">
        <v>5</v>
      </c>
      <c r="W48" s="187" t="s">
        <v>5</v>
      </c>
      <c r="X48" s="187" t="s">
        <v>5</v>
      </c>
      <c r="Y48" s="187" t="s">
        <v>5</v>
      </c>
      <c r="Z48" s="187" t="s">
        <v>5</v>
      </c>
      <c r="AA48" s="187" t="s">
        <v>5</v>
      </c>
      <c r="AB48" s="187" t="s">
        <v>5</v>
      </c>
      <c r="AC48" s="187" t="s">
        <v>5</v>
      </c>
      <c r="AD48" s="187" t="s">
        <v>5</v>
      </c>
      <c r="AE48" s="187" t="s">
        <v>5</v>
      </c>
      <c r="AF48" s="187" t="s">
        <v>5</v>
      </c>
      <c r="AG48" s="187" t="s">
        <v>5</v>
      </c>
      <c r="AH48" s="187" t="s">
        <v>5</v>
      </c>
      <c r="AI48" s="189" t="s">
        <v>5</v>
      </c>
    </row>
    <row r="49" spans="1:35" ht="15.75">
      <c r="A49" s="186" t="s">
        <v>142</v>
      </c>
      <c r="B49" s="187" t="s">
        <v>241</v>
      </c>
      <c r="C49" s="187" t="s">
        <v>5</v>
      </c>
      <c r="D49" s="187" t="s">
        <v>5</v>
      </c>
      <c r="E49" s="187" t="s">
        <v>5</v>
      </c>
      <c r="F49" s="187" t="s">
        <v>5</v>
      </c>
      <c r="G49" s="187" t="s">
        <v>5</v>
      </c>
      <c r="H49" s="187" t="s">
        <v>5</v>
      </c>
      <c r="I49" s="187" t="s">
        <v>5</v>
      </c>
      <c r="J49" s="187" t="s">
        <v>5</v>
      </c>
      <c r="K49" s="187" t="s">
        <v>5</v>
      </c>
      <c r="L49" s="187" t="s">
        <v>123</v>
      </c>
      <c r="M49" s="187" t="s">
        <v>124</v>
      </c>
      <c r="N49" s="187" t="s">
        <v>5</v>
      </c>
      <c r="O49" s="187" t="s">
        <v>5</v>
      </c>
      <c r="P49" s="188" t="s">
        <v>41</v>
      </c>
      <c r="Q49" s="187" t="s">
        <v>1148</v>
      </c>
      <c r="R49" s="187" t="s">
        <v>1149</v>
      </c>
      <c r="S49" s="188" t="s">
        <v>7</v>
      </c>
      <c r="T49" s="188" t="s">
        <v>7</v>
      </c>
      <c r="U49" s="188" t="s">
        <v>7</v>
      </c>
      <c r="V49" s="187" t="s">
        <v>5</v>
      </c>
      <c r="W49" s="187" t="s">
        <v>5</v>
      </c>
      <c r="X49" s="187" t="s">
        <v>5</v>
      </c>
      <c r="Y49" s="187" t="s">
        <v>5</v>
      </c>
      <c r="Z49" s="187" t="s">
        <v>5</v>
      </c>
      <c r="AA49" s="187" t="s">
        <v>5</v>
      </c>
      <c r="AB49" s="187" t="s">
        <v>5</v>
      </c>
      <c r="AC49" s="187" t="s">
        <v>5</v>
      </c>
      <c r="AD49" s="187" t="s">
        <v>5</v>
      </c>
      <c r="AE49" s="187" t="s">
        <v>5</v>
      </c>
      <c r="AF49" s="187" t="s">
        <v>5</v>
      </c>
      <c r="AG49" s="187" t="s">
        <v>5</v>
      </c>
      <c r="AH49" s="187" t="s">
        <v>5</v>
      </c>
      <c r="AI49" s="189" t="s">
        <v>5</v>
      </c>
    </row>
    <row r="50" spans="1:35" ht="15.75">
      <c r="A50" s="186" t="s">
        <v>146</v>
      </c>
      <c r="B50" s="187" t="s">
        <v>243</v>
      </c>
      <c r="C50" s="187" t="s">
        <v>5</v>
      </c>
      <c r="D50" s="187" t="s">
        <v>5</v>
      </c>
      <c r="E50" s="187" t="s">
        <v>5</v>
      </c>
      <c r="F50" s="187" t="s">
        <v>5</v>
      </c>
      <c r="G50" s="187" t="s">
        <v>5</v>
      </c>
      <c r="H50" s="187" t="s">
        <v>5</v>
      </c>
      <c r="I50" s="187" t="s">
        <v>5</v>
      </c>
      <c r="J50" s="187" t="s">
        <v>5</v>
      </c>
      <c r="K50" s="187" t="s">
        <v>5</v>
      </c>
      <c r="L50" s="187" t="s">
        <v>123</v>
      </c>
      <c r="M50" s="187" t="s">
        <v>124</v>
      </c>
      <c r="N50" s="187" t="s">
        <v>5</v>
      </c>
      <c r="O50" s="187" t="s">
        <v>5</v>
      </c>
      <c r="P50" s="188" t="s">
        <v>41</v>
      </c>
      <c r="Q50" s="187" t="s">
        <v>1148</v>
      </c>
      <c r="R50" s="187" t="s">
        <v>1149</v>
      </c>
      <c r="S50" s="188" t="s">
        <v>7</v>
      </c>
      <c r="T50" s="188" t="s">
        <v>7</v>
      </c>
      <c r="U50" s="188" t="s">
        <v>7</v>
      </c>
      <c r="V50" s="187" t="s">
        <v>5</v>
      </c>
      <c r="W50" s="187" t="s">
        <v>5</v>
      </c>
      <c r="X50" s="187" t="s">
        <v>5</v>
      </c>
      <c r="Y50" s="187" t="s">
        <v>5</v>
      </c>
      <c r="Z50" s="187" t="s">
        <v>5</v>
      </c>
      <c r="AA50" s="187" t="s">
        <v>5</v>
      </c>
      <c r="AB50" s="187" t="s">
        <v>5</v>
      </c>
      <c r="AC50" s="187" t="s">
        <v>5</v>
      </c>
      <c r="AD50" s="187" t="s">
        <v>5</v>
      </c>
      <c r="AE50" s="187" t="s">
        <v>5</v>
      </c>
      <c r="AF50" s="187" t="s">
        <v>5</v>
      </c>
      <c r="AG50" s="187" t="s">
        <v>5</v>
      </c>
      <c r="AH50" s="187" t="s">
        <v>5</v>
      </c>
      <c r="AI50" s="189" t="s">
        <v>5</v>
      </c>
    </row>
    <row r="51" spans="1:35" ht="15.75">
      <c r="A51" s="186" t="s">
        <v>148</v>
      </c>
      <c r="B51" s="187" t="s">
        <v>122</v>
      </c>
      <c r="C51" s="187" t="s">
        <v>5</v>
      </c>
      <c r="D51" s="187" t="s">
        <v>5</v>
      </c>
      <c r="E51" s="187" t="s">
        <v>5</v>
      </c>
      <c r="F51" s="187" t="s">
        <v>5</v>
      </c>
      <c r="G51" s="187" t="s">
        <v>5</v>
      </c>
      <c r="H51" s="187" t="s">
        <v>5</v>
      </c>
      <c r="I51" s="187" t="s">
        <v>5</v>
      </c>
      <c r="J51" s="187" t="s">
        <v>5</v>
      </c>
      <c r="K51" s="187" t="s">
        <v>5</v>
      </c>
      <c r="L51" s="187" t="s">
        <v>123</v>
      </c>
      <c r="M51" s="187" t="s">
        <v>124</v>
      </c>
      <c r="N51" s="187" t="s">
        <v>5</v>
      </c>
      <c r="O51" s="187" t="s">
        <v>5</v>
      </c>
      <c r="P51" s="188" t="s">
        <v>41</v>
      </c>
      <c r="Q51" s="187" t="s">
        <v>1148</v>
      </c>
      <c r="R51" s="187" t="s">
        <v>1149</v>
      </c>
      <c r="S51" s="188" t="s">
        <v>7</v>
      </c>
      <c r="T51" s="188" t="s">
        <v>7</v>
      </c>
      <c r="U51" s="188" t="s">
        <v>7</v>
      </c>
      <c r="V51" s="187" t="s">
        <v>5</v>
      </c>
      <c r="W51" s="187" t="s">
        <v>5</v>
      </c>
      <c r="X51" s="187" t="s">
        <v>5</v>
      </c>
      <c r="Y51" s="187" t="s">
        <v>5</v>
      </c>
      <c r="Z51" s="187" t="s">
        <v>5</v>
      </c>
      <c r="AA51" s="187" t="s">
        <v>5</v>
      </c>
      <c r="AB51" s="187" t="s">
        <v>5</v>
      </c>
      <c r="AC51" s="187" t="s">
        <v>5</v>
      </c>
      <c r="AD51" s="187" t="s">
        <v>5</v>
      </c>
      <c r="AE51" s="187" t="s">
        <v>5</v>
      </c>
      <c r="AF51" s="187" t="s">
        <v>5</v>
      </c>
      <c r="AG51" s="187" t="s">
        <v>5</v>
      </c>
      <c r="AH51" s="187" t="s">
        <v>5</v>
      </c>
      <c r="AI51" s="189" t="s">
        <v>5</v>
      </c>
    </row>
    <row r="52" spans="1:35" ht="15.75">
      <c r="A52" s="186" t="s">
        <v>152</v>
      </c>
      <c r="B52" s="187" t="s">
        <v>245</v>
      </c>
      <c r="C52" s="187" t="s">
        <v>5</v>
      </c>
      <c r="D52" s="187" t="s">
        <v>5</v>
      </c>
      <c r="E52" s="187" t="s">
        <v>5</v>
      </c>
      <c r="F52" s="187" t="s">
        <v>5</v>
      </c>
      <c r="G52" s="187" t="s">
        <v>5</v>
      </c>
      <c r="H52" s="187" t="s">
        <v>5</v>
      </c>
      <c r="I52" s="187" t="s">
        <v>5</v>
      </c>
      <c r="J52" s="187" t="s">
        <v>5</v>
      </c>
      <c r="K52" s="187" t="s">
        <v>5</v>
      </c>
      <c r="L52" s="187" t="s">
        <v>246</v>
      </c>
      <c r="M52" s="187" t="s">
        <v>247</v>
      </c>
      <c r="N52" s="187" t="s">
        <v>5</v>
      </c>
      <c r="O52" s="187" t="s">
        <v>5</v>
      </c>
      <c r="P52" s="188" t="s">
        <v>7</v>
      </c>
      <c r="Q52" s="187" t="s">
        <v>1148</v>
      </c>
      <c r="R52" s="187" t="s">
        <v>1149</v>
      </c>
      <c r="S52" s="188" t="s">
        <v>7</v>
      </c>
      <c r="T52" s="188" t="s">
        <v>7</v>
      </c>
      <c r="U52" s="188" t="s">
        <v>7</v>
      </c>
      <c r="V52" s="187" t="s">
        <v>5</v>
      </c>
      <c r="W52" s="187" t="s">
        <v>5</v>
      </c>
      <c r="X52" s="187" t="s">
        <v>5</v>
      </c>
      <c r="Y52" s="187" t="s">
        <v>5</v>
      </c>
      <c r="Z52" s="187" t="s">
        <v>5</v>
      </c>
      <c r="AA52" s="187" t="s">
        <v>5</v>
      </c>
      <c r="AB52" s="187" t="s">
        <v>5</v>
      </c>
      <c r="AC52" s="187" t="s">
        <v>5</v>
      </c>
      <c r="AD52" s="187" t="s">
        <v>5</v>
      </c>
      <c r="AE52" s="187" t="s">
        <v>5</v>
      </c>
      <c r="AF52" s="187" t="s">
        <v>5</v>
      </c>
      <c r="AG52" s="187" t="s">
        <v>5</v>
      </c>
      <c r="AH52" s="187" t="s">
        <v>5</v>
      </c>
      <c r="AI52" s="189" t="s">
        <v>5</v>
      </c>
    </row>
    <row r="53" spans="1:35" ht="15.75">
      <c r="A53" s="186" t="s">
        <v>156</v>
      </c>
      <c r="B53" s="187" t="s">
        <v>249</v>
      </c>
      <c r="C53" s="187" t="s">
        <v>5</v>
      </c>
      <c r="D53" s="187" t="s">
        <v>5</v>
      </c>
      <c r="E53" s="187" t="s">
        <v>5</v>
      </c>
      <c r="F53" s="187" t="s">
        <v>5</v>
      </c>
      <c r="G53" s="187" t="s">
        <v>5</v>
      </c>
      <c r="H53" s="187" t="s">
        <v>5</v>
      </c>
      <c r="I53" s="187" t="s">
        <v>5</v>
      </c>
      <c r="J53" s="187" t="s">
        <v>5</v>
      </c>
      <c r="K53" s="187" t="s">
        <v>5</v>
      </c>
      <c r="L53" s="187" t="s">
        <v>246</v>
      </c>
      <c r="M53" s="187" t="s">
        <v>247</v>
      </c>
      <c r="N53" s="187" t="s">
        <v>5</v>
      </c>
      <c r="O53" s="187" t="s">
        <v>5</v>
      </c>
      <c r="P53" s="188" t="s">
        <v>7</v>
      </c>
      <c r="Q53" s="187" t="s">
        <v>1148</v>
      </c>
      <c r="R53" s="187" t="s">
        <v>1149</v>
      </c>
      <c r="S53" s="188" t="s">
        <v>7</v>
      </c>
      <c r="T53" s="188" t="s">
        <v>7</v>
      </c>
      <c r="U53" s="188" t="s">
        <v>7</v>
      </c>
      <c r="V53" s="187" t="s">
        <v>5</v>
      </c>
      <c r="W53" s="187" t="s">
        <v>5</v>
      </c>
      <c r="X53" s="187" t="s">
        <v>5</v>
      </c>
      <c r="Y53" s="187" t="s">
        <v>5</v>
      </c>
      <c r="Z53" s="187" t="s">
        <v>5</v>
      </c>
      <c r="AA53" s="187" t="s">
        <v>5</v>
      </c>
      <c r="AB53" s="187" t="s">
        <v>5</v>
      </c>
      <c r="AC53" s="187" t="s">
        <v>5</v>
      </c>
      <c r="AD53" s="187" t="s">
        <v>5</v>
      </c>
      <c r="AE53" s="187" t="s">
        <v>5</v>
      </c>
      <c r="AF53" s="187" t="s">
        <v>5</v>
      </c>
      <c r="AG53" s="187" t="s">
        <v>5</v>
      </c>
      <c r="AH53" s="187" t="s">
        <v>5</v>
      </c>
      <c r="AI53" s="189" t="s">
        <v>5</v>
      </c>
    </row>
    <row r="54" spans="1:35" ht="15.75">
      <c r="A54" s="186" t="s">
        <v>160</v>
      </c>
      <c r="B54" s="187" t="s">
        <v>251</v>
      </c>
      <c r="C54" s="187" t="s">
        <v>5</v>
      </c>
      <c r="D54" s="187" t="s">
        <v>5</v>
      </c>
      <c r="E54" s="187" t="s">
        <v>5</v>
      </c>
      <c r="F54" s="187" t="s">
        <v>5</v>
      </c>
      <c r="G54" s="187" t="s">
        <v>5</v>
      </c>
      <c r="H54" s="187" t="s">
        <v>5</v>
      </c>
      <c r="I54" s="187" t="s">
        <v>5</v>
      </c>
      <c r="J54" s="187" t="s">
        <v>5</v>
      </c>
      <c r="K54" s="187" t="s">
        <v>5</v>
      </c>
      <c r="L54" s="187" t="s">
        <v>246</v>
      </c>
      <c r="M54" s="187" t="s">
        <v>247</v>
      </c>
      <c r="N54" s="187" t="s">
        <v>5</v>
      </c>
      <c r="O54" s="187" t="s">
        <v>5</v>
      </c>
      <c r="P54" s="188" t="s">
        <v>7</v>
      </c>
      <c r="Q54" s="187" t="s">
        <v>1148</v>
      </c>
      <c r="R54" s="187" t="s">
        <v>1149</v>
      </c>
      <c r="S54" s="188" t="s">
        <v>7</v>
      </c>
      <c r="T54" s="188" t="s">
        <v>7</v>
      </c>
      <c r="U54" s="188" t="s">
        <v>7</v>
      </c>
      <c r="V54" s="187" t="s">
        <v>5</v>
      </c>
      <c r="W54" s="187" t="s">
        <v>5</v>
      </c>
      <c r="X54" s="187" t="s">
        <v>5</v>
      </c>
      <c r="Y54" s="187" t="s">
        <v>5</v>
      </c>
      <c r="Z54" s="187" t="s">
        <v>5</v>
      </c>
      <c r="AA54" s="187" t="s">
        <v>5</v>
      </c>
      <c r="AB54" s="187" t="s">
        <v>5</v>
      </c>
      <c r="AC54" s="187" t="s">
        <v>5</v>
      </c>
      <c r="AD54" s="187" t="s">
        <v>5</v>
      </c>
      <c r="AE54" s="187" t="s">
        <v>5</v>
      </c>
      <c r="AF54" s="187" t="s">
        <v>5</v>
      </c>
      <c r="AG54" s="187" t="s">
        <v>5</v>
      </c>
      <c r="AH54" s="187" t="s">
        <v>5</v>
      </c>
      <c r="AI54" s="189" t="s">
        <v>5</v>
      </c>
    </row>
    <row r="55" spans="1:35" ht="15.75">
      <c r="A55" s="186" t="s">
        <v>162</v>
      </c>
      <c r="B55" s="187" t="s">
        <v>253</v>
      </c>
      <c r="C55" s="187" t="s">
        <v>5</v>
      </c>
      <c r="D55" s="187" t="s">
        <v>5</v>
      </c>
      <c r="E55" s="187" t="s">
        <v>5</v>
      </c>
      <c r="F55" s="187" t="s">
        <v>5</v>
      </c>
      <c r="G55" s="187" t="s">
        <v>5</v>
      </c>
      <c r="H55" s="187" t="s">
        <v>5</v>
      </c>
      <c r="I55" s="187" t="s">
        <v>5</v>
      </c>
      <c r="J55" s="187" t="s">
        <v>5</v>
      </c>
      <c r="K55" s="187" t="s">
        <v>5</v>
      </c>
      <c r="L55" s="187" t="s">
        <v>246</v>
      </c>
      <c r="M55" s="187" t="s">
        <v>247</v>
      </c>
      <c r="N55" s="187" t="s">
        <v>5</v>
      </c>
      <c r="O55" s="187" t="s">
        <v>5</v>
      </c>
      <c r="P55" s="188" t="s">
        <v>7</v>
      </c>
      <c r="Q55" s="187" t="s">
        <v>1148</v>
      </c>
      <c r="R55" s="187" t="s">
        <v>1149</v>
      </c>
      <c r="S55" s="188" t="s">
        <v>7</v>
      </c>
      <c r="T55" s="188" t="s">
        <v>7</v>
      </c>
      <c r="U55" s="188" t="s">
        <v>7</v>
      </c>
      <c r="V55" s="187" t="s">
        <v>5</v>
      </c>
      <c r="W55" s="187" t="s">
        <v>5</v>
      </c>
      <c r="X55" s="187" t="s">
        <v>5</v>
      </c>
      <c r="Y55" s="187" t="s">
        <v>5</v>
      </c>
      <c r="Z55" s="187" t="s">
        <v>5</v>
      </c>
      <c r="AA55" s="187" t="s">
        <v>5</v>
      </c>
      <c r="AB55" s="187" t="s">
        <v>5</v>
      </c>
      <c r="AC55" s="187" t="s">
        <v>5</v>
      </c>
      <c r="AD55" s="187" t="s">
        <v>5</v>
      </c>
      <c r="AE55" s="187" t="s">
        <v>5</v>
      </c>
      <c r="AF55" s="187" t="s">
        <v>5</v>
      </c>
      <c r="AG55" s="187" t="s">
        <v>5</v>
      </c>
      <c r="AH55" s="187" t="s">
        <v>5</v>
      </c>
      <c r="AI55" s="189" t="s">
        <v>5</v>
      </c>
    </row>
    <row r="56" spans="1:35" ht="15.75">
      <c r="A56" s="186" t="s">
        <v>164</v>
      </c>
      <c r="B56" s="187" t="s">
        <v>255</v>
      </c>
      <c r="C56" s="187" t="s">
        <v>5</v>
      </c>
      <c r="D56" s="187" t="s">
        <v>5</v>
      </c>
      <c r="E56" s="187" t="s">
        <v>5</v>
      </c>
      <c r="F56" s="187" t="s">
        <v>5</v>
      </c>
      <c r="G56" s="187" t="s">
        <v>5</v>
      </c>
      <c r="H56" s="187" t="s">
        <v>5</v>
      </c>
      <c r="I56" s="187" t="s">
        <v>5</v>
      </c>
      <c r="J56" s="187" t="s">
        <v>5</v>
      </c>
      <c r="K56" s="187" t="s">
        <v>5</v>
      </c>
      <c r="L56" s="187" t="s">
        <v>246</v>
      </c>
      <c r="M56" s="187" t="s">
        <v>247</v>
      </c>
      <c r="N56" s="187" t="s">
        <v>5</v>
      </c>
      <c r="O56" s="187" t="s">
        <v>5</v>
      </c>
      <c r="P56" s="188" t="s">
        <v>7</v>
      </c>
      <c r="Q56" s="187" t="s">
        <v>1148</v>
      </c>
      <c r="R56" s="187" t="s">
        <v>1149</v>
      </c>
      <c r="S56" s="188" t="s">
        <v>7</v>
      </c>
      <c r="T56" s="188" t="s">
        <v>7</v>
      </c>
      <c r="U56" s="188" t="s">
        <v>7</v>
      </c>
      <c r="V56" s="187" t="s">
        <v>5</v>
      </c>
      <c r="W56" s="187" t="s">
        <v>5</v>
      </c>
      <c r="X56" s="187" t="s">
        <v>5</v>
      </c>
      <c r="Y56" s="187" t="s">
        <v>5</v>
      </c>
      <c r="Z56" s="187" t="s">
        <v>5</v>
      </c>
      <c r="AA56" s="187" t="s">
        <v>5</v>
      </c>
      <c r="AB56" s="187" t="s">
        <v>5</v>
      </c>
      <c r="AC56" s="187" t="s">
        <v>5</v>
      </c>
      <c r="AD56" s="187" t="s">
        <v>5</v>
      </c>
      <c r="AE56" s="187" t="s">
        <v>5</v>
      </c>
      <c r="AF56" s="187" t="s">
        <v>5</v>
      </c>
      <c r="AG56" s="187" t="s">
        <v>5</v>
      </c>
      <c r="AH56" s="187" t="s">
        <v>5</v>
      </c>
      <c r="AI56" s="189" t="s">
        <v>5</v>
      </c>
    </row>
    <row r="57" spans="1:35" ht="15.75">
      <c r="A57" s="186" t="s">
        <v>166</v>
      </c>
      <c r="B57" s="187" t="s">
        <v>257</v>
      </c>
      <c r="C57" s="187" t="s">
        <v>5</v>
      </c>
      <c r="D57" s="187" t="s">
        <v>5</v>
      </c>
      <c r="E57" s="187" t="s">
        <v>5</v>
      </c>
      <c r="F57" s="187" t="s">
        <v>5</v>
      </c>
      <c r="G57" s="187" t="s">
        <v>5</v>
      </c>
      <c r="H57" s="187" t="s">
        <v>5</v>
      </c>
      <c r="I57" s="187" t="s">
        <v>5</v>
      </c>
      <c r="J57" s="187" t="s">
        <v>5</v>
      </c>
      <c r="K57" s="187" t="s">
        <v>5</v>
      </c>
      <c r="L57" s="187" t="s">
        <v>246</v>
      </c>
      <c r="M57" s="187" t="s">
        <v>247</v>
      </c>
      <c r="N57" s="187" t="s">
        <v>5</v>
      </c>
      <c r="O57" s="187" t="s">
        <v>5</v>
      </c>
      <c r="P57" s="188" t="s">
        <v>7</v>
      </c>
      <c r="Q57" s="187" t="s">
        <v>1148</v>
      </c>
      <c r="R57" s="187" t="s">
        <v>1151</v>
      </c>
      <c r="S57" s="188" t="s">
        <v>7</v>
      </c>
      <c r="T57" s="188" t="s">
        <v>7</v>
      </c>
      <c r="U57" s="188" t="s">
        <v>7</v>
      </c>
      <c r="V57" s="187" t="s">
        <v>5</v>
      </c>
      <c r="W57" s="187" t="s">
        <v>5</v>
      </c>
      <c r="X57" s="187" t="s">
        <v>5</v>
      </c>
      <c r="Y57" s="187" t="s">
        <v>5</v>
      </c>
      <c r="Z57" s="187" t="s">
        <v>5</v>
      </c>
      <c r="AA57" s="187" t="s">
        <v>5</v>
      </c>
      <c r="AB57" s="187" t="s">
        <v>5</v>
      </c>
      <c r="AC57" s="187" t="s">
        <v>5</v>
      </c>
      <c r="AD57" s="187" t="s">
        <v>5</v>
      </c>
      <c r="AE57" s="187" t="s">
        <v>5</v>
      </c>
      <c r="AF57" s="187" t="s">
        <v>5</v>
      </c>
      <c r="AG57" s="187" t="s">
        <v>5</v>
      </c>
      <c r="AH57" s="187" t="s">
        <v>5</v>
      </c>
      <c r="AI57" s="189" t="s">
        <v>5</v>
      </c>
    </row>
    <row r="58" spans="1:35" ht="15.75">
      <c r="A58" s="186" t="s">
        <v>168</v>
      </c>
      <c r="B58" s="187" t="s">
        <v>259</v>
      </c>
      <c r="C58" s="187" t="s">
        <v>5</v>
      </c>
      <c r="D58" s="187" t="s">
        <v>5</v>
      </c>
      <c r="E58" s="187" t="s">
        <v>5</v>
      </c>
      <c r="F58" s="187" t="s">
        <v>5</v>
      </c>
      <c r="G58" s="187" t="s">
        <v>5</v>
      </c>
      <c r="H58" s="187" t="s">
        <v>5</v>
      </c>
      <c r="I58" s="187" t="s">
        <v>5</v>
      </c>
      <c r="J58" s="187" t="s">
        <v>5</v>
      </c>
      <c r="K58" s="187" t="s">
        <v>5</v>
      </c>
      <c r="L58" s="187" t="s">
        <v>246</v>
      </c>
      <c r="M58" s="187" t="s">
        <v>247</v>
      </c>
      <c r="N58" s="187" t="s">
        <v>5</v>
      </c>
      <c r="O58" s="187" t="s">
        <v>5</v>
      </c>
      <c r="P58" s="188" t="s">
        <v>7</v>
      </c>
      <c r="Q58" s="187" t="s">
        <v>1148</v>
      </c>
      <c r="R58" s="187" t="s">
        <v>1151</v>
      </c>
      <c r="S58" s="188" t="s">
        <v>7</v>
      </c>
      <c r="T58" s="188" t="s">
        <v>7</v>
      </c>
      <c r="U58" s="188" t="s">
        <v>7</v>
      </c>
      <c r="V58" s="187" t="s">
        <v>5</v>
      </c>
      <c r="W58" s="187" t="s">
        <v>5</v>
      </c>
      <c r="X58" s="187" t="s">
        <v>5</v>
      </c>
      <c r="Y58" s="187" t="s">
        <v>5</v>
      </c>
      <c r="Z58" s="187" t="s">
        <v>5</v>
      </c>
      <c r="AA58" s="187" t="s">
        <v>5</v>
      </c>
      <c r="AB58" s="187" t="s">
        <v>5</v>
      </c>
      <c r="AC58" s="187" t="s">
        <v>5</v>
      </c>
      <c r="AD58" s="187" t="s">
        <v>5</v>
      </c>
      <c r="AE58" s="187" t="s">
        <v>5</v>
      </c>
      <c r="AF58" s="187" t="s">
        <v>5</v>
      </c>
      <c r="AG58" s="187" t="s">
        <v>5</v>
      </c>
      <c r="AH58" s="187" t="s">
        <v>5</v>
      </c>
      <c r="AI58" s="189" t="s">
        <v>5</v>
      </c>
    </row>
    <row r="59" spans="1:35" ht="15.75">
      <c r="A59" s="186" t="s">
        <v>170</v>
      </c>
      <c r="B59" s="187" t="s">
        <v>261</v>
      </c>
      <c r="C59" s="187" t="s">
        <v>5</v>
      </c>
      <c r="D59" s="187" t="s">
        <v>5</v>
      </c>
      <c r="E59" s="187" t="s">
        <v>5</v>
      </c>
      <c r="F59" s="187" t="s">
        <v>5</v>
      </c>
      <c r="G59" s="187" t="s">
        <v>5</v>
      </c>
      <c r="H59" s="187" t="s">
        <v>5</v>
      </c>
      <c r="I59" s="187" t="s">
        <v>5</v>
      </c>
      <c r="J59" s="187" t="s">
        <v>5</v>
      </c>
      <c r="K59" s="187" t="s">
        <v>5</v>
      </c>
      <c r="L59" s="187" t="s">
        <v>246</v>
      </c>
      <c r="M59" s="187" t="s">
        <v>247</v>
      </c>
      <c r="N59" s="187" t="s">
        <v>5</v>
      </c>
      <c r="O59" s="187" t="s">
        <v>5</v>
      </c>
      <c r="P59" s="188" t="s">
        <v>7</v>
      </c>
      <c r="Q59" s="187" t="s">
        <v>1148</v>
      </c>
      <c r="R59" s="187" t="s">
        <v>1151</v>
      </c>
      <c r="S59" s="188" t="s">
        <v>7</v>
      </c>
      <c r="T59" s="188" t="s">
        <v>7</v>
      </c>
      <c r="U59" s="188" t="s">
        <v>7</v>
      </c>
      <c r="V59" s="187" t="s">
        <v>5</v>
      </c>
      <c r="W59" s="187" t="s">
        <v>5</v>
      </c>
      <c r="X59" s="187" t="s">
        <v>5</v>
      </c>
      <c r="Y59" s="187" t="s">
        <v>5</v>
      </c>
      <c r="Z59" s="187" t="s">
        <v>5</v>
      </c>
      <c r="AA59" s="187" t="s">
        <v>5</v>
      </c>
      <c r="AB59" s="187" t="s">
        <v>5</v>
      </c>
      <c r="AC59" s="187" t="s">
        <v>5</v>
      </c>
      <c r="AD59" s="187" t="s">
        <v>5</v>
      </c>
      <c r="AE59" s="187" t="s">
        <v>5</v>
      </c>
      <c r="AF59" s="187" t="s">
        <v>5</v>
      </c>
      <c r="AG59" s="187" t="s">
        <v>5</v>
      </c>
      <c r="AH59" s="187" t="s">
        <v>5</v>
      </c>
      <c r="AI59" s="189" t="s">
        <v>5</v>
      </c>
    </row>
    <row r="60" spans="1:35" ht="15.75">
      <c r="A60" s="186" t="s">
        <v>172</v>
      </c>
      <c r="B60" s="187" t="s">
        <v>263</v>
      </c>
      <c r="C60" s="187" t="s">
        <v>5</v>
      </c>
      <c r="D60" s="187" t="s">
        <v>5</v>
      </c>
      <c r="E60" s="187" t="s">
        <v>5</v>
      </c>
      <c r="F60" s="187" t="s">
        <v>5</v>
      </c>
      <c r="G60" s="187" t="s">
        <v>5</v>
      </c>
      <c r="H60" s="187" t="s">
        <v>5</v>
      </c>
      <c r="I60" s="187" t="s">
        <v>5</v>
      </c>
      <c r="J60" s="187" t="s">
        <v>5</v>
      </c>
      <c r="K60" s="187" t="s">
        <v>5</v>
      </c>
      <c r="L60" s="187" t="s">
        <v>246</v>
      </c>
      <c r="M60" s="187" t="s">
        <v>247</v>
      </c>
      <c r="N60" s="187" t="s">
        <v>5</v>
      </c>
      <c r="O60" s="187" t="s">
        <v>5</v>
      </c>
      <c r="P60" s="188" t="s">
        <v>7</v>
      </c>
      <c r="Q60" s="187" t="s">
        <v>1148</v>
      </c>
      <c r="R60" s="187" t="s">
        <v>1151</v>
      </c>
      <c r="S60" s="188" t="s">
        <v>7</v>
      </c>
      <c r="T60" s="188" t="s">
        <v>7</v>
      </c>
      <c r="U60" s="188" t="s">
        <v>7</v>
      </c>
      <c r="V60" s="187" t="s">
        <v>5</v>
      </c>
      <c r="W60" s="187" t="s">
        <v>5</v>
      </c>
      <c r="X60" s="187" t="s">
        <v>5</v>
      </c>
      <c r="Y60" s="187" t="s">
        <v>5</v>
      </c>
      <c r="Z60" s="187" t="s">
        <v>5</v>
      </c>
      <c r="AA60" s="187" t="s">
        <v>5</v>
      </c>
      <c r="AB60" s="187" t="s">
        <v>5</v>
      </c>
      <c r="AC60" s="187" t="s">
        <v>5</v>
      </c>
      <c r="AD60" s="187" t="s">
        <v>5</v>
      </c>
      <c r="AE60" s="187" t="s">
        <v>5</v>
      </c>
      <c r="AF60" s="187" t="s">
        <v>5</v>
      </c>
      <c r="AG60" s="187" t="s">
        <v>5</v>
      </c>
      <c r="AH60" s="187" t="s">
        <v>5</v>
      </c>
      <c r="AI60" s="189" t="s">
        <v>5</v>
      </c>
    </row>
    <row r="61" spans="1:35" ht="15.75">
      <c r="A61" s="186" t="s">
        <v>174</v>
      </c>
      <c r="B61" s="187" t="s">
        <v>265</v>
      </c>
      <c r="C61" s="187" t="s">
        <v>5</v>
      </c>
      <c r="D61" s="187" t="s">
        <v>5</v>
      </c>
      <c r="E61" s="187" t="s">
        <v>5</v>
      </c>
      <c r="F61" s="187" t="s">
        <v>5</v>
      </c>
      <c r="G61" s="187" t="s">
        <v>5</v>
      </c>
      <c r="H61" s="187" t="s">
        <v>5</v>
      </c>
      <c r="I61" s="187" t="s">
        <v>5</v>
      </c>
      <c r="J61" s="187" t="s">
        <v>5</v>
      </c>
      <c r="K61" s="187" t="s">
        <v>5</v>
      </c>
      <c r="L61" s="187" t="s">
        <v>246</v>
      </c>
      <c r="M61" s="187" t="s">
        <v>247</v>
      </c>
      <c r="N61" s="187" t="s">
        <v>5</v>
      </c>
      <c r="O61" s="187" t="s">
        <v>5</v>
      </c>
      <c r="P61" s="188" t="s">
        <v>7</v>
      </c>
      <c r="Q61" s="187" t="s">
        <v>1148</v>
      </c>
      <c r="R61" s="187" t="s">
        <v>1151</v>
      </c>
      <c r="S61" s="188" t="s">
        <v>7</v>
      </c>
      <c r="T61" s="188" t="s">
        <v>7</v>
      </c>
      <c r="U61" s="188" t="s">
        <v>7</v>
      </c>
      <c r="V61" s="187" t="s">
        <v>5</v>
      </c>
      <c r="W61" s="187" t="s">
        <v>5</v>
      </c>
      <c r="X61" s="187" t="s">
        <v>5</v>
      </c>
      <c r="Y61" s="187" t="s">
        <v>5</v>
      </c>
      <c r="Z61" s="187" t="s">
        <v>5</v>
      </c>
      <c r="AA61" s="187" t="s">
        <v>5</v>
      </c>
      <c r="AB61" s="187" t="s">
        <v>5</v>
      </c>
      <c r="AC61" s="187" t="s">
        <v>5</v>
      </c>
      <c r="AD61" s="187" t="s">
        <v>5</v>
      </c>
      <c r="AE61" s="187" t="s">
        <v>5</v>
      </c>
      <c r="AF61" s="187" t="s">
        <v>5</v>
      </c>
      <c r="AG61" s="187" t="s">
        <v>5</v>
      </c>
      <c r="AH61" s="187" t="s">
        <v>5</v>
      </c>
      <c r="AI61" s="189" t="s">
        <v>5</v>
      </c>
    </row>
    <row r="62" spans="1:35" ht="15.75">
      <c r="A62" s="186" t="s">
        <v>176</v>
      </c>
      <c r="B62" s="187" t="s">
        <v>267</v>
      </c>
      <c r="C62" s="187" t="s">
        <v>5</v>
      </c>
      <c r="D62" s="187" t="s">
        <v>5</v>
      </c>
      <c r="E62" s="187" t="s">
        <v>5</v>
      </c>
      <c r="F62" s="187" t="s">
        <v>5</v>
      </c>
      <c r="G62" s="187" t="s">
        <v>5</v>
      </c>
      <c r="H62" s="187" t="s">
        <v>5</v>
      </c>
      <c r="I62" s="187" t="s">
        <v>5</v>
      </c>
      <c r="J62" s="187" t="s">
        <v>5</v>
      </c>
      <c r="K62" s="187" t="s">
        <v>5</v>
      </c>
      <c r="L62" s="187" t="s">
        <v>246</v>
      </c>
      <c r="M62" s="187" t="s">
        <v>247</v>
      </c>
      <c r="N62" s="187" t="s">
        <v>5</v>
      </c>
      <c r="O62" s="187" t="s">
        <v>5</v>
      </c>
      <c r="P62" s="188" t="s">
        <v>7</v>
      </c>
      <c r="Q62" s="187" t="s">
        <v>1148</v>
      </c>
      <c r="R62" s="187" t="s">
        <v>1151</v>
      </c>
      <c r="S62" s="188" t="s">
        <v>7</v>
      </c>
      <c r="T62" s="188" t="s">
        <v>7</v>
      </c>
      <c r="U62" s="188" t="s">
        <v>7</v>
      </c>
      <c r="V62" s="187" t="s">
        <v>5</v>
      </c>
      <c r="W62" s="187" t="s">
        <v>5</v>
      </c>
      <c r="X62" s="187" t="s">
        <v>5</v>
      </c>
      <c r="Y62" s="187" t="s">
        <v>5</v>
      </c>
      <c r="Z62" s="187" t="s">
        <v>5</v>
      </c>
      <c r="AA62" s="187" t="s">
        <v>5</v>
      </c>
      <c r="AB62" s="187" t="s">
        <v>5</v>
      </c>
      <c r="AC62" s="187" t="s">
        <v>5</v>
      </c>
      <c r="AD62" s="187" t="s">
        <v>5</v>
      </c>
      <c r="AE62" s="187" t="s">
        <v>5</v>
      </c>
      <c r="AF62" s="187" t="s">
        <v>5</v>
      </c>
      <c r="AG62" s="187" t="s">
        <v>5</v>
      </c>
      <c r="AH62" s="187" t="s">
        <v>5</v>
      </c>
      <c r="AI62" s="189" t="s">
        <v>5</v>
      </c>
    </row>
    <row r="63" spans="1:35" ht="15.75">
      <c r="A63" s="186" t="s">
        <v>178</v>
      </c>
      <c r="B63" s="187" t="s">
        <v>269</v>
      </c>
      <c r="C63" s="187" t="s">
        <v>5</v>
      </c>
      <c r="D63" s="187" t="s">
        <v>5</v>
      </c>
      <c r="E63" s="187" t="s">
        <v>5</v>
      </c>
      <c r="F63" s="187" t="s">
        <v>5</v>
      </c>
      <c r="G63" s="187" t="s">
        <v>5</v>
      </c>
      <c r="H63" s="187" t="s">
        <v>5</v>
      </c>
      <c r="I63" s="187" t="s">
        <v>5</v>
      </c>
      <c r="J63" s="187" t="s">
        <v>5</v>
      </c>
      <c r="K63" s="187" t="s">
        <v>5</v>
      </c>
      <c r="L63" s="187" t="s">
        <v>246</v>
      </c>
      <c r="M63" s="187" t="s">
        <v>247</v>
      </c>
      <c r="N63" s="187" t="s">
        <v>5</v>
      </c>
      <c r="O63" s="187" t="s">
        <v>5</v>
      </c>
      <c r="P63" s="188" t="s">
        <v>7</v>
      </c>
      <c r="Q63" s="187" t="s">
        <v>1148</v>
      </c>
      <c r="R63" s="187" t="s">
        <v>1151</v>
      </c>
      <c r="S63" s="188" t="s">
        <v>7</v>
      </c>
      <c r="T63" s="188" t="s">
        <v>7</v>
      </c>
      <c r="U63" s="188" t="s">
        <v>7</v>
      </c>
      <c r="V63" s="187" t="s">
        <v>5</v>
      </c>
      <c r="W63" s="187" t="s">
        <v>5</v>
      </c>
      <c r="X63" s="187" t="s">
        <v>5</v>
      </c>
      <c r="Y63" s="187" t="s">
        <v>5</v>
      </c>
      <c r="Z63" s="187" t="s">
        <v>5</v>
      </c>
      <c r="AA63" s="187" t="s">
        <v>5</v>
      </c>
      <c r="AB63" s="187" t="s">
        <v>5</v>
      </c>
      <c r="AC63" s="187" t="s">
        <v>5</v>
      </c>
      <c r="AD63" s="187" t="s">
        <v>5</v>
      </c>
      <c r="AE63" s="187" t="s">
        <v>5</v>
      </c>
      <c r="AF63" s="187" t="s">
        <v>5</v>
      </c>
      <c r="AG63" s="187" t="s">
        <v>5</v>
      </c>
      <c r="AH63" s="187" t="s">
        <v>5</v>
      </c>
      <c r="AI63" s="189" t="s">
        <v>5</v>
      </c>
    </row>
    <row r="64" spans="1:35" ht="15.75">
      <c r="A64" s="186" t="s">
        <v>180</v>
      </c>
      <c r="B64" s="187" t="s">
        <v>271</v>
      </c>
      <c r="C64" s="187" t="s">
        <v>5</v>
      </c>
      <c r="D64" s="187" t="s">
        <v>5</v>
      </c>
      <c r="E64" s="187" t="s">
        <v>5</v>
      </c>
      <c r="F64" s="187" t="s">
        <v>5</v>
      </c>
      <c r="G64" s="187" t="s">
        <v>5</v>
      </c>
      <c r="H64" s="187" t="s">
        <v>5</v>
      </c>
      <c r="I64" s="187" t="s">
        <v>5</v>
      </c>
      <c r="J64" s="187" t="s">
        <v>5</v>
      </c>
      <c r="K64" s="187" t="s">
        <v>5</v>
      </c>
      <c r="L64" s="187" t="s">
        <v>246</v>
      </c>
      <c r="M64" s="187" t="s">
        <v>247</v>
      </c>
      <c r="N64" s="187" t="s">
        <v>5</v>
      </c>
      <c r="O64" s="187" t="s">
        <v>5</v>
      </c>
      <c r="P64" s="188" t="s">
        <v>7</v>
      </c>
      <c r="Q64" s="187" t="s">
        <v>1148</v>
      </c>
      <c r="R64" s="187" t="s">
        <v>1151</v>
      </c>
      <c r="S64" s="188" t="s">
        <v>7</v>
      </c>
      <c r="T64" s="188" t="s">
        <v>7</v>
      </c>
      <c r="U64" s="188" t="s">
        <v>7</v>
      </c>
      <c r="V64" s="187" t="s">
        <v>5</v>
      </c>
      <c r="W64" s="187" t="s">
        <v>5</v>
      </c>
      <c r="X64" s="187" t="s">
        <v>5</v>
      </c>
      <c r="Y64" s="187" t="s">
        <v>5</v>
      </c>
      <c r="Z64" s="187" t="s">
        <v>5</v>
      </c>
      <c r="AA64" s="187" t="s">
        <v>5</v>
      </c>
      <c r="AB64" s="187" t="s">
        <v>5</v>
      </c>
      <c r="AC64" s="187" t="s">
        <v>5</v>
      </c>
      <c r="AD64" s="187" t="s">
        <v>5</v>
      </c>
      <c r="AE64" s="187" t="s">
        <v>5</v>
      </c>
      <c r="AF64" s="187" t="s">
        <v>5</v>
      </c>
      <c r="AG64" s="187" t="s">
        <v>5</v>
      </c>
      <c r="AH64" s="187" t="s">
        <v>5</v>
      </c>
      <c r="AI64" s="189" t="s">
        <v>5</v>
      </c>
    </row>
    <row r="65" spans="1:35" ht="15.75">
      <c r="A65" s="186" t="s">
        <v>182</v>
      </c>
      <c r="B65" s="187" t="s">
        <v>273</v>
      </c>
      <c r="C65" s="187" t="s">
        <v>5</v>
      </c>
      <c r="D65" s="187" t="s">
        <v>5</v>
      </c>
      <c r="E65" s="187" t="s">
        <v>5</v>
      </c>
      <c r="F65" s="187" t="s">
        <v>5</v>
      </c>
      <c r="G65" s="187" t="s">
        <v>5</v>
      </c>
      <c r="H65" s="187" t="s">
        <v>5</v>
      </c>
      <c r="I65" s="187" t="s">
        <v>5</v>
      </c>
      <c r="J65" s="187" t="s">
        <v>5</v>
      </c>
      <c r="K65" s="187" t="s">
        <v>5</v>
      </c>
      <c r="L65" s="187" t="s">
        <v>246</v>
      </c>
      <c r="M65" s="187" t="s">
        <v>247</v>
      </c>
      <c r="N65" s="187" t="s">
        <v>5</v>
      </c>
      <c r="O65" s="187" t="s">
        <v>5</v>
      </c>
      <c r="P65" s="188" t="s">
        <v>7</v>
      </c>
      <c r="Q65" s="187" t="s">
        <v>1148</v>
      </c>
      <c r="R65" s="187" t="s">
        <v>1151</v>
      </c>
      <c r="S65" s="188" t="s">
        <v>7</v>
      </c>
      <c r="T65" s="188" t="s">
        <v>7</v>
      </c>
      <c r="U65" s="188" t="s">
        <v>7</v>
      </c>
      <c r="V65" s="187" t="s">
        <v>5</v>
      </c>
      <c r="W65" s="187" t="s">
        <v>5</v>
      </c>
      <c r="X65" s="187" t="s">
        <v>5</v>
      </c>
      <c r="Y65" s="187" t="s">
        <v>5</v>
      </c>
      <c r="Z65" s="187" t="s">
        <v>5</v>
      </c>
      <c r="AA65" s="187" t="s">
        <v>5</v>
      </c>
      <c r="AB65" s="187" t="s">
        <v>5</v>
      </c>
      <c r="AC65" s="187" t="s">
        <v>5</v>
      </c>
      <c r="AD65" s="187" t="s">
        <v>5</v>
      </c>
      <c r="AE65" s="187" t="s">
        <v>5</v>
      </c>
      <c r="AF65" s="187" t="s">
        <v>5</v>
      </c>
      <c r="AG65" s="187" t="s">
        <v>5</v>
      </c>
      <c r="AH65" s="187" t="s">
        <v>5</v>
      </c>
      <c r="AI65" s="189" t="s">
        <v>5</v>
      </c>
    </row>
    <row r="66" spans="1:35" ht="15.75">
      <c r="A66" s="186" t="s">
        <v>184</v>
      </c>
      <c r="B66" s="187" t="s">
        <v>275</v>
      </c>
      <c r="C66" s="187" t="s">
        <v>5</v>
      </c>
      <c r="D66" s="187" t="s">
        <v>5</v>
      </c>
      <c r="E66" s="187" t="s">
        <v>5</v>
      </c>
      <c r="F66" s="187" t="s">
        <v>5</v>
      </c>
      <c r="G66" s="187" t="s">
        <v>5</v>
      </c>
      <c r="H66" s="187" t="s">
        <v>5</v>
      </c>
      <c r="I66" s="187" t="s">
        <v>5</v>
      </c>
      <c r="J66" s="187" t="s">
        <v>5</v>
      </c>
      <c r="K66" s="187" t="s">
        <v>5</v>
      </c>
      <c r="L66" s="187" t="s">
        <v>276</v>
      </c>
      <c r="M66" s="187" t="s">
        <v>277</v>
      </c>
      <c r="N66" s="187" t="s">
        <v>5</v>
      </c>
      <c r="O66" s="187" t="s">
        <v>5</v>
      </c>
      <c r="P66" s="188" t="s">
        <v>7</v>
      </c>
      <c r="Q66" s="187" t="s">
        <v>1148</v>
      </c>
      <c r="R66" s="187" t="s">
        <v>1149</v>
      </c>
      <c r="S66" s="188" t="s">
        <v>7</v>
      </c>
      <c r="T66" s="188" t="s">
        <v>7</v>
      </c>
      <c r="U66" s="188" t="s">
        <v>7</v>
      </c>
      <c r="V66" s="187" t="s">
        <v>5</v>
      </c>
      <c r="W66" s="187" t="s">
        <v>5</v>
      </c>
      <c r="X66" s="187" t="s">
        <v>5</v>
      </c>
      <c r="Y66" s="187" t="s">
        <v>5</v>
      </c>
      <c r="Z66" s="187" t="s">
        <v>5</v>
      </c>
      <c r="AA66" s="187" t="s">
        <v>5</v>
      </c>
      <c r="AB66" s="187" t="s">
        <v>5</v>
      </c>
      <c r="AC66" s="187" t="s">
        <v>5</v>
      </c>
      <c r="AD66" s="187" t="s">
        <v>5</v>
      </c>
      <c r="AE66" s="187" t="s">
        <v>5</v>
      </c>
      <c r="AF66" s="187" t="s">
        <v>5</v>
      </c>
      <c r="AG66" s="187" t="s">
        <v>5</v>
      </c>
      <c r="AH66" s="187" t="s">
        <v>5</v>
      </c>
      <c r="AI66" s="189" t="s">
        <v>5</v>
      </c>
    </row>
    <row r="67" spans="1:35" ht="15.75">
      <c r="A67" s="186" t="s">
        <v>186</v>
      </c>
      <c r="B67" s="187" t="s">
        <v>279</v>
      </c>
      <c r="C67" s="187" t="s">
        <v>5</v>
      </c>
      <c r="D67" s="187" t="s">
        <v>5</v>
      </c>
      <c r="E67" s="187" t="s">
        <v>5</v>
      </c>
      <c r="F67" s="187" t="s">
        <v>5</v>
      </c>
      <c r="G67" s="187" t="s">
        <v>5</v>
      </c>
      <c r="H67" s="187" t="s">
        <v>5</v>
      </c>
      <c r="I67" s="187" t="s">
        <v>5</v>
      </c>
      <c r="J67" s="187" t="s">
        <v>5</v>
      </c>
      <c r="K67" s="187" t="s">
        <v>5</v>
      </c>
      <c r="L67" s="187" t="s">
        <v>276</v>
      </c>
      <c r="M67" s="187" t="s">
        <v>277</v>
      </c>
      <c r="N67" s="187" t="s">
        <v>5</v>
      </c>
      <c r="O67" s="187" t="s">
        <v>5</v>
      </c>
      <c r="P67" s="188" t="s">
        <v>7</v>
      </c>
      <c r="Q67" s="187" t="s">
        <v>1148</v>
      </c>
      <c r="R67" s="187" t="s">
        <v>1151</v>
      </c>
      <c r="S67" s="188" t="s">
        <v>60</v>
      </c>
      <c r="T67" s="188" t="s">
        <v>40</v>
      </c>
      <c r="U67" s="188" t="s">
        <v>41</v>
      </c>
      <c r="V67" s="187" t="s">
        <v>5</v>
      </c>
      <c r="W67" s="187" t="s">
        <v>5</v>
      </c>
      <c r="X67" s="187" t="s">
        <v>5</v>
      </c>
      <c r="Y67" s="187" t="s">
        <v>5</v>
      </c>
      <c r="Z67" s="187" t="s">
        <v>5</v>
      </c>
      <c r="AA67" s="187" t="s">
        <v>5</v>
      </c>
      <c r="AB67" s="187" t="s">
        <v>5</v>
      </c>
      <c r="AC67" s="187" t="s">
        <v>5</v>
      </c>
      <c r="AD67" s="187" t="s">
        <v>5</v>
      </c>
      <c r="AE67" s="187" t="s">
        <v>5</v>
      </c>
      <c r="AF67" s="187" t="s">
        <v>5</v>
      </c>
      <c r="AG67" s="187" t="s">
        <v>5</v>
      </c>
      <c r="AH67" s="187" t="s">
        <v>5</v>
      </c>
      <c r="AI67" s="189" t="s">
        <v>5</v>
      </c>
    </row>
    <row r="68" spans="1:35" ht="15.75">
      <c r="A68" s="186" t="s">
        <v>188</v>
      </c>
      <c r="B68" s="187" t="s">
        <v>281</v>
      </c>
      <c r="C68" s="187" t="s">
        <v>5</v>
      </c>
      <c r="D68" s="187" t="s">
        <v>5</v>
      </c>
      <c r="E68" s="187" t="s">
        <v>5</v>
      </c>
      <c r="F68" s="187" t="s">
        <v>5</v>
      </c>
      <c r="G68" s="187" t="s">
        <v>5</v>
      </c>
      <c r="H68" s="187" t="s">
        <v>5</v>
      </c>
      <c r="I68" s="187" t="s">
        <v>5</v>
      </c>
      <c r="J68" s="187" t="s">
        <v>5</v>
      </c>
      <c r="K68" s="187" t="s">
        <v>5</v>
      </c>
      <c r="L68" s="187" t="s">
        <v>276</v>
      </c>
      <c r="M68" s="187" t="s">
        <v>277</v>
      </c>
      <c r="N68" s="187" t="s">
        <v>5</v>
      </c>
      <c r="O68" s="187" t="s">
        <v>5</v>
      </c>
      <c r="P68" s="188" t="s">
        <v>7</v>
      </c>
      <c r="Q68" s="187" t="s">
        <v>1148</v>
      </c>
      <c r="R68" s="187" t="s">
        <v>1151</v>
      </c>
      <c r="S68" s="188" t="s">
        <v>66</v>
      </c>
      <c r="T68" s="188" t="s">
        <v>47</v>
      </c>
      <c r="U68" s="188" t="s">
        <v>41</v>
      </c>
      <c r="V68" s="187" t="s">
        <v>5</v>
      </c>
      <c r="W68" s="187" t="s">
        <v>5</v>
      </c>
      <c r="X68" s="187" t="s">
        <v>5</v>
      </c>
      <c r="Y68" s="187" t="s">
        <v>5</v>
      </c>
      <c r="Z68" s="187" t="s">
        <v>5</v>
      </c>
      <c r="AA68" s="187" t="s">
        <v>5</v>
      </c>
      <c r="AB68" s="187" t="s">
        <v>5</v>
      </c>
      <c r="AC68" s="187" t="s">
        <v>5</v>
      </c>
      <c r="AD68" s="187" t="s">
        <v>5</v>
      </c>
      <c r="AE68" s="187" t="s">
        <v>5</v>
      </c>
      <c r="AF68" s="187" t="s">
        <v>5</v>
      </c>
      <c r="AG68" s="187" t="s">
        <v>5</v>
      </c>
      <c r="AH68" s="187" t="s">
        <v>5</v>
      </c>
      <c r="AI68" s="189" t="s">
        <v>5</v>
      </c>
    </row>
    <row r="69" spans="1:35" ht="15.75">
      <c r="A69" s="186" t="s">
        <v>190</v>
      </c>
      <c r="B69" s="187" t="s">
        <v>283</v>
      </c>
      <c r="C69" s="187" t="s">
        <v>5</v>
      </c>
      <c r="D69" s="187" t="s">
        <v>5</v>
      </c>
      <c r="E69" s="187" t="s">
        <v>5</v>
      </c>
      <c r="F69" s="187" t="s">
        <v>5</v>
      </c>
      <c r="G69" s="187" t="s">
        <v>5</v>
      </c>
      <c r="H69" s="187" t="s">
        <v>5</v>
      </c>
      <c r="I69" s="187" t="s">
        <v>5</v>
      </c>
      <c r="J69" s="187" t="s">
        <v>5</v>
      </c>
      <c r="K69" s="187" t="s">
        <v>5</v>
      </c>
      <c r="L69" s="187" t="s">
        <v>276</v>
      </c>
      <c r="M69" s="187" t="s">
        <v>277</v>
      </c>
      <c r="N69" s="187" t="s">
        <v>5</v>
      </c>
      <c r="O69" s="187" t="s">
        <v>5</v>
      </c>
      <c r="P69" s="188" t="s">
        <v>7</v>
      </c>
      <c r="Q69" s="187" t="s">
        <v>1148</v>
      </c>
      <c r="R69" s="187" t="s">
        <v>1151</v>
      </c>
      <c r="S69" s="188" t="s">
        <v>66</v>
      </c>
      <c r="T69" s="188" t="s">
        <v>47</v>
      </c>
      <c r="U69" s="188" t="s">
        <v>41</v>
      </c>
      <c r="V69" s="187" t="s">
        <v>5</v>
      </c>
      <c r="W69" s="187" t="s">
        <v>5</v>
      </c>
      <c r="X69" s="187" t="s">
        <v>5</v>
      </c>
      <c r="Y69" s="187" t="s">
        <v>5</v>
      </c>
      <c r="Z69" s="187" t="s">
        <v>5</v>
      </c>
      <c r="AA69" s="187" t="s">
        <v>5</v>
      </c>
      <c r="AB69" s="187" t="s">
        <v>5</v>
      </c>
      <c r="AC69" s="187" t="s">
        <v>5</v>
      </c>
      <c r="AD69" s="187" t="s">
        <v>5</v>
      </c>
      <c r="AE69" s="187" t="s">
        <v>5</v>
      </c>
      <c r="AF69" s="187" t="s">
        <v>5</v>
      </c>
      <c r="AG69" s="187" t="s">
        <v>5</v>
      </c>
      <c r="AH69" s="187" t="s">
        <v>5</v>
      </c>
      <c r="AI69" s="189" t="s">
        <v>5</v>
      </c>
    </row>
    <row r="70" spans="1:35" ht="15.75">
      <c r="A70" s="186" t="s">
        <v>192</v>
      </c>
      <c r="B70" s="187" t="s">
        <v>285</v>
      </c>
      <c r="C70" s="187" t="s">
        <v>5</v>
      </c>
      <c r="D70" s="187" t="s">
        <v>5</v>
      </c>
      <c r="E70" s="187" t="s">
        <v>5</v>
      </c>
      <c r="F70" s="187" t="s">
        <v>5</v>
      </c>
      <c r="G70" s="187" t="s">
        <v>5</v>
      </c>
      <c r="H70" s="187" t="s">
        <v>5</v>
      </c>
      <c r="I70" s="187" t="s">
        <v>5</v>
      </c>
      <c r="J70" s="187" t="s">
        <v>5</v>
      </c>
      <c r="K70" s="187" t="s">
        <v>5</v>
      </c>
      <c r="L70" s="187" t="s">
        <v>276</v>
      </c>
      <c r="M70" s="187" t="s">
        <v>277</v>
      </c>
      <c r="N70" s="187" t="s">
        <v>5</v>
      </c>
      <c r="O70" s="187" t="s">
        <v>5</v>
      </c>
      <c r="P70" s="188" t="s">
        <v>7</v>
      </c>
      <c r="Q70" s="187" t="s">
        <v>1148</v>
      </c>
      <c r="R70" s="187" t="s">
        <v>1151</v>
      </c>
      <c r="S70" s="188" t="s">
        <v>115</v>
      </c>
      <c r="T70" s="188" t="s">
        <v>40</v>
      </c>
      <c r="U70" s="188" t="s">
        <v>41</v>
      </c>
      <c r="V70" s="187" t="s">
        <v>5</v>
      </c>
      <c r="W70" s="187" t="s">
        <v>5</v>
      </c>
      <c r="X70" s="187" t="s">
        <v>5</v>
      </c>
      <c r="Y70" s="187" t="s">
        <v>5</v>
      </c>
      <c r="Z70" s="187" t="s">
        <v>5</v>
      </c>
      <c r="AA70" s="187" t="s">
        <v>5</v>
      </c>
      <c r="AB70" s="187" t="s">
        <v>5</v>
      </c>
      <c r="AC70" s="187" t="s">
        <v>5</v>
      </c>
      <c r="AD70" s="187" t="s">
        <v>5</v>
      </c>
      <c r="AE70" s="187" t="s">
        <v>5</v>
      </c>
      <c r="AF70" s="187" t="s">
        <v>5</v>
      </c>
      <c r="AG70" s="187" t="s">
        <v>5</v>
      </c>
      <c r="AH70" s="187" t="s">
        <v>5</v>
      </c>
      <c r="AI70" s="189" t="s">
        <v>5</v>
      </c>
    </row>
    <row r="71" spans="1:35" ht="15.75">
      <c r="A71" s="186" t="s">
        <v>194</v>
      </c>
      <c r="B71" s="187" t="s">
        <v>287</v>
      </c>
      <c r="C71" s="187" t="s">
        <v>5</v>
      </c>
      <c r="D71" s="187" t="s">
        <v>5</v>
      </c>
      <c r="E71" s="187" t="s">
        <v>5</v>
      </c>
      <c r="F71" s="187" t="s">
        <v>5</v>
      </c>
      <c r="G71" s="187" t="s">
        <v>5</v>
      </c>
      <c r="H71" s="187" t="s">
        <v>5</v>
      </c>
      <c r="I71" s="187" t="s">
        <v>5</v>
      </c>
      <c r="J71" s="187" t="s">
        <v>5</v>
      </c>
      <c r="K71" s="187" t="s">
        <v>5</v>
      </c>
      <c r="L71" s="187" t="s">
        <v>276</v>
      </c>
      <c r="M71" s="187" t="s">
        <v>277</v>
      </c>
      <c r="N71" s="187" t="s">
        <v>5</v>
      </c>
      <c r="O71" s="187" t="s">
        <v>5</v>
      </c>
      <c r="P71" s="188" t="s">
        <v>7</v>
      </c>
      <c r="Q71" s="187" t="s">
        <v>1148</v>
      </c>
      <c r="R71" s="187" t="s">
        <v>1151</v>
      </c>
      <c r="S71" s="188" t="s">
        <v>115</v>
      </c>
      <c r="T71" s="188" t="s">
        <v>40</v>
      </c>
      <c r="U71" s="188" t="s">
        <v>41</v>
      </c>
      <c r="V71" s="187" t="s">
        <v>5</v>
      </c>
      <c r="W71" s="187" t="s">
        <v>5</v>
      </c>
      <c r="X71" s="187" t="s">
        <v>5</v>
      </c>
      <c r="Y71" s="187" t="s">
        <v>5</v>
      </c>
      <c r="Z71" s="187" t="s">
        <v>5</v>
      </c>
      <c r="AA71" s="187" t="s">
        <v>5</v>
      </c>
      <c r="AB71" s="187" t="s">
        <v>5</v>
      </c>
      <c r="AC71" s="187" t="s">
        <v>5</v>
      </c>
      <c r="AD71" s="187" t="s">
        <v>5</v>
      </c>
      <c r="AE71" s="187" t="s">
        <v>5</v>
      </c>
      <c r="AF71" s="187" t="s">
        <v>5</v>
      </c>
      <c r="AG71" s="187" t="s">
        <v>5</v>
      </c>
      <c r="AH71" s="187" t="s">
        <v>5</v>
      </c>
      <c r="AI71" s="189" t="s">
        <v>5</v>
      </c>
    </row>
    <row r="72" spans="1:35" ht="15.75">
      <c r="A72" s="186" t="s">
        <v>196</v>
      </c>
      <c r="B72" s="187" t="s">
        <v>289</v>
      </c>
      <c r="C72" s="187" t="s">
        <v>5</v>
      </c>
      <c r="D72" s="187" t="s">
        <v>5</v>
      </c>
      <c r="E72" s="187" t="s">
        <v>5</v>
      </c>
      <c r="F72" s="187" t="s">
        <v>5</v>
      </c>
      <c r="G72" s="187" t="s">
        <v>5</v>
      </c>
      <c r="H72" s="187" t="s">
        <v>5</v>
      </c>
      <c r="I72" s="187" t="s">
        <v>5</v>
      </c>
      <c r="J72" s="187" t="s">
        <v>5</v>
      </c>
      <c r="K72" s="187" t="s">
        <v>5</v>
      </c>
      <c r="L72" s="187" t="s">
        <v>276</v>
      </c>
      <c r="M72" s="187" t="s">
        <v>277</v>
      </c>
      <c r="N72" s="187" t="s">
        <v>5</v>
      </c>
      <c r="O72" s="187" t="s">
        <v>5</v>
      </c>
      <c r="P72" s="188" t="s">
        <v>7</v>
      </c>
      <c r="Q72" s="187" t="s">
        <v>1148</v>
      </c>
      <c r="R72" s="187" t="s">
        <v>1151</v>
      </c>
      <c r="S72" s="188" t="s">
        <v>7</v>
      </c>
      <c r="T72" s="188" t="s">
        <v>7</v>
      </c>
      <c r="U72" s="188" t="s">
        <v>7</v>
      </c>
      <c r="V72" s="187" t="s">
        <v>5</v>
      </c>
      <c r="W72" s="187" t="s">
        <v>5</v>
      </c>
      <c r="X72" s="187" t="s">
        <v>5</v>
      </c>
      <c r="Y72" s="187" t="s">
        <v>5</v>
      </c>
      <c r="Z72" s="187" t="s">
        <v>5</v>
      </c>
      <c r="AA72" s="187" t="s">
        <v>5</v>
      </c>
      <c r="AB72" s="187" t="s">
        <v>5</v>
      </c>
      <c r="AC72" s="187" t="s">
        <v>5</v>
      </c>
      <c r="AD72" s="187" t="s">
        <v>5</v>
      </c>
      <c r="AE72" s="187" t="s">
        <v>5</v>
      </c>
      <c r="AF72" s="187" t="s">
        <v>5</v>
      </c>
      <c r="AG72" s="187" t="s">
        <v>5</v>
      </c>
      <c r="AH72" s="187" t="s">
        <v>5</v>
      </c>
      <c r="AI72" s="189" t="s">
        <v>5</v>
      </c>
    </row>
    <row r="73" spans="1:35" ht="15.75">
      <c r="A73" s="186" t="s">
        <v>198</v>
      </c>
      <c r="B73" s="187" t="s">
        <v>291</v>
      </c>
      <c r="C73" s="187" t="s">
        <v>5</v>
      </c>
      <c r="D73" s="187" t="s">
        <v>5</v>
      </c>
      <c r="E73" s="187" t="s">
        <v>5</v>
      </c>
      <c r="F73" s="187" t="s">
        <v>5</v>
      </c>
      <c r="G73" s="187" t="s">
        <v>5</v>
      </c>
      <c r="H73" s="187" t="s">
        <v>5</v>
      </c>
      <c r="I73" s="187" t="s">
        <v>5</v>
      </c>
      <c r="J73" s="187" t="s">
        <v>5</v>
      </c>
      <c r="K73" s="187" t="s">
        <v>5</v>
      </c>
      <c r="L73" s="187" t="s">
        <v>276</v>
      </c>
      <c r="M73" s="187" t="s">
        <v>277</v>
      </c>
      <c r="N73" s="187" t="s">
        <v>5</v>
      </c>
      <c r="O73" s="187" t="s">
        <v>5</v>
      </c>
      <c r="P73" s="188" t="s">
        <v>7</v>
      </c>
      <c r="Q73" s="187" t="s">
        <v>1148</v>
      </c>
      <c r="R73" s="187" t="s">
        <v>1149</v>
      </c>
      <c r="S73" s="188" t="s">
        <v>7</v>
      </c>
      <c r="T73" s="188" t="s">
        <v>7</v>
      </c>
      <c r="U73" s="188" t="s">
        <v>7</v>
      </c>
      <c r="V73" s="187" t="s">
        <v>5</v>
      </c>
      <c r="W73" s="187" t="s">
        <v>5</v>
      </c>
      <c r="X73" s="187" t="s">
        <v>5</v>
      </c>
      <c r="Y73" s="187" t="s">
        <v>5</v>
      </c>
      <c r="Z73" s="187" t="s">
        <v>5</v>
      </c>
      <c r="AA73" s="187" t="s">
        <v>5</v>
      </c>
      <c r="AB73" s="187" t="s">
        <v>5</v>
      </c>
      <c r="AC73" s="187" t="s">
        <v>5</v>
      </c>
      <c r="AD73" s="187" t="s">
        <v>5</v>
      </c>
      <c r="AE73" s="187" t="s">
        <v>5</v>
      </c>
      <c r="AF73" s="187" t="s">
        <v>5</v>
      </c>
      <c r="AG73" s="187" t="s">
        <v>5</v>
      </c>
      <c r="AH73" s="187" t="s">
        <v>5</v>
      </c>
      <c r="AI73" s="189" t="s">
        <v>5</v>
      </c>
    </row>
    <row r="74" spans="1:35" ht="15.75">
      <c r="A74" s="186" t="s">
        <v>200</v>
      </c>
      <c r="B74" s="187" t="s">
        <v>293</v>
      </c>
      <c r="C74" s="187" t="s">
        <v>5</v>
      </c>
      <c r="D74" s="187" t="s">
        <v>5</v>
      </c>
      <c r="E74" s="187" t="s">
        <v>5</v>
      </c>
      <c r="F74" s="187" t="s">
        <v>5</v>
      </c>
      <c r="G74" s="187" t="s">
        <v>5</v>
      </c>
      <c r="H74" s="187" t="s">
        <v>5</v>
      </c>
      <c r="I74" s="187" t="s">
        <v>5</v>
      </c>
      <c r="J74" s="187" t="s">
        <v>5</v>
      </c>
      <c r="K74" s="187" t="s">
        <v>5</v>
      </c>
      <c r="L74" s="187" t="s">
        <v>276</v>
      </c>
      <c r="M74" s="187" t="s">
        <v>277</v>
      </c>
      <c r="N74" s="187" t="s">
        <v>5</v>
      </c>
      <c r="O74" s="187" t="s">
        <v>5</v>
      </c>
      <c r="P74" s="188" t="s">
        <v>7</v>
      </c>
      <c r="Q74" s="187" t="s">
        <v>1148</v>
      </c>
      <c r="R74" s="187" t="s">
        <v>1149</v>
      </c>
      <c r="S74" s="188" t="s">
        <v>7</v>
      </c>
      <c r="T74" s="188" t="s">
        <v>7</v>
      </c>
      <c r="U74" s="188" t="s">
        <v>7</v>
      </c>
      <c r="V74" s="187" t="s">
        <v>5</v>
      </c>
      <c r="W74" s="187" t="s">
        <v>5</v>
      </c>
      <c r="X74" s="187" t="s">
        <v>5</v>
      </c>
      <c r="Y74" s="187" t="s">
        <v>5</v>
      </c>
      <c r="Z74" s="187" t="s">
        <v>5</v>
      </c>
      <c r="AA74" s="187" t="s">
        <v>5</v>
      </c>
      <c r="AB74" s="187" t="s">
        <v>5</v>
      </c>
      <c r="AC74" s="187" t="s">
        <v>5</v>
      </c>
      <c r="AD74" s="187" t="s">
        <v>5</v>
      </c>
      <c r="AE74" s="187" t="s">
        <v>5</v>
      </c>
      <c r="AF74" s="187" t="s">
        <v>5</v>
      </c>
      <c r="AG74" s="187" t="s">
        <v>5</v>
      </c>
      <c r="AH74" s="187" t="s">
        <v>5</v>
      </c>
      <c r="AI74" s="189" t="s">
        <v>5</v>
      </c>
    </row>
    <row r="75" spans="1:35" ht="15.75">
      <c r="A75" s="186" t="s">
        <v>202</v>
      </c>
      <c r="B75" s="187" t="s">
        <v>295</v>
      </c>
      <c r="C75" s="187" t="s">
        <v>5</v>
      </c>
      <c r="D75" s="187" t="s">
        <v>5</v>
      </c>
      <c r="E75" s="187" t="s">
        <v>5</v>
      </c>
      <c r="F75" s="187" t="s">
        <v>5</v>
      </c>
      <c r="G75" s="187" t="s">
        <v>5</v>
      </c>
      <c r="H75" s="187" t="s">
        <v>5</v>
      </c>
      <c r="I75" s="187" t="s">
        <v>5</v>
      </c>
      <c r="J75" s="187" t="s">
        <v>5</v>
      </c>
      <c r="K75" s="187" t="s">
        <v>5</v>
      </c>
      <c r="L75" s="187" t="s">
        <v>276</v>
      </c>
      <c r="M75" s="187" t="s">
        <v>277</v>
      </c>
      <c r="N75" s="187" t="s">
        <v>5</v>
      </c>
      <c r="O75" s="187" t="s">
        <v>5</v>
      </c>
      <c r="P75" s="188" t="s">
        <v>7</v>
      </c>
      <c r="Q75" s="187" t="s">
        <v>1148</v>
      </c>
      <c r="R75" s="187" t="s">
        <v>1149</v>
      </c>
      <c r="S75" s="188" t="s">
        <v>7</v>
      </c>
      <c r="T75" s="188" t="s">
        <v>7</v>
      </c>
      <c r="U75" s="188" t="s">
        <v>7</v>
      </c>
      <c r="V75" s="187" t="s">
        <v>5</v>
      </c>
      <c r="W75" s="187" t="s">
        <v>5</v>
      </c>
      <c r="X75" s="187" t="s">
        <v>5</v>
      </c>
      <c r="Y75" s="187" t="s">
        <v>5</v>
      </c>
      <c r="Z75" s="187" t="s">
        <v>5</v>
      </c>
      <c r="AA75" s="187" t="s">
        <v>5</v>
      </c>
      <c r="AB75" s="187" t="s">
        <v>5</v>
      </c>
      <c r="AC75" s="187" t="s">
        <v>5</v>
      </c>
      <c r="AD75" s="187" t="s">
        <v>5</v>
      </c>
      <c r="AE75" s="187" t="s">
        <v>5</v>
      </c>
      <c r="AF75" s="187" t="s">
        <v>5</v>
      </c>
      <c r="AG75" s="187" t="s">
        <v>5</v>
      </c>
      <c r="AH75" s="187" t="s">
        <v>5</v>
      </c>
      <c r="AI75" s="189" t="s">
        <v>5</v>
      </c>
    </row>
    <row r="76" spans="1:35" ht="15.75">
      <c r="A76" s="186" t="s">
        <v>204</v>
      </c>
      <c r="B76" s="187" t="s">
        <v>297</v>
      </c>
      <c r="C76" s="187" t="s">
        <v>5</v>
      </c>
      <c r="D76" s="187" t="s">
        <v>5</v>
      </c>
      <c r="E76" s="187" t="s">
        <v>5</v>
      </c>
      <c r="F76" s="187" t="s">
        <v>5</v>
      </c>
      <c r="G76" s="187" t="s">
        <v>5</v>
      </c>
      <c r="H76" s="187" t="s">
        <v>5</v>
      </c>
      <c r="I76" s="187" t="s">
        <v>5</v>
      </c>
      <c r="J76" s="187" t="s">
        <v>5</v>
      </c>
      <c r="K76" s="187" t="s">
        <v>5</v>
      </c>
      <c r="L76" s="187" t="s">
        <v>276</v>
      </c>
      <c r="M76" s="187" t="s">
        <v>277</v>
      </c>
      <c r="N76" s="187" t="s">
        <v>5</v>
      </c>
      <c r="O76" s="187" t="s">
        <v>5</v>
      </c>
      <c r="P76" s="188" t="s">
        <v>7</v>
      </c>
      <c r="Q76" s="187" t="s">
        <v>1148</v>
      </c>
      <c r="R76" s="187" t="s">
        <v>1149</v>
      </c>
      <c r="S76" s="188" t="s">
        <v>7</v>
      </c>
      <c r="T76" s="188" t="s">
        <v>7</v>
      </c>
      <c r="U76" s="188" t="s">
        <v>7</v>
      </c>
      <c r="V76" s="187" t="s">
        <v>5</v>
      </c>
      <c r="W76" s="187" t="s">
        <v>5</v>
      </c>
      <c r="X76" s="187" t="s">
        <v>5</v>
      </c>
      <c r="Y76" s="187" t="s">
        <v>5</v>
      </c>
      <c r="Z76" s="187" t="s">
        <v>5</v>
      </c>
      <c r="AA76" s="187" t="s">
        <v>5</v>
      </c>
      <c r="AB76" s="187" t="s">
        <v>5</v>
      </c>
      <c r="AC76" s="187" t="s">
        <v>5</v>
      </c>
      <c r="AD76" s="187" t="s">
        <v>5</v>
      </c>
      <c r="AE76" s="187" t="s">
        <v>5</v>
      </c>
      <c r="AF76" s="187" t="s">
        <v>5</v>
      </c>
      <c r="AG76" s="187" t="s">
        <v>5</v>
      </c>
      <c r="AH76" s="187" t="s">
        <v>5</v>
      </c>
      <c r="AI76" s="189" t="s">
        <v>5</v>
      </c>
    </row>
    <row r="77" spans="1:35" ht="15.75">
      <c r="A77" s="186" t="s">
        <v>206</v>
      </c>
      <c r="B77" s="187" t="s">
        <v>299</v>
      </c>
      <c r="C77" s="187" t="s">
        <v>5</v>
      </c>
      <c r="D77" s="187" t="s">
        <v>5</v>
      </c>
      <c r="E77" s="187" t="s">
        <v>5</v>
      </c>
      <c r="F77" s="187" t="s">
        <v>5</v>
      </c>
      <c r="G77" s="187" t="s">
        <v>5</v>
      </c>
      <c r="H77" s="187" t="s">
        <v>5</v>
      </c>
      <c r="I77" s="187" t="s">
        <v>5</v>
      </c>
      <c r="J77" s="187" t="s">
        <v>5</v>
      </c>
      <c r="K77" s="187" t="s">
        <v>5</v>
      </c>
      <c r="L77" s="187" t="s">
        <v>276</v>
      </c>
      <c r="M77" s="187" t="s">
        <v>277</v>
      </c>
      <c r="N77" s="187" t="s">
        <v>5</v>
      </c>
      <c r="O77" s="187" t="s">
        <v>5</v>
      </c>
      <c r="P77" s="188" t="s">
        <v>7</v>
      </c>
      <c r="Q77" s="187" t="s">
        <v>1148</v>
      </c>
      <c r="R77" s="187" t="s">
        <v>1151</v>
      </c>
      <c r="S77" s="188" t="s">
        <v>7</v>
      </c>
      <c r="T77" s="188" t="s">
        <v>7</v>
      </c>
      <c r="U77" s="188" t="s">
        <v>7</v>
      </c>
      <c r="V77" s="187" t="s">
        <v>5</v>
      </c>
      <c r="W77" s="187" t="s">
        <v>5</v>
      </c>
      <c r="X77" s="187" t="s">
        <v>5</v>
      </c>
      <c r="Y77" s="187" t="s">
        <v>5</v>
      </c>
      <c r="Z77" s="187" t="s">
        <v>5</v>
      </c>
      <c r="AA77" s="187" t="s">
        <v>5</v>
      </c>
      <c r="AB77" s="187" t="s">
        <v>5</v>
      </c>
      <c r="AC77" s="187" t="s">
        <v>5</v>
      </c>
      <c r="AD77" s="187" t="s">
        <v>5</v>
      </c>
      <c r="AE77" s="187" t="s">
        <v>5</v>
      </c>
      <c r="AF77" s="187" t="s">
        <v>5</v>
      </c>
      <c r="AG77" s="187" t="s">
        <v>5</v>
      </c>
      <c r="AH77" s="187" t="s">
        <v>5</v>
      </c>
      <c r="AI77" s="189" t="s">
        <v>5</v>
      </c>
    </row>
    <row r="78" spans="1:35" ht="15.75">
      <c r="A78" s="186" t="s">
        <v>208</v>
      </c>
      <c r="B78" s="187" t="s">
        <v>301</v>
      </c>
      <c r="C78" s="187" t="s">
        <v>5</v>
      </c>
      <c r="D78" s="187" t="s">
        <v>5</v>
      </c>
      <c r="E78" s="187" t="s">
        <v>5</v>
      </c>
      <c r="F78" s="187" t="s">
        <v>5</v>
      </c>
      <c r="G78" s="187" t="s">
        <v>5</v>
      </c>
      <c r="H78" s="187" t="s">
        <v>5</v>
      </c>
      <c r="I78" s="187" t="s">
        <v>5</v>
      </c>
      <c r="J78" s="187" t="s">
        <v>5</v>
      </c>
      <c r="K78" s="187" t="s">
        <v>5</v>
      </c>
      <c r="L78" s="187" t="s">
        <v>302</v>
      </c>
      <c r="M78" s="187" t="s">
        <v>303</v>
      </c>
      <c r="N78" s="187" t="s">
        <v>5</v>
      </c>
      <c r="O78" s="187" t="s">
        <v>5</v>
      </c>
      <c r="P78" s="188" t="s">
        <v>7</v>
      </c>
      <c r="Q78" s="187" t="s">
        <v>1148</v>
      </c>
      <c r="R78" s="187" t="s">
        <v>1151</v>
      </c>
      <c r="S78" s="188" t="s">
        <v>60</v>
      </c>
      <c r="T78" s="188" t="s">
        <v>40</v>
      </c>
      <c r="U78" s="188" t="s">
        <v>41</v>
      </c>
      <c r="V78" s="187" t="s">
        <v>5</v>
      </c>
      <c r="W78" s="187" t="s">
        <v>5</v>
      </c>
      <c r="X78" s="187" t="s">
        <v>5</v>
      </c>
      <c r="Y78" s="187" t="s">
        <v>5</v>
      </c>
      <c r="Z78" s="187" t="s">
        <v>5</v>
      </c>
      <c r="AA78" s="187" t="s">
        <v>5</v>
      </c>
      <c r="AB78" s="187" t="s">
        <v>5</v>
      </c>
      <c r="AC78" s="187" t="s">
        <v>5</v>
      </c>
      <c r="AD78" s="187" t="s">
        <v>5</v>
      </c>
      <c r="AE78" s="187" t="s">
        <v>5</v>
      </c>
      <c r="AF78" s="187" t="s">
        <v>5</v>
      </c>
      <c r="AG78" s="187" t="s">
        <v>5</v>
      </c>
      <c r="AH78" s="187" t="s">
        <v>5</v>
      </c>
      <c r="AI78" s="189" t="s">
        <v>5</v>
      </c>
    </row>
    <row r="79" spans="1:35" ht="15.75">
      <c r="A79" s="186" t="s">
        <v>210</v>
      </c>
      <c r="B79" s="187" t="s">
        <v>305</v>
      </c>
      <c r="C79" s="187" t="s">
        <v>5</v>
      </c>
      <c r="D79" s="187" t="s">
        <v>5</v>
      </c>
      <c r="E79" s="187" t="s">
        <v>5</v>
      </c>
      <c r="F79" s="187" t="s">
        <v>5</v>
      </c>
      <c r="G79" s="187" t="s">
        <v>5</v>
      </c>
      <c r="H79" s="187" t="s">
        <v>5</v>
      </c>
      <c r="I79" s="187" t="s">
        <v>5</v>
      </c>
      <c r="J79" s="187" t="s">
        <v>5</v>
      </c>
      <c r="K79" s="187" t="s">
        <v>5</v>
      </c>
      <c r="L79" s="187" t="s">
        <v>302</v>
      </c>
      <c r="M79" s="187" t="s">
        <v>303</v>
      </c>
      <c r="N79" s="187" t="s">
        <v>5</v>
      </c>
      <c r="O79" s="187" t="s">
        <v>5</v>
      </c>
      <c r="P79" s="188" t="s">
        <v>7</v>
      </c>
      <c r="Q79" s="187" t="s">
        <v>1148</v>
      </c>
      <c r="R79" s="187" t="s">
        <v>1151</v>
      </c>
      <c r="S79" s="188" t="s">
        <v>204</v>
      </c>
      <c r="T79" s="188" t="s">
        <v>47</v>
      </c>
      <c r="U79" s="188" t="s">
        <v>41</v>
      </c>
      <c r="V79" s="187" t="s">
        <v>5</v>
      </c>
      <c r="W79" s="187" t="s">
        <v>5</v>
      </c>
      <c r="X79" s="187" t="s">
        <v>5</v>
      </c>
      <c r="Y79" s="187" t="s">
        <v>5</v>
      </c>
      <c r="Z79" s="187" t="s">
        <v>5</v>
      </c>
      <c r="AA79" s="187" t="s">
        <v>5</v>
      </c>
      <c r="AB79" s="187" t="s">
        <v>5</v>
      </c>
      <c r="AC79" s="187" t="s">
        <v>5</v>
      </c>
      <c r="AD79" s="187" t="s">
        <v>5</v>
      </c>
      <c r="AE79" s="187" t="s">
        <v>5</v>
      </c>
      <c r="AF79" s="187" t="s">
        <v>5</v>
      </c>
      <c r="AG79" s="187" t="s">
        <v>5</v>
      </c>
      <c r="AH79" s="187" t="s">
        <v>5</v>
      </c>
      <c r="AI79" s="189" t="s">
        <v>5</v>
      </c>
    </row>
    <row r="80" spans="1:35" ht="15.75">
      <c r="A80" s="186" t="s">
        <v>212</v>
      </c>
      <c r="B80" s="187" t="s">
        <v>307</v>
      </c>
      <c r="C80" s="187" t="s">
        <v>5</v>
      </c>
      <c r="D80" s="187" t="s">
        <v>5</v>
      </c>
      <c r="E80" s="187" t="s">
        <v>5</v>
      </c>
      <c r="F80" s="187" t="s">
        <v>5</v>
      </c>
      <c r="G80" s="187" t="s">
        <v>5</v>
      </c>
      <c r="H80" s="187" t="s">
        <v>5</v>
      </c>
      <c r="I80" s="187" t="s">
        <v>5</v>
      </c>
      <c r="J80" s="187" t="s">
        <v>5</v>
      </c>
      <c r="K80" s="187" t="s">
        <v>5</v>
      </c>
      <c r="L80" s="187" t="s">
        <v>302</v>
      </c>
      <c r="M80" s="187" t="s">
        <v>303</v>
      </c>
      <c r="N80" s="187" t="s">
        <v>5</v>
      </c>
      <c r="O80" s="187" t="s">
        <v>5</v>
      </c>
      <c r="P80" s="188" t="s">
        <v>7</v>
      </c>
      <c r="Q80" s="187" t="s">
        <v>1148</v>
      </c>
      <c r="R80" s="187" t="s">
        <v>1151</v>
      </c>
      <c r="S80" s="188" t="s">
        <v>204</v>
      </c>
      <c r="T80" s="188" t="s">
        <v>47</v>
      </c>
      <c r="U80" s="188" t="s">
        <v>41</v>
      </c>
      <c r="V80" s="187" t="s">
        <v>5</v>
      </c>
      <c r="W80" s="187" t="s">
        <v>5</v>
      </c>
      <c r="X80" s="187" t="s">
        <v>5</v>
      </c>
      <c r="Y80" s="187" t="s">
        <v>5</v>
      </c>
      <c r="Z80" s="187" t="s">
        <v>5</v>
      </c>
      <c r="AA80" s="187" t="s">
        <v>5</v>
      </c>
      <c r="AB80" s="187" t="s">
        <v>5</v>
      </c>
      <c r="AC80" s="187" t="s">
        <v>5</v>
      </c>
      <c r="AD80" s="187" t="s">
        <v>5</v>
      </c>
      <c r="AE80" s="187" t="s">
        <v>5</v>
      </c>
      <c r="AF80" s="187" t="s">
        <v>5</v>
      </c>
      <c r="AG80" s="187" t="s">
        <v>5</v>
      </c>
      <c r="AH80" s="187" t="s">
        <v>5</v>
      </c>
      <c r="AI80" s="189" t="s">
        <v>5</v>
      </c>
    </row>
    <row r="81" spans="1:35" ht="15.75">
      <c r="A81" s="186" t="s">
        <v>214</v>
      </c>
      <c r="B81" s="187" t="s">
        <v>309</v>
      </c>
      <c r="C81" s="187" t="s">
        <v>5</v>
      </c>
      <c r="D81" s="187" t="s">
        <v>5</v>
      </c>
      <c r="E81" s="187" t="s">
        <v>5</v>
      </c>
      <c r="F81" s="187" t="s">
        <v>5</v>
      </c>
      <c r="G81" s="187" t="s">
        <v>5</v>
      </c>
      <c r="H81" s="187" t="s">
        <v>5</v>
      </c>
      <c r="I81" s="187" t="s">
        <v>5</v>
      </c>
      <c r="J81" s="187" t="s">
        <v>5</v>
      </c>
      <c r="K81" s="187" t="s">
        <v>5</v>
      </c>
      <c r="L81" s="187" t="s">
        <v>302</v>
      </c>
      <c r="M81" s="187" t="s">
        <v>303</v>
      </c>
      <c r="N81" s="187" t="s">
        <v>5</v>
      </c>
      <c r="O81" s="187" t="s">
        <v>5</v>
      </c>
      <c r="P81" s="188" t="s">
        <v>7</v>
      </c>
      <c r="Q81" s="187" t="s">
        <v>1148</v>
      </c>
      <c r="R81" s="187" t="s">
        <v>1149</v>
      </c>
      <c r="S81" s="188" t="s">
        <v>7</v>
      </c>
      <c r="T81" s="188" t="s">
        <v>7</v>
      </c>
      <c r="U81" s="188" t="s">
        <v>7</v>
      </c>
      <c r="V81" s="187" t="s">
        <v>5</v>
      </c>
      <c r="W81" s="187" t="s">
        <v>5</v>
      </c>
      <c r="X81" s="187" t="s">
        <v>5</v>
      </c>
      <c r="Y81" s="187" t="s">
        <v>5</v>
      </c>
      <c r="Z81" s="187" t="s">
        <v>5</v>
      </c>
      <c r="AA81" s="187" t="s">
        <v>5</v>
      </c>
      <c r="AB81" s="187" t="s">
        <v>5</v>
      </c>
      <c r="AC81" s="187" t="s">
        <v>5</v>
      </c>
      <c r="AD81" s="187" t="s">
        <v>5</v>
      </c>
      <c r="AE81" s="187" t="s">
        <v>5</v>
      </c>
      <c r="AF81" s="187" t="s">
        <v>5</v>
      </c>
      <c r="AG81" s="187" t="s">
        <v>5</v>
      </c>
      <c r="AH81" s="187" t="s">
        <v>5</v>
      </c>
      <c r="AI81" s="189" t="s">
        <v>5</v>
      </c>
    </row>
    <row r="82" spans="1:35" ht="15.75">
      <c r="A82" s="186" t="s">
        <v>216</v>
      </c>
      <c r="B82" s="187" t="s">
        <v>311</v>
      </c>
      <c r="C82" s="187" t="s">
        <v>5</v>
      </c>
      <c r="D82" s="187" t="s">
        <v>5</v>
      </c>
      <c r="E82" s="187" t="s">
        <v>5</v>
      </c>
      <c r="F82" s="187" t="s">
        <v>5</v>
      </c>
      <c r="G82" s="187" t="s">
        <v>5</v>
      </c>
      <c r="H82" s="187" t="s">
        <v>5</v>
      </c>
      <c r="I82" s="187" t="s">
        <v>5</v>
      </c>
      <c r="J82" s="187" t="s">
        <v>5</v>
      </c>
      <c r="K82" s="187" t="s">
        <v>5</v>
      </c>
      <c r="L82" s="187" t="s">
        <v>302</v>
      </c>
      <c r="M82" s="187" t="s">
        <v>303</v>
      </c>
      <c r="N82" s="187" t="s">
        <v>5</v>
      </c>
      <c r="O82" s="187" t="s">
        <v>5</v>
      </c>
      <c r="P82" s="188" t="s">
        <v>7</v>
      </c>
      <c r="Q82" s="187" t="s">
        <v>1148</v>
      </c>
      <c r="R82" s="187" t="s">
        <v>1149</v>
      </c>
      <c r="S82" s="188" t="s">
        <v>7</v>
      </c>
      <c r="T82" s="188" t="s">
        <v>7</v>
      </c>
      <c r="U82" s="188" t="s">
        <v>7</v>
      </c>
      <c r="V82" s="187" t="s">
        <v>5</v>
      </c>
      <c r="W82" s="187" t="s">
        <v>5</v>
      </c>
      <c r="X82" s="187" t="s">
        <v>5</v>
      </c>
      <c r="Y82" s="187" t="s">
        <v>5</v>
      </c>
      <c r="Z82" s="187" t="s">
        <v>5</v>
      </c>
      <c r="AA82" s="187" t="s">
        <v>5</v>
      </c>
      <c r="AB82" s="187" t="s">
        <v>5</v>
      </c>
      <c r="AC82" s="187" t="s">
        <v>5</v>
      </c>
      <c r="AD82" s="187" t="s">
        <v>5</v>
      </c>
      <c r="AE82" s="187" t="s">
        <v>5</v>
      </c>
      <c r="AF82" s="187" t="s">
        <v>5</v>
      </c>
      <c r="AG82" s="187" t="s">
        <v>5</v>
      </c>
      <c r="AH82" s="187" t="s">
        <v>5</v>
      </c>
      <c r="AI82" s="189" t="s">
        <v>5</v>
      </c>
    </row>
    <row r="83" spans="1:35" ht="15.75">
      <c r="A83" s="186" t="s">
        <v>218</v>
      </c>
      <c r="B83" s="187" t="s">
        <v>313</v>
      </c>
      <c r="C83" s="187" t="s">
        <v>5</v>
      </c>
      <c r="D83" s="187" t="s">
        <v>5</v>
      </c>
      <c r="E83" s="187" t="s">
        <v>5</v>
      </c>
      <c r="F83" s="187" t="s">
        <v>5</v>
      </c>
      <c r="G83" s="187" t="s">
        <v>5</v>
      </c>
      <c r="H83" s="187" t="s">
        <v>5</v>
      </c>
      <c r="I83" s="187" t="s">
        <v>5</v>
      </c>
      <c r="J83" s="187" t="s">
        <v>5</v>
      </c>
      <c r="K83" s="187" t="s">
        <v>5</v>
      </c>
      <c r="L83" s="187" t="s">
        <v>314</v>
      </c>
      <c r="M83" s="187" t="s">
        <v>315</v>
      </c>
      <c r="N83" s="187" t="s">
        <v>5</v>
      </c>
      <c r="O83" s="187" t="s">
        <v>5</v>
      </c>
      <c r="P83" s="188" t="s">
        <v>41</v>
      </c>
      <c r="Q83" s="187" t="s">
        <v>1148</v>
      </c>
      <c r="R83" s="187" t="s">
        <v>1151</v>
      </c>
      <c r="S83" s="188" t="s">
        <v>7</v>
      </c>
      <c r="T83" s="188" t="s">
        <v>7</v>
      </c>
      <c r="U83" s="188" t="s">
        <v>7</v>
      </c>
      <c r="V83" s="187" t="s">
        <v>5</v>
      </c>
      <c r="W83" s="187" t="s">
        <v>5</v>
      </c>
      <c r="X83" s="187" t="s">
        <v>5</v>
      </c>
      <c r="Y83" s="187" t="s">
        <v>5</v>
      </c>
      <c r="Z83" s="187" t="s">
        <v>5</v>
      </c>
      <c r="AA83" s="187" t="s">
        <v>5</v>
      </c>
      <c r="AB83" s="187" t="s">
        <v>5</v>
      </c>
      <c r="AC83" s="187" t="s">
        <v>5</v>
      </c>
      <c r="AD83" s="187" t="s">
        <v>5</v>
      </c>
      <c r="AE83" s="187" t="s">
        <v>5</v>
      </c>
      <c r="AF83" s="187" t="s">
        <v>5</v>
      </c>
      <c r="AG83" s="187" t="s">
        <v>5</v>
      </c>
      <c r="AH83" s="187" t="s">
        <v>5</v>
      </c>
      <c r="AI83" s="189" t="s">
        <v>5</v>
      </c>
    </row>
    <row r="84" spans="1:35" ht="15.75">
      <c r="A84" s="186" t="s">
        <v>220</v>
      </c>
      <c r="B84" s="187" t="s">
        <v>317</v>
      </c>
      <c r="C84" s="187" t="s">
        <v>5</v>
      </c>
      <c r="D84" s="187" t="s">
        <v>5</v>
      </c>
      <c r="E84" s="187" t="s">
        <v>5</v>
      </c>
      <c r="F84" s="187" t="s">
        <v>5</v>
      </c>
      <c r="G84" s="187" t="s">
        <v>5</v>
      </c>
      <c r="H84" s="187" t="s">
        <v>5</v>
      </c>
      <c r="I84" s="187" t="s">
        <v>5</v>
      </c>
      <c r="J84" s="187" t="s">
        <v>5</v>
      </c>
      <c r="K84" s="187" t="s">
        <v>5</v>
      </c>
      <c r="L84" s="187" t="s">
        <v>314</v>
      </c>
      <c r="M84" s="187" t="s">
        <v>315</v>
      </c>
      <c r="N84" s="187" t="s">
        <v>5</v>
      </c>
      <c r="O84" s="187" t="s">
        <v>5</v>
      </c>
      <c r="P84" s="188" t="s">
        <v>41</v>
      </c>
      <c r="Q84" s="187" t="s">
        <v>1148</v>
      </c>
      <c r="R84" s="187" t="s">
        <v>1151</v>
      </c>
      <c r="S84" s="188" t="s">
        <v>7</v>
      </c>
      <c r="T84" s="188" t="s">
        <v>7</v>
      </c>
      <c r="U84" s="188" t="s">
        <v>7</v>
      </c>
      <c r="V84" s="187" t="s">
        <v>5</v>
      </c>
      <c r="W84" s="187" t="s">
        <v>5</v>
      </c>
      <c r="X84" s="187" t="s">
        <v>5</v>
      </c>
      <c r="Y84" s="187" t="s">
        <v>5</v>
      </c>
      <c r="Z84" s="187" t="s">
        <v>5</v>
      </c>
      <c r="AA84" s="187" t="s">
        <v>5</v>
      </c>
      <c r="AB84" s="187" t="s">
        <v>5</v>
      </c>
      <c r="AC84" s="187" t="s">
        <v>5</v>
      </c>
      <c r="AD84" s="187" t="s">
        <v>5</v>
      </c>
      <c r="AE84" s="187" t="s">
        <v>5</v>
      </c>
      <c r="AF84" s="187" t="s">
        <v>5</v>
      </c>
      <c r="AG84" s="187" t="s">
        <v>5</v>
      </c>
      <c r="AH84" s="187" t="s">
        <v>5</v>
      </c>
      <c r="AI84" s="189" t="s">
        <v>5</v>
      </c>
    </row>
    <row r="85" spans="1:35" ht="15.75">
      <c r="A85" s="186" t="s">
        <v>222</v>
      </c>
      <c r="B85" s="187" t="s">
        <v>319</v>
      </c>
      <c r="C85" s="187" t="s">
        <v>5</v>
      </c>
      <c r="D85" s="187" t="s">
        <v>5</v>
      </c>
      <c r="E85" s="187" t="s">
        <v>5</v>
      </c>
      <c r="F85" s="187" t="s">
        <v>5</v>
      </c>
      <c r="G85" s="187" t="s">
        <v>5</v>
      </c>
      <c r="H85" s="187" t="s">
        <v>5</v>
      </c>
      <c r="I85" s="187" t="s">
        <v>5</v>
      </c>
      <c r="J85" s="187" t="s">
        <v>5</v>
      </c>
      <c r="K85" s="187" t="s">
        <v>5</v>
      </c>
      <c r="L85" s="187" t="s">
        <v>314</v>
      </c>
      <c r="M85" s="187" t="s">
        <v>315</v>
      </c>
      <c r="N85" s="187" t="s">
        <v>5</v>
      </c>
      <c r="O85" s="187" t="s">
        <v>5</v>
      </c>
      <c r="P85" s="188" t="s">
        <v>41</v>
      </c>
      <c r="Q85" s="187" t="s">
        <v>1148</v>
      </c>
      <c r="R85" s="187" t="s">
        <v>1151</v>
      </c>
      <c r="S85" s="188" t="s">
        <v>7</v>
      </c>
      <c r="T85" s="188" t="s">
        <v>7</v>
      </c>
      <c r="U85" s="188" t="s">
        <v>7</v>
      </c>
      <c r="V85" s="187" t="s">
        <v>5</v>
      </c>
      <c r="W85" s="187" t="s">
        <v>5</v>
      </c>
      <c r="X85" s="187" t="s">
        <v>5</v>
      </c>
      <c r="Y85" s="187" t="s">
        <v>5</v>
      </c>
      <c r="Z85" s="187" t="s">
        <v>5</v>
      </c>
      <c r="AA85" s="187" t="s">
        <v>5</v>
      </c>
      <c r="AB85" s="187" t="s">
        <v>5</v>
      </c>
      <c r="AC85" s="187" t="s">
        <v>5</v>
      </c>
      <c r="AD85" s="187" t="s">
        <v>5</v>
      </c>
      <c r="AE85" s="187" t="s">
        <v>5</v>
      </c>
      <c r="AF85" s="187" t="s">
        <v>5</v>
      </c>
      <c r="AG85" s="187" t="s">
        <v>5</v>
      </c>
      <c r="AH85" s="187" t="s">
        <v>5</v>
      </c>
      <c r="AI85" s="189" t="s">
        <v>5</v>
      </c>
    </row>
    <row r="86" spans="1:35" ht="15.75">
      <c r="A86" s="186" t="s">
        <v>224</v>
      </c>
      <c r="B86" s="187" t="s">
        <v>321</v>
      </c>
      <c r="C86" s="187" t="s">
        <v>5</v>
      </c>
      <c r="D86" s="187" t="s">
        <v>5</v>
      </c>
      <c r="E86" s="187" t="s">
        <v>5</v>
      </c>
      <c r="F86" s="187" t="s">
        <v>5</v>
      </c>
      <c r="G86" s="187" t="s">
        <v>1152</v>
      </c>
      <c r="H86" s="187" t="s">
        <v>5</v>
      </c>
      <c r="I86" s="187" t="s">
        <v>5</v>
      </c>
      <c r="J86" s="187" t="s">
        <v>5</v>
      </c>
      <c r="K86" s="187" t="s">
        <v>5</v>
      </c>
      <c r="L86" s="187" t="s">
        <v>322</v>
      </c>
      <c r="M86" s="187" t="s">
        <v>323</v>
      </c>
      <c r="N86" s="187" t="s">
        <v>5</v>
      </c>
      <c r="O86" s="187" t="s">
        <v>5</v>
      </c>
      <c r="P86" s="188" t="s">
        <v>41</v>
      </c>
      <c r="Q86" s="187" t="s">
        <v>1148</v>
      </c>
      <c r="R86" s="187" t="s">
        <v>1149</v>
      </c>
      <c r="S86" s="188" t="s">
        <v>7</v>
      </c>
      <c r="T86" s="188" t="s">
        <v>7</v>
      </c>
      <c r="U86" s="188" t="s">
        <v>7</v>
      </c>
      <c r="V86" s="187" t="s">
        <v>5</v>
      </c>
      <c r="W86" s="187" t="s">
        <v>5</v>
      </c>
      <c r="X86" s="187" t="s">
        <v>5</v>
      </c>
      <c r="Y86" s="187" t="s">
        <v>5</v>
      </c>
      <c r="Z86" s="187" t="s">
        <v>5</v>
      </c>
      <c r="AA86" s="187" t="s">
        <v>5</v>
      </c>
      <c r="AB86" s="187" t="s">
        <v>5</v>
      </c>
      <c r="AC86" s="187" t="s">
        <v>5</v>
      </c>
      <c r="AD86" s="187" t="s">
        <v>5</v>
      </c>
      <c r="AE86" s="187" t="s">
        <v>5</v>
      </c>
      <c r="AF86" s="187" t="s">
        <v>5</v>
      </c>
      <c r="AG86" s="187" t="s">
        <v>5</v>
      </c>
      <c r="AH86" s="187" t="s">
        <v>5</v>
      </c>
      <c r="AI86" s="189" t="s">
        <v>5</v>
      </c>
    </row>
    <row r="87" spans="1:35" ht="15.75">
      <c r="A87" s="186" t="s">
        <v>226</v>
      </c>
      <c r="B87" s="187" t="s">
        <v>327</v>
      </c>
      <c r="C87" s="187" t="s">
        <v>5</v>
      </c>
      <c r="D87" s="187" t="s">
        <v>5</v>
      </c>
      <c r="E87" s="187" t="s">
        <v>5</v>
      </c>
      <c r="F87" s="187" t="s">
        <v>5</v>
      </c>
      <c r="G87" s="187" t="s">
        <v>5</v>
      </c>
      <c r="H87" s="187" t="s">
        <v>5</v>
      </c>
      <c r="I87" s="187" t="s">
        <v>5</v>
      </c>
      <c r="J87" s="187" t="s">
        <v>5</v>
      </c>
      <c r="K87" s="187" t="s">
        <v>5</v>
      </c>
      <c r="L87" s="187" t="s">
        <v>328</v>
      </c>
      <c r="M87" s="187" t="s">
        <v>329</v>
      </c>
      <c r="N87" s="187" t="s">
        <v>5</v>
      </c>
      <c r="O87" s="187" t="s">
        <v>5</v>
      </c>
      <c r="P87" s="188" t="s">
        <v>41</v>
      </c>
      <c r="Q87" s="187" t="s">
        <v>1148</v>
      </c>
      <c r="R87" s="187" t="s">
        <v>1151</v>
      </c>
      <c r="S87" s="188" t="s">
        <v>60</v>
      </c>
      <c r="T87" s="188" t="s">
        <v>40</v>
      </c>
      <c r="U87" s="188" t="s">
        <v>41</v>
      </c>
      <c r="V87" s="187" t="s">
        <v>5</v>
      </c>
      <c r="W87" s="187" t="s">
        <v>5</v>
      </c>
      <c r="X87" s="187" t="s">
        <v>5</v>
      </c>
      <c r="Y87" s="187" t="s">
        <v>5</v>
      </c>
      <c r="Z87" s="187" t="s">
        <v>5</v>
      </c>
      <c r="AA87" s="187" t="s">
        <v>5</v>
      </c>
      <c r="AB87" s="187" t="s">
        <v>5</v>
      </c>
      <c r="AC87" s="187" t="s">
        <v>5</v>
      </c>
      <c r="AD87" s="187" t="s">
        <v>5</v>
      </c>
      <c r="AE87" s="187" t="s">
        <v>5</v>
      </c>
      <c r="AF87" s="187" t="s">
        <v>5</v>
      </c>
      <c r="AG87" s="187" t="s">
        <v>5</v>
      </c>
      <c r="AH87" s="187" t="s">
        <v>5</v>
      </c>
      <c r="AI87" s="189" t="s">
        <v>5</v>
      </c>
    </row>
    <row r="88" spans="1:35" ht="15.75">
      <c r="A88" s="186" t="s">
        <v>228</v>
      </c>
      <c r="B88" s="187" t="s">
        <v>331</v>
      </c>
      <c r="C88" s="187" t="s">
        <v>5</v>
      </c>
      <c r="D88" s="187" t="s">
        <v>5</v>
      </c>
      <c r="E88" s="187" t="s">
        <v>5</v>
      </c>
      <c r="F88" s="187" t="s">
        <v>5</v>
      </c>
      <c r="G88" s="187" t="s">
        <v>5</v>
      </c>
      <c r="H88" s="187" t="s">
        <v>5</v>
      </c>
      <c r="I88" s="187" t="s">
        <v>5</v>
      </c>
      <c r="J88" s="187" t="s">
        <v>5</v>
      </c>
      <c r="K88" s="187" t="s">
        <v>5</v>
      </c>
      <c r="L88" s="187" t="s">
        <v>328</v>
      </c>
      <c r="M88" s="187" t="s">
        <v>329</v>
      </c>
      <c r="N88" s="187" t="s">
        <v>5</v>
      </c>
      <c r="O88" s="187" t="s">
        <v>5</v>
      </c>
      <c r="P88" s="188" t="s">
        <v>41</v>
      </c>
      <c r="Q88" s="187" t="s">
        <v>1148</v>
      </c>
      <c r="R88" s="187" t="s">
        <v>1149</v>
      </c>
      <c r="S88" s="188" t="s">
        <v>7</v>
      </c>
      <c r="T88" s="188" t="s">
        <v>7</v>
      </c>
      <c r="U88" s="188" t="s">
        <v>7</v>
      </c>
      <c r="V88" s="187" t="s">
        <v>5</v>
      </c>
      <c r="W88" s="187" t="s">
        <v>5</v>
      </c>
      <c r="X88" s="187" t="s">
        <v>5</v>
      </c>
      <c r="Y88" s="187" t="s">
        <v>5</v>
      </c>
      <c r="Z88" s="187" t="s">
        <v>5</v>
      </c>
      <c r="AA88" s="187" t="s">
        <v>5</v>
      </c>
      <c r="AB88" s="187" t="s">
        <v>5</v>
      </c>
      <c r="AC88" s="187" t="s">
        <v>5</v>
      </c>
      <c r="AD88" s="187" t="s">
        <v>5</v>
      </c>
      <c r="AE88" s="187" t="s">
        <v>5</v>
      </c>
      <c r="AF88" s="187" t="s">
        <v>5</v>
      </c>
      <c r="AG88" s="187" t="s">
        <v>5</v>
      </c>
      <c r="AH88" s="187" t="s">
        <v>5</v>
      </c>
      <c r="AI88" s="189" t="s">
        <v>5</v>
      </c>
    </row>
    <row r="89" spans="1:35" ht="15.75">
      <c r="A89" s="186" t="s">
        <v>230</v>
      </c>
      <c r="B89" s="187" t="s">
        <v>325</v>
      </c>
      <c r="C89" s="187" t="s">
        <v>5</v>
      </c>
      <c r="D89" s="187" t="s">
        <v>5</v>
      </c>
      <c r="E89" s="187" t="s">
        <v>5</v>
      </c>
      <c r="F89" s="187" t="s">
        <v>5</v>
      </c>
      <c r="G89" s="187" t="s">
        <v>5</v>
      </c>
      <c r="H89" s="187" t="s">
        <v>5</v>
      </c>
      <c r="I89" s="187" t="s">
        <v>5</v>
      </c>
      <c r="J89" s="187" t="s">
        <v>5</v>
      </c>
      <c r="K89" s="187" t="s">
        <v>5</v>
      </c>
      <c r="L89" s="187" t="s">
        <v>328</v>
      </c>
      <c r="M89" s="187" t="s">
        <v>329</v>
      </c>
      <c r="N89" s="187" t="s">
        <v>5</v>
      </c>
      <c r="O89" s="187" t="s">
        <v>5</v>
      </c>
      <c r="P89" s="188" t="s">
        <v>41</v>
      </c>
      <c r="Q89" s="187" t="s">
        <v>1148</v>
      </c>
      <c r="R89" s="187" t="s">
        <v>1151</v>
      </c>
      <c r="S89" s="188" t="s">
        <v>7</v>
      </c>
      <c r="T89" s="188" t="s">
        <v>7</v>
      </c>
      <c r="U89" s="188" t="s">
        <v>7</v>
      </c>
      <c r="V89" s="187" t="s">
        <v>5</v>
      </c>
      <c r="W89" s="187" t="s">
        <v>5</v>
      </c>
      <c r="X89" s="187" t="s">
        <v>5</v>
      </c>
      <c r="Y89" s="187" t="s">
        <v>5</v>
      </c>
      <c r="Z89" s="187" t="s">
        <v>5</v>
      </c>
      <c r="AA89" s="187" t="s">
        <v>5</v>
      </c>
      <c r="AB89" s="187" t="s">
        <v>5</v>
      </c>
      <c r="AC89" s="187" t="s">
        <v>5</v>
      </c>
      <c r="AD89" s="187" t="s">
        <v>5</v>
      </c>
      <c r="AE89" s="187" t="s">
        <v>5</v>
      </c>
      <c r="AF89" s="187" t="s">
        <v>5</v>
      </c>
      <c r="AG89" s="187" t="s">
        <v>5</v>
      </c>
      <c r="AH89" s="187" t="s">
        <v>5</v>
      </c>
      <c r="AI89" s="189" t="s">
        <v>5</v>
      </c>
    </row>
    <row r="90" spans="1:35" ht="15.75">
      <c r="A90" s="186" t="s">
        <v>232</v>
      </c>
      <c r="B90" s="187" t="s">
        <v>333</v>
      </c>
      <c r="C90" s="187" t="s">
        <v>5</v>
      </c>
      <c r="D90" s="187" t="s">
        <v>5</v>
      </c>
      <c r="E90" s="187" t="s">
        <v>5</v>
      </c>
      <c r="F90" s="187" t="s">
        <v>5</v>
      </c>
      <c r="G90" s="187" t="s">
        <v>5</v>
      </c>
      <c r="H90" s="187" t="s">
        <v>5</v>
      </c>
      <c r="I90" s="187" t="s">
        <v>5</v>
      </c>
      <c r="J90" s="187" t="s">
        <v>5</v>
      </c>
      <c r="K90" s="187" t="s">
        <v>5</v>
      </c>
      <c r="L90" s="187" t="s">
        <v>328</v>
      </c>
      <c r="M90" s="187" t="s">
        <v>329</v>
      </c>
      <c r="N90" s="187" t="s">
        <v>5</v>
      </c>
      <c r="O90" s="187" t="s">
        <v>5</v>
      </c>
      <c r="P90" s="188" t="s">
        <v>41</v>
      </c>
      <c r="Q90" s="187" t="s">
        <v>1148</v>
      </c>
      <c r="R90" s="187" t="s">
        <v>1149</v>
      </c>
      <c r="S90" s="188" t="s">
        <v>7</v>
      </c>
      <c r="T90" s="188" t="s">
        <v>7</v>
      </c>
      <c r="U90" s="188" t="s">
        <v>7</v>
      </c>
      <c r="V90" s="187" t="s">
        <v>5</v>
      </c>
      <c r="W90" s="187" t="s">
        <v>5</v>
      </c>
      <c r="X90" s="187" t="s">
        <v>5</v>
      </c>
      <c r="Y90" s="187" t="s">
        <v>5</v>
      </c>
      <c r="Z90" s="187" t="s">
        <v>5</v>
      </c>
      <c r="AA90" s="187" t="s">
        <v>5</v>
      </c>
      <c r="AB90" s="187" t="s">
        <v>5</v>
      </c>
      <c r="AC90" s="187" t="s">
        <v>5</v>
      </c>
      <c r="AD90" s="187" t="s">
        <v>5</v>
      </c>
      <c r="AE90" s="187" t="s">
        <v>5</v>
      </c>
      <c r="AF90" s="187" t="s">
        <v>5</v>
      </c>
      <c r="AG90" s="187" t="s">
        <v>5</v>
      </c>
      <c r="AH90" s="187" t="s">
        <v>5</v>
      </c>
      <c r="AI90" s="189" t="s">
        <v>5</v>
      </c>
    </row>
    <row r="91" spans="1:35" ht="15.75">
      <c r="A91" s="186" t="s">
        <v>234</v>
      </c>
      <c r="B91" s="187" t="s">
        <v>335</v>
      </c>
      <c r="C91" s="187" t="s">
        <v>5</v>
      </c>
      <c r="D91" s="187" t="s">
        <v>5</v>
      </c>
      <c r="E91" s="187" t="s">
        <v>5</v>
      </c>
      <c r="F91" s="187" t="s">
        <v>5</v>
      </c>
      <c r="G91" s="187" t="s">
        <v>5</v>
      </c>
      <c r="H91" s="187" t="s">
        <v>5</v>
      </c>
      <c r="I91" s="187" t="s">
        <v>5</v>
      </c>
      <c r="J91" s="187" t="s">
        <v>5</v>
      </c>
      <c r="K91" s="187" t="s">
        <v>5</v>
      </c>
      <c r="L91" s="187" t="s">
        <v>336</v>
      </c>
      <c r="M91" s="187" t="s">
        <v>337</v>
      </c>
      <c r="N91" s="187" t="s">
        <v>5</v>
      </c>
      <c r="O91" s="187" t="s">
        <v>5</v>
      </c>
      <c r="P91" s="188" t="s">
        <v>7</v>
      </c>
      <c r="Q91" s="187" t="s">
        <v>1148</v>
      </c>
      <c r="R91" s="187" t="s">
        <v>1151</v>
      </c>
      <c r="S91" s="188" t="s">
        <v>66</v>
      </c>
      <c r="T91" s="188" t="s">
        <v>47</v>
      </c>
      <c r="U91" s="188" t="s">
        <v>41</v>
      </c>
      <c r="V91" s="187" t="s">
        <v>5</v>
      </c>
      <c r="W91" s="187" t="s">
        <v>5</v>
      </c>
      <c r="X91" s="187" t="s">
        <v>5</v>
      </c>
      <c r="Y91" s="187" t="s">
        <v>5</v>
      </c>
      <c r="Z91" s="187" t="s">
        <v>5</v>
      </c>
      <c r="AA91" s="187" t="s">
        <v>5</v>
      </c>
      <c r="AB91" s="187" t="s">
        <v>5</v>
      </c>
      <c r="AC91" s="187" t="s">
        <v>5</v>
      </c>
      <c r="AD91" s="187" t="s">
        <v>5</v>
      </c>
      <c r="AE91" s="187" t="s">
        <v>5</v>
      </c>
      <c r="AF91" s="187" t="s">
        <v>5</v>
      </c>
      <c r="AG91" s="187" t="s">
        <v>5</v>
      </c>
      <c r="AH91" s="187" t="s">
        <v>5</v>
      </c>
      <c r="AI91" s="189" t="s">
        <v>5</v>
      </c>
    </row>
    <row r="92" spans="1:35" ht="15.75">
      <c r="A92" s="186" t="s">
        <v>236</v>
      </c>
      <c r="B92" s="187" t="s">
        <v>339</v>
      </c>
      <c r="C92" s="187" t="s">
        <v>5</v>
      </c>
      <c r="D92" s="187" t="s">
        <v>5</v>
      </c>
      <c r="E92" s="187" t="s">
        <v>5</v>
      </c>
      <c r="F92" s="187" t="s">
        <v>5</v>
      </c>
      <c r="G92" s="187" t="s">
        <v>5</v>
      </c>
      <c r="H92" s="187" t="s">
        <v>5</v>
      </c>
      <c r="I92" s="187" t="s">
        <v>5</v>
      </c>
      <c r="J92" s="187" t="s">
        <v>5</v>
      </c>
      <c r="K92" s="187" t="s">
        <v>5</v>
      </c>
      <c r="L92" s="187" t="s">
        <v>336</v>
      </c>
      <c r="M92" s="187" t="s">
        <v>337</v>
      </c>
      <c r="N92" s="187" t="s">
        <v>5</v>
      </c>
      <c r="O92" s="187" t="s">
        <v>5</v>
      </c>
      <c r="P92" s="188" t="s">
        <v>7</v>
      </c>
      <c r="Q92" s="187" t="s">
        <v>1148</v>
      </c>
      <c r="R92" s="187" t="s">
        <v>1151</v>
      </c>
      <c r="S92" s="188" t="s">
        <v>66</v>
      </c>
      <c r="T92" s="188" t="s">
        <v>47</v>
      </c>
      <c r="U92" s="188" t="s">
        <v>41</v>
      </c>
      <c r="V92" s="187" t="s">
        <v>5</v>
      </c>
      <c r="W92" s="187" t="s">
        <v>5</v>
      </c>
      <c r="X92" s="187" t="s">
        <v>5</v>
      </c>
      <c r="Y92" s="187" t="s">
        <v>5</v>
      </c>
      <c r="Z92" s="187" t="s">
        <v>5</v>
      </c>
      <c r="AA92" s="187" t="s">
        <v>5</v>
      </c>
      <c r="AB92" s="187" t="s">
        <v>5</v>
      </c>
      <c r="AC92" s="187" t="s">
        <v>5</v>
      </c>
      <c r="AD92" s="187" t="s">
        <v>5</v>
      </c>
      <c r="AE92" s="187" t="s">
        <v>5</v>
      </c>
      <c r="AF92" s="187" t="s">
        <v>5</v>
      </c>
      <c r="AG92" s="187" t="s">
        <v>5</v>
      </c>
      <c r="AH92" s="187" t="s">
        <v>5</v>
      </c>
      <c r="AI92" s="189" t="s">
        <v>5</v>
      </c>
    </row>
    <row r="93" spans="1:35" ht="15.75">
      <c r="A93" s="186" t="s">
        <v>238</v>
      </c>
      <c r="B93" s="187" t="s">
        <v>341</v>
      </c>
      <c r="C93" s="187" t="s">
        <v>5</v>
      </c>
      <c r="D93" s="187" t="s">
        <v>5</v>
      </c>
      <c r="E93" s="187" t="s">
        <v>5</v>
      </c>
      <c r="F93" s="187" t="s">
        <v>5</v>
      </c>
      <c r="G93" s="187" t="s">
        <v>1153</v>
      </c>
      <c r="H93" s="187" t="s">
        <v>5</v>
      </c>
      <c r="I93" s="187" t="s">
        <v>5</v>
      </c>
      <c r="J93" s="187" t="s">
        <v>5</v>
      </c>
      <c r="K93" s="187" t="s">
        <v>5</v>
      </c>
      <c r="L93" s="187" t="s">
        <v>342</v>
      </c>
      <c r="M93" s="187" t="s">
        <v>343</v>
      </c>
      <c r="N93" s="187" t="s">
        <v>5</v>
      </c>
      <c r="O93" s="187" t="s">
        <v>5</v>
      </c>
      <c r="P93" s="188" t="s">
        <v>44</v>
      </c>
      <c r="Q93" s="187" t="s">
        <v>1148</v>
      </c>
      <c r="R93" s="187" t="s">
        <v>1149</v>
      </c>
      <c r="S93" s="188" t="s">
        <v>7</v>
      </c>
      <c r="T93" s="188" t="s">
        <v>7</v>
      </c>
      <c r="U93" s="188" t="s">
        <v>7</v>
      </c>
      <c r="V93" s="187" t="s">
        <v>5</v>
      </c>
      <c r="W93" s="187" t="s">
        <v>5</v>
      </c>
      <c r="X93" s="187" t="s">
        <v>5</v>
      </c>
      <c r="Y93" s="187" t="s">
        <v>5</v>
      </c>
      <c r="Z93" s="187" t="s">
        <v>5</v>
      </c>
      <c r="AA93" s="187" t="s">
        <v>5</v>
      </c>
      <c r="AB93" s="187" t="s">
        <v>5</v>
      </c>
      <c r="AC93" s="187" t="s">
        <v>5</v>
      </c>
      <c r="AD93" s="187" t="s">
        <v>5</v>
      </c>
      <c r="AE93" s="187" t="s">
        <v>5</v>
      </c>
      <c r="AF93" s="187" t="s">
        <v>5</v>
      </c>
      <c r="AG93" s="187" t="s">
        <v>5</v>
      </c>
      <c r="AH93" s="187" t="s">
        <v>5</v>
      </c>
      <c r="AI93" s="189" t="s">
        <v>5</v>
      </c>
    </row>
    <row r="94" spans="1:35" ht="15.75">
      <c r="A94" s="186" t="s">
        <v>240</v>
      </c>
      <c r="B94" s="187" t="s">
        <v>345</v>
      </c>
      <c r="C94" s="187" t="s">
        <v>5</v>
      </c>
      <c r="D94" s="187" t="s">
        <v>5</v>
      </c>
      <c r="E94" s="187" t="s">
        <v>5</v>
      </c>
      <c r="F94" s="187" t="s">
        <v>5</v>
      </c>
      <c r="G94" s="187" t="s">
        <v>1153</v>
      </c>
      <c r="H94" s="187" t="s">
        <v>5</v>
      </c>
      <c r="I94" s="187" t="s">
        <v>5</v>
      </c>
      <c r="J94" s="187" t="s">
        <v>5</v>
      </c>
      <c r="K94" s="187" t="s">
        <v>5</v>
      </c>
      <c r="L94" s="187" t="s">
        <v>342</v>
      </c>
      <c r="M94" s="187" t="s">
        <v>343</v>
      </c>
      <c r="N94" s="187" t="s">
        <v>5</v>
      </c>
      <c r="O94" s="187" t="s">
        <v>5</v>
      </c>
      <c r="P94" s="188" t="s">
        <v>44</v>
      </c>
      <c r="Q94" s="187" t="s">
        <v>1148</v>
      </c>
      <c r="R94" s="187" t="s">
        <v>1149</v>
      </c>
      <c r="S94" s="188" t="s">
        <v>7</v>
      </c>
      <c r="T94" s="188" t="s">
        <v>7</v>
      </c>
      <c r="U94" s="188" t="s">
        <v>7</v>
      </c>
      <c r="V94" s="187" t="s">
        <v>5</v>
      </c>
      <c r="W94" s="187" t="s">
        <v>5</v>
      </c>
      <c r="X94" s="187" t="s">
        <v>5</v>
      </c>
      <c r="Y94" s="187" t="s">
        <v>5</v>
      </c>
      <c r="Z94" s="187" t="s">
        <v>5</v>
      </c>
      <c r="AA94" s="187" t="s">
        <v>5</v>
      </c>
      <c r="AB94" s="187" t="s">
        <v>5</v>
      </c>
      <c r="AC94" s="187" t="s">
        <v>5</v>
      </c>
      <c r="AD94" s="187" t="s">
        <v>5</v>
      </c>
      <c r="AE94" s="187" t="s">
        <v>5</v>
      </c>
      <c r="AF94" s="187" t="s">
        <v>5</v>
      </c>
      <c r="AG94" s="187" t="s">
        <v>5</v>
      </c>
      <c r="AH94" s="187" t="s">
        <v>5</v>
      </c>
      <c r="AI94" s="189" t="s">
        <v>5</v>
      </c>
    </row>
    <row r="95" spans="1:35" ht="15.75">
      <c r="A95" s="186" t="s">
        <v>242</v>
      </c>
      <c r="B95" s="187" t="s">
        <v>347</v>
      </c>
      <c r="C95" s="187" t="s">
        <v>5</v>
      </c>
      <c r="D95" s="187" t="s">
        <v>5</v>
      </c>
      <c r="E95" s="187" t="s">
        <v>5</v>
      </c>
      <c r="F95" s="187" t="s">
        <v>5</v>
      </c>
      <c r="G95" s="187" t="s">
        <v>1153</v>
      </c>
      <c r="H95" s="187" t="s">
        <v>5</v>
      </c>
      <c r="I95" s="187" t="s">
        <v>5</v>
      </c>
      <c r="J95" s="187" t="s">
        <v>5</v>
      </c>
      <c r="K95" s="187" t="s">
        <v>5</v>
      </c>
      <c r="L95" s="187" t="s">
        <v>342</v>
      </c>
      <c r="M95" s="187" t="s">
        <v>343</v>
      </c>
      <c r="N95" s="187" t="s">
        <v>5</v>
      </c>
      <c r="O95" s="187" t="s">
        <v>5</v>
      </c>
      <c r="P95" s="188" t="s">
        <v>44</v>
      </c>
      <c r="Q95" s="187" t="s">
        <v>1148</v>
      </c>
      <c r="R95" s="187" t="s">
        <v>1149</v>
      </c>
      <c r="S95" s="188" t="s">
        <v>7</v>
      </c>
      <c r="T95" s="188" t="s">
        <v>7</v>
      </c>
      <c r="U95" s="188" t="s">
        <v>7</v>
      </c>
      <c r="V95" s="187" t="s">
        <v>5</v>
      </c>
      <c r="W95" s="187" t="s">
        <v>5</v>
      </c>
      <c r="X95" s="187" t="s">
        <v>5</v>
      </c>
      <c r="Y95" s="187" t="s">
        <v>5</v>
      </c>
      <c r="Z95" s="187" t="s">
        <v>5</v>
      </c>
      <c r="AA95" s="187" t="s">
        <v>5</v>
      </c>
      <c r="AB95" s="187" t="s">
        <v>5</v>
      </c>
      <c r="AC95" s="187" t="s">
        <v>5</v>
      </c>
      <c r="AD95" s="187" t="s">
        <v>5</v>
      </c>
      <c r="AE95" s="187" t="s">
        <v>5</v>
      </c>
      <c r="AF95" s="187" t="s">
        <v>5</v>
      </c>
      <c r="AG95" s="187" t="s">
        <v>5</v>
      </c>
      <c r="AH95" s="187" t="s">
        <v>5</v>
      </c>
      <c r="AI95" s="189" t="s">
        <v>5</v>
      </c>
    </row>
    <row r="96" spans="1:35" ht="15.75">
      <c r="A96" s="186" t="s">
        <v>244</v>
      </c>
      <c r="B96" s="187" t="s">
        <v>349</v>
      </c>
      <c r="C96" s="187" t="s">
        <v>5</v>
      </c>
      <c r="D96" s="187" t="s">
        <v>5</v>
      </c>
      <c r="E96" s="187" t="s">
        <v>5</v>
      </c>
      <c r="F96" s="187" t="s">
        <v>5</v>
      </c>
      <c r="G96" s="187" t="s">
        <v>1153</v>
      </c>
      <c r="H96" s="187" t="s">
        <v>5</v>
      </c>
      <c r="I96" s="187" t="s">
        <v>5</v>
      </c>
      <c r="J96" s="187" t="s">
        <v>5</v>
      </c>
      <c r="K96" s="187" t="s">
        <v>5</v>
      </c>
      <c r="L96" s="187" t="s">
        <v>342</v>
      </c>
      <c r="M96" s="187" t="s">
        <v>343</v>
      </c>
      <c r="N96" s="187" t="s">
        <v>5</v>
      </c>
      <c r="O96" s="187" t="s">
        <v>5</v>
      </c>
      <c r="P96" s="188" t="s">
        <v>44</v>
      </c>
      <c r="Q96" s="187" t="s">
        <v>1148</v>
      </c>
      <c r="R96" s="187" t="s">
        <v>1149</v>
      </c>
      <c r="S96" s="188" t="s">
        <v>7</v>
      </c>
      <c r="T96" s="188" t="s">
        <v>7</v>
      </c>
      <c r="U96" s="188" t="s">
        <v>7</v>
      </c>
      <c r="V96" s="187" t="s">
        <v>5</v>
      </c>
      <c r="W96" s="187" t="s">
        <v>5</v>
      </c>
      <c r="X96" s="187" t="s">
        <v>5</v>
      </c>
      <c r="Y96" s="187" t="s">
        <v>5</v>
      </c>
      <c r="Z96" s="187" t="s">
        <v>5</v>
      </c>
      <c r="AA96" s="187" t="s">
        <v>5</v>
      </c>
      <c r="AB96" s="187" t="s">
        <v>5</v>
      </c>
      <c r="AC96" s="187" t="s">
        <v>5</v>
      </c>
      <c r="AD96" s="187" t="s">
        <v>5</v>
      </c>
      <c r="AE96" s="187" t="s">
        <v>5</v>
      </c>
      <c r="AF96" s="187" t="s">
        <v>5</v>
      </c>
      <c r="AG96" s="187" t="s">
        <v>5</v>
      </c>
      <c r="AH96" s="187" t="s">
        <v>5</v>
      </c>
      <c r="AI96" s="189" t="s">
        <v>5</v>
      </c>
    </row>
    <row r="97" spans="1:35" ht="15.75">
      <c r="A97" s="186" t="s">
        <v>248</v>
      </c>
      <c r="B97" s="187" t="s">
        <v>351</v>
      </c>
      <c r="C97" s="187" t="s">
        <v>5</v>
      </c>
      <c r="D97" s="187" t="s">
        <v>5</v>
      </c>
      <c r="E97" s="187" t="s">
        <v>5</v>
      </c>
      <c r="F97" s="187" t="s">
        <v>5</v>
      </c>
      <c r="G97" s="187" t="s">
        <v>5</v>
      </c>
      <c r="H97" s="187" t="s">
        <v>5</v>
      </c>
      <c r="I97" s="187" t="s">
        <v>5</v>
      </c>
      <c r="J97" s="187" t="s">
        <v>5</v>
      </c>
      <c r="K97" s="187" t="s">
        <v>5</v>
      </c>
      <c r="L97" s="187" t="s">
        <v>352</v>
      </c>
      <c r="M97" s="187" t="s">
        <v>353</v>
      </c>
      <c r="N97" s="187" t="s">
        <v>5</v>
      </c>
      <c r="O97" s="187" t="s">
        <v>5</v>
      </c>
      <c r="P97" s="188" t="s">
        <v>40</v>
      </c>
      <c r="Q97" s="187" t="s">
        <v>1148</v>
      </c>
      <c r="R97" s="187" t="s">
        <v>1149</v>
      </c>
      <c r="S97" s="188" t="s">
        <v>7</v>
      </c>
      <c r="T97" s="188" t="s">
        <v>7</v>
      </c>
      <c r="U97" s="188" t="s">
        <v>7</v>
      </c>
      <c r="V97" s="187" t="s">
        <v>5</v>
      </c>
      <c r="W97" s="187" t="s">
        <v>5</v>
      </c>
      <c r="X97" s="187" t="s">
        <v>5</v>
      </c>
      <c r="Y97" s="187" t="s">
        <v>5</v>
      </c>
      <c r="Z97" s="187" t="s">
        <v>5</v>
      </c>
      <c r="AA97" s="187" t="s">
        <v>5</v>
      </c>
      <c r="AB97" s="187" t="s">
        <v>5</v>
      </c>
      <c r="AC97" s="187" t="s">
        <v>5</v>
      </c>
      <c r="AD97" s="187" t="s">
        <v>5</v>
      </c>
      <c r="AE97" s="187" t="s">
        <v>5</v>
      </c>
      <c r="AF97" s="187" t="s">
        <v>5</v>
      </c>
      <c r="AG97" s="187" t="s">
        <v>5</v>
      </c>
      <c r="AH97" s="187" t="s">
        <v>5</v>
      </c>
      <c r="AI97" s="189" t="s">
        <v>5</v>
      </c>
    </row>
    <row r="98" spans="1:35" ht="15.75">
      <c r="A98" s="186" t="s">
        <v>250</v>
      </c>
      <c r="B98" s="187" t="s">
        <v>153</v>
      </c>
      <c r="C98" s="187" t="s">
        <v>5</v>
      </c>
      <c r="D98" s="187" t="s">
        <v>5</v>
      </c>
      <c r="E98" s="187" t="s">
        <v>5</v>
      </c>
      <c r="F98" s="187" t="s">
        <v>5</v>
      </c>
      <c r="G98" s="187" t="s">
        <v>1153</v>
      </c>
      <c r="H98" s="187" t="s">
        <v>5</v>
      </c>
      <c r="I98" s="187" t="s">
        <v>5</v>
      </c>
      <c r="J98" s="187" t="s">
        <v>5</v>
      </c>
      <c r="K98" s="187" t="s">
        <v>5</v>
      </c>
      <c r="L98" s="187" t="s">
        <v>154</v>
      </c>
      <c r="M98" s="187" t="s">
        <v>155</v>
      </c>
      <c r="N98" s="187" t="s">
        <v>5</v>
      </c>
      <c r="O98" s="187" t="s">
        <v>5</v>
      </c>
      <c r="P98" s="188" t="s">
        <v>44</v>
      </c>
      <c r="Q98" s="187" t="s">
        <v>1148</v>
      </c>
      <c r="R98" s="187" t="s">
        <v>1149</v>
      </c>
      <c r="S98" s="188" t="s">
        <v>7</v>
      </c>
      <c r="T98" s="188" t="s">
        <v>7</v>
      </c>
      <c r="U98" s="188" t="s">
        <v>7</v>
      </c>
      <c r="V98" s="187" t="s">
        <v>5</v>
      </c>
      <c r="W98" s="187" t="s">
        <v>5</v>
      </c>
      <c r="X98" s="187" t="s">
        <v>5</v>
      </c>
      <c r="Y98" s="187" t="s">
        <v>5</v>
      </c>
      <c r="Z98" s="187" t="s">
        <v>5</v>
      </c>
      <c r="AA98" s="187" t="s">
        <v>5</v>
      </c>
      <c r="AB98" s="187" t="s">
        <v>5</v>
      </c>
      <c r="AC98" s="187" t="s">
        <v>5</v>
      </c>
      <c r="AD98" s="187" t="s">
        <v>5</v>
      </c>
      <c r="AE98" s="187" t="s">
        <v>5</v>
      </c>
      <c r="AF98" s="187" t="s">
        <v>5</v>
      </c>
      <c r="AG98" s="187" t="s">
        <v>5</v>
      </c>
      <c r="AH98" s="187" t="s">
        <v>5</v>
      </c>
      <c r="AI98" s="189" t="s">
        <v>5</v>
      </c>
    </row>
    <row r="99" spans="1:35" ht="15.75">
      <c r="A99" s="186" t="s">
        <v>252</v>
      </c>
      <c r="B99" s="187" t="s">
        <v>149</v>
      </c>
      <c r="C99" s="187" t="s">
        <v>5</v>
      </c>
      <c r="D99" s="187" t="s">
        <v>5</v>
      </c>
      <c r="E99" s="187" t="s">
        <v>5</v>
      </c>
      <c r="F99" s="187" t="s">
        <v>5</v>
      </c>
      <c r="G99" s="187" t="s">
        <v>1153</v>
      </c>
      <c r="H99" s="187" t="s">
        <v>5</v>
      </c>
      <c r="I99" s="187" t="s">
        <v>5</v>
      </c>
      <c r="J99" s="187" t="s">
        <v>5</v>
      </c>
      <c r="K99" s="187" t="s">
        <v>5</v>
      </c>
      <c r="L99" s="187" t="s">
        <v>150</v>
      </c>
      <c r="M99" s="187" t="s">
        <v>151</v>
      </c>
      <c r="N99" s="187" t="s">
        <v>5</v>
      </c>
      <c r="O99" s="187" t="s">
        <v>5</v>
      </c>
      <c r="P99" s="188" t="s">
        <v>44</v>
      </c>
      <c r="Q99" s="187" t="s">
        <v>1148</v>
      </c>
      <c r="R99" s="187" t="s">
        <v>1149</v>
      </c>
      <c r="S99" s="188" t="s">
        <v>7</v>
      </c>
      <c r="T99" s="188" t="s">
        <v>7</v>
      </c>
      <c r="U99" s="188" t="s">
        <v>7</v>
      </c>
      <c r="V99" s="187" t="s">
        <v>5</v>
      </c>
      <c r="W99" s="187" t="s">
        <v>5</v>
      </c>
      <c r="X99" s="187" t="s">
        <v>5</v>
      </c>
      <c r="Y99" s="187" t="s">
        <v>5</v>
      </c>
      <c r="Z99" s="187" t="s">
        <v>5</v>
      </c>
      <c r="AA99" s="187" t="s">
        <v>5</v>
      </c>
      <c r="AB99" s="187" t="s">
        <v>5</v>
      </c>
      <c r="AC99" s="187" t="s">
        <v>5</v>
      </c>
      <c r="AD99" s="187" t="s">
        <v>5</v>
      </c>
      <c r="AE99" s="187" t="s">
        <v>5</v>
      </c>
      <c r="AF99" s="187" t="s">
        <v>5</v>
      </c>
      <c r="AG99" s="187" t="s">
        <v>5</v>
      </c>
      <c r="AH99" s="187" t="s">
        <v>5</v>
      </c>
      <c r="AI99" s="189" t="s">
        <v>5</v>
      </c>
    </row>
    <row r="100" spans="1:35" ht="15.75">
      <c r="A100" s="186" t="s">
        <v>254</v>
      </c>
      <c r="B100" s="187" t="s">
        <v>134</v>
      </c>
      <c r="C100" s="187" t="s">
        <v>5</v>
      </c>
      <c r="D100" s="187" t="s">
        <v>5</v>
      </c>
      <c r="E100" s="187" t="s">
        <v>5</v>
      </c>
      <c r="F100" s="187" t="s">
        <v>5</v>
      </c>
      <c r="G100" s="187" t="s">
        <v>1150</v>
      </c>
      <c r="H100" s="187" t="s">
        <v>5</v>
      </c>
      <c r="I100" s="187" t="s">
        <v>5</v>
      </c>
      <c r="J100" s="187" t="s">
        <v>5</v>
      </c>
      <c r="K100" s="187" t="s">
        <v>5</v>
      </c>
      <c r="L100" s="187" t="s">
        <v>36</v>
      </c>
      <c r="M100" s="187" t="s">
        <v>37</v>
      </c>
      <c r="N100" s="187" t="s">
        <v>5</v>
      </c>
      <c r="O100" s="187" t="s">
        <v>5</v>
      </c>
      <c r="P100" s="188" t="s">
        <v>38</v>
      </c>
      <c r="Q100" s="187" t="s">
        <v>1148</v>
      </c>
      <c r="R100" s="187" t="s">
        <v>1149</v>
      </c>
      <c r="S100" s="188" t="s">
        <v>7</v>
      </c>
      <c r="T100" s="188" t="s">
        <v>7</v>
      </c>
      <c r="U100" s="188" t="s">
        <v>7</v>
      </c>
      <c r="V100" s="187" t="s">
        <v>5</v>
      </c>
      <c r="W100" s="187" t="s">
        <v>5</v>
      </c>
      <c r="X100" s="187" t="s">
        <v>5</v>
      </c>
      <c r="Y100" s="187" t="s">
        <v>5</v>
      </c>
      <c r="Z100" s="187" t="s">
        <v>5</v>
      </c>
      <c r="AA100" s="187" t="s">
        <v>5</v>
      </c>
      <c r="AB100" s="187" t="s">
        <v>5</v>
      </c>
      <c r="AC100" s="187" t="s">
        <v>5</v>
      </c>
      <c r="AD100" s="187" t="s">
        <v>5</v>
      </c>
      <c r="AE100" s="187" t="s">
        <v>5</v>
      </c>
      <c r="AF100" s="187" t="s">
        <v>5</v>
      </c>
      <c r="AG100" s="187" t="s">
        <v>5</v>
      </c>
      <c r="AH100" s="187" t="s">
        <v>5</v>
      </c>
      <c r="AI100" s="189" t="s">
        <v>5</v>
      </c>
    </row>
    <row r="101" spans="1:35" ht="15.75">
      <c r="A101" s="186" t="s">
        <v>256</v>
      </c>
      <c r="B101" s="187" t="s">
        <v>120</v>
      </c>
      <c r="C101" s="187" t="s">
        <v>5</v>
      </c>
      <c r="D101" s="187" t="s">
        <v>5</v>
      </c>
      <c r="E101" s="187" t="s">
        <v>5</v>
      </c>
      <c r="F101" s="187" t="s">
        <v>5</v>
      </c>
      <c r="G101" s="187" t="s">
        <v>1153</v>
      </c>
      <c r="H101" s="187" t="s">
        <v>5</v>
      </c>
      <c r="I101" s="187" t="s">
        <v>5</v>
      </c>
      <c r="J101" s="187" t="s">
        <v>5</v>
      </c>
      <c r="K101" s="187" t="s">
        <v>5</v>
      </c>
      <c r="L101" s="187" t="s">
        <v>36</v>
      </c>
      <c r="M101" s="187" t="s">
        <v>37</v>
      </c>
      <c r="N101" s="187" t="s">
        <v>5</v>
      </c>
      <c r="O101" s="187" t="s">
        <v>5</v>
      </c>
      <c r="P101" s="188" t="s">
        <v>38</v>
      </c>
      <c r="Q101" s="187" t="s">
        <v>1148</v>
      </c>
      <c r="R101" s="187" t="s">
        <v>1149</v>
      </c>
      <c r="S101" s="188" t="s">
        <v>7</v>
      </c>
      <c r="T101" s="188" t="s">
        <v>7</v>
      </c>
      <c r="U101" s="188" t="s">
        <v>7</v>
      </c>
      <c r="V101" s="187" t="s">
        <v>5</v>
      </c>
      <c r="W101" s="187" t="s">
        <v>5</v>
      </c>
      <c r="X101" s="187" t="s">
        <v>5</v>
      </c>
      <c r="Y101" s="187" t="s">
        <v>5</v>
      </c>
      <c r="Z101" s="187" t="s">
        <v>5</v>
      </c>
      <c r="AA101" s="187" t="s">
        <v>5</v>
      </c>
      <c r="AB101" s="187" t="s">
        <v>5</v>
      </c>
      <c r="AC101" s="187" t="s">
        <v>5</v>
      </c>
      <c r="AD101" s="187" t="s">
        <v>5</v>
      </c>
      <c r="AE101" s="187" t="s">
        <v>5</v>
      </c>
      <c r="AF101" s="187" t="s">
        <v>5</v>
      </c>
      <c r="AG101" s="187" t="s">
        <v>5</v>
      </c>
      <c r="AH101" s="187" t="s">
        <v>5</v>
      </c>
      <c r="AI101" s="189" t="s">
        <v>5</v>
      </c>
    </row>
    <row r="102" spans="1:35" ht="15.75">
      <c r="A102" s="186" t="s">
        <v>258</v>
      </c>
      <c r="B102" s="187" t="s">
        <v>35</v>
      </c>
      <c r="C102" s="187" t="s">
        <v>5</v>
      </c>
      <c r="D102" s="187" t="s">
        <v>5</v>
      </c>
      <c r="E102" s="187" t="s">
        <v>5</v>
      </c>
      <c r="F102" s="187" t="s">
        <v>5</v>
      </c>
      <c r="G102" s="187" t="s">
        <v>5</v>
      </c>
      <c r="H102" s="187" t="s">
        <v>5</v>
      </c>
      <c r="I102" s="187" t="s">
        <v>5</v>
      </c>
      <c r="J102" s="187" t="s">
        <v>5</v>
      </c>
      <c r="K102" s="187" t="s">
        <v>5</v>
      </c>
      <c r="L102" s="187" t="s">
        <v>36</v>
      </c>
      <c r="M102" s="187" t="s">
        <v>37</v>
      </c>
      <c r="N102" s="187" t="s">
        <v>5</v>
      </c>
      <c r="O102" s="187" t="s">
        <v>5</v>
      </c>
      <c r="P102" s="188" t="s">
        <v>38</v>
      </c>
      <c r="Q102" s="187" t="s">
        <v>1148</v>
      </c>
      <c r="R102" s="187" t="s">
        <v>1151</v>
      </c>
      <c r="S102" s="188" t="s">
        <v>39</v>
      </c>
      <c r="T102" s="188" t="s">
        <v>40</v>
      </c>
      <c r="U102" s="188" t="s">
        <v>41</v>
      </c>
      <c r="V102" s="187" t="s">
        <v>5</v>
      </c>
      <c r="W102" s="187" t="s">
        <v>5</v>
      </c>
      <c r="X102" s="187" t="s">
        <v>5</v>
      </c>
      <c r="Y102" s="187" t="s">
        <v>5</v>
      </c>
      <c r="Z102" s="187" t="s">
        <v>5</v>
      </c>
      <c r="AA102" s="187" t="s">
        <v>5</v>
      </c>
      <c r="AB102" s="187" t="s">
        <v>5</v>
      </c>
      <c r="AC102" s="187" t="s">
        <v>5</v>
      </c>
      <c r="AD102" s="187" t="s">
        <v>5</v>
      </c>
      <c r="AE102" s="187" t="s">
        <v>5</v>
      </c>
      <c r="AF102" s="187" t="s">
        <v>5</v>
      </c>
      <c r="AG102" s="187" t="s">
        <v>5</v>
      </c>
      <c r="AH102" s="187" t="s">
        <v>5</v>
      </c>
      <c r="AI102" s="189" t="s">
        <v>5</v>
      </c>
    </row>
    <row r="103" spans="1:35" ht="15.75">
      <c r="A103" s="186" t="s">
        <v>260</v>
      </c>
      <c r="B103" s="187" t="s">
        <v>42</v>
      </c>
      <c r="C103" s="187" t="s">
        <v>5</v>
      </c>
      <c r="D103" s="187" t="s">
        <v>5</v>
      </c>
      <c r="E103" s="187" t="s">
        <v>5</v>
      </c>
      <c r="F103" s="187" t="s">
        <v>5</v>
      </c>
      <c r="G103" s="187" t="s">
        <v>5</v>
      </c>
      <c r="H103" s="187" t="s">
        <v>5</v>
      </c>
      <c r="I103" s="187" t="s">
        <v>5</v>
      </c>
      <c r="J103" s="187" t="s">
        <v>5</v>
      </c>
      <c r="K103" s="187" t="s">
        <v>5</v>
      </c>
      <c r="L103" s="187" t="s">
        <v>36</v>
      </c>
      <c r="M103" s="187" t="s">
        <v>37</v>
      </c>
      <c r="N103" s="187" t="s">
        <v>5</v>
      </c>
      <c r="O103" s="187" t="s">
        <v>5</v>
      </c>
      <c r="P103" s="188" t="s">
        <v>38</v>
      </c>
      <c r="Q103" s="187" t="s">
        <v>1148</v>
      </c>
      <c r="R103" s="187" t="s">
        <v>1151</v>
      </c>
      <c r="S103" s="188" t="s">
        <v>39</v>
      </c>
      <c r="T103" s="188" t="s">
        <v>7</v>
      </c>
      <c r="U103" s="188" t="s">
        <v>43</v>
      </c>
      <c r="V103" s="187" t="s">
        <v>5</v>
      </c>
      <c r="W103" s="187" t="s">
        <v>5</v>
      </c>
      <c r="X103" s="187" t="s">
        <v>5</v>
      </c>
      <c r="Y103" s="187" t="s">
        <v>5</v>
      </c>
      <c r="Z103" s="187" t="s">
        <v>5</v>
      </c>
      <c r="AA103" s="187" t="s">
        <v>5</v>
      </c>
      <c r="AB103" s="187" t="s">
        <v>5</v>
      </c>
      <c r="AC103" s="187" t="s">
        <v>5</v>
      </c>
      <c r="AD103" s="187" t="s">
        <v>5</v>
      </c>
      <c r="AE103" s="187" t="s">
        <v>5</v>
      </c>
      <c r="AF103" s="187" t="s">
        <v>5</v>
      </c>
      <c r="AG103" s="187" t="s">
        <v>5</v>
      </c>
      <c r="AH103" s="187" t="s">
        <v>5</v>
      </c>
      <c r="AI103" s="189" t="s">
        <v>5</v>
      </c>
    </row>
    <row r="104" spans="1:35" ht="15.75">
      <c r="A104" s="186" t="s">
        <v>262</v>
      </c>
      <c r="B104" s="187" t="s">
        <v>45</v>
      </c>
      <c r="C104" s="187" t="s">
        <v>5</v>
      </c>
      <c r="D104" s="187" t="s">
        <v>5</v>
      </c>
      <c r="E104" s="187" t="s">
        <v>5</v>
      </c>
      <c r="F104" s="187" t="s">
        <v>5</v>
      </c>
      <c r="G104" s="187" t="s">
        <v>5</v>
      </c>
      <c r="H104" s="187" t="s">
        <v>5</v>
      </c>
      <c r="I104" s="187" t="s">
        <v>5</v>
      </c>
      <c r="J104" s="187" t="s">
        <v>5</v>
      </c>
      <c r="K104" s="187" t="s">
        <v>5</v>
      </c>
      <c r="L104" s="187" t="s">
        <v>36</v>
      </c>
      <c r="M104" s="187" t="s">
        <v>37</v>
      </c>
      <c r="N104" s="187" t="s">
        <v>5</v>
      </c>
      <c r="O104" s="187" t="s">
        <v>5</v>
      </c>
      <c r="P104" s="188" t="s">
        <v>38</v>
      </c>
      <c r="Q104" s="187" t="s">
        <v>1148</v>
      </c>
      <c r="R104" s="187" t="s">
        <v>1151</v>
      </c>
      <c r="S104" s="188" t="s">
        <v>39</v>
      </c>
      <c r="T104" s="188" t="s">
        <v>40</v>
      </c>
      <c r="U104" s="188" t="s">
        <v>41</v>
      </c>
      <c r="V104" s="187" t="s">
        <v>5</v>
      </c>
      <c r="W104" s="187" t="s">
        <v>5</v>
      </c>
      <c r="X104" s="187" t="s">
        <v>5</v>
      </c>
      <c r="Y104" s="187" t="s">
        <v>5</v>
      </c>
      <c r="Z104" s="187" t="s">
        <v>5</v>
      </c>
      <c r="AA104" s="187" t="s">
        <v>5</v>
      </c>
      <c r="AB104" s="187" t="s">
        <v>5</v>
      </c>
      <c r="AC104" s="187" t="s">
        <v>5</v>
      </c>
      <c r="AD104" s="187" t="s">
        <v>5</v>
      </c>
      <c r="AE104" s="187" t="s">
        <v>5</v>
      </c>
      <c r="AF104" s="187" t="s">
        <v>5</v>
      </c>
      <c r="AG104" s="187" t="s">
        <v>5</v>
      </c>
      <c r="AH104" s="187" t="s">
        <v>5</v>
      </c>
      <c r="AI104" s="189" t="s">
        <v>5</v>
      </c>
    </row>
    <row r="105" spans="1:35" ht="15.75">
      <c r="A105" s="186" t="s">
        <v>264</v>
      </c>
      <c r="B105" s="187" t="s">
        <v>46</v>
      </c>
      <c r="C105" s="187" t="s">
        <v>5</v>
      </c>
      <c r="D105" s="187" t="s">
        <v>5</v>
      </c>
      <c r="E105" s="187" t="s">
        <v>5</v>
      </c>
      <c r="F105" s="187" t="s">
        <v>5</v>
      </c>
      <c r="G105" s="187" t="s">
        <v>5</v>
      </c>
      <c r="H105" s="187" t="s">
        <v>5</v>
      </c>
      <c r="I105" s="187" t="s">
        <v>5</v>
      </c>
      <c r="J105" s="187" t="s">
        <v>5</v>
      </c>
      <c r="K105" s="187" t="s">
        <v>5</v>
      </c>
      <c r="L105" s="187" t="s">
        <v>36</v>
      </c>
      <c r="M105" s="187" t="s">
        <v>37</v>
      </c>
      <c r="N105" s="187" t="s">
        <v>5</v>
      </c>
      <c r="O105" s="187" t="s">
        <v>5</v>
      </c>
      <c r="P105" s="188" t="s">
        <v>38</v>
      </c>
      <c r="Q105" s="187" t="s">
        <v>1148</v>
      </c>
      <c r="R105" s="187" t="s">
        <v>1151</v>
      </c>
      <c r="S105" s="188" t="s">
        <v>39</v>
      </c>
      <c r="T105" s="188" t="s">
        <v>7</v>
      </c>
      <c r="U105" s="188" t="s">
        <v>43</v>
      </c>
      <c r="V105" s="187" t="s">
        <v>5</v>
      </c>
      <c r="W105" s="187" t="s">
        <v>5</v>
      </c>
      <c r="X105" s="187" t="s">
        <v>5</v>
      </c>
      <c r="Y105" s="187" t="s">
        <v>5</v>
      </c>
      <c r="Z105" s="187" t="s">
        <v>5</v>
      </c>
      <c r="AA105" s="187" t="s">
        <v>5</v>
      </c>
      <c r="AB105" s="187" t="s">
        <v>5</v>
      </c>
      <c r="AC105" s="187" t="s">
        <v>5</v>
      </c>
      <c r="AD105" s="187" t="s">
        <v>5</v>
      </c>
      <c r="AE105" s="187" t="s">
        <v>5</v>
      </c>
      <c r="AF105" s="187" t="s">
        <v>5</v>
      </c>
      <c r="AG105" s="187" t="s">
        <v>5</v>
      </c>
      <c r="AH105" s="187" t="s">
        <v>5</v>
      </c>
      <c r="AI105" s="189" t="s">
        <v>5</v>
      </c>
    </row>
    <row r="106" spans="1:35" ht="15.75">
      <c r="A106" s="186" t="s">
        <v>266</v>
      </c>
      <c r="B106" s="187" t="s">
        <v>48</v>
      </c>
      <c r="C106" s="187" t="s">
        <v>5</v>
      </c>
      <c r="D106" s="187" t="s">
        <v>5</v>
      </c>
      <c r="E106" s="187" t="s">
        <v>5</v>
      </c>
      <c r="F106" s="187" t="s">
        <v>5</v>
      </c>
      <c r="G106" s="187" t="s">
        <v>5</v>
      </c>
      <c r="H106" s="187" t="s">
        <v>5</v>
      </c>
      <c r="I106" s="187" t="s">
        <v>5</v>
      </c>
      <c r="J106" s="187" t="s">
        <v>5</v>
      </c>
      <c r="K106" s="187" t="s">
        <v>5</v>
      </c>
      <c r="L106" s="187" t="s">
        <v>36</v>
      </c>
      <c r="M106" s="187" t="s">
        <v>37</v>
      </c>
      <c r="N106" s="187" t="s">
        <v>5</v>
      </c>
      <c r="O106" s="187" t="s">
        <v>5</v>
      </c>
      <c r="P106" s="188" t="s">
        <v>38</v>
      </c>
      <c r="Q106" s="187" t="s">
        <v>1148</v>
      </c>
      <c r="R106" s="187" t="s">
        <v>1149</v>
      </c>
      <c r="S106" s="188" t="s">
        <v>7</v>
      </c>
      <c r="T106" s="188" t="s">
        <v>7</v>
      </c>
      <c r="U106" s="188" t="s">
        <v>7</v>
      </c>
      <c r="V106" s="187" t="s">
        <v>5</v>
      </c>
      <c r="W106" s="187" t="s">
        <v>5</v>
      </c>
      <c r="X106" s="187" t="s">
        <v>5</v>
      </c>
      <c r="Y106" s="187" t="s">
        <v>5</v>
      </c>
      <c r="Z106" s="187" t="s">
        <v>5</v>
      </c>
      <c r="AA106" s="187" t="s">
        <v>5</v>
      </c>
      <c r="AB106" s="187" t="s">
        <v>5</v>
      </c>
      <c r="AC106" s="187" t="s">
        <v>5</v>
      </c>
      <c r="AD106" s="187" t="s">
        <v>5</v>
      </c>
      <c r="AE106" s="187" t="s">
        <v>5</v>
      </c>
      <c r="AF106" s="187" t="s">
        <v>5</v>
      </c>
      <c r="AG106" s="187" t="s">
        <v>5</v>
      </c>
      <c r="AH106" s="187" t="s">
        <v>5</v>
      </c>
      <c r="AI106" s="189" t="s">
        <v>5</v>
      </c>
    </row>
    <row r="107" spans="1:35" ht="15.75">
      <c r="A107" s="186" t="s">
        <v>268</v>
      </c>
      <c r="B107" s="187" t="s">
        <v>50</v>
      </c>
      <c r="C107" s="187" t="s">
        <v>5</v>
      </c>
      <c r="D107" s="187" t="s">
        <v>5</v>
      </c>
      <c r="E107" s="187" t="s">
        <v>5</v>
      </c>
      <c r="F107" s="187" t="s">
        <v>5</v>
      </c>
      <c r="G107" s="187" t="s">
        <v>5</v>
      </c>
      <c r="H107" s="187" t="s">
        <v>5</v>
      </c>
      <c r="I107" s="187" t="s">
        <v>5</v>
      </c>
      <c r="J107" s="187" t="s">
        <v>5</v>
      </c>
      <c r="K107" s="187" t="s">
        <v>5</v>
      </c>
      <c r="L107" s="187" t="s">
        <v>36</v>
      </c>
      <c r="M107" s="187" t="s">
        <v>37</v>
      </c>
      <c r="N107" s="187" t="s">
        <v>5</v>
      </c>
      <c r="O107" s="187" t="s">
        <v>5</v>
      </c>
      <c r="P107" s="188" t="s">
        <v>38</v>
      </c>
      <c r="Q107" s="187" t="s">
        <v>1148</v>
      </c>
      <c r="R107" s="187" t="s">
        <v>1149</v>
      </c>
      <c r="S107" s="188" t="s">
        <v>7</v>
      </c>
      <c r="T107" s="188" t="s">
        <v>7</v>
      </c>
      <c r="U107" s="188" t="s">
        <v>7</v>
      </c>
      <c r="V107" s="187" t="s">
        <v>5</v>
      </c>
      <c r="W107" s="187" t="s">
        <v>5</v>
      </c>
      <c r="X107" s="187" t="s">
        <v>5</v>
      </c>
      <c r="Y107" s="187" t="s">
        <v>5</v>
      </c>
      <c r="Z107" s="187" t="s">
        <v>5</v>
      </c>
      <c r="AA107" s="187" t="s">
        <v>5</v>
      </c>
      <c r="AB107" s="187" t="s">
        <v>5</v>
      </c>
      <c r="AC107" s="187" t="s">
        <v>5</v>
      </c>
      <c r="AD107" s="187" t="s">
        <v>5</v>
      </c>
      <c r="AE107" s="187" t="s">
        <v>5</v>
      </c>
      <c r="AF107" s="187" t="s">
        <v>5</v>
      </c>
      <c r="AG107" s="187" t="s">
        <v>5</v>
      </c>
      <c r="AH107" s="187" t="s">
        <v>5</v>
      </c>
      <c r="AI107" s="189" t="s">
        <v>5</v>
      </c>
    </row>
    <row r="108" spans="1:35" ht="15.75">
      <c r="A108" s="186" t="s">
        <v>270</v>
      </c>
      <c r="B108" s="187" t="s">
        <v>52</v>
      </c>
      <c r="C108" s="187" t="s">
        <v>5</v>
      </c>
      <c r="D108" s="187" t="s">
        <v>5</v>
      </c>
      <c r="E108" s="187" t="s">
        <v>5</v>
      </c>
      <c r="F108" s="187" t="s">
        <v>5</v>
      </c>
      <c r="G108" s="187" t="s">
        <v>5</v>
      </c>
      <c r="H108" s="187" t="s">
        <v>5</v>
      </c>
      <c r="I108" s="187" t="s">
        <v>5</v>
      </c>
      <c r="J108" s="187" t="s">
        <v>5</v>
      </c>
      <c r="K108" s="187" t="s">
        <v>5</v>
      </c>
      <c r="L108" s="187" t="s">
        <v>36</v>
      </c>
      <c r="M108" s="187" t="s">
        <v>37</v>
      </c>
      <c r="N108" s="187" t="s">
        <v>5</v>
      </c>
      <c r="O108" s="187" t="s">
        <v>5</v>
      </c>
      <c r="P108" s="188" t="s">
        <v>38</v>
      </c>
      <c r="Q108" s="187" t="s">
        <v>1148</v>
      </c>
      <c r="R108" s="187" t="s">
        <v>1149</v>
      </c>
      <c r="S108" s="188" t="s">
        <v>7</v>
      </c>
      <c r="T108" s="188" t="s">
        <v>7</v>
      </c>
      <c r="U108" s="188" t="s">
        <v>7</v>
      </c>
      <c r="V108" s="187" t="s">
        <v>5</v>
      </c>
      <c r="W108" s="187" t="s">
        <v>5</v>
      </c>
      <c r="X108" s="187" t="s">
        <v>5</v>
      </c>
      <c r="Y108" s="187" t="s">
        <v>5</v>
      </c>
      <c r="Z108" s="187" t="s">
        <v>5</v>
      </c>
      <c r="AA108" s="187" t="s">
        <v>5</v>
      </c>
      <c r="AB108" s="187" t="s">
        <v>5</v>
      </c>
      <c r="AC108" s="187" t="s">
        <v>5</v>
      </c>
      <c r="AD108" s="187" t="s">
        <v>5</v>
      </c>
      <c r="AE108" s="187" t="s">
        <v>5</v>
      </c>
      <c r="AF108" s="187" t="s">
        <v>5</v>
      </c>
      <c r="AG108" s="187" t="s">
        <v>5</v>
      </c>
      <c r="AH108" s="187" t="s">
        <v>5</v>
      </c>
      <c r="AI108" s="189" t="s">
        <v>5</v>
      </c>
    </row>
    <row r="109" spans="1:35" ht="15.75">
      <c r="A109" s="186" t="s">
        <v>272</v>
      </c>
      <c r="B109" s="187" t="s">
        <v>54</v>
      </c>
      <c r="C109" s="187" t="s">
        <v>5</v>
      </c>
      <c r="D109" s="187" t="s">
        <v>5</v>
      </c>
      <c r="E109" s="187" t="s">
        <v>5</v>
      </c>
      <c r="F109" s="187" t="s">
        <v>5</v>
      </c>
      <c r="G109" s="187" t="s">
        <v>5</v>
      </c>
      <c r="H109" s="187" t="s">
        <v>5</v>
      </c>
      <c r="I109" s="187" t="s">
        <v>5</v>
      </c>
      <c r="J109" s="187" t="s">
        <v>5</v>
      </c>
      <c r="K109" s="187" t="s">
        <v>5</v>
      </c>
      <c r="L109" s="187" t="s">
        <v>36</v>
      </c>
      <c r="M109" s="187" t="s">
        <v>37</v>
      </c>
      <c r="N109" s="187" t="s">
        <v>5</v>
      </c>
      <c r="O109" s="187" t="s">
        <v>5</v>
      </c>
      <c r="P109" s="188" t="s">
        <v>38</v>
      </c>
      <c r="Q109" s="187" t="s">
        <v>1148</v>
      </c>
      <c r="R109" s="187" t="s">
        <v>1149</v>
      </c>
      <c r="S109" s="188" t="s">
        <v>7</v>
      </c>
      <c r="T109" s="188" t="s">
        <v>7</v>
      </c>
      <c r="U109" s="188" t="s">
        <v>7</v>
      </c>
      <c r="V109" s="187" t="s">
        <v>5</v>
      </c>
      <c r="W109" s="187" t="s">
        <v>5</v>
      </c>
      <c r="X109" s="187" t="s">
        <v>5</v>
      </c>
      <c r="Y109" s="187" t="s">
        <v>5</v>
      </c>
      <c r="Z109" s="187" t="s">
        <v>5</v>
      </c>
      <c r="AA109" s="187" t="s">
        <v>5</v>
      </c>
      <c r="AB109" s="187" t="s">
        <v>5</v>
      </c>
      <c r="AC109" s="187" t="s">
        <v>5</v>
      </c>
      <c r="AD109" s="187" t="s">
        <v>5</v>
      </c>
      <c r="AE109" s="187" t="s">
        <v>5</v>
      </c>
      <c r="AF109" s="187" t="s">
        <v>5</v>
      </c>
      <c r="AG109" s="187" t="s">
        <v>5</v>
      </c>
      <c r="AH109" s="187" t="s">
        <v>5</v>
      </c>
      <c r="AI109" s="189" t="s">
        <v>5</v>
      </c>
    </row>
    <row r="110" spans="1:35" ht="15.75">
      <c r="A110" s="186" t="s">
        <v>274</v>
      </c>
      <c r="B110" s="187" t="s">
        <v>56</v>
      </c>
      <c r="C110" s="187" t="s">
        <v>5</v>
      </c>
      <c r="D110" s="187" t="s">
        <v>5</v>
      </c>
      <c r="E110" s="187" t="s">
        <v>5</v>
      </c>
      <c r="F110" s="187" t="s">
        <v>5</v>
      </c>
      <c r="G110" s="187" t="s">
        <v>5</v>
      </c>
      <c r="H110" s="187" t="s">
        <v>5</v>
      </c>
      <c r="I110" s="187" t="s">
        <v>5</v>
      </c>
      <c r="J110" s="187" t="s">
        <v>5</v>
      </c>
      <c r="K110" s="187" t="s">
        <v>5</v>
      </c>
      <c r="L110" s="187" t="s">
        <v>36</v>
      </c>
      <c r="M110" s="187" t="s">
        <v>37</v>
      </c>
      <c r="N110" s="187" t="s">
        <v>5</v>
      </c>
      <c r="O110" s="187" t="s">
        <v>5</v>
      </c>
      <c r="P110" s="188" t="s">
        <v>38</v>
      </c>
      <c r="Q110" s="187" t="s">
        <v>1148</v>
      </c>
      <c r="R110" s="187" t="s">
        <v>1149</v>
      </c>
      <c r="S110" s="188" t="s">
        <v>7</v>
      </c>
      <c r="T110" s="188" t="s">
        <v>7</v>
      </c>
      <c r="U110" s="188" t="s">
        <v>7</v>
      </c>
      <c r="V110" s="187" t="s">
        <v>5</v>
      </c>
      <c r="W110" s="187" t="s">
        <v>5</v>
      </c>
      <c r="X110" s="187" t="s">
        <v>5</v>
      </c>
      <c r="Y110" s="187" t="s">
        <v>5</v>
      </c>
      <c r="Z110" s="187" t="s">
        <v>5</v>
      </c>
      <c r="AA110" s="187" t="s">
        <v>5</v>
      </c>
      <c r="AB110" s="187" t="s">
        <v>5</v>
      </c>
      <c r="AC110" s="187" t="s">
        <v>5</v>
      </c>
      <c r="AD110" s="187" t="s">
        <v>5</v>
      </c>
      <c r="AE110" s="187" t="s">
        <v>5</v>
      </c>
      <c r="AF110" s="187" t="s">
        <v>5</v>
      </c>
      <c r="AG110" s="187" t="s">
        <v>5</v>
      </c>
      <c r="AH110" s="187" t="s">
        <v>5</v>
      </c>
      <c r="AI110" s="189" t="s">
        <v>5</v>
      </c>
    </row>
    <row r="111" spans="1:35" ht="15.75">
      <c r="A111" s="186" t="s">
        <v>278</v>
      </c>
      <c r="B111" s="187" t="s">
        <v>57</v>
      </c>
      <c r="C111" s="187" t="s">
        <v>5</v>
      </c>
      <c r="D111" s="187" t="s">
        <v>5</v>
      </c>
      <c r="E111" s="187" t="s">
        <v>5</v>
      </c>
      <c r="F111" s="187" t="s">
        <v>5</v>
      </c>
      <c r="G111" s="187" t="s">
        <v>5</v>
      </c>
      <c r="H111" s="187" t="s">
        <v>5</v>
      </c>
      <c r="I111" s="187" t="s">
        <v>5</v>
      </c>
      <c r="J111" s="187" t="s">
        <v>5</v>
      </c>
      <c r="K111" s="187" t="s">
        <v>5</v>
      </c>
      <c r="L111" s="187" t="s">
        <v>36</v>
      </c>
      <c r="M111" s="187" t="s">
        <v>37</v>
      </c>
      <c r="N111" s="187" t="s">
        <v>5</v>
      </c>
      <c r="O111" s="187" t="s">
        <v>5</v>
      </c>
      <c r="P111" s="188" t="s">
        <v>38</v>
      </c>
      <c r="Q111" s="187" t="s">
        <v>1148</v>
      </c>
      <c r="R111" s="187" t="s">
        <v>1149</v>
      </c>
      <c r="S111" s="188" t="s">
        <v>7</v>
      </c>
      <c r="T111" s="188" t="s">
        <v>7</v>
      </c>
      <c r="U111" s="188" t="s">
        <v>7</v>
      </c>
      <c r="V111" s="187" t="s">
        <v>5</v>
      </c>
      <c r="W111" s="187" t="s">
        <v>5</v>
      </c>
      <c r="X111" s="187" t="s">
        <v>5</v>
      </c>
      <c r="Y111" s="187" t="s">
        <v>5</v>
      </c>
      <c r="Z111" s="187" t="s">
        <v>5</v>
      </c>
      <c r="AA111" s="187" t="s">
        <v>5</v>
      </c>
      <c r="AB111" s="187" t="s">
        <v>5</v>
      </c>
      <c r="AC111" s="187" t="s">
        <v>5</v>
      </c>
      <c r="AD111" s="187" t="s">
        <v>5</v>
      </c>
      <c r="AE111" s="187" t="s">
        <v>5</v>
      </c>
      <c r="AF111" s="187" t="s">
        <v>5</v>
      </c>
      <c r="AG111" s="187" t="s">
        <v>5</v>
      </c>
      <c r="AH111" s="187" t="s">
        <v>5</v>
      </c>
      <c r="AI111" s="189" t="s">
        <v>5</v>
      </c>
    </row>
    <row r="112" spans="1:35" ht="15.75">
      <c r="A112" s="186" t="s">
        <v>280</v>
      </c>
      <c r="B112" s="187" t="s">
        <v>59</v>
      </c>
      <c r="C112" s="187" t="s">
        <v>5</v>
      </c>
      <c r="D112" s="187" t="s">
        <v>5</v>
      </c>
      <c r="E112" s="187" t="s">
        <v>5</v>
      </c>
      <c r="F112" s="187" t="s">
        <v>5</v>
      </c>
      <c r="G112" s="187" t="s">
        <v>5</v>
      </c>
      <c r="H112" s="187" t="s">
        <v>5</v>
      </c>
      <c r="I112" s="187" t="s">
        <v>5</v>
      </c>
      <c r="J112" s="187" t="s">
        <v>5</v>
      </c>
      <c r="K112" s="187" t="s">
        <v>5</v>
      </c>
      <c r="L112" s="187" t="s">
        <v>36</v>
      </c>
      <c r="M112" s="187" t="s">
        <v>37</v>
      </c>
      <c r="N112" s="187" t="s">
        <v>5</v>
      </c>
      <c r="O112" s="187" t="s">
        <v>5</v>
      </c>
      <c r="P112" s="188" t="s">
        <v>38</v>
      </c>
      <c r="Q112" s="187" t="s">
        <v>1148</v>
      </c>
      <c r="R112" s="187" t="s">
        <v>1149</v>
      </c>
      <c r="S112" s="188" t="s">
        <v>7</v>
      </c>
      <c r="T112" s="188" t="s">
        <v>7</v>
      </c>
      <c r="U112" s="188" t="s">
        <v>7</v>
      </c>
      <c r="V112" s="187" t="s">
        <v>5</v>
      </c>
      <c r="W112" s="187" t="s">
        <v>5</v>
      </c>
      <c r="X112" s="187" t="s">
        <v>5</v>
      </c>
      <c r="Y112" s="187" t="s">
        <v>5</v>
      </c>
      <c r="Z112" s="187" t="s">
        <v>5</v>
      </c>
      <c r="AA112" s="187" t="s">
        <v>5</v>
      </c>
      <c r="AB112" s="187" t="s">
        <v>5</v>
      </c>
      <c r="AC112" s="187" t="s">
        <v>5</v>
      </c>
      <c r="AD112" s="187" t="s">
        <v>5</v>
      </c>
      <c r="AE112" s="187" t="s">
        <v>5</v>
      </c>
      <c r="AF112" s="187" t="s">
        <v>5</v>
      </c>
      <c r="AG112" s="187" t="s">
        <v>5</v>
      </c>
      <c r="AH112" s="187" t="s">
        <v>5</v>
      </c>
      <c r="AI112" s="189" t="s">
        <v>5</v>
      </c>
    </row>
    <row r="113" spans="1:35" ht="15.75">
      <c r="A113" s="186" t="s">
        <v>282</v>
      </c>
      <c r="B113" s="187" t="s">
        <v>61</v>
      </c>
      <c r="C113" s="187" t="s">
        <v>5</v>
      </c>
      <c r="D113" s="187" t="s">
        <v>5</v>
      </c>
      <c r="E113" s="187" t="s">
        <v>5</v>
      </c>
      <c r="F113" s="187" t="s">
        <v>5</v>
      </c>
      <c r="G113" s="187" t="s">
        <v>5</v>
      </c>
      <c r="H113" s="187" t="s">
        <v>5</v>
      </c>
      <c r="I113" s="187" t="s">
        <v>5</v>
      </c>
      <c r="J113" s="187" t="s">
        <v>5</v>
      </c>
      <c r="K113" s="187" t="s">
        <v>5</v>
      </c>
      <c r="L113" s="187" t="s">
        <v>36</v>
      </c>
      <c r="M113" s="187" t="s">
        <v>37</v>
      </c>
      <c r="N113" s="187" t="s">
        <v>5</v>
      </c>
      <c r="O113" s="187" t="s">
        <v>5</v>
      </c>
      <c r="P113" s="188" t="s">
        <v>38</v>
      </c>
      <c r="Q113" s="187" t="s">
        <v>1148</v>
      </c>
      <c r="R113" s="187" t="s">
        <v>1149</v>
      </c>
      <c r="S113" s="188" t="s">
        <v>7</v>
      </c>
      <c r="T113" s="188" t="s">
        <v>7</v>
      </c>
      <c r="U113" s="188" t="s">
        <v>7</v>
      </c>
      <c r="V113" s="187" t="s">
        <v>5</v>
      </c>
      <c r="W113" s="187" t="s">
        <v>5</v>
      </c>
      <c r="X113" s="187" t="s">
        <v>5</v>
      </c>
      <c r="Y113" s="187" t="s">
        <v>5</v>
      </c>
      <c r="Z113" s="187" t="s">
        <v>5</v>
      </c>
      <c r="AA113" s="187" t="s">
        <v>5</v>
      </c>
      <c r="AB113" s="187" t="s">
        <v>5</v>
      </c>
      <c r="AC113" s="187" t="s">
        <v>5</v>
      </c>
      <c r="AD113" s="187" t="s">
        <v>5</v>
      </c>
      <c r="AE113" s="187" t="s">
        <v>5</v>
      </c>
      <c r="AF113" s="187" t="s">
        <v>5</v>
      </c>
      <c r="AG113" s="187" t="s">
        <v>5</v>
      </c>
      <c r="AH113" s="187" t="s">
        <v>5</v>
      </c>
      <c r="AI113" s="189" t="s">
        <v>5</v>
      </c>
    </row>
    <row r="114" spans="1:35" ht="15.75">
      <c r="A114" s="186" t="s">
        <v>284</v>
      </c>
      <c r="B114" s="187" t="s">
        <v>63</v>
      </c>
      <c r="C114" s="187" t="s">
        <v>5</v>
      </c>
      <c r="D114" s="187" t="s">
        <v>5</v>
      </c>
      <c r="E114" s="187" t="s">
        <v>5</v>
      </c>
      <c r="F114" s="187" t="s">
        <v>5</v>
      </c>
      <c r="G114" s="187" t="s">
        <v>5</v>
      </c>
      <c r="H114" s="187" t="s">
        <v>5</v>
      </c>
      <c r="I114" s="187" t="s">
        <v>5</v>
      </c>
      <c r="J114" s="187" t="s">
        <v>5</v>
      </c>
      <c r="K114" s="187" t="s">
        <v>5</v>
      </c>
      <c r="L114" s="187" t="s">
        <v>36</v>
      </c>
      <c r="M114" s="187" t="s">
        <v>37</v>
      </c>
      <c r="N114" s="187" t="s">
        <v>5</v>
      </c>
      <c r="O114" s="187" t="s">
        <v>5</v>
      </c>
      <c r="P114" s="188" t="s">
        <v>38</v>
      </c>
      <c r="Q114" s="187" t="s">
        <v>1148</v>
      </c>
      <c r="R114" s="187" t="s">
        <v>1151</v>
      </c>
      <c r="S114" s="188" t="s">
        <v>7</v>
      </c>
      <c r="T114" s="188" t="s">
        <v>7</v>
      </c>
      <c r="U114" s="188" t="s">
        <v>7</v>
      </c>
      <c r="V114" s="187" t="s">
        <v>5</v>
      </c>
      <c r="W114" s="187" t="s">
        <v>5</v>
      </c>
      <c r="X114" s="187" t="s">
        <v>5</v>
      </c>
      <c r="Y114" s="187" t="s">
        <v>5</v>
      </c>
      <c r="Z114" s="187" t="s">
        <v>5</v>
      </c>
      <c r="AA114" s="187" t="s">
        <v>5</v>
      </c>
      <c r="AB114" s="187" t="s">
        <v>5</v>
      </c>
      <c r="AC114" s="187" t="s">
        <v>5</v>
      </c>
      <c r="AD114" s="187" t="s">
        <v>5</v>
      </c>
      <c r="AE114" s="187" t="s">
        <v>5</v>
      </c>
      <c r="AF114" s="187" t="s">
        <v>5</v>
      </c>
      <c r="AG114" s="187" t="s">
        <v>5</v>
      </c>
      <c r="AH114" s="187" t="s">
        <v>5</v>
      </c>
      <c r="AI114" s="189" t="s">
        <v>5</v>
      </c>
    </row>
    <row r="115" spans="1:35" ht="15.75">
      <c r="A115" s="186" t="s">
        <v>286</v>
      </c>
      <c r="B115" s="187" t="s">
        <v>65</v>
      </c>
      <c r="C115" s="187" t="s">
        <v>5</v>
      </c>
      <c r="D115" s="187" t="s">
        <v>5</v>
      </c>
      <c r="E115" s="187" t="s">
        <v>5</v>
      </c>
      <c r="F115" s="187" t="s">
        <v>5</v>
      </c>
      <c r="G115" s="187" t="s">
        <v>5</v>
      </c>
      <c r="H115" s="187" t="s">
        <v>5</v>
      </c>
      <c r="I115" s="187" t="s">
        <v>5</v>
      </c>
      <c r="J115" s="187" t="s">
        <v>5</v>
      </c>
      <c r="K115" s="187" t="s">
        <v>5</v>
      </c>
      <c r="L115" s="187" t="s">
        <v>36</v>
      </c>
      <c r="M115" s="187" t="s">
        <v>37</v>
      </c>
      <c r="N115" s="187" t="s">
        <v>5</v>
      </c>
      <c r="O115" s="187" t="s">
        <v>5</v>
      </c>
      <c r="P115" s="188" t="s">
        <v>38</v>
      </c>
      <c r="Q115" s="187" t="s">
        <v>1148</v>
      </c>
      <c r="R115" s="187" t="s">
        <v>1149</v>
      </c>
      <c r="S115" s="188" t="s">
        <v>7</v>
      </c>
      <c r="T115" s="188" t="s">
        <v>7</v>
      </c>
      <c r="U115" s="188" t="s">
        <v>7</v>
      </c>
      <c r="V115" s="187" t="s">
        <v>5</v>
      </c>
      <c r="W115" s="187" t="s">
        <v>5</v>
      </c>
      <c r="X115" s="187" t="s">
        <v>5</v>
      </c>
      <c r="Y115" s="187" t="s">
        <v>5</v>
      </c>
      <c r="Z115" s="187" t="s">
        <v>5</v>
      </c>
      <c r="AA115" s="187" t="s">
        <v>5</v>
      </c>
      <c r="AB115" s="187" t="s">
        <v>5</v>
      </c>
      <c r="AC115" s="187" t="s">
        <v>5</v>
      </c>
      <c r="AD115" s="187" t="s">
        <v>5</v>
      </c>
      <c r="AE115" s="187" t="s">
        <v>5</v>
      </c>
      <c r="AF115" s="187" t="s">
        <v>5</v>
      </c>
      <c r="AG115" s="187" t="s">
        <v>5</v>
      </c>
      <c r="AH115" s="187" t="s">
        <v>5</v>
      </c>
      <c r="AI115" s="189" t="s">
        <v>5</v>
      </c>
    </row>
    <row r="116" spans="1:35" ht="15.75">
      <c r="A116" s="186" t="s">
        <v>288</v>
      </c>
      <c r="B116" s="187" t="s">
        <v>67</v>
      </c>
      <c r="C116" s="187" t="s">
        <v>5</v>
      </c>
      <c r="D116" s="187" t="s">
        <v>5</v>
      </c>
      <c r="E116" s="187" t="s">
        <v>5</v>
      </c>
      <c r="F116" s="187" t="s">
        <v>5</v>
      </c>
      <c r="G116" s="187" t="s">
        <v>5</v>
      </c>
      <c r="H116" s="187" t="s">
        <v>5</v>
      </c>
      <c r="I116" s="187" t="s">
        <v>5</v>
      </c>
      <c r="J116" s="187" t="s">
        <v>5</v>
      </c>
      <c r="K116" s="187" t="s">
        <v>5</v>
      </c>
      <c r="L116" s="187" t="s">
        <v>36</v>
      </c>
      <c r="M116" s="187" t="s">
        <v>37</v>
      </c>
      <c r="N116" s="187" t="s">
        <v>5</v>
      </c>
      <c r="O116" s="187" t="s">
        <v>5</v>
      </c>
      <c r="P116" s="188" t="s">
        <v>38</v>
      </c>
      <c r="Q116" s="187" t="s">
        <v>1148</v>
      </c>
      <c r="R116" s="187" t="s">
        <v>1149</v>
      </c>
      <c r="S116" s="188" t="s">
        <v>7</v>
      </c>
      <c r="T116" s="188" t="s">
        <v>7</v>
      </c>
      <c r="U116" s="188" t="s">
        <v>7</v>
      </c>
      <c r="V116" s="187" t="s">
        <v>5</v>
      </c>
      <c r="W116" s="187" t="s">
        <v>5</v>
      </c>
      <c r="X116" s="187" t="s">
        <v>5</v>
      </c>
      <c r="Y116" s="187" t="s">
        <v>5</v>
      </c>
      <c r="Z116" s="187" t="s">
        <v>5</v>
      </c>
      <c r="AA116" s="187" t="s">
        <v>5</v>
      </c>
      <c r="AB116" s="187" t="s">
        <v>5</v>
      </c>
      <c r="AC116" s="187" t="s">
        <v>5</v>
      </c>
      <c r="AD116" s="187" t="s">
        <v>5</v>
      </c>
      <c r="AE116" s="187" t="s">
        <v>5</v>
      </c>
      <c r="AF116" s="187" t="s">
        <v>5</v>
      </c>
      <c r="AG116" s="187" t="s">
        <v>5</v>
      </c>
      <c r="AH116" s="187" t="s">
        <v>5</v>
      </c>
      <c r="AI116" s="189" t="s">
        <v>5</v>
      </c>
    </row>
    <row r="117" spans="1:35" ht="15.75">
      <c r="A117" s="186" t="s">
        <v>290</v>
      </c>
      <c r="B117" s="187" t="s">
        <v>69</v>
      </c>
      <c r="C117" s="187" t="s">
        <v>5</v>
      </c>
      <c r="D117" s="187" t="s">
        <v>5</v>
      </c>
      <c r="E117" s="187" t="s">
        <v>5</v>
      </c>
      <c r="F117" s="187" t="s">
        <v>5</v>
      </c>
      <c r="G117" s="187" t="s">
        <v>5</v>
      </c>
      <c r="H117" s="187" t="s">
        <v>5</v>
      </c>
      <c r="I117" s="187" t="s">
        <v>5</v>
      </c>
      <c r="J117" s="187" t="s">
        <v>5</v>
      </c>
      <c r="K117" s="187" t="s">
        <v>5</v>
      </c>
      <c r="L117" s="187" t="s">
        <v>36</v>
      </c>
      <c r="M117" s="187" t="s">
        <v>37</v>
      </c>
      <c r="N117" s="187" t="s">
        <v>5</v>
      </c>
      <c r="O117" s="187" t="s">
        <v>5</v>
      </c>
      <c r="P117" s="188" t="s">
        <v>38</v>
      </c>
      <c r="Q117" s="187" t="s">
        <v>1148</v>
      </c>
      <c r="R117" s="187" t="s">
        <v>1149</v>
      </c>
      <c r="S117" s="188" t="s">
        <v>7</v>
      </c>
      <c r="T117" s="188" t="s">
        <v>7</v>
      </c>
      <c r="U117" s="188" t="s">
        <v>7</v>
      </c>
      <c r="V117" s="187" t="s">
        <v>5</v>
      </c>
      <c r="W117" s="187" t="s">
        <v>5</v>
      </c>
      <c r="X117" s="187" t="s">
        <v>5</v>
      </c>
      <c r="Y117" s="187" t="s">
        <v>5</v>
      </c>
      <c r="Z117" s="187" t="s">
        <v>5</v>
      </c>
      <c r="AA117" s="187" t="s">
        <v>5</v>
      </c>
      <c r="AB117" s="187" t="s">
        <v>5</v>
      </c>
      <c r="AC117" s="187" t="s">
        <v>5</v>
      </c>
      <c r="AD117" s="187" t="s">
        <v>5</v>
      </c>
      <c r="AE117" s="187" t="s">
        <v>5</v>
      </c>
      <c r="AF117" s="187" t="s">
        <v>5</v>
      </c>
      <c r="AG117" s="187" t="s">
        <v>5</v>
      </c>
      <c r="AH117" s="187" t="s">
        <v>5</v>
      </c>
      <c r="AI117" s="189" t="s">
        <v>5</v>
      </c>
    </row>
    <row r="118" spans="1:35" ht="15.75">
      <c r="A118" s="186" t="s">
        <v>292</v>
      </c>
      <c r="B118" s="187" t="s">
        <v>71</v>
      </c>
      <c r="C118" s="187" t="s">
        <v>5</v>
      </c>
      <c r="D118" s="187" t="s">
        <v>5</v>
      </c>
      <c r="E118" s="187" t="s">
        <v>5</v>
      </c>
      <c r="F118" s="187" t="s">
        <v>5</v>
      </c>
      <c r="G118" s="187" t="s">
        <v>5</v>
      </c>
      <c r="H118" s="187" t="s">
        <v>5</v>
      </c>
      <c r="I118" s="187" t="s">
        <v>5</v>
      </c>
      <c r="J118" s="187" t="s">
        <v>5</v>
      </c>
      <c r="K118" s="187" t="s">
        <v>5</v>
      </c>
      <c r="L118" s="187" t="s">
        <v>36</v>
      </c>
      <c r="M118" s="187" t="s">
        <v>37</v>
      </c>
      <c r="N118" s="187" t="s">
        <v>5</v>
      </c>
      <c r="O118" s="187" t="s">
        <v>5</v>
      </c>
      <c r="P118" s="188" t="s">
        <v>38</v>
      </c>
      <c r="Q118" s="187" t="s">
        <v>1148</v>
      </c>
      <c r="R118" s="187" t="s">
        <v>1149</v>
      </c>
      <c r="S118" s="188" t="s">
        <v>7</v>
      </c>
      <c r="T118" s="188" t="s">
        <v>7</v>
      </c>
      <c r="U118" s="188" t="s">
        <v>7</v>
      </c>
      <c r="V118" s="187" t="s">
        <v>5</v>
      </c>
      <c r="W118" s="187" t="s">
        <v>5</v>
      </c>
      <c r="X118" s="187" t="s">
        <v>5</v>
      </c>
      <c r="Y118" s="187" t="s">
        <v>5</v>
      </c>
      <c r="Z118" s="187" t="s">
        <v>5</v>
      </c>
      <c r="AA118" s="187" t="s">
        <v>5</v>
      </c>
      <c r="AB118" s="187" t="s">
        <v>5</v>
      </c>
      <c r="AC118" s="187" t="s">
        <v>5</v>
      </c>
      <c r="AD118" s="187" t="s">
        <v>5</v>
      </c>
      <c r="AE118" s="187" t="s">
        <v>5</v>
      </c>
      <c r="AF118" s="187" t="s">
        <v>5</v>
      </c>
      <c r="AG118" s="187" t="s">
        <v>5</v>
      </c>
      <c r="AH118" s="187" t="s">
        <v>5</v>
      </c>
      <c r="AI118" s="189" t="s">
        <v>5</v>
      </c>
    </row>
    <row r="119" spans="1:35" ht="15.75">
      <c r="A119" s="186" t="s">
        <v>294</v>
      </c>
      <c r="B119" s="187" t="s">
        <v>73</v>
      </c>
      <c r="C119" s="187" t="s">
        <v>5</v>
      </c>
      <c r="D119" s="187" t="s">
        <v>5</v>
      </c>
      <c r="E119" s="187" t="s">
        <v>5</v>
      </c>
      <c r="F119" s="187" t="s">
        <v>5</v>
      </c>
      <c r="G119" s="187" t="s">
        <v>5</v>
      </c>
      <c r="H119" s="187" t="s">
        <v>5</v>
      </c>
      <c r="I119" s="187" t="s">
        <v>5</v>
      </c>
      <c r="J119" s="187" t="s">
        <v>5</v>
      </c>
      <c r="K119" s="187" t="s">
        <v>5</v>
      </c>
      <c r="L119" s="187" t="s">
        <v>36</v>
      </c>
      <c r="M119" s="187" t="s">
        <v>37</v>
      </c>
      <c r="N119" s="187" t="s">
        <v>5</v>
      </c>
      <c r="O119" s="187" t="s">
        <v>5</v>
      </c>
      <c r="P119" s="188" t="s">
        <v>38</v>
      </c>
      <c r="Q119" s="187" t="s">
        <v>1148</v>
      </c>
      <c r="R119" s="187" t="s">
        <v>1149</v>
      </c>
      <c r="S119" s="188" t="s">
        <v>7</v>
      </c>
      <c r="T119" s="188" t="s">
        <v>7</v>
      </c>
      <c r="U119" s="188" t="s">
        <v>7</v>
      </c>
      <c r="V119" s="187" t="s">
        <v>5</v>
      </c>
      <c r="W119" s="187" t="s">
        <v>5</v>
      </c>
      <c r="X119" s="187" t="s">
        <v>5</v>
      </c>
      <c r="Y119" s="187" t="s">
        <v>5</v>
      </c>
      <c r="Z119" s="187" t="s">
        <v>5</v>
      </c>
      <c r="AA119" s="187" t="s">
        <v>5</v>
      </c>
      <c r="AB119" s="187" t="s">
        <v>5</v>
      </c>
      <c r="AC119" s="187" t="s">
        <v>5</v>
      </c>
      <c r="AD119" s="187" t="s">
        <v>5</v>
      </c>
      <c r="AE119" s="187" t="s">
        <v>5</v>
      </c>
      <c r="AF119" s="187" t="s">
        <v>5</v>
      </c>
      <c r="AG119" s="187" t="s">
        <v>5</v>
      </c>
      <c r="AH119" s="187" t="s">
        <v>5</v>
      </c>
      <c r="AI119" s="189" t="s">
        <v>5</v>
      </c>
    </row>
    <row r="120" spans="1:35" ht="15.75">
      <c r="A120" s="186" t="s">
        <v>296</v>
      </c>
      <c r="B120" s="187" t="s">
        <v>75</v>
      </c>
      <c r="C120" s="187" t="s">
        <v>5</v>
      </c>
      <c r="D120" s="187" t="s">
        <v>5</v>
      </c>
      <c r="E120" s="187" t="s">
        <v>5</v>
      </c>
      <c r="F120" s="187" t="s">
        <v>5</v>
      </c>
      <c r="G120" s="187" t="s">
        <v>5</v>
      </c>
      <c r="H120" s="187" t="s">
        <v>5</v>
      </c>
      <c r="I120" s="187" t="s">
        <v>5</v>
      </c>
      <c r="J120" s="187" t="s">
        <v>5</v>
      </c>
      <c r="K120" s="187" t="s">
        <v>5</v>
      </c>
      <c r="L120" s="187" t="s">
        <v>36</v>
      </c>
      <c r="M120" s="187" t="s">
        <v>37</v>
      </c>
      <c r="N120" s="187" t="s">
        <v>5</v>
      </c>
      <c r="O120" s="187" t="s">
        <v>5</v>
      </c>
      <c r="P120" s="188" t="s">
        <v>38</v>
      </c>
      <c r="Q120" s="187" t="s">
        <v>1148</v>
      </c>
      <c r="R120" s="187" t="s">
        <v>1149</v>
      </c>
      <c r="S120" s="188" t="s">
        <v>7</v>
      </c>
      <c r="T120" s="188" t="s">
        <v>7</v>
      </c>
      <c r="U120" s="188" t="s">
        <v>7</v>
      </c>
      <c r="V120" s="187" t="s">
        <v>5</v>
      </c>
      <c r="W120" s="187" t="s">
        <v>5</v>
      </c>
      <c r="X120" s="187" t="s">
        <v>5</v>
      </c>
      <c r="Y120" s="187" t="s">
        <v>5</v>
      </c>
      <c r="Z120" s="187" t="s">
        <v>5</v>
      </c>
      <c r="AA120" s="187" t="s">
        <v>5</v>
      </c>
      <c r="AB120" s="187" t="s">
        <v>5</v>
      </c>
      <c r="AC120" s="187" t="s">
        <v>5</v>
      </c>
      <c r="AD120" s="187" t="s">
        <v>5</v>
      </c>
      <c r="AE120" s="187" t="s">
        <v>5</v>
      </c>
      <c r="AF120" s="187" t="s">
        <v>5</v>
      </c>
      <c r="AG120" s="187" t="s">
        <v>5</v>
      </c>
      <c r="AH120" s="187" t="s">
        <v>5</v>
      </c>
      <c r="AI120" s="189" t="s">
        <v>5</v>
      </c>
    </row>
    <row r="121" spans="1:35" ht="15.75">
      <c r="A121" s="186" t="s">
        <v>298</v>
      </c>
      <c r="B121" s="187" t="s">
        <v>76</v>
      </c>
      <c r="C121" s="187" t="s">
        <v>5</v>
      </c>
      <c r="D121" s="187" t="s">
        <v>5</v>
      </c>
      <c r="E121" s="187" t="s">
        <v>5</v>
      </c>
      <c r="F121" s="187" t="s">
        <v>5</v>
      </c>
      <c r="G121" s="187" t="s">
        <v>5</v>
      </c>
      <c r="H121" s="187" t="s">
        <v>5</v>
      </c>
      <c r="I121" s="187" t="s">
        <v>5</v>
      </c>
      <c r="J121" s="187" t="s">
        <v>5</v>
      </c>
      <c r="K121" s="187" t="s">
        <v>5</v>
      </c>
      <c r="L121" s="187" t="s">
        <v>36</v>
      </c>
      <c r="M121" s="187" t="s">
        <v>37</v>
      </c>
      <c r="N121" s="187" t="s">
        <v>5</v>
      </c>
      <c r="O121" s="187" t="s">
        <v>5</v>
      </c>
      <c r="P121" s="188" t="s">
        <v>38</v>
      </c>
      <c r="Q121" s="187" t="s">
        <v>1148</v>
      </c>
      <c r="R121" s="187" t="s">
        <v>1149</v>
      </c>
      <c r="S121" s="188" t="s">
        <v>7</v>
      </c>
      <c r="T121" s="188" t="s">
        <v>7</v>
      </c>
      <c r="U121" s="188" t="s">
        <v>7</v>
      </c>
      <c r="V121" s="187" t="s">
        <v>5</v>
      </c>
      <c r="W121" s="187" t="s">
        <v>5</v>
      </c>
      <c r="X121" s="187" t="s">
        <v>5</v>
      </c>
      <c r="Y121" s="187" t="s">
        <v>5</v>
      </c>
      <c r="Z121" s="187" t="s">
        <v>5</v>
      </c>
      <c r="AA121" s="187" t="s">
        <v>5</v>
      </c>
      <c r="AB121" s="187" t="s">
        <v>5</v>
      </c>
      <c r="AC121" s="187" t="s">
        <v>5</v>
      </c>
      <c r="AD121" s="187" t="s">
        <v>5</v>
      </c>
      <c r="AE121" s="187" t="s">
        <v>5</v>
      </c>
      <c r="AF121" s="187" t="s">
        <v>5</v>
      </c>
      <c r="AG121" s="187" t="s">
        <v>5</v>
      </c>
      <c r="AH121" s="187" t="s">
        <v>5</v>
      </c>
      <c r="AI121" s="189" t="s">
        <v>5</v>
      </c>
    </row>
    <row r="122" spans="1:35" ht="15.75">
      <c r="A122" s="186" t="s">
        <v>300</v>
      </c>
      <c r="B122" s="187" t="s">
        <v>78</v>
      </c>
      <c r="C122" s="187" t="s">
        <v>5</v>
      </c>
      <c r="D122" s="187" t="s">
        <v>5</v>
      </c>
      <c r="E122" s="187" t="s">
        <v>5</v>
      </c>
      <c r="F122" s="187" t="s">
        <v>5</v>
      </c>
      <c r="G122" s="187" t="s">
        <v>5</v>
      </c>
      <c r="H122" s="187" t="s">
        <v>5</v>
      </c>
      <c r="I122" s="187" t="s">
        <v>5</v>
      </c>
      <c r="J122" s="187" t="s">
        <v>5</v>
      </c>
      <c r="K122" s="187" t="s">
        <v>5</v>
      </c>
      <c r="L122" s="187" t="s">
        <v>36</v>
      </c>
      <c r="M122" s="187" t="s">
        <v>37</v>
      </c>
      <c r="N122" s="187" t="s">
        <v>5</v>
      </c>
      <c r="O122" s="187" t="s">
        <v>5</v>
      </c>
      <c r="P122" s="188" t="s">
        <v>38</v>
      </c>
      <c r="Q122" s="187" t="s">
        <v>1148</v>
      </c>
      <c r="R122" s="187" t="s">
        <v>1149</v>
      </c>
      <c r="S122" s="188" t="s">
        <v>7</v>
      </c>
      <c r="T122" s="188" t="s">
        <v>7</v>
      </c>
      <c r="U122" s="188" t="s">
        <v>7</v>
      </c>
      <c r="V122" s="187" t="s">
        <v>5</v>
      </c>
      <c r="W122" s="187" t="s">
        <v>5</v>
      </c>
      <c r="X122" s="187" t="s">
        <v>5</v>
      </c>
      <c r="Y122" s="187" t="s">
        <v>5</v>
      </c>
      <c r="Z122" s="187" t="s">
        <v>5</v>
      </c>
      <c r="AA122" s="187" t="s">
        <v>5</v>
      </c>
      <c r="AB122" s="187" t="s">
        <v>5</v>
      </c>
      <c r="AC122" s="187" t="s">
        <v>5</v>
      </c>
      <c r="AD122" s="187" t="s">
        <v>5</v>
      </c>
      <c r="AE122" s="187" t="s">
        <v>5</v>
      </c>
      <c r="AF122" s="187" t="s">
        <v>5</v>
      </c>
      <c r="AG122" s="187" t="s">
        <v>5</v>
      </c>
      <c r="AH122" s="187" t="s">
        <v>5</v>
      </c>
      <c r="AI122" s="189" t="s">
        <v>5</v>
      </c>
    </row>
    <row r="123" spans="1:35" ht="15.75">
      <c r="A123" s="186" t="s">
        <v>304</v>
      </c>
      <c r="B123" s="187" t="s">
        <v>80</v>
      </c>
      <c r="C123" s="187" t="s">
        <v>5</v>
      </c>
      <c r="D123" s="187" t="s">
        <v>5</v>
      </c>
      <c r="E123" s="187" t="s">
        <v>5</v>
      </c>
      <c r="F123" s="187" t="s">
        <v>5</v>
      </c>
      <c r="G123" s="187" t="s">
        <v>5</v>
      </c>
      <c r="H123" s="187" t="s">
        <v>5</v>
      </c>
      <c r="I123" s="187" t="s">
        <v>5</v>
      </c>
      <c r="J123" s="187" t="s">
        <v>5</v>
      </c>
      <c r="K123" s="187" t="s">
        <v>5</v>
      </c>
      <c r="L123" s="187" t="s">
        <v>36</v>
      </c>
      <c r="M123" s="187" t="s">
        <v>37</v>
      </c>
      <c r="N123" s="187" t="s">
        <v>5</v>
      </c>
      <c r="O123" s="187" t="s">
        <v>5</v>
      </c>
      <c r="P123" s="188" t="s">
        <v>38</v>
      </c>
      <c r="Q123" s="187" t="s">
        <v>1148</v>
      </c>
      <c r="R123" s="187" t="s">
        <v>1149</v>
      </c>
      <c r="S123" s="188" t="s">
        <v>7</v>
      </c>
      <c r="T123" s="188" t="s">
        <v>7</v>
      </c>
      <c r="U123" s="188" t="s">
        <v>7</v>
      </c>
      <c r="V123" s="187" t="s">
        <v>5</v>
      </c>
      <c r="W123" s="187" t="s">
        <v>5</v>
      </c>
      <c r="X123" s="187" t="s">
        <v>5</v>
      </c>
      <c r="Y123" s="187" t="s">
        <v>5</v>
      </c>
      <c r="Z123" s="187" t="s">
        <v>5</v>
      </c>
      <c r="AA123" s="187" t="s">
        <v>5</v>
      </c>
      <c r="AB123" s="187" t="s">
        <v>5</v>
      </c>
      <c r="AC123" s="187" t="s">
        <v>5</v>
      </c>
      <c r="AD123" s="187" t="s">
        <v>5</v>
      </c>
      <c r="AE123" s="187" t="s">
        <v>5</v>
      </c>
      <c r="AF123" s="187" t="s">
        <v>5</v>
      </c>
      <c r="AG123" s="187" t="s">
        <v>5</v>
      </c>
      <c r="AH123" s="187" t="s">
        <v>5</v>
      </c>
      <c r="AI123" s="189" t="s">
        <v>5</v>
      </c>
    </row>
    <row r="124" spans="1:35" ht="15.75">
      <c r="A124" s="186" t="s">
        <v>306</v>
      </c>
      <c r="B124" s="187" t="s">
        <v>82</v>
      </c>
      <c r="C124" s="187" t="s">
        <v>5</v>
      </c>
      <c r="D124" s="187" t="s">
        <v>5</v>
      </c>
      <c r="E124" s="187" t="s">
        <v>5</v>
      </c>
      <c r="F124" s="187" t="s">
        <v>5</v>
      </c>
      <c r="G124" s="187" t="s">
        <v>5</v>
      </c>
      <c r="H124" s="187" t="s">
        <v>5</v>
      </c>
      <c r="I124" s="187" t="s">
        <v>5</v>
      </c>
      <c r="J124" s="187" t="s">
        <v>5</v>
      </c>
      <c r="K124" s="187" t="s">
        <v>5</v>
      </c>
      <c r="L124" s="187" t="s">
        <v>36</v>
      </c>
      <c r="M124" s="187" t="s">
        <v>37</v>
      </c>
      <c r="N124" s="187" t="s">
        <v>5</v>
      </c>
      <c r="O124" s="187" t="s">
        <v>5</v>
      </c>
      <c r="P124" s="188" t="s">
        <v>38</v>
      </c>
      <c r="Q124" s="187" t="s">
        <v>1148</v>
      </c>
      <c r="R124" s="187" t="s">
        <v>1149</v>
      </c>
      <c r="S124" s="188" t="s">
        <v>7</v>
      </c>
      <c r="T124" s="188" t="s">
        <v>7</v>
      </c>
      <c r="U124" s="188" t="s">
        <v>7</v>
      </c>
      <c r="V124" s="187" t="s">
        <v>5</v>
      </c>
      <c r="W124" s="187" t="s">
        <v>5</v>
      </c>
      <c r="X124" s="187" t="s">
        <v>5</v>
      </c>
      <c r="Y124" s="187" t="s">
        <v>5</v>
      </c>
      <c r="Z124" s="187" t="s">
        <v>5</v>
      </c>
      <c r="AA124" s="187" t="s">
        <v>5</v>
      </c>
      <c r="AB124" s="187" t="s">
        <v>5</v>
      </c>
      <c r="AC124" s="187" t="s">
        <v>5</v>
      </c>
      <c r="AD124" s="187" t="s">
        <v>5</v>
      </c>
      <c r="AE124" s="187" t="s">
        <v>5</v>
      </c>
      <c r="AF124" s="187" t="s">
        <v>5</v>
      </c>
      <c r="AG124" s="187" t="s">
        <v>5</v>
      </c>
      <c r="AH124" s="187" t="s">
        <v>5</v>
      </c>
      <c r="AI124" s="189" t="s">
        <v>5</v>
      </c>
    </row>
    <row r="125" spans="1:35" ht="15.75">
      <c r="A125" s="186" t="s">
        <v>308</v>
      </c>
      <c r="B125" s="187" t="s">
        <v>84</v>
      </c>
      <c r="C125" s="187" t="s">
        <v>5</v>
      </c>
      <c r="D125" s="187" t="s">
        <v>5</v>
      </c>
      <c r="E125" s="187" t="s">
        <v>5</v>
      </c>
      <c r="F125" s="187" t="s">
        <v>5</v>
      </c>
      <c r="G125" s="187" t="s">
        <v>5</v>
      </c>
      <c r="H125" s="187" t="s">
        <v>5</v>
      </c>
      <c r="I125" s="187" t="s">
        <v>5</v>
      </c>
      <c r="J125" s="187" t="s">
        <v>5</v>
      </c>
      <c r="K125" s="187" t="s">
        <v>5</v>
      </c>
      <c r="L125" s="187" t="s">
        <v>36</v>
      </c>
      <c r="M125" s="187" t="s">
        <v>37</v>
      </c>
      <c r="N125" s="187" t="s">
        <v>5</v>
      </c>
      <c r="O125" s="187" t="s">
        <v>5</v>
      </c>
      <c r="P125" s="188" t="s">
        <v>38</v>
      </c>
      <c r="Q125" s="187" t="s">
        <v>1148</v>
      </c>
      <c r="R125" s="187" t="s">
        <v>1149</v>
      </c>
      <c r="S125" s="188" t="s">
        <v>7</v>
      </c>
      <c r="T125" s="188" t="s">
        <v>7</v>
      </c>
      <c r="U125" s="188" t="s">
        <v>7</v>
      </c>
      <c r="V125" s="187" t="s">
        <v>5</v>
      </c>
      <c r="W125" s="187" t="s">
        <v>5</v>
      </c>
      <c r="X125" s="187" t="s">
        <v>5</v>
      </c>
      <c r="Y125" s="187" t="s">
        <v>5</v>
      </c>
      <c r="Z125" s="187" t="s">
        <v>5</v>
      </c>
      <c r="AA125" s="187" t="s">
        <v>5</v>
      </c>
      <c r="AB125" s="187" t="s">
        <v>5</v>
      </c>
      <c r="AC125" s="187" t="s">
        <v>5</v>
      </c>
      <c r="AD125" s="187" t="s">
        <v>5</v>
      </c>
      <c r="AE125" s="187" t="s">
        <v>5</v>
      </c>
      <c r="AF125" s="187" t="s">
        <v>5</v>
      </c>
      <c r="AG125" s="187" t="s">
        <v>5</v>
      </c>
      <c r="AH125" s="187" t="s">
        <v>5</v>
      </c>
      <c r="AI125" s="189" t="s">
        <v>5</v>
      </c>
    </row>
    <row r="126" spans="1:35" ht="15.75">
      <c r="A126" s="186" t="s">
        <v>310</v>
      </c>
      <c r="B126" s="187" t="s">
        <v>86</v>
      </c>
      <c r="C126" s="187" t="s">
        <v>5</v>
      </c>
      <c r="D126" s="187" t="s">
        <v>5</v>
      </c>
      <c r="E126" s="187" t="s">
        <v>5</v>
      </c>
      <c r="F126" s="187" t="s">
        <v>5</v>
      </c>
      <c r="G126" s="187" t="s">
        <v>5</v>
      </c>
      <c r="H126" s="187" t="s">
        <v>5</v>
      </c>
      <c r="I126" s="187" t="s">
        <v>5</v>
      </c>
      <c r="J126" s="187" t="s">
        <v>5</v>
      </c>
      <c r="K126" s="187" t="s">
        <v>5</v>
      </c>
      <c r="L126" s="187" t="s">
        <v>36</v>
      </c>
      <c r="M126" s="187" t="s">
        <v>37</v>
      </c>
      <c r="N126" s="187" t="s">
        <v>5</v>
      </c>
      <c r="O126" s="187" t="s">
        <v>5</v>
      </c>
      <c r="P126" s="188" t="s">
        <v>38</v>
      </c>
      <c r="Q126" s="187" t="s">
        <v>1148</v>
      </c>
      <c r="R126" s="187" t="s">
        <v>1149</v>
      </c>
      <c r="S126" s="188" t="s">
        <v>7</v>
      </c>
      <c r="T126" s="188" t="s">
        <v>7</v>
      </c>
      <c r="U126" s="188" t="s">
        <v>7</v>
      </c>
      <c r="V126" s="187" t="s">
        <v>5</v>
      </c>
      <c r="W126" s="187" t="s">
        <v>5</v>
      </c>
      <c r="X126" s="187" t="s">
        <v>5</v>
      </c>
      <c r="Y126" s="187" t="s">
        <v>5</v>
      </c>
      <c r="Z126" s="187" t="s">
        <v>5</v>
      </c>
      <c r="AA126" s="187" t="s">
        <v>5</v>
      </c>
      <c r="AB126" s="187" t="s">
        <v>5</v>
      </c>
      <c r="AC126" s="187" t="s">
        <v>5</v>
      </c>
      <c r="AD126" s="187" t="s">
        <v>5</v>
      </c>
      <c r="AE126" s="187" t="s">
        <v>5</v>
      </c>
      <c r="AF126" s="187" t="s">
        <v>5</v>
      </c>
      <c r="AG126" s="187" t="s">
        <v>5</v>
      </c>
      <c r="AH126" s="187" t="s">
        <v>5</v>
      </c>
      <c r="AI126" s="189" t="s">
        <v>5</v>
      </c>
    </row>
    <row r="127" spans="1:35" ht="15.75">
      <c r="A127" s="186" t="s">
        <v>312</v>
      </c>
      <c r="B127" s="187" t="s">
        <v>88</v>
      </c>
      <c r="C127" s="187" t="s">
        <v>5</v>
      </c>
      <c r="D127" s="187" t="s">
        <v>5</v>
      </c>
      <c r="E127" s="187" t="s">
        <v>5</v>
      </c>
      <c r="F127" s="187" t="s">
        <v>5</v>
      </c>
      <c r="G127" s="187" t="s">
        <v>5</v>
      </c>
      <c r="H127" s="187" t="s">
        <v>5</v>
      </c>
      <c r="I127" s="187" t="s">
        <v>5</v>
      </c>
      <c r="J127" s="187" t="s">
        <v>5</v>
      </c>
      <c r="K127" s="187" t="s">
        <v>5</v>
      </c>
      <c r="L127" s="187" t="s">
        <v>36</v>
      </c>
      <c r="M127" s="187" t="s">
        <v>37</v>
      </c>
      <c r="N127" s="187" t="s">
        <v>5</v>
      </c>
      <c r="O127" s="187" t="s">
        <v>5</v>
      </c>
      <c r="P127" s="188" t="s">
        <v>38</v>
      </c>
      <c r="Q127" s="187" t="s">
        <v>1148</v>
      </c>
      <c r="R127" s="187" t="s">
        <v>1149</v>
      </c>
      <c r="S127" s="188" t="s">
        <v>7</v>
      </c>
      <c r="T127" s="188" t="s">
        <v>7</v>
      </c>
      <c r="U127" s="188" t="s">
        <v>7</v>
      </c>
      <c r="V127" s="187" t="s">
        <v>5</v>
      </c>
      <c r="W127" s="187" t="s">
        <v>5</v>
      </c>
      <c r="X127" s="187" t="s">
        <v>5</v>
      </c>
      <c r="Y127" s="187" t="s">
        <v>5</v>
      </c>
      <c r="Z127" s="187" t="s">
        <v>5</v>
      </c>
      <c r="AA127" s="187" t="s">
        <v>5</v>
      </c>
      <c r="AB127" s="187" t="s">
        <v>5</v>
      </c>
      <c r="AC127" s="187" t="s">
        <v>5</v>
      </c>
      <c r="AD127" s="187" t="s">
        <v>5</v>
      </c>
      <c r="AE127" s="187" t="s">
        <v>5</v>
      </c>
      <c r="AF127" s="187" t="s">
        <v>5</v>
      </c>
      <c r="AG127" s="187" t="s">
        <v>5</v>
      </c>
      <c r="AH127" s="187" t="s">
        <v>5</v>
      </c>
      <c r="AI127" s="189" t="s">
        <v>5</v>
      </c>
    </row>
    <row r="128" spans="1:35" ht="15.75">
      <c r="A128" s="186" t="s">
        <v>316</v>
      </c>
      <c r="B128" s="187" t="s">
        <v>90</v>
      </c>
      <c r="C128" s="187" t="s">
        <v>5</v>
      </c>
      <c r="D128" s="187" t="s">
        <v>5</v>
      </c>
      <c r="E128" s="187" t="s">
        <v>5</v>
      </c>
      <c r="F128" s="187" t="s">
        <v>5</v>
      </c>
      <c r="G128" s="187" t="s">
        <v>5</v>
      </c>
      <c r="H128" s="187" t="s">
        <v>5</v>
      </c>
      <c r="I128" s="187" t="s">
        <v>5</v>
      </c>
      <c r="J128" s="187" t="s">
        <v>5</v>
      </c>
      <c r="K128" s="187" t="s">
        <v>5</v>
      </c>
      <c r="L128" s="187" t="s">
        <v>36</v>
      </c>
      <c r="M128" s="187" t="s">
        <v>37</v>
      </c>
      <c r="N128" s="187" t="s">
        <v>5</v>
      </c>
      <c r="O128" s="187" t="s">
        <v>5</v>
      </c>
      <c r="P128" s="188" t="s">
        <v>38</v>
      </c>
      <c r="Q128" s="187" t="s">
        <v>1148</v>
      </c>
      <c r="R128" s="187" t="s">
        <v>1149</v>
      </c>
      <c r="S128" s="188" t="s">
        <v>7</v>
      </c>
      <c r="T128" s="188" t="s">
        <v>7</v>
      </c>
      <c r="U128" s="188" t="s">
        <v>7</v>
      </c>
      <c r="V128" s="187" t="s">
        <v>5</v>
      </c>
      <c r="W128" s="187" t="s">
        <v>5</v>
      </c>
      <c r="X128" s="187" t="s">
        <v>5</v>
      </c>
      <c r="Y128" s="187" t="s">
        <v>5</v>
      </c>
      <c r="Z128" s="187" t="s">
        <v>5</v>
      </c>
      <c r="AA128" s="187" t="s">
        <v>5</v>
      </c>
      <c r="AB128" s="187" t="s">
        <v>5</v>
      </c>
      <c r="AC128" s="187" t="s">
        <v>5</v>
      </c>
      <c r="AD128" s="187" t="s">
        <v>5</v>
      </c>
      <c r="AE128" s="187" t="s">
        <v>5</v>
      </c>
      <c r="AF128" s="187" t="s">
        <v>5</v>
      </c>
      <c r="AG128" s="187" t="s">
        <v>5</v>
      </c>
      <c r="AH128" s="187" t="s">
        <v>5</v>
      </c>
      <c r="AI128" s="189" t="s">
        <v>5</v>
      </c>
    </row>
    <row r="129" spans="1:35" ht="15.75">
      <c r="A129" s="186" t="s">
        <v>318</v>
      </c>
      <c r="B129" s="187" t="s">
        <v>92</v>
      </c>
      <c r="C129" s="187" t="s">
        <v>5</v>
      </c>
      <c r="D129" s="187" t="s">
        <v>5</v>
      </c>
      <c r="E129" s="187" t="s">
        <v>5</v>
      </c>
      <c r="F129" s="187" t="s">
        <v>5</v>
      </c>
      <c r="G129" s="187" t="s">
        <v>5</v>
      </c>
      <c r="H129" s="187" t="s">
        <v>5</v>
      </c>
      <c r="I129" s="187" t="s">
        <v>5</v>
      </c>
      <c r="J129" s="187" t="s">
        <v>5</v>
      </c>
      <c r="K129" s="187" t="s">
        <v>5</v>
      </c>
      <c r="L129" s="187" t="s">
        <v>36</v>
      </c>
      <c r="M129" s="187" t="s">
        <v>37</v>
      </c>
      <c r="N129" s="187" t="s">
        <v>5</v>
      </c>
      <c r="O129" s="187" t="s">
        <v>5</v>
      </c>
      <c r="P129" s="188" t="s">
        <v>38</v>
      </c>
      <c r="Q129" s="187" t="s">
        <v>1148</v>
      </c>
      <c r="R129" s="187" t="s">
        <v>1149</v>
      </c>
      <c r="S129" s="188" t="s">
        <v>7</v>
      </c>
      <c r="T129" s="188" t="s">
        <v>7</v>
      </c>
      <c r="U129" s="188" t="s">
        <v>7</v>
      </c>
      <c r="V129" s="187" t="s">
        <v>5</v>
      </c>
      <c r="W129" s="187" t="s">
        <v>5</v>
      </c>
      <c r="X129" s="187" t="s">
        <v>5</v>
      </c>
      <c r="Y129" s="187" t="s">
        <v>5</v>
      </c>
      <c r="Z129" s="187" t="s">
        <v>5</v>
      </c>
      <c r="AA129" s="187" t="s">
        <v>5</v>
      </c>
      <c r="AB129" s="187" t="s">
        <v>5</v>
      </c>
      <c r="AC129" s="187" t="s">
        <v>5</v>
      </c>
      <c r="AD129" s="187" t="s">
        <v>5</v>
      </c>
      <c r="AE129" s="187" t="s">
        <v>5</v>
      </c>
      <c r="AF129" s="187" t="s">
        <v>5</v>
      </c>
      <c r="AG129" s="187" t="s">
        <v>5</v>
      </c>
      <c r="AH129" s="187" t="s">
        <v>5</v>
      </c>
      <c r="AI129" s="189" t="s">
        <v>5</v>
      </c>
    </row>
    <row r="130" spans="1:35" ht="15.75">
      <c r="A130" s="186" t="s">
        <v>320</v>
      </c>
      <c r="B130" s="187" t="s">
        <v>94</v>
      </c>
      <c r="C130" s="187" t="s">
        <v>5</v>
      </c>
      <c r="D130" s="187" t="s">
        <v>5</v>
      </c>
      <c r="E130" s="187" t="s">
        <v>5</v>
      </c>
      <c r="F130" s="187" t="s">
        <v>5</v>
      </c>
      <c r="G130" s="187" t="s">
        <v>5</v>
      </c>
      <c r="H130" s="187" t="s">
        <v>5</v>
      </c>
      <c r="I130" s="187" t="s">
        <v>5</v>
      </c>
      <c r="J130" s="187" t="s">
        <v>5</v>
      </c>
      <c r="K130" s="187" t="s">
        <v>5</v>
      </c>
      <c r="L130" s="187" t="s">
        <v>36</v>
      </c>
      <c r="M130" s="187" t="s">
        <v>37</v>
      </c>
      <c r="N130" s="187" t="s">
        <v>5</v>
      </c>
      <c r="O130" s="187" t="s">
        <v>5</v>
      </c>
      <c r="P130" s="188" t="s">
        <v>38</v>
      </c>
      <c r="Q130" s="187" t="s">
        <v>1148</v>
      </c>
      <c r="R130" s="187" t="s">
        <v>1149</v>
      </c>
      <c r="S130" s="188" t="s">
        <v>7</v>
      </c>
      <c r="T130" s="188" t="s">
        <v>7</v>
      </c>
      <c r="U130" s="188" t="s">
        <v>7</v>
      </c>
      <c r="V130" s="187" t="s">
        <v>5</v>
      </c>
      <c r="W130" s="187" t="s">
        <v>5</v>
      </c>
      <c r="X130" s="187" t="s">
        <v>5</v>
      </c>
      <c r="Y130" s="187" t="s">
        <v>5</v>
      </c>
      <c r="Z130" s="187" t="s">
        <v>5</v>
      </c>
      <c r="AA130" s="187" t="s">
        <v>5</v>
      </c>
      <c r="AB130" s="187" t="s">
        <v>5</v>
      </c>
      <c r="AC130" s="187" t="s">
        <v>5</v>
      </c>
      <c r="AD130" s="187" t="s">
        <v>5</v>
      </c>
      <c r="AE130" s="187" t="s">
        <v>5</v>
      </c>
      <c r="AF130" s="187" t="s">
        <v>5</v>
      </c>
      <c r="AG130" s="187" t="s">
        <v>5</v>
      </c>
      <c r="AH130" s="187" t="s">
        <v>5</v>
      </c>
      <c r="AI130" s="189" t="s">
        <v>5</v>
      </c>
    </row>
    <row r="131" spans="1:35" ht="15.75">
      <c r="A131" s="186" t="s">
        <v>324</v>
      </c>
      <c r="B131" s="187" t="s">
        <v>96</v>
      </c>
      <c r="C131" s="187" t="s">
        <v>5</v>
      </c>
      <c r="D131" s="187" t="s">
        <v>5</v>
      </c>
      <c r="E131" s="187" t="s">
        <v>5</v>
      </c>
      <c r="F131" s="187" t="s">
        <v>5</v>
      </c>
      <c r="G131" s="187" t="s">
        <v>5</v>
      </c>
      <c r="H131" s="187" t="s">
        <v>5</v>
      </c>
      <c r="I131" s="187" t="s">
        <v>5</v>
      </c>
      <c r="J131" s="187" t="s">
        <v>5</v>
      </c>
      <c r="K131" s="187" t="s">
        <v>5</v>
      </c>
      <c r="L131" s="187" t="s">
        <v>36</v>
      </c>
      <c r="M131" s="187" t="s">
        <v>37</v>
      </c>
      <c r="N131" s="187" t="s">
        <v>5</v>
      </c>
      <c r="O131" s="187" t="s">
        <v>5</v>
      </c>
      <c r="P131" s="188" t="s">
        <v>38</v>
      </c>
      <c r="Q131" s="187" t="s">
        <v>1148</v>
      </c>
      <c r="R131" s="187" t="s">
        <v>1149</v>
      </c>
      <c r="S131" s="188" t="s">
        <v>7</v>
      </c>
      <c r="T131" s="188" t="s">
        <v>7</v>
      </c>
      <c r="U131" s="188" t="s">
        <v>7</v>
      </c>
      <c r="V131" s="187" t="s">
        <v>5</v>
      </c>
      <c r="W131" s="187" t="s">
        <v>5</v>
      </c>
      <c r="X131" s="187" t="s">
        <v>5</v>
      </c>
      <c r="Y131" s="187" t="s">
        <v>5</v>
      </c>
      <c r="Z131" s="187" t="s">
        <v>5</v>
      </c>
      <c r="AA131" s="187" t="s">
        <v>5</v>
      </c>
      <c r="AB131" s="187" t="s">
        <v>5</v>
      </c>
      <c r="AC131" s="187" t="s">
        <v>5</v>
      </c>
      <c r="AD131" s="187" t="s">
        <v>5</v>
      </c>
      <c r="AE131" s="187" t="s">
        <v>5</v>
      </c>
      <c r="AF131" s="187" t="s">
        <v>5</v>
      </c>
      <c r="AG131" s="187" t="s">
        <v>5</v>
      </c>
      <c r="AH131" s="187" t="s">
        <v>5</v>
      </c>
      <c r="AI131" s="189" t="s">
        <v>5</v>
      </c>
    </row>
    <row r="132" spans="1:35" ht="15.75">
      <c r="A132" s="186" t="s">
        <v>326</v>
      </c>
      <c r="B132" s="187" t="s">
        <v>98</v>
      </c>
      <c r="C132" s="187" t="s">
        <v>5</v>
      </c>
      <c r="D132" s="187" t="s">
        <v>5</v>
      </c>
      <c r="E132" s="187" t="s">
        <v>5</v>
      </c>
      <c r="F132" s="187" t="s">
        <v>5</v>
      </c>
      <c r="G132" s="187" t="s">
        <v>5</v>
      </c>
      <c r="H132" s="187" t="s">
        <v>5</v>
      </c>
      <c r="I132" s="187" t="s">
        <v>5</v>
      </c>
      <c r="J132" s="187" t="s">
        <v>5</v>
      </c>
      <c r="K132" s="187" t="s">
        <v>5</v>
      </c>
      <c r="L132" s="187" t="s">
        <v>36</v>
      </c>
      <c r="M132" s="187" t="s">
        <v>37</v>
      </c>
      <c r="N132" s="187" t="s">
        <v>5</v>
      </c>
      <c r="O132" s="187" t="s">
        <v>5</v>
      </c>
      <c r="P132" s="188" t="s">
        <v>38</v>
      </c>
      <c r="Q132" s="187" t="s">
        <v>1148</v>
      </c>
      <c r="R132" s="187" t="s">
        <v>1149</v>
      </c>
      <c r="S132" s="188" t="s">
        <v>7</v>
      </c>
      <c r="T132" s="188" t="s">
        <v>7</v>
      </c>
      <c r="U132" s="188" t="s">
        <v>7</v>
      </c>
      <c r="V132" s="187" t="s">
        <v>5</v>
      </c>
      <c r="W132" s="187" t="s">
        <v>5</v>
      </c>
      <c r="X132" s="187" t="s">
        <v>5</v>
      </c>
      <c r="Y132" s="187" t="s">
        <v>5</v>
      </c>
      <c r="Z132" s="187" t="s">
        <v>5</v>
      </c>
      <c r="AA132" s="187" t="s">
        <v>5</v>
      </c>
      <c r="AB132" s="187" t="s">
        <v>5</v>
      </c>
      <c r="AC132" s="187" t="s">
        <v>5</v>
      </c>
      <c r="AD132" s="187" t="s">
        <v>5</v>
      </c>
      <c r="AE132" s="187" t="s">
        <v>5</v>
      </c>
      <c r="AF132" s="187" t="s">
        <v>5</v>
      </c>
      <c r="AG132" s="187" t="s">
        <v>5</v>
      </c>
      <c r="AH132" s="187" t="s">
        <v>5</v>
      </c>
      <c r="AI132" s="189" t="s">
        <v>5</v>
      </c>
    </row>
    <row r="133" spans="1:35" ht="15.75">
      <c r="A133" s="186" t="s">
        <v>330</v>
      </c>
      <c r="B133" s="187" t="s">
        <v>100</v>
      </c>
      <c r="C133" s="187" t="s">
        <v>5</v>
      </c>
      <c r="D133" s="187" t="s">
        <v>5</v>
      </c>
      <c r="E133" s="187" t="s">
        <v>5</v>
      </c>
      <c r="F133" s="187" t="s">
        <v>5</v>
      </c>
      <c r="G133" s="187" t="s">
        <v>5</v>
      </c>
      <c r="H133" s="187" t="s">
        <v>5</v>
      </c>
      <c r="I133" s="187" t="s">
        <v>5</v>
      </c>
      <c r="J133" s="187" t="s">
        <v>5</v>
      </c>
      <c r="K133" s="187" t="s">
        <v>5</v>
      </c>
      <c r="L133" s="187" t="s">
        <v>36</v>
      </c>
      <c r="M133" s="187" t="s">
        <v>37</v>
      </c>
      <c r="N133" s="187" t="s">
        <v>5</v>
      </c>
      <c r="O133" s="187" t="s">
        <v>5</v>
      </c>
      <c r="P133" s="188" t="s">
        <v>38</v>
      </c>
      <c r="Q133" s="187" t="s">
        <v>1148</v>
      </c>
      <c r="R133" s="187" t="s">
        <v>1149</v>
      </c>
      <c r="S133" s="188" t="s">
        <v>7</v>
      </c>
      <c r="T133" s="188" t="s">
        <v>7</v>
      </c>
      <c r="U133" s="188" t="s">
        <v>7</v>
      </c>
      <c r="V133" s="187" t="s">
        <v>5</v>
      </c>
      <c r="W133" s="187" t="s">
        <v>5</v>
      </c>
      <c r="X133" s="187" t="s">
        <v>5</v>
      </c>
      <c r="Y133" s="187" t="s">
        <v>5</v>
      </c>
      <c r="Z133" s="187" t="s">
        <v>5</v>
      </c>
      <c r="AA133" s="187" t="s">
        <v>5</v>
      </c>
      <c r="AB133" s="187" t="s">
        <v>5</v>
      </c>
      <c r="AC133" s="187" t="s">
        <v>5</v>
      </c>
      <c r="AD133" s="187" t="s">
        <v>5</v>
      </c>
      <c r="AE133" s="187" t="s">
        <v>5</v>
      </c>
      <c r="AF133" s="187" t="s">
        <v>5</v>
      </c>
      <c r="AG133" s="187" t="s">
        <v>5</v>
      </c>
      <c r="AH133" s="187" t="s">
        <v>5</v>
      </c>
      <c r="AI133" s="189" t="s">
        <v>5</v>
      </c>
    </row>
    <row r="134" spans="1:35" ht="15.75">
      <c r="A134" s="186" t="s">
        <v>332</v>
      </c>
      <c r="B134" s="187" t="s">
        <v>102</v>
      </c>
      <c r="C134" s="187" t="s">
        <v>5</v>
      </c>
      <c r="D134" s="187" t="s">
        <v>5</v>
      </c>
      <c r="E134" s="187" t="s">
        <v>5</v>
      </c>
      <c r="F134" s="187" t="s">
        <v>5</v>
      </c>
      <c r="G134" s="187" t="s">
        <v>1154</v>
      </c>
      <c r="H134" s="187" t="s">
        <v>5</v>
      </c>
      <c r="I134" s="187" t="s">
        <v>5</v>
      </c>
      <c r="J134" s="187" t="s">
        <v>5</v>
      </c>
      <c r="K134" s="187" t="s">
        <v>5</v>
      </c>
      <c r="L134" s="187" t="s">
        <v>36</v>
      </c>
      <c r="M134" s="187" t="s">
        <v>37</v>
      </c>
      <c r="N134" s="187" t="s">
        <v>5</v>
      </c>
      <c r="O134" s="187" t="s">
        <v>5</v>
      </c>
      <c r="P134" s="188" t="s">
        <v>38</v>
      </c>
      <c r="Q134" s="187" t="s">
        <v>1148</v>
      </c>
      <c r="R134" s="187" t="s">
        <v>1149</v>
      </c>
      <c r="S134" s="188" t="s">
        <v>7</v>
      </c>
      <c r="T134" s="188" t="s">
        <v>7</v>
      </c>
      <c r="U134" s="188" t="s">
        <v>7</v>
      </c>
      <c r="V134" s="187" t="s">
        <v>5</v>
      </c>
      <c r="W134" s="187" t="s">
        <v>5</v>
      </c>
      <c r="X134" s="187" t="s">
        <v>5</v>
      </c>
      <c r="Y134" s="187" t="s">
        <v>5</v>
      </c>
      <c r="Z134" s="187" t="s">
        <v>5</v>
      </c>
      <c r="AA134" s="187" t="s">
        <v>5</v>
      </c>
      <c r="AB134" s="187" t="s">
        <v>5</v>
      </c>
      <c r="AC134" s="187" t="s">
        <v>5</v>
      </c>
      <c r="AD134" s="187" t="s">
        <v>5</v>
      </c>
      <c r="AE134" s="187" t="s">
        <v>5</v>
      </c>
      <c r="AF134" s="187" t="s">
        <v>5</v>
      </c>
      <c r="AG134" s="187" t="s">
        <v>5</v>
      </c>
      <c r="AH134" s="187" t="s">
        <v>5</v>
      </c>
      <c r="AI134" s="189" t="s">
        <v>5</v>
      </c>
    </row>
    <row r="135" spans="1:35" ht="15.75">
      <c r="A135" s="186" t="s">
        <v>334</v>
      </c>
      <c r="B135" s="187" t="s">
        <v>104</v>
      </c>
      <c r="C135" s="187" t="s">
        <v>5</v>
      </c>
      <c r="D135" s="187" t="s">
        <v>5</v>
      </c>
      <c r="E135" s="187" t="s">
        <v>5</v>
      </c>
      <c r="F135" s="187" t="s">
        <v>5</v>
      </c>
      <c r="G135" s="187" t="s">
        <v>5</v>
      </c>
      <c r="H135" s="187" t="s">
        <v>5</v>
      </c>
      <c r="I135" s="187" t="s">
        <v>5</v>
      </c>
      <c r="J135" s="187" t="s">
        <v>5</v>
      </c>
      <c r="K135" s="187" t="s">
        <v>5</v>
      </c>
      <c r="L135" s="187" t="s">
        <v>36</v>
      </c>
      <c r="M135" s="187" t="s">
        <v>37</v>
      </c>
      <c r="N135" s="187" t="s">
        <v>5</v>
      </c>
      <c r="O135" s="187" t="s">
        <v>5</v>
      </c>
      <c r="P135" s="188" t="s">
        <v>38</v>
      </c>
      <c r="Q135" s="187" t="s">
        <v>1148</v>
      </c>
      <c r="R135" s="187" t="s">
        <v>1149</v>
      </c>
      <c r="S135" s="188" t="s">
        <v>7</v>
      </c>
      <c r="T135" s="188" t="s">
        <v>7</v>
      </c>
      <c r="U135" s="188" t="s">
        <v>7</v>
      </c>
      <c r="V135" s="187" t="s">
        <v>5</v>
      </c>
      <c r="W135" s="187" t="s">
        <v>5</v>
      </c>
      <c r="X135" s="187" t="s">
        <v>5</v>
      </c>
      <c r="Y135" s="187" t="s">
        <v>5</v>
      </c>
      <c r="Z135" s="187" t="s">
        <v>5</v>
      </c>
      <c r="AA135" s="187" t="s">
        <v>5</v>
      </c>
      <c r="AB135" s="187" t="s">
        <v>5</v>
      </c>
      <c r="AC135" s="187" t="s">
        <v>5</v>
      </c>
      <c r="AD135" s="187" t="s">
        <v>5</v>
      </c>
      <c r="AE135" s="187" t="s">
        <v>5</v>
      </c>
      <c r="AF135" s="187" t="s">
        <v>5</v>
      </c>
      <c r="AG135" s="187" t="s">
        <v>5</v>
      </c>
      <c r="AH135" s="187" t="s">
        <v>5</v>
      </c>
      <c r="AI135" s="189" t="s">
        <v>5</v>
      </c>
    </row>
    <row r="136" spans="1:35" ht="15.75">
      <c r="A136" s="186" t="s">
        <v>338</v>
      </c>
      <c r="B136" s="187" t="s">
        <v>106</v>
      </c>
      <c r="C136" s="187" t="s">
        <v>5</v>
      </c>
      <c r="D136" s="187" t="s">
        <v>5</v>
      </c>
      <c r="E136" s="187" t="s">
        <v>5</v>
      </c>
      <c r="F136" s="187" t="s">
        <v>5</v>
      </c>
      <c r="G136" s="187" t="s">
        <v>5</v>
      </c>
      <c r="H136" s="187" t="s">
        <v>5</v>
      </c>
      <c r="I136" s="187" t="s">
        <v>5</v>
      </c>
      <c r="J136" s="187" t="s">
        <v>5</v>
      </c>
      <c r="K136" s="187" t="s">
        <v>5</v>
      </c>
      <c r="L136" s="187" t="s">
        <v>36</v>
      </c>
      <c r="M136" s="187" t="s">
        <v>37</v>
      </c>
      <c r="N136" s="187" t="s">
        <v>5</v>
      </c>
      <c r="O136" s="187" t="s">
        <v>5</v>
      </c>
      <c r="P136" s="188" t="s">
        <v>38</v>
      </c>
      <c r="Q136" s="187" t="s">
        <v>1148</v>
      </c>
      <c r="R136" s="187" t="s">
        <v>1149</v>
      </c>
      <c r="S136" s="188" t="s">
        <v>7</v>
      </c>
      <c r="T136" s="188" t="s">
        <v>7</v>
      </c>
      <c r="U136" s="188" t="s">
        <v>7</v>
      </c>
      <c r="V136" s="187" t="s">
        <v>5</v>
      </c>
      <c r="W136" s="187" t="s">
        <v>5</v>
      </c>
      <c r="X136" s="187" t="s">
        <v>5</v>
      </c>
      <c r="Y136" s="187" t="s">
        <v>5</v>
      </c>
      <c r="Z136" s="187" t="s">
        <v>5</v>
      </c>
      <c r="AA136" s="187" t="s">
        <v>5</v>
      </c>
      <c r="AB136" s="187" t="s">
        <v>5</v>
      </c>
      <c r="AC136" s="187" t="s">
        <v>5</v>
      </c>
      <c r="AD136" s="187" t="s">
        <v>5</v>
      </c>
      <c r="AE136" s="187" t="s">
        <v>5</v>
      </c>
      <c r="AF136" s="187" t="s">
        <v>5</v>
      </c>
      <c r="AG136" s="187" t="s">
        <v>5</v>
      </c>
      <c r="AH136" s="187" t="s">
        <v>5</v>
      </c>
      <c r="AI136" s="189" t="s">
        <v>5</v>
      </c>
    </row>
    <row r="137" spans="1:35" ht="15.75">
      <c r="A137" s="186" t="s">
        <v>340</v>
      </c>
      <c r="B137" s="187" t="s">
        <v>108</v>
      </c>
      <c r="C137" s="187" t="s">
        <v>5</v>
      </c>
      <c r="D137" s="187" t="s">
        <v>5</v>
      </c>
      <c r="E137" s="187" t="s">
        <v>5</v>
      </c>
      <c r="F137" s="187" t="s">
        <v>5</v>
      </c>
      <c r="G137" s="187" t="s">
        <v>5</v>
      </c>
      <c r="H137" s="187" t="s">
        <v>5</v>
      </c>
      <c r="I137" s="187" t="s">
        <v>5</v>
      </c>
      <c r="J137" s="187" t="s">
        <v>5</v>
      </c>
      <c r="K137" s="187" t="s">
        <v>5</v>
      </c>
      <c r="L137" s="187" t="s">
        <v>36</v>
      </c>
      <c r="M137" s="187" t="s">
        <v>37</v>
      </c>
      <c r="N137" s="187" t="s">
        <v>5</v>
      </c>
      <c r="O137" s="187" t="s">
        <v>5</v>
      </c>
      <c r="P137" s="188" t="s">
        <v>38</v>
      </c>
      <c r="Q137" s="187" t="s">
        <v>1148</v>
      </c>
      <c r="R137" s="187" t="s">
        <v>1149</v>
      </c>
      <c r="S137" s="188" t="s">
        <v>7</v>
      </c>
      <c r="T137" s="188" t="s">
        <v>7</v>
      </c>
      <c r="U137" s="188" t="s">
        <v>7</v>
      </c>
      <c r="V137" s="187" t="s">
        <v>5</v>
      </c>
      <c r="W137" s="187" t="s">
        <v>5</v>
      </c>
      <c r="X137" s="187" t="s">
        <v>5</v>
      </c>
      <c r="Y137" s="187" t="s">
        <v>5</v>
      </c>
      <c r="Z137" s="187" t="s">
        <v>5</v>
      </c>
      <c r="AA137" s="187" t="s">
        <v>5</v>
      </c>
      <c r="AB137" s="187" t="s">
        <v>5</v>
      </c>
      <c r="AC137" s="187" t="s">
        <v>5</v>
      </c>
      <c r="AD137" s="187" t="s">
        <v>5</v>
      </c>
      <c r="AE137" s="187" t="s">
        <v>5</v>
      </c>
      <c r="AF137" s="187" t="s">
        <v>5</v>
      </c>
      <c r="AG137" s="187" t="s">
        <v>5</v>
      </c>
      <c r="AH137" s="187" t="s">
        <v>5</v>
      </c>
      <c r="AI137" s="189" t="s">
        <v>5</v>
      </c>
    </row>
    <row r="138" spans="1:35" ht="15.75">
      <c r="A138" s="186" t="s">
        <v>344</v>
      </c>
      <c r="B138" s="187" t="s">
        <v>110</v>
      </c>
      <c r="C138" s="187" t="s">
        <v>5</v>
      </c>
      <c r="D138" s="187" t="s">
        <v>5</v>
      </c>
      <c r="E138" s="187" t="s">
        <v>5</v>
      </c>
      <c r="F138" s="187" t="s">
        <v>5</v>
      </c>
      <c r="G138" s="187" t="s">
        <v>5</v>
      </c>
      <c r="H138" s="187" t="s">
        <v>5</v>
      </c>
      <c r="I138" s="187" t="s">
        <v>5</v>
      </c>
      <c r="J138" s="187" t="s">
        <v>5</v>
      </c>
      <c r="K138" s="187" t="s">
        <v>5</v>
      </c>
      <c r="L138" s="187" t="s">
        <v>36</v>
      </c>
      <c r="M138" s="187" t="s">
        <v>37</v>
      </c>
      <c r="N138" s="187" t="s">
        <v>5</v>
      </c>
      <c r="O138" s="187" t="s">
        <v>5</v>
      </c>
      <c r="P138" s="188" t="s">
        <v>38</v>
      </c>
      <c r="Q138" s="187" t="s">
        <v>1148</v>
      </c>
      <c r="R138" s="187" t="s">
        <v>1149</v>
      </c>
      <c r="S138" s="188" t="s">
        <v>7</v>
      </c>
      <c r="T138" s="188" t="s">
        <v>7</v>
      </c>
      <c r="U138" s="188" t="s">
        <v>7</v>
      </c>
      <c r="V138" s="187" t="s">
        <v>5</v>
      </c>
      <c r="W138" s="187" t="s">
        <v>5</v>
      </c>
      <c r="X138" s="187" t="s">
        <v>5</v>
      </c>
      <c r="Y138" s="187" t="s">
        <v>5</v>
      </c>
      <c r="Z138" s="187" t="s">
        <v>5</v>
      </c>
      <c r="AA138" s="187" t="s">
        <v>5</v>
      </c>
      <c r="AB138" s="187" t="s">
        <v>5</v>
      </c>
      <c r="AC138" s="187" t="s">
        <v>5</v>
      </c>
      <c r="AD138" s="187" t="s">
        <v>5</v>
      </c>
      <c r="AE138" s="187" t="s">
        <v>5</v>
      </c>
      <c r="AF138" s="187" t="s">
        <v>5</v>
      </c>
      <c r="AG138" s="187" t="s">
        <v>5</v>
      </c>
      <c r="AH138" s="187" t="s">
        <v>5</v>
      </c>
      <c r="AI138" s="189" t="s">
        <v>5</v>
      </c>
    </row>
    <row r="139" spans="1:35" ht="15.75">
      <c r="A139" s="186" t="s">
        <v>346</v>
      </c>
      <c r="B139" s="187" t="s">
        <v>112</v>
      </c>
      <c r="C139" s="187" t="s">
        <v>5</v>
      </c>
      <c r="D139" s="187" t="s">
        <v>5</v>
      </c>
      <c r="E139" s="187" t="s">
        <v>5</v>
      </c>
      <c r="F139" s="187" t="s">
        <v>5</v>
      </c>
      <c r="G139" s="187" t="s">
        <v>5</v>
      </c>
      <c r="H139" s="187" t="s">
        <v>5</v>
      </c>
      <c r="I139" s="187" t="s">
        <v>5</v>
      </c>
      <c r="J139" s="187" t="s">
        <v>5</v>
      </c>
      <c r="K139" s="187" t="s">
        <v>5</v>
      </c>
      <c r="L139" s="187" t="s">
        <v>36</v>
      </c>
      <c r="M139" s="187" t="s">
        <v>37</v>
      </c>
      <c r="N139" s="187" t="s">
        <v>5</v>
      </c>
      <c r="O139" s="187" t="s">
        <v>5</v>
      </c>
      <c r="P139" s="188" t="s">
        <v>38</v>
      </c>
      <c r="Q139" s="187" t="s">
        <v>1148</v>
      </c>
      <c r="R139" s="187" t="s">
        <v>1151</v>
      </c>
      <c r="S139" s="188" t="s">
        <v>7</v>
      </c>
      <c r="T139" s="188" t="s">
        <v>7</v>
      </c>
      <c r="U139" s="188" t="s">
        <v>7</v>
      </c>
      <c r="V139" s="187" t="s">
        <v>5</v>
      </c>
      <c r="W139" s="187" t="s">
        <v>5</v>
      </c>
      <c r="X139" s="187" t="s">
        <v>5</v>
      </c>
      <c r="Y139" s="187" t="s">
        <v>5</v>
      </c>
      <c r="Z139" s="187" t="s">
        <v>5</v>
      </c>
      <c r="AA139" s="187" t="s">
        <v>5</v>
      </c>
      <c r="AB139" s="187" t="s">
        <v>5</v>
      </c>
      <c r="AC139" s="187" t="s">
        <v>5</v>
      </c>
      <c r="AD139" s="187" t="s">
        <v>5</v>
      </c>
      <c r="AE139" s="187" t="s">
        <v>5</v>
      </c>
      <c r="AF139" s="187" t="s">
        <v>5</v>
      </c>
      <c r="AG139" s="187" t="s">
        <v>5</v>
      </c>
      <c r="AH139" s="187" t="s">
        <v>5</v>
      </c>
      <c r="AI139" s="189" t="s">
        <v>5</v>
      </c>
    </row>
    <row r="140" spans="1:35" ht="15.75">
      <c r="A140" s="186" t="s">
        <v>348</v>
      </c>
      <c r="B140" s="187" t="s">
        <v>114</v>
      </c>
      <c r="C140" s="187" t="s">
        <v>5</v>
      </c>
      <c r="D140" s="187" t="s">
        <v>5</v>
      </c>
      <c r="E140" s="187" t="s">
        <v>5</v>
      </c>
      <c r="F140" s="187" t="s">
        <v>5</v>
      </c>
      <c r="G140" s="187" t="s">
        <v>5</v>
      </c>
      <c r="H140" s="187" t="s">
        <v>5</v>
      </c>
      <c r="I140" s="187" t="s">
        <v>5</v>
      </c>
      <c r="J140" s="187" t="s">
        <v>5</v>
      </c>
      <c r="K140" s="187" t="s">
        <v>5</v>
      </c>
      <c r="L140" s="187" t="s">
        <v>36</v>
      </c>
      <c r="M140" s="187" t="s">
        <v>37</v>
      </c>
      <c r="N140" s="187" t="s">
        <v>5</v>
      </c>
      <c r="O140" s="187" t="s">
        <v>5</v>
      </c>
      <c r="P140" s="188" t="s">
        <v>38</v>
      </c>
      <c r="Q140" s="187" t="s">
        <v>1148</v>
      </c>
      <c r="R140" s="187" t="s">
        <v>1151</v>
      </c>
      <c r="S140" s="188" t="s">
        <v>7</v>
      </c>
      <c r="T140" s="188" t="s">
        <v>7</v>
      </c>
      <c r="U140" s="188" t="s">
        <v>7</v>
      </c>
      <c r="V140" s="187" t="s">
        <v>5</v>
      </c>
      <c r="W140" s="187" t="s">
        <v>5</v>
      </c>
      <c r="X140" s="187" t="s">
        <v>5</v>
      </c>
      <c r="Y140" s="187" t="s">
        <v>5</v>
      </c>
      <c r="Z140" s="187" t="s">
        <v>5</v>
      </c>
      <c r="AA140" s="187" t="s">
        <v>5</v>
      </c>
      <c r="AB140" s="187" t="s">
        <v>5</v>
      </c>
      <c r="AC140" s="187" t="s">
        <v>5</v>
      </c>
      <c r="AD140" s="187" t="s">
        <v>5</v>
      </c>
      <c r="AE140" s="187" t="s">
        <v>5</v>
      </c>
      <c r="AF140" s="187" t="s">
        <v>5</v>
      </c>
      <c r="AG140" s="187" t="s">
        <v>5</v>
      </c>
      <c r="AH140" s="187" t="s">
        <v>5</v>
      </c>
      <c r="AI140" s="189" t="s">
        <v>5</v>
      </c>
    </row>
    <row r="141" spans="1:35" ht="15.75">
      <c r="A141" s="186" t="s">
        <v>350</v>
      </c>
      <c r="B141" s="187" t="s">
        <v>116</v>
      </c>
      <c r="C141" s="187" t="s">
        <v>5</v>
      </c>
      <c r="D141" s="187" t="s">
        <v>5</v>
      </c>
      <c r="E141" s="187" t="s">
        <v>5</v>
      </c>
      <c r="F141" s="187" t="s">
        <v>5</v>
      </c>
      <c r="G141" s="187" t="s">
        <v>1153</v>
      </c>
      <c r="H141" s="187" t="s">
        <v>5</v>
      </c>
      <c r="I141" s="187" t="s">
        <v>5</v>
      </c>
      <c r="J141" s="187" t="s">
        <v>5</v>
      </c>
      <c r="K141" s="187" t="s">
        <v>5</v>
      </c>
      <c r="L141" s="187" t="s">
        <v>117</v>
      </c>
      <c r="M141" s="187" t="s">
        <v>118</v>
      </c>
      <c r="N141" s="187" t="s">
        <v>5</v>
      </c>
      <c r="O141" s="187" t="s">
        <v>5</v>
      </c>
      <c r="P141" s="188" t="s">
        <v>40</v>
      </c>
      <c r="Q141" s="187" t="s">
        <v>1148</v>
      </c>
      <c r="R141" s="187" t="s">
        <v>1149</v>
      </c>
      <c r="S141" s="188" t="s">
        <v>7</v>
      </c>
      <c r="T141" s="188" t="s">
        <v>7</v>
      </c>
      <c r="U141" s="188" t="s">
        <v>7</v>
      </c>
      <c r="V141" s="187" t="s">
        <v>5</v>
      </c>
      <c r="W141" s="187" t="s">
        <v>5</v>
      </c>
      <c r="X141" s="187" t="s">
        <v>5</v>
      </c>
      <c r="Y141" s="187" t="s">
        <v>5</v>
      </c>
      <c r="Z141" s="187" t="s">
        <v>5</v>
      </c>
      <c r="AA141" s="187" t="s">
        <v>5</v>
      </c>
      <c r="AB141" s="187" t="s">
        <v>5</v>
      </c>
      <c r="AC141" s="187" t="s">
        <v>5</v>
      </c>
      <c r="AD141" s="187" t="s">
        <v>5</v>
      </c>
      <c r="AE141" s="187" t="s">
        <v>5</v>
      </c>
      <c r="AF141" s="187" t="s">
        <v>5</v>
      </c>
      <c r="AG141" s="187" t="s">
        <v>5</v>
      </c>
      <c r="AH141" s="187" t="s">
        <v>5</v>
      </c>
      <c r="AI141" s="189" t="s">
        <v>5</v>
      </c>
    </row>
    <row r="142" spans="1:35" ht="15.75">
      <c r="A142" s="186" t="s">
        <v>354</v>
      </c>
      <c r="B142" s="187" t="s">
        <v>423</v>
      </c>
      <c r="C142" s="187" t="s">
        <v>5</v>
      </c>
      <c r="D142" s="187" t="s">
        <v>5</v>
      </c>
      <c r="E142" s="187" t="s">
        <v>5</v>
      </c>
      <c r="F142" s="187" t="s">
        <v>5</v>
      </c>
      <c r="G142" s="187" t="s">
        <v>1155</v>
      </c>
      <c r="H142" s="187" t="s">
        <v>5</v>
      </c>
      <c r="I142" s="187" t="s">
        <v>5</v>
      </c>
      <c r="J142" s="187" t="s">
        <v>5</v>
      </c>
      <c r="K142" s="187" t="s">
        <v>5</v>
      </c>
      <c r="L142" s="187" t="s">
        <v>424</v>
      </c>
      <c r="M142" s="187" t="s">
        <v>425</v>
      </c>
      <c r="N142" s="187" t="s">
        <v>5</v>
      </c>
      <c r="O142" s="187" t="s">
        <v>5</v>
      </c>
      <c r="P142" s="188" t="s">
        <v>49</v>
      </c>
      <c r="Q142" s="187" t="s">
        <v>356</v>
      </c>
      <c r="R142" s="187" t="s">
        <v>1151</v>
      </c>
      <c r="S142" s="188" t="s">
        <v>43</v>
      </c>
      <c r="T142" s="188" t="s">
        <v>7</v>
      </c>
      <c r="U142" s="188" t="s">
        <v>41</v>
      </c>
      <c r="V142" s="187" t="s">
        <v>5</v>
      </c>
      <c r="W142" s="187" t="s">
        <v>5</v>
      </c>
      <c r="X142" s="187" t="s">
        <v>5</v>
      </c>
      <c r="Y142" s="187" t="s">
        <v>5</v>
      </c>
      <c r="Z142" s="187" t="s">
        <v>5</v>
      </c>
      <c r="AA142" s="187" t="s">
        <v>5</v>
      </c>
      <c r="AB142" s="187" t="s">
        <v>5</v>
      </c>
      <c r="AC142" s="187" t="s">
        <v>5</v>
      </c>
      <c r="AD142" s="187" t="s">
        <v>5</v>
      </c>
      <c r="AE142" s="187" t="s">
        <v>5</v>
      </c>
      <c r="AF142" s="187" t="s">
        <v>5</v>
      </c>
      <c r="AG142" s="187" t="s">
        <v>5</v>
      </c>
      <c r="AH142" s="187" t="s">
        <v>5</v>
      </c>
      <c r="AI142" s="189" t="s">
        <v>5</v>
      </c>
    </row>
    <row r="143" spans="1:35" ht="15.75">
      <c r="A143" s="186" t="s">
        <v>357</v>
      </c>
      <c r="B143" s="187" t="s">
        <v>361</v>
      </c>
      <c r="C143" s="187" t="s">
        <v>5</v>
      </c>
      <c r="D143" s="187" t="s">
        <v>5</v>
      </c>
      <c r="E143" s="187" t="s">
        <v>5</v>
      </c>
      <c r="F143" s="187" t="s">
        <v>5</v>
      </c>
      <c r="G143" s="187" t="s">
        <v>1153</v>
      </c>
      <c r="H143" s="187" t="s">
        <v>5</v>
      </c>
      <c r="I143" s="187" t="s">
        <v>5</v>
      </c>
      <c r="J143" s="187" t="s">
        <v>5</v>
      </c>
      <c r="K143" s="187" t="s">
        <v>5</v>
      </c>
      <c r="L143" s="187" t="s">
        <v>362</v>
      </c>
      <c r="M143" s="187" t="s">
        <v>363</v>
      </c>
      <c r="N143" s="187" t="s">
        <v>5</v>
      </c>
      <c r="O143" s="187" t="s">
        <v>5</v>
      </c>
      <c r="P143" s="188" t="s">
        <v>40</v>
      </c>
      <c r="Q143" s="187" t="s">
        <v>356</v>
      </c>
      <c r="R143" s="187" t="s">
        <v>1151</v>
      </c>
      <c r="S143" s="188" t="s">
        <v>7</v>
      </c>
      <c r="T143" s="188" t="s">
        <v>7</v>
      </c>
      <c r="U143" s="188" t="s">
        <v>7</v>
      </c>
      <c r="V143" s="187" t="s">
        <v>5</v>
      </c>
      <c r="W143" s="187" t="s">
        <v>5</v>
      </c>
      <c r="X143" s="187" t="s">
        <v>5</v>
      </c>
      <c r="Y143" s="187" t="s">
        <v>5</v>
      </c>
      <c r="Z143" s="187" t="s">
        <v>5</v>
      </c>
      <c r="AA143" s="187" t="s">
        <v>5</v>
      </c>
      <c r="AB143" s="187" t="s">
        <v>5</v>
      </c>
      <c r="AC143" s="187" t="s">
        <v>5</v>
      </c>
      <c r="AD143" s="187" t="s">
        <v>5</v>
      </c>
      <c r="AE143" s="187" t="s">
        <v>5</v>
      </c>
      <c r="AF143" s="187" t="s">
        <v>5</v>
      </c>
      <c r="AG143" s="187" t="s">
        <v>5</v>
      </c>
      <c r="AH143" s="187" t="s">
        <v>5</v>
      </c>
      <c r="AI143" s="189" t="s">
        <v>5</v>
      </c>
    </row>
    <row r="144" spans="1:35" ht="15.75">
      <c r="A144" s="186" t="s">
        <v>360</v>
      </c>
      <c r="B144" s="187" t="s">
        <v>365</v>
      </c>
      <c r="C144" s="187" t="s">
        <v>5</v>
      </c>
      <c r="D144" s="187" t="s">
        <v>5</v>
      </c>
      <c r="E144" s="187" t="s">
        <v>5</v>
      </c>
      <c r="F144" s="187" t="s">
        <v>5</v>
      </c>
      <c r="G144" s="187" t="s">
        <v>1155</v>
      </c>
      <c r="H144" s="187" t="s">
        <v>5</v>
      </c>
      <c r="I144" s="187" t="s">
        <v>5</v>
      </c>
      <c r="J144" s="187" t="s">
        <v>5</v>
      </c>
      <c r="K144" s="187" t="s">
        <v>5</v>
      </c>
      <c r="L144" s="187" t="s">
        <v>366</v>
      </c>
      <c r="M144" s="187" t="s">
        <v>367</v>
      </c>
      <c r="N144" s="187" t="s">
        <v>5</v>
      </c>
      <c r="O144" s="187" t="s">
        <v>5</v>
      </c>
      <c r="P144" s="188" t="s">
        <v>49</v>
      </c>
      <c r="Q144" s="187" t="s">
        <v>356</v>
      </c>
      <c r="R144" s="187" t="s">
        <v>1151</v>
      </c>
      <c r="S144" s="188" t="s">
        <v>39</v>
      </c>
      <c r="T144" s="188" t="s">
        <v>7</v>
      </c>
      <c r="U144" s="188" t="s">
        <v>40</v>
      </c>
      <c r="V144" s="187" t="s">
        <v>5</v>
      </c>
      <c r="W144" s="187" t="s">
        <v>5</v>
      </c>
      <c r="X144" s="187" t="s">
        <v>5</v>
      </c>
      <c r="Y144" s="187" t="s">
        <v>5</v>
      </c>
      <c r="Z144" s="187" t="s">
        <v>5</v>
      </c>
      <c r="AA144" s="187" t="s">
        <v>5</v>
      </c>
      <c r="AB144" s="187" t="s">
        <v>5</v>
      </c>
      <c r="AC144" s="187" t="s">
        <v>5</v>
      </c>
      <c r="AD144" s="187" t="s">
        <v>5</v>
      </c>
      <c r="AE144" s="187" t="s">
        <v>5</v>
      </c>
      <c r="AF144" s="187" t="s">
        <v>5</v>
      </c>
      <c r="AG144" s="187" t="s">
        <v>5</v>
      </c>
      <c r="AH144" s="187" t="s">
        <v>5</v>
      </c>
      <c r="AI144" s="189" t="s">
        <v>5</v>
      </c>
    </row>
    <row r="145" spans="1:35" ht="15.75">
      <c r="A145" s="186" t="s">
        <v>364</v>
      </c>
      <c r="B145" s="187" t="s">
        <v>369</v>
      </c>
      <c r="C145" s="187" t="s">
        <v>5</v>
      </c>
      <c r="D145" s="187" t="s">
        <v>5</v>
      </c>
      <c r="E145" s="187" t="s">
        <v>5</v>
      </c>
      <c r="F145" s="187" t="s">
        <v>5</v>
      </c>
      <c r="G145" s="187" t="s">
        <v>1155</v>
      </c>
      <c r="H145" s="187" t="s">
        <v>5</v>
      </c>
      <c r="I145" s="187" t="s">
        <v>5</v>
      </c>
      <c r="J145" s="187" t="s">
        <v>5</v>
      </c>
      <c r="K145" s="187" t="s">
        <v>5</v>
      </c>
      <c r="L145" s="187" t="s">
        <v>370</v>
      </c>
      <c r="M145" s="187" t="s">
        <v>371</v>
      </c>
      <c r="N145" s="187" t="s">
        <v>5</v>
      </c>
      <c r="O145" s="187" t="s">
        <v>5</v>
      </c>
      <c r="P145" s="188" t="s">
        <v>49</v>
      </c>
      <c r="Q145" s="187" t="s">
        <v>356</v>
      </c>
      <c r="R145" s="187" t="s">
        <v>1151</v>
      </c>
      <c r="S145" s="188" t="s">
        <v>43</v>
      </c>
      <c r="T145" s="188" t="s">
        <v>7</v>
      </c>
      <c r="U145" s="188" t="s">
        <v>41</v>
      </c>
      <c r="V145" s="187" t="s">
        <v>5</v>
      </c>
      <c r="W145" s="187" t="s">
        <v>5</v>
      </c>
      <c r="X145" s="187" t="s">
        <v>5</v>
      </c>
      <c r="Y145" s="187" t="s">
        <v>5</v>
      </c>
      <c r="Z145" s="187" t="s">
        <v>5</v>
      </c>
      <c r="AA145" s="187" t="s">
        <v>5</v>
      </c>
      <c r="AB145" s="187" t="s">
        <v>5</v>
      </c>
      <c r="AC145" s="187" t="s">
        <v>5</v>
      </c>
      <c r="AD145" s="187" t="s">
        <v>5</v>
      </c>
      <c r="AE145" s="187" t="s">
        <v>5</v>
      </c>
      <c r="AF145" s="187" t="s">
        <v>5</v>
      </c>
      <c r="AG145" s="187" t="s">
        <v>5</v>
      </c>
      <c r="AH145" s="187" t="s">
        <v>5</v>
      </c>
      <c r="AI145" s="189" t="s">
        <v>5</v>
      </c>
    </row>
    <row r="146" spans="1:35" ht="15.75">
      <c r="A146" s="186" t="s">
        <v>368</v>
      </c>
      <c r="B146" s="187" t="s">
        <v>373</v>
      </c>
      <c r="C146" s="187" t="s">
        <v>5</v>
      </c>
      <c r="D146" s="187" t="s">
        <v>5</v>
      </c>
      <c r="E146" s="187" t="s">
        <v>5</v>
      </c>
      <c r="F146" s="187" t="s">
        <v>5</v>
      </c>
      <c r="G146" s="187" t="s">
        <v>1156</v>
      </c>
      <c r="H146" s="187" t="s">
        <v>5</v>
      </c>
      <c r="I146" s="187" t="s">
        <v>5</v>
      </c>
      <c r="J146" s="187" t="s">
        <v>5</v>
      </c>
      <c r="K146" s="187" t="s">
        <v>5</v>
      </c>
      <c r="L146" s="187" t="s">
        <v>374</v>
      </c>
      <c r="M146" s="187" t="s">
        <v>375</v>
      </c>
      <c r="N146" s="187" t="s">
        <v>5</v>
      </c>
      <c r="O146" s="187" t="s">
        <v>5</v>
      </c>
      <c r="P146" s="188" t="s">
        <v>49</v>
      </c>
      <c r="Q146" s="187" t="s">
        <v>356</v>
      </c>
      <c r="R146" s="187" t="s">
        <v>1151</v>
      </c>
      <c r="S146" s="188" t="s">
        <v>43</v>
      </c>
      <c r="T146" s="188" t="s">
        <v>7</v>
      </c>
      <c r="U146" s="188" t="s">
        <v>41</v>
      </c>
      <c r="V146" s="187" t="s">
        <v>5</v>
      </c>
      <c r="W146" s="187" t="s">
        <v>5</v>
      </c>
      <c r="X146" s="187" t="s">
        <v>5</v>
      </c>
      <c r="Y146" s="187" t="s">
        <v>5</v>
      </c>
      <c r="Z146" s="187" t="s">
        <v>5</v>
      </c>
      <c r="AA146" s="187" t="s">
        <v>5</v>
      </c>
      <c r="AB146" s="187" t="s">
        <v>5</v>
      </c>
      <c r="AC146" s="187" t="s">
        <v>5</v>
      </c>
      <c r="AD146" s="187" t="s">
        <v>5</v>
      </c>
      <c r="AE146" s="187" t="s">
        <v>5</v>
      </c>
      <c r="AF146" s="187" t="s">
        <v>5</v>
      </c>
      <c r="AG146" s="187" t="s">
        <v>5</v>
      </c>
      <c r="AH146" s="187" t="s">
        <v>5</v>
      </c>
      <c r="AI146" s="189" t="s">
        <v>5</v>
      </c>
    </row>
    <row r="147" spans="1:35" ht="15.75">
      <c r="A147" s="186" t="s">
        <v>372</v>
      </c>
      <c r="B147" s="187" t="s">
        <v>377</v>
      </c>
      <c r="C147" s="187" t="s">
        <v>5</v>
      </c>
      <c r="D147" s="187" t="s">
        <v>5</v>
      </c>
      <c r="E147" s="187" t="s">
        <v>5</v>
      </c>
      <c r="F147" s="187" t="s">
        <v>5</v>
      </c>
      <c r="G147" s="187" t="s">
        <v>1155</v>
      </c>
      <c r="H147" s="187" t="s">
        <v>5</v>
      </c>
      <c r="I147" s="187" t="s">
        <v>5</v>
      </c>
      <c r="J147" s="187" t="s">
        <v>5</v>
      </c>
      <c r="K147" s="187" t="s">
        <v>5</v>
      </c>
      <c r="L147" s="187" t="s">
        <v>378</v>
      </c>
      <c r="M147" s="187" t="s">
        <v>379</v>
      </c>
      <c r="N147" s="187" t="s">
        <v>5</v>
      </c>
      <c r="O147" s="187" t="s">
        <v>5</v>
      </c>
      <c r="P147" s="188" t="s">
        <v>49</v>
      </c>
      <c r="Q147" s="187" t="s">
        <v>356</v>
      </c>
      <c r="R147" s="187" t="s">
        <v>1151</v>
      </c>
      <c r="S147" s="188" t="s">
        <v>43</v>
      </c>
      <c r="T147" s="188" t="s">
        <v>7</v>
      </c>
      <c r="U147" s="188" t="s">
        <v>41</v>
      </c>
      <c r="V147" s="187" t="s">
        <v>5</v>
      </c>
      <c r="W147" s="187" t="s">
        <v>5</v>
      </c>
      <c r="X147" s="187" t="s">
        <v>5</v>
      </c>
      <c r="Y147" s="187" t="s">
        <v>5</v>
      </c>
      <c r="Z147" s="187" t="s">
        <v>5</v>
      </c>
      <c r="AA147" s="187" t="s">
        <v>5</v>
      </c>
      <c r="AB147" s="187" t="s">
        <v>5</v>
      </c>
      <c r="AC147" s="187" t="s">
        <v>5</v>
      </c>
      <c r="AD147" s="187" t="s">
        <v>5</v>
      </c>
      <c r="AE147" s="187" t="s">
        <v>5</v>
      </c>
      <c r="AF147" s="187" t="s">
        <v>5</v>
      </c>
      <c r="AG147" s="187" t="s">
        <v>5</v>
      </c>
      <c r="AH147" s="187" t="s">
        <v>5</v>
      </c>
      <c r="AI147" s="189" t="s">
        <v>5</v>
      </c>
    </row>
    <row r="148" spans="1:35" ht="15.75">
      <c r="A148" s="186" t="s">
        <v>376</v>
      </c>
      <c r="B148" s="187" t="s">
        <v>381</v>
      </c>
      <c r="C148" s="187" t="s">
        <v>5</v>
      </c>
      <c r="D148" s="187" t="s">
        <v>5</v>
      </c>
      <c r="E148" s="187" t="s">
        <v>5</v>
      </c>
      <c r="F148" s="187" t="s">
        <v>5</v>
      </c>
      <c r="G148" s="187" t="s">
        <v>1155</v>
      </c>
      <c r="H148" s="187" t="s">
        <v>5</v>
      </c>
      <c r="I148" s="187" t="s">
        <v>5</v>
      </c>
      <c r="J148" s="187" t="s">
        <v>5</v>
      </c>
      <c r="K148" s="187" t="s">
        <v>5</v>
      </c>
      <c r="L148" s="187" t="s">
        <v>382</v>
      </c>
      <c r="M148" s="187" t="s">
        <v>383</v>
      </c>
      <c r="N148" s="187" t="s">
        <v>5</v>
      </c>
      <c r="O148" s="187" t="s">
        <v>5</v>
      </c>
      <c r="P148" s="188" t="s">
        <v>47</v>
      </c>
      <c r="Q148" s="187" t="s">
        <v>356</v>
      </c>
      <c r="R148" s="187" t="s">
        <v>1151</v>
      </c>
      <c r="S148" s="188" t="s">
        <v>384</v>
      </c>
      <c r="T148" s="188" t="s">
        <v>7</v>
      </c>
      <c r="U148" s="188" t="s">
        <v>41</v>
      </c>
      <c r="V148" s="187" t="s">
        <v>5</v>
      </c>
      <c r="W148" s="187" t="s">
        <v>5</v>
      </c>
      <c r="X148" s="187" t="s">
        <v>5</v>
      </c>
      <c r="Y148" s="187" t="s">
        <v>5</v>
      </c>
      <c r="Z148" s="187" t="s">
        <v>5</v>
      </c>
      <c r="AA148" s="187" t="s">
        <v>5</v>
      </c>
      <c r="AB148" s="187" t="s">
        <v>5</v>
      </c>
      <c r="AC148" s="187" t="s">
        <v>5</v>
      </c>
      <c r="AD148" s="187" t="s">
        <v>5</v>
      </c>
      <c r="AE148" s="187" t="s">
        <v>5</v>
      </c>
      <c r="AF148" s="187" t="s">
        <v>5</v>
      </c>
      <c r="AG148" s="187" t="s">
        <v>5</v>
      </c>
      <c r="AH148" s="187" t="s">
        <v>5</v>
      </c>
      <c r="AI148" s="189" t="s">
        <v>5</v>
      </c>
    </row>
    <row r="149" spans="1:35" ht="15.75">
      <c r="A149" s="186" t="s">
        <v>380</v>
      </c>
      <c r="B149" s="187" t="s">
        <v>386</v>
      </c>
      <c r="C149" s="187" t="s">
        <v>5</v>
      </c>
      <c r="D149" s="187" t="s">
        <v>5</v>
      </c>
      <c r="E149" s="187" t="s">
        <v>5</v>
      </c>
      <c r="F149" s="187" t="s">
        <v>5</v>
      </c>
      <c r="G149" s="187" t="s">
        <v>1155</v>
      </c>
      <c r="H149" s="187" t="s">
        <v>5</v>
      </c>
      <c r="I149" s="187" t="s">
        <v>5</v>
      </c>
      <c r="J149" s="187" t="s">
        <v>5</v>
      </c>
      <c r="K149" s="187" t="s">
        <v>5</v>
      </c>
      <c r="L149" s="187" t="s">
        <v>1025</v>
      </c>
      <c r="M149" s="187" t="s">
        <v>387</v>
      </c>
      <c r="N149" s="187" t="s">
        <v>5</v>
      </c>
      <c r="O149" s="187" t="s">
        <v>5</v>
      </c>
      <c r="P149" s="188" t="s">
        <v>49</v>
      </c>
      <c r="Q149" s="187" t="s">
        <v>356</v>
      </c>
      <c r="R149" s="187" t="s">
        <v>1151</v>
      </c>
      <c r="S149" s="188" t="s">
        <v>43</v>
      </c>
      <c r="T149" s="188" t="s">
        <v>7</v>
      </c>
      <c r="U149" s="188" t="s">
        <v>41</v>
      </c>
      <c r="V149" s="187" t="s">
        <v>5</v>
      </c>
      <c r="W149" s="187" t="s">
        <v>5</v>
      </c>
      <c r="X149" s="187" t="s">
        <v>5</v>
      </c>
      <c r="Y149" s="187" t="s">
        <v>5</v>
      </c>
      <c r="Z149" s="187" t="s">
        <v>5</v>
      </c>
      <c r="AA149" s="187" t="s">
        <v>5</v>
      </c>
      <c r="AB149" s="187" t="s">
        <v>5</v>
      </c>
      <c r="AC149" s="187" t="s">
        <v>5</v>
      </c>
      <c r="AD149" s="187" t="s">
        <v>5</v>
      </c>
      <c r="AE149" s="187" t="s">
        <v>5</v>
      </c>
      <c r="AF149" s="187" t="s">
        <v>5</v>
      </c>
      <c r="AG149" s="187" t="s">
        <v>5</v>
      </c>
      <c r="AH149" s="187" t="s">
        <v>5</v>
      </c>
      <c r="AI149" s="189" t="s">
        <v>5</v>
      </c>
    </row>
    <row r="150" spans="1:35" ht="15.75">
      <c r="A150" s="186" t="s">
        <v>385</v>
      </c>
      <c r="B150" s="187" t="s">
        <v>392</v>
      </c>
      <c r="C150" s="187" t="s">
        <v>5</v>
      </c>
      <c r="D150" s="187" t="s">
        <v>5</v>
      </c>
      <c r="E150" s="187" t="s">
        <v>5</v>
      </c>
      <c r="F150" s="187" t="s">
        <v>5</v>
      </c>
      <c r="G150" s="187" t="s">
        <v>1155</v>
      </c>
      <c r="H150" s="187" t="s">
        <v>5</v>
      </c>
      <c r="I150" s="187" t="s">
        <v>5</v>
      </c>
      <c r="J150" s="187" t="s">
        <v>5</v>
      </c>
      <c r="K150" s="187" t="s">
        <v>5</v>
      </c>
      <c r="L150" s="187" t="s">
        <v>393</v>
      </c>
      <c r="M150" s="187" t="s">
        <v>394</v>
      </c>
      <c r="N150" s="187" t="s">
        <v>5</v>
      </c>
      <c r="O150" s="187" t="s">
        <v>5</v>
      </c>
      <c r="P150" s="188" t="s">
        <v>49</v>
      </c>
      <c r="Q150" s="187" t="s">
        <v>356</v>
      </c>
      <c r="R150" s="187" t="s">
        <v>1151</v>
      </c>
      <c r="S150" s="188" t="s">
        <v>43</v>
      </c>
      <c r="T150" s="188" t="s">
        <v>7</v>
      </c>
      <c r="U150" s="188" t="s">
        <v>41</v>
      </c>
      <c r="V150" s="187" t="s">
        <v>5</v>
      </c>
      <c r="W150" s="187" t="s">
        <v>5</v>
      </c>
      <c r="X150" s="187" t="s">
        <v>5</v>
      </c>
      <c r="Y150" s="187" t="s">
        <v>5</v>
      </c>
      <c r="Z150" s="187" t="s">
        <v>5</v>
      </c>
      <c r="AA150" s="187" t="s">
        <v>5</v>
      </c>
      <c r="AB150" s="187" t="s">
        <v>5</v>
      </c>
      <c r="AC150" s="187" t="s">
        <v>5</v>
      </c>
      <c r="AD150" s="187" t="s">
        <v>5</v>
      </c>
      <c r="AE150" s="187" t="s">
        <v>5</v>
      </c>
      <c r="AF150" s="187" t="s">
        <v>5</v>
      </c>
      <c r="AG150" s="187" t="s">
        <v>5</v>
      </c>
      <c r="AH150" s="187" t="s">
        <v>5</v>
      </c>
      <c r="AI150" s="189" t="s">
        <v>5</v>
      </c>
    </row>
    <row r="151" spans="1:35" ht="15.75">
      <c r="A151" s="186" t="s">
        <v>388</v>
      </c>
      <c r="B151" s="187" t="s">
        <v>396</v>
      </c>
      <c r="C151" s="187" t="s">
        <v>5</v>
      </c>
      <c r="D151" s="187" t="s">
        <v>5</v>
      </c>
      <c r="E151" s="187" t="s">
        <v>5</v>
      </c>
      <c r="F151" s="187" t="s">
        <v>5</v>
      </c>
      <c r="G151" s="187" t="s">
        <v>1155</v>
      </c>
      <c r="H151" s="187" t="s">
        <v>5</v>
      </c>
      <c r="I151" s="187" t="s">
        <v>5</v>
      </c>
      <c r="J151" s="187" t="s">
        <v>5</v>
      </c>
      <c r="K151" s="187" t="s">
        <v>5</v>
      </c>
      <c r="L151" s="187" t="s">
        <v>397</v>
      </c>
      <c r="M151" s="187" t="s">
        <v>398</v>
      </c>
      <c r="N151" s="187" t="s">
        <v>5</v>
      </c>
      <c r="O151" s="187" t="s">
        <v>5</v>
      </c>
      <c r="P151" s="188" t="s">
        <v>49</v>
      </c>
      <c r="Q151" s="187" t="s">
        <v>356</v>
      </c>
      <c r="R151" s="187" t="s">
        <v>1151</v>
      </c>
      <c r="S151" s="188" t="s">
        <v>43</v>
      </c>
      <c r="T151" s="188" t="s">
        <v>7</v>
      </c>
      <c r="U151" s="188" t="s">
        <v>41</v>
      </c>
      <c r="V151" s="187" t="s">
        <v>5</v>
      </c>
      <c r="W151" s="187" t="s">
        <v>5</v>
      </c>
      <c r="X151" s="187" t="s">
        <v>5</v>
      </c>
      <c r="Y151" s="187" t="s">
        <v>5</v>
      </c>
      <c r="Z151" s="187" t="s">
        <v>5</v>
      </c>
      <c r="AA151" s="187" t="s">
        <v>5</v>
      </c>
      <c r="AB151" s="187" t="s">
        <v>5</v>
      </c>
      <c r="AC151" s="187" t="s">
        <v>5</v>
      </c>
      <c r="AD151" s="187" t="s">
        <v>5</v>
      </c>
      <c r="AE151" s="187" t="s">
        <v>5</v>
      </c>
      <c r="AF151" s="187" t="s">
        <v>5</v>
      </c>
      <c r="AG151" s="187" t="s">
        <v>5</v>
      </c>
      <c r="AH151" s="187" t="s">
        <v>5</v>
      </c>
      <c r="AI151" s="189" t="s">
        <v>5</v>
      </c>
    </row>
    <row r="152" spans="1:35" ht="15.75">
      <c r="A152" s="186" t="s">
        <v>391</v>
      </c>
      <c r="B152" s="187" t="s">
        <v>400</v>
      </c>
      <c r="C152" s="187" t="s">
        <v>5</v>
      </c>
      <c r="D152" s="187" t="s">
        <v>5</v>
      </c>
      <c r="E152" s="187" t="s">
        <v>5</v>
      </c>
      <c r="F152" s="187" t="s">
        <v>5</v>
      </c>
      <c r="G152" s="187" t="s">
        <v>1155</v>
      </c>
      <c r="H152" s="187" t="s">
        <v>5</v>
      </c>
      <c r="I152" s="187" t="s">
        <v>5</v>
      </c>
      <c r="J152" s="187" t="s">
        <v>5</v>
      </c>
      <c r="K152" s="187" t="s">
        <v>5</v>
      </c>
      <c r="L152" s="187" t="s">
        <v>401</v>
      </c>
      <c r="M152" s="187" t="s">
        <v>402</v>
      </c>
      <c r="N152" s="187" t="s">
        <v>5</v>
      </c>
      <c r="O152" s="187" t="s">
        <v>5</v>
      </c>
      <c r="P152" s="188" t="s">
        <v>49</v>
      </c>
      <c r="Q152" s="187" t="s">
        <v>356</v>
      </c>
      <c r="R152" s="187" t="s">
        <v>1151</v>
      </c>
      <c r="S152" s="188" t="s">
        <v>43</v>
      </c>
      <c r="T152" s="188" t="s">
        <v>7</v>
      </c>
      <c r="U152" s="188" t="s">
        <v>41</v>
      </c>
      <c r="V152" s="187" t="s">
        <v>5</v>
      </c>
      <c r="W152" s="187" t="s">
        <v>5</v>
      </c>
      <c r="X152" s="187" t="s">
        <v>5</v>
      </c>
      <c r="Y152" s="187" t="s">
        <v>5</v>
      </c>
      <c r="Z152" s="187" t="s">
        <v>5</v>
      </c>
      <c r="AA152" s="187" t="s">
        <v>5</v>
      </c>
      <c r="AB152" s="187" t="s">
        <v>5</v>
      </c>
      <c r="AC152" s="187" t="s">
        <v>5</v>
      </c>
      <c r="AD152" s="187" t="s">
        <v>5</v>
      </c>
      <c r="AE152" s="187" t="s">
        <v>5</v>
      </c>
      <c r="AF152" s="187" t="s">
        <v>5</v>
      </c>
      <c r="AG152" s="187" t="s">
        <v>5</v>
      </c>
      <c r="AH152" s="187" t="s">
        <v>5</v>
      </c>
      <c r="AI152" s="189" t="s">
        <v>5</v>
      </c>
    </row>
    <row r="153" spans="1:35" ht="15.75">
      <c r="A153" s="186" t="s">
        <v>395</v>
      </c>
      <c r="B153" s="187" t="s">
        <v>404</v>
      </c>
      <c r="C153" s="187" t="s">
        <v>5</v>
      </c>
      <c r="D153" s="187" t="s">
        <v>5</v>
      </c>
      <c r="E153" s="187" t="s">
        <v>5</v>
      </c>
      <c r="F153" s="187" t="s">
        <v>5</v>
      </c>
      <c r="G153" s="187" t="s">
        <v>1155</v>
      </c>
      <c r="H153" s="187" t="s">
        <v>5</v>
      </c>
      <c r="I153" s="187" t="s">
        <v>5</v>
      </c>
      <c r="J153" s="187" t="s">
        <v>5</v>
      </c>
      <c r="K153" s="187" t="s">
        <v>5</v>
      </c>
      <c r="L153" s="187" t="s">
        <v>405</v>
      </c>
      <c r="M153" s="187" t="s">
        <v>406</v>
      </c>
      <c r="N153" s="187" t="s">
        <v>5</v>
      </c>
      <c r="O153" s="187" t="s">
        <v>5</v>
      </c>
      <c r="P153" s="188" t="s">
        <v>49</v>
      </c>
      <c r="Q153" s="187" t="s">
        <v>356</v>
      </c>
      <c r="R153" s="187" t="s">
        <v>1151</v>
      </c>
      <c r="S153" s="188" t="s">
        <v>43</v>
      </c>
      <c r="T153" s="188" t="s">
        <v>7</v>
      </c>
      <c r="U153" s="188" t="s">
        <v>41</v>
      </c>
      <c r="V153" s="187" t="s">
        <v>5</v>
      </c>
      <c r="W153" s="187" t="s">
        <v>5</v>
      </c>
      <c r="X153" s="187" t="s">
        <v>5</v>
      </c>
      <c r="Y153" s="187" t="s">
        <v>5</v>
      </c>
      <c r="Z153" s="187" t="s">
        <v>5</v>
      </c>
      <c r="AA153" s="187" t="s">
        <v>5</v>
      </c>
      <c r="AB153" s="187" t="s">
        <v>5</v>
      </c>
      <c r="AC153" s="187" t="s">
        <v>5</v>
      </c>
      <c r="AD153" s="187" t="s">
        <v>5</v>
      </c>
      <c r="AE153" s="187" t="s">
        <v>5</v>
      </c>
      <c r="AF153" s="187" t="s">
        <v>5</v>
      </c>
      <c r="AG153" s="187" t="s">
        <v>5</v>
      </c>
      <c r="AH153" s="187" t="s">
        <v>5</v>
      </c>
      <c r="AI153" s="189" t="s">
        <v>5</v>
      </c>
    </row>
    <row r="154" spans="1:35" ht="15.75">
      <c r="A154" s="186" t="s">
        <v>399</v>
      </c>
      <c r="B154" s="187" t="s">
        <v>408</v>
      </c>
      <c r="C154" s="187" t="s">
        <v>5</v>
      </c>
      <c r="D154" s="187" t="s">
        <v>5</v>
      </c>
      <c r="E154" s="187" t="s">
        <v>5</v>
      </c>
      <c r="F154" s="187" t="s">
        <v>5</v>
      </c>
      <c r="G154" s="187" t="s">
        <v>1155</v>
      </c>
      <c r="H154" s="187" t="s">
        <v>5</v>
      </c>
      <c r="I154" s="187" t="s">
        <v>5</v>
      </c>
      <c r="J154" s="187" t="s">
        <v>5</v>
      </c>
      <c r="K154" s="187" t="s">
        <v>5</v>
      </c>
      <c r="L154" s="187" t="s">
        <v>409</v>
      </c>
      <c r="M154" s="187" t="s">
        <v>410</v>
      </c>
      <c r="N154" s="187" t="s">
        <v>5</v>
      </c>
      <c r="O154" s="187" t="s">
        <v>5</v>
      </c>
      <c r="P154" s="188" t="s">
        <v>49</v>
      </c>
      <c r="Q154" s="187" t="s">
        <v>356</v>
      </c>
      <c r="R154" s="187" t="s">
        <v>1151</v>
      </c>
      <c r="S154" s="188" t="s">
        <v>43</v>
      </c>
      <c r="T154" s="188" t="s">
        <v>7</v>
      </c>
      <c r="U154" s="188" t="s">
        <v>41</v>
      </c>
      <c r="V154" s="187" t="s">
        <v>5</v>
      </c>
      <c r="W154" s="187" t="s">
        <v>5</v>
      </c>
      <c r="X154" s="187" t="s">
        <v>5</v>
      </c>
      <c r="Y154" s="187" t="s">
        <v>5</v>
      </c>
      <c r="Z154" s="187" t="s">
        <v>5</v>
      </c>
      <c r="AA154" s="187" t="s">
        <v>5</v>
      </c>
      <c r="AB154" s="187" t="s">
        <v>5</v>
      </c>
      <c r="AC154" s="187" t="s">
        <v>5</v>
      </c>
      <c r="AD154" s="187" t="s">
        <v>5</v>
      </c>
      <c r="AE154" s="187" t="s">
        <v>5</v>
      </c>
      <c r="AF154" s="187" t="s">
        <v>5</v>
      </c>
      <c r="AG154" s="187" t="s">
        <v>5</v>
      </c>
      <c r="AH154" s="187" t="s">
        <v>5</v>
      </c>
      <c r="AI154" s="189" t="s">
        <v>5</v>
      </c>
    </row>
    <row r="155" spans="1:35" ht="15.75">
      <c r="A155" s="186" t="s">
        <v>403</v>
      </c>
      <c r="B155" s="187" t="s">
        <v>412</v>
      </c>
      <c r="C155" s="187" t="s">
        <v>5</v>
      </c>
      <c r="D155" s="187" t="s">
        <v>5</v>
      </c>
      <c r="E155" s="187" t="s">
        <v>5</v>
      </c>
      <c r="F155" s="187" t="s">
        <v>5</v>
      </c>
      <c r="G155" s="187" t="s">
        <v>1155</v>
      </c>
      <c r="H155" s="187" t="s">
        <v>5</v>
      </c>
      <c r="I155" s="187" t="s">
        <v>5</v>
      </c>
      <c r="J155" s="187" t="s">
        <v>5</v>
      </c>
      <c r="K155" s="187" t="s">
        <v>5</v>
      </c>
      <c r="L155" s="187" t="s">
        <v>1026</v>
      </c>
      <c r="M155" s="187" t="s">
        <v>413</v>
      </c>
      <c r="N155" s="187" t="s">
        <v>5</v>
      </c>
      <c r="O155" s="187" t="s">
        <v>5</v>
      </c>
      <c r="P155" s="188" t="s">
        <v>49</v>
      </c>
      <c r="Q155" s="187" t="s">
        <v>356</v>
      </c>
      <c r="R155" s="187" t="s">
        <v>1151</v>
      </c>
      <c r="S155" s="188" t="s">
        <v>43</v>
      </c>
      <c r="T155" s="188" t="s">
        <v>7</v>
      </c>
      <c r="U155" s="188" t="s">
        <v>41</v>
      </c>
      <c r="V155" s="187" t="s">
        <v>5</v>
      </c>
      <c r="W155" s="187" t="s">
        <v>5</v>
      </c>
      <c r="X155" s="187" t="s">
        <v>5</v>
      </c>
      <c r="Y155" s="187" t="s">
        <v>5</v>
      </c>
      <c r="Z155" s="187" t="s">
        <v>5</v>
      </c>
      <c r="AA155" s="187" t="s">
        <v>5</v>
      </c>
      <c r="AB155" s="187" t="s">
        <v>5</v>
      </c>
      <c r="AC155" s="187" t="s">
        <v>5</v>
      </c>
      <c r="AD155" s="187" t="s">
        <v>5</v>
      </c>
      <c r="AE155" s="187" t="s">
        <v>5</v>
      </c>
      <c r="AF155" s="187" t="s">
        <v>5</v>
      </c>
      <c r="AG155" s="187" t="s">
        <v>5</v>
      </c>
      <c r="AH155" s="187" t="s">
        <v>5</v>
      </c>
      <c r="AI155" s="189" t="s">
        <v>5</v>
      </c>
    </row>
    <row r="156" spans="1:35" ht="15.75">
      <c r="A156" s="186" t="s">
        <v>407</v>
      </c>
      <c r="B156" s="187" t="s">
        <v>415</v>
      </c>
      <c r="C156" s="187" t="s">
        <v>5</v>
      </c>
      <c r="D156" s="187" t="s">
        <v>5</v>
      </c>
      <c r="E156" s="187" t="s">
        <v>5</v>
      </c>
      <c r="F156" s="187" t="s">
        <v>5</v>
      </c>
      <c r="G156" s="187" t="s">
        <v>1155</v>
      </c>
      <c r="H156" s="187" t="s">
        <v>5</v>
      </c>
      <c r="I156" s="187" t="s">
        <v>5</v>
      </c>
      <c r="J156" s="187" t="s">
        <v>5</v>
      </c>
      <c r="K156" s="187" t="s">
        <v>5</v>
      </c>
      <c r="L156" s="187" t="s">
        <v>416</v>
      </c>
      <c r="M156" s="187" t="s">
        <v>417</v>
      </c>
      <c r="N156" s="187" t="s">
        <v>5</v>
      </c>
      <c r="O156" s="187" t="s">
        <v>5</v>
      </c>
      <c r="P156" s="188" t="s">
        <v>49</v>
      </c>
      <c r="Q156" s="187" t="s">
        <v>356</v>
      </c>
      <c r="R156" s="187" t="s">
        <v>1151</v>
      </c>
      <c r="S156" s="188" t="s">
        <v>43</v>
      </c>
      <c r="T156" s="188" t="s">
        <v>7</v>
      </c>
      <c r="U156" s="188" t="s">
        <v>41</v>
      </c>
      <c r="V156" s="187" t="s">
        <v>5</v>
      </c>
      <c r="W156" s="187" t="s">
        <v>5</v>
      </c>
      <c r="X156" s="187" t="s">
        <v>5</v>
      </c>
      <c r="Y156" s="187" t="s">
        <v>5</v>
      </c>
      <c r="Z156" s="187" t="s">
        <v>5</v>
      </c>
      <c r="AA156" s="187" t="s">
        <v>5</v>
      </c>
      <c r="AB156" s="187" t="s">
        <v>5</v>
      </c>
      <c r="AC156" s="187" t="s">
        <v>5</v>
      </c>
      <c r="AD156" s="187" t="s">
        <v>5</v>
      </c>
      <c r="AE156" s="187" t="s">
        <v>5</v>
      </c>
      <c r="AF156" s="187" t="s">
        <v>5</v>
      </c>
      <c r="AG156" s="187" t="s">
        <v>5</v>
      </c>
      <c r="AH156" s="187" t="s">
        <v>5</v>
      </c>
      <c r="AI156" s="189" t="s">
        <v>5</v>
      </c>
    </row>
    <row r="157" spans="1:35" ht="15.75">
      <c r="A157" s="186" t="s">
        <v>411</v>
      </c>
      <c r="B157" s="187" t="s">
        <v>419</v>
      </c>
      <c r="C157" s="187" t="s">
        <v>5</v>
      </c>
      <c r="D157" s="187" t="s">
        <v>5</v>
      </c>
      <c r="E157" s="187" t="s">
        <v>5</v>
      </c>
      <c r="F157" s="187" t="s">
        <v>5</v>
      </c>
      <c r="G157" s="187" t="s">
        <v>1155</v>
      </c>
      <c r="H157" s="187" t="s">
        <v>5</v>
      </c>
      <c r="I157" s="187" t="s">
        <v>5</v>
      </c>
      <c r="J157" s="187" t="s">
        <v>5</v>
      </c>
      <c r="K157" s="187" t="s">
        <v>5</v>
      </c>
      <c r="L157" s="187" t="s">
        <v>420</v>
      </c>
      <c r="M157" s="187" t="s">
        <v>421</v>
      </c>
      <c r="N157" s="187" t="s">
        <v>5</v>
      </c>
      <c r="O157" s="187" t="s">
        <v>5</v>
      </c>
      <c r="P157" s="188" t="s">
        <v>49</v>
      </c>
      <c r="Q157" s="187" t="s">
        <v>356</v>
      </c>
      <c r="R157" s="187" t="s">
        <v>1151</v>
      </c>
      <c r="S157" s="188" t="s">
        <v>43</v>
      </c>
      <c r="T157" s="188" t="s">
        <v>7</v>
      </c>
      <c r="U157" s="188" t="s">
        <v>41</v>
      </c>
      <c r="V157" s="187" t="s">
        <v>5</v>
      </c>
      <c r="W157" s="187" t="s">
        <v>5</v>
      </c>
      <c r="X157" s="187" t="s">
        <v>5</v>
      </c>
      <c r="Y157" s="187" t="s">
        <v>5</v>
      </c>
      <c r="Z157" s="187" t="s">
        <v>5</v>
      </c>
      <c r="AA157" s="187" t="s">
        <v>5</v>
      </c>
      <c r="AB157" s="187" t="s">
        <v>5</v>
      </c>
      <c r="AC157" s="187" t="s">
        <v>5</v>
      </c>
      <c r="AD157" s="187" t="s">
        <v>5</v>
      </c>
      <c r="AE157" s="187" t="s">
        <v>5</v>
      </c>
      <c r="AF157" s="187" t="s">
        <v>5</v>
      </c>
      <c r="AG157" s="187" t="s">
        <v>5</v>
      </c>
      <c r="AH157" s="187" t="s">
        <v>5</v>
      </c>
      <c r="AI157" s="189" t="s">
        <v>5</v>
      </c>
    </row>
    <row r="158" spans="1:35" ht="15.75">
      <c r="A158" s="186" t="s">
        <v>414</v>
      </c>
      <c r="B158" s="187" t="s">
        <v>426</v>
      </c>
      <c r="C158" s="187" t="s">
        <v>5</v>
      </c>
      <c r="D158" s="187" t="s">
        <v>5</v>
      </c>
      <c r="E158" s="187" t="s">
        <v>5</v>
      </c>
      <c r="F158" s="187" t="s">
        <v>5</v>
      </c>
      <c r="G158" s="187" t="s">
        <v>1157</v>
      </c>
      <c r="H158" s="187" t="s">
        <v>5</v>
      </c>
      <c r="I158" s="187" t="s">
        <v>5</v>
      </c>
      <c r="J158" s="187" t="s">
        <v>5</v>
      </c>
      <c r="K158" s="187" t="s">
        <v>5</v>
      </c>
      <c r="L158" s="187" t="s">
        <v>427</v>
      </c>
      <c r="M158" s="187" t="s">
        <v>428</v>
      </c>
      <c r="N158" s="187" t="s">
        <v>5</v>
      </c>
      <c r="O158" s="187" t="s">
        <v>5</v>
      </c>
      <c r="P158" s="188" t="s">
        <v>49</v>
      </c>
      <c r="Q158" s="187" t="s">
        <v>356</v>
      </c>
      <c r="R158" s="187" t="s">
        <v>1151</v>
      </c>
      <c r="S158" s="188" t="s">
        <v>43</v>
      </c>
      <c r="T158" s="188" t="s">
        <v>7</v>
      </c>
      <c r="U158" s="188" t="s">
        <v>41</v>
      </c>
      <c r="V158" s="187" t="s">
        <v>5</v>
      </c>
      <c r="W158" s="187" t="s">
        <v>5</v>
      </c>
      <c r="X158" s="187" t="s">
        <v>5</v>
      </c>
      <c r="Y158" s="187" t="s">
        <v>5</v>
      </c>
      <c r="Z158" s="187" t="s">
        <v>5</v>
      </c>
      <c r="AA158" s="187" t="s">
        <v>5</v>
      </c>
      <c r="AB158" s="187" t="s">
        <v>5</v>
      </c>
      <c r="AC158" s="187" t="s">
        <v>5</v>
      </c>
      <c r="AD158" s="187" t="s">
        <v>5</v>
      </c>
      <c r="AE158" s="187" t="s">
        <v>5</v>
      </c>
      <c r="AF158" s="187" t="s">
        <v>5</v>
      </c>
      <c r="AG158" s="187" t="s">
        <v>5</v>
      </c>
      <c r="AH158" s="187" t="s">
        <v>5</v>
      </c>
      <c r="AI158" s="189" t="s">
        <v>5</v>
      </c>
    </row>
    <row r="159" spans="1:35" ht="15.75">
      <c r="A159" s="186" t="s">
        <v>418</v>
      </c>
      <c r="B159" s="187" t="s">
        <v>430</v>
      </c>
      <c r="C159" s="187" t="s">
        <v>5</v>
      </c>
      <c r="D159" s="187" t="s">
        <v>5</v>
      </c>
      <c r="E159" s="187" t="s">
        <v>5</v>
      </c>
      <c r="F159" s="187" t="s">
        <v>5</v>
      </c>
      <c r="G159" s="187" t="s">
        <v>1155</v>
      </c>
      <c r="H159" s="187" t="s">
        <v>5</v>
      </c>
      <c r="I159" s="187" t="s">
        <v>5</v>
      </c>
      <c r="J159" s="187" t="s">
        <v>5</v>
      </c>
      <c r="K159" s="187" t="s">
        <v>5</v>
      </c>
      <c r="L159" s="187" t="s">
        <v>1029</v>
      </c>
      <c r="M159" s="187" t="s">
        <v>431</v>
      </c>
      <c r="N159" s="187" t="s">
        <v>5</v>
      </c>
      <c r="O159" s="187" t="s">
        <v>5</v>
      </c>
      <c r="P159" s="188" t="s">
        <v>49</v>
      </c>
      <c r="Q159" s="187" t="s">
        <v>356</v>
      </c>
      <c r="R159" s="187" t="s">
        <v>1151</v>
      </c>
      <c r="S159" s="188" t="s">
        <v>43</v>
      </c>
      <c r="T159" s="188" t="s">
        <v>7</v>
      </c>
      <c r="U159" s="188" t="s">
        <v>41</v>
      </c>
      <c r="V159" s="187" t="s">
        <v>5</v>
      </c>
      <c r="W159" s="187" t="s">
        <v>5</v>
      </c>
      <c r="X159" s="187" t="s">
        <v>5</v>
      </c>
      <c r="Y159" s="187" t="s">
        <v>5</v>
      </c>
      <c r="Z159" s="187" t="s">
        <v>5</v>
      </c>
      <c r="AA159" s="187" t="s">
        <v>5</v>
      </c>
      <c r="AB159" s="187" t="s">
        <v>5</v>
      </c>
      <c r="AC159" s="187" t="s">
        <v>5</v>
      </c>
      <c r="AD159" s="187" t="s">
        <v>5</v>
      </c>
      <c r="AE159" s="187" t="s">
        <v>5</v>
      </c>
      <c r="AF159" s="187" t="s">
        <v>5</v>
      </c>
      <c r="AG159" s="187" t="s">
        <v>5</v>
      </c>
      <c r="AH159" s="187" t="s">
        <v>5</v>
      </c>
      <c r="AI159" s="189" t="s">
        <v>5</v>
      </c>
    </row>
    <row r="160" spans="1:35" ht="15.75">
      <c r="A160" s="186" t="s">
        <v>422</v>
      </c>
      <c r="B160" s="187" t="s">
        <v>433</v>
      </c>
      <c r="C160" s="187" t="s">
        <v>5</v>
      </c>
      <c r="D160" s="187" t="s">
        <v>5</v>
      </c>
      <c r="E160" s="187" t="s">
        <v>5</v>
      </c>
      <c r="F160" s="187" t="s">
        <v>5</v>
      </c>
      <c r="G160" s="187" t="s">
        <v>1155</v>
      </c>
      <c r="H160" s="187" t="s">
        <v>5</v>
      </c>
      <c r="I160" s="187" t="s">
        <v>5</v>
      </c>
      <c r="J160" s="187" t="s">
        <v>5</v>
      </c>
      <c r="K160" s="187" t="s">
        <v>5</v>
      </c>
      <c r="L160" s="187" t="s">
        <v>434</v>
      </c>
      <c r="M160" s="187" t="s">
        <v>435</v>
      </c>
      <c r="N160" s="187" t="s">
        <v>5</v>
      </c>
      <c r="O160" s="187" t="s">
        <v>5</v>
      </c>
      <c r="P160" s="188" t="s">
        <v>49</v>
      </c>
      <c r="Q160" s="187" t="s">
        <v>356</v>
      </c>
      <c r="R160" s="187" t="s">
        <v>1151</v>
      </c>
      <c r="S160" s="188" t="s">
        <v>43</v>
      </c>
      <c r="T160" s="188" t="s">
        <v>7</v>
      </c>
      <c r="U160" s="188" t="s">
        <v>41</v>
      </c>
      <c r="V160" s="187" t="s">
        <v>5</v>
      </c>
      <c r="W160" s="187" t="s">
        <v>5</v>
      </c>
      <c r="X160" s="187" t="s">
        <v>5</v>
      </c>
      <c r="Y160" s="187" t="s">
        <v>5</v>
      </c>
      <c r="Z160" s="187" t="s">
        <v>5</v>
      </c>
      <c r="AA160" s="187" t="s">
        <v>5</v>
      </c>
      <c r="AB160" s="187" t="s">
        <v>5</v>
      </c>
      <c r="AC160" s="187" t="s">
        <v>5</v>
      </c>
      <c r="AD160" s="187" t="s">
        <v>5</v>
      </c>
      <c r="AE160" s="187" t="s">
        <v>5</v>
      </c>
      <c r="AF160" s="187" t="s">
        <v>5</v>
      </c>
      <c r="AG160" s="187" t="s">
        <v>5</v>
      </c>
      <c r="AH160" s="187" t="s">
        <v>5</v>
      </c>
      <c r="AI160" s="189" t="s">
        <v>5</v>
      </c>
    </row>
    <row r="161" spans="1:35" ht="15.75">
      <c r="A161" s="186" t="s">
        <v>429</v>
      </c>
      <c r="B161" s="187" t="s">
        <v>437</v>
      </c>
      <c r="C161" s="187" t="s">
        <v>5</v>
      </c>
      <c r="D161" s="187" t="s">
        <v>5</v>
      </c>
      <c r="E161" s="187" t="s">
        <v>5</v>
      </c>
      <c r="F161" s="187" t="s">
        <v>5</v>
      </c>
      <c r="G161" s="187" t="s">
        <v>1155</v>
      </c>
      <c r="H161" s="187" t="s">
        <v>5</v>
      </c>
      <c r="I161" s="187" t="s">
        <v>5</v>
      </c>
      <c r="J161" s="187" t="s">
        <v>5</v>
      </c>
      <c r="K161" s="187" t="s">
        <v>5</v>
      </c>
      <c r="L161" s="187" t="s">
        <v>438</v>
      </c>
      <c r="M161" s="187" t="s">
        <v>439</v>
      </c>
      <c r="N161" s="187" t="s">
        <v>5</v>
      </c>
      <c r="O161" s="187" t="s">
        <v>5</v>
      </c>
      <c r="P161" s="188" t="s">
        <v>49</v>
      </c>
      <c r="Q161" s="187" t="s">
        <v>356</v>
      </c>
      <c r="R161" s="187" t="s">
        <v>1151</v>
      </c>
      <c r="S161" s="188" t="s">
        <v>43</v>
      </c>
      <c r="T161" s="188" t="s">
        <v>7</v>
      </c>
      <c r="U161" s="188" t="s">
        <v>41</v>
      </c>
      <c r="V161" s="187" t="s">
        <v>5</v>
      </c>
      <c r="W161" s="187" t="s">
        <v>5</v>
      </c>
      <c r="X161" s="187" t="s">
        <v>5</v>
      </c>
      <c r="Y161" s="187" t="s">
        <v>5</v>
      </c>
      <c r="Z161" s="187" t="s">
        <v>5</v>
      </c>
      <c r="AA161" s="187" t="s">
        <v>5</v>
      </c>
      <c r="AB161" s="187" t="s">
        <v>5</v>
      </c>
      <c r="AC161" s="187" t="s">
        <v>5</v>
      </c>
      <c r="AD161" s="187" t="s">
        <v>5</v>
      </c>
      <c r="AE161" s="187" t="s">
        <v>5</v>
      </c>
      <c r="AF161" s="187" t="s">
        <v>5</v>
      </c>
      <c r="AG161" s="187" t="s">
        <v>5</v>
      </c>
      <c r="AH161" s="187" t="s">
        <v>5</v>
      </c>
      <c r="AI161" s="189" t="s">
        <v>5</v>
      </c>
    </row>
    <row r="162" spans="1:35" ht="15.75">
      <c r="A162" s="186" t="s">
        <v>432</v>
      </c>
      <c r="B162" s="187" t="s">
        <v>441</v>
      </c>
      <c r="C162" s="187" t="s">
        <v>5</v>
      </c>
      <c r="D162" s="187" t="s">
        <v>5</v>
      </c>
      <c r="E162" s="187" t="s">
        <v>5</v>
      </c>
      <c r="F162" s="187" t="s">
        <v>5</v>
      </c>
      <c r="G162" s="187" t="s">
        <v>1155</v>
      </c>
      <c r="H162" s="187" t="s">
        <v>5</v>
      </c>
      <c r="I162" s="187" t="s">
        <v>5</v>
      </c>
      <c r="J162" s="187" t="s">
        <v>5</v>
      </c>
      <c r="K162" s="187" t="s">
        <v>5</v>
      </c>
      <c r="L162" s="187" t="s">
        <v>442</v>
      </c>
      <c r="M162" s="187" t="s">
        <v>443</v>
      </c>
      <c r="N162" s="187" t="s">
        <v>5</v>
      </c>
      <c r="O162" s="187" t="s">
        <v>5</v>
      </c>
      <c r="P162" s="188" t="s">
        <v>49</v>
      </c>
      <c r="Q162" s="187" t="s">
        <v>356</v>
      </c>
      <c r="R162" s="187" t="s">
        <v>1151</v>
      </c>
      <c r="S162" s="188" t="s">
        <v>43</v>
      </c>
      <c r="T162" s="188" t="s">
        <v>7</v>
      </c>
      <c r="U162" s="188" t="s">
        <v>41</v>
      </c>
      <c r="V162" s="187" t="s">
        <v>5</v>
      </c>
      <c r="W162" s="187" t="s">
        <v>5</v>
      </c>
      <c r="X162" s="187" t="s">
        <v>5</v>
      </c>
      <c r="Y162" s="187" t="s">
        <v>5</v>
      </c>
      <c r="Z162" s="187" t="s">
        <v>5</v>
      </c>
      <c r="AA162" s="187" t="s">
        <v>5</v>
      </c>
      <c r="AB162" s="187" t="s">
        <v>5</v>
      </c>
      <c r="AC162" s="187" t="s">
        <v>5</v>
      </c>
      <c r="AD162" s="187" t="s">
        <v>5</v>
      </c>
      <c r="AE162" s="187" t="s">
        <v>5</v>
      </c>
      <c r="AF162" s="187" t="s">
        <v>5</v>
      </c>
      <c r="AG162" s="187" t="s">
        <v>5</v>
      </c>
      <c r="AH162" s="187" t="s">
        <v>5</v>
      </c>
      <c r="AI162" s="189" t="s">
        <v>5</v>
      </c>
    </row>
    <row r="163" spans="1:35" ht="15.75">
      <c r="A163" s="186" t="s">
        <v>436</v>
      </c>
      <c r="B163" s="187" t="s">
        <v>448</v>
      </c>
      <c r="C163" s="187" t="s">
        <v>5</v>
      </c>
      <c r="D163" s="187" t="s">
        <v>5</v>
      </c>
      <c r="E163" s="187" t="s">
        <v>5</v>
      </c>
      <c r="F163" s="187" t="s">
        <v>5</v>
      </c>
      <c r="G163" s="187" t="s">
        <v>1158</v>
      </c>
      <c r="H163" s="187" t="s">
        <v>5</v>
      </c>
      <c r="I163" s="187" t="s">
        <v>5</v>
      </c>
      <c r="J163" s="187" t="s">
        <v>5</v>
      </c>
      <c r="K163" s="187" t="s">
        <v>5</v>
      </c>
      <c r="L163" s="187" t="s">
        <v>449</v>
      </c>
      <c r="M163" s="187" t="s">
        <v>450</v>
      </c>
      <c r="N163" s="187" t="s">
        <v>5</v>
      </c>
      <c r="O163" s="187" t="s">
        <v>5</v>
      </c>
      <c r="P163" s="188" t="s">
        <v>44</v>
      </c>
      <c r="Q163" s="187" t="s">
        <v>356</v>
      </c>
      <c r="R163" s="187" t="s">
        <v>1151</v>
      </c>
      <c r="S163" s="188" t="s">
        <v>148</v>
      </c>
      <c r="T163" s="188" t="s">
        <v>41</v>
      </c>
      <c r="U163" s="188" t="s">
        <v>7</v>
      </c>
      <c r="V163" s="187" t="s">
        <v>5</v>
      </c>
      <c r="W163" s="187" t="s">
        <v>5</v>
      </c>
      <c r="X163" s="187" t="s">
        <v>5</v>
      </c>
      <c r="Y163" s="187" t="s">
        <v>5</v>
      </c>
      <c r="Z163" s="187" t="s">
        <v>5</v>
      </c>
      <c r="AA163" s="187" t="s">
        <v>5</v>
      </c>
      <c r="AB163" s="187" t="s">
        <v>5</v>
      </c>
      <c r="AC163" s="187" t="s">
        <v>5</v>
      </c>
      <c r="AD163" s="187" t="s">
        <v>5</v>
      </c>
      <c r="AE163" s="187" t="s">
        <v>5</v>
      </c>
      <c r="AF163" s="187" t="s">
        <v>5</v>
      </c>
      <c r="AG163" s="187" t="s">
        <v>5</v>
      </c>
      <c r="AH163" s="187" t="s">
        <v>5</v>
      </c>
      <c r="AI163" s="189" t="s">
        <v>5</v>
      </c>
    </row>
    <row r="164" spans="1:35" ht="15.75">
      <c r="A164" s="186" t="s">
        <v>440</v>
      </c>
      <c r="B164" s="187" t="s">
        <v>452</v>
      </c>
      <c r="C164" s="187" t="s">
        <v>5</v>
      </c>
      <c r="D164" s="187" t="s">
        <v>5</v>
      </c>
      <c r="E164" s="187" t="s">
        <v>5</v>
      </c>
      <c r="F164" s="187" t="s">
        <v>5</v>
      </c>
      <c r="G164" s="187" t="s">
        <v>1159</v>
      </c>
      <c r="H164" s="187" t="s">
        <v>5</v>
      </c>
      <c r="I164" s="187" t="s">
        <v>5</v>
      </c>
      <c r="J164" s="187" t="s">
        <v>5</v>
      </c>
      <c r="K164" s="187" t="s">
        <v>5</v>
      </c>
      <c r="L164" s="187" t="s">
        <v>453</v>
      </c>
      <c r="M164" s="187" t="s">
        <v>454</v>
      </c>
      <c r="N164" s="187" t="s">
        <v>5</v>
      </c>
      <c r="O164" s="187" t="s">
        <v>5</v>
      </c>
      <c r="P164" s="188" t="s">
        <v>44</v>
      </c>
      <c r="Q164" s="187" t="s">
        <v>356</v>
      </c>
      <c r="R164" s="187" t="s">
        <v>1151</v>
      </c>
      <c r="S164" s="188" t="s">
        <v>148</v>
      </c>
      <c r="T164" s="188" t="s">
        <v>41</v>
      </c>
      <c r="U164" s="188" t="s">
        <v>7</v>
      </c>
      <c r="V164" s="187" t="s">
        <v>5</v>
      </c>
      <c r="W164" s="187" t="s">
        <v>5</v>
      </c>
      <c r="X164" s="187" t="s">
        <v>5</v>
      </c>
      <c r="Y164" s="187" t="s">
        <v>5</v>
      </c>
      <c r="Z164" s="187" t="s">
        <v>5</v>
      </c>
      <c r="AA164" s="187" t="s">
        <v>5</v>
      </c>
      <c r="AB164" s="187" t="s">
        <v>5</v>
      </c>
      <c r="AC164" s="187" t="s">
        <v>5</v>
      </c>
      <c r="AD164" s="187" t="s">
        <v>5</v>
      </c>
      <c r="AE164" s="187" t="s">
        <v>5</v>
      </c>
      <c r="AF164" s="187" t="s">
        <v>5</v>
      </c>
      <c r="AG164" s="187" t="s">
        <v>5</v>
      </c>
      <c r="AH164" s="187" t="s">
        <v>5</v>
      </c>
      <c r="AI164" s="189" t="s">
        <v>5</v>
      </c>
    </row>
    <row r="165" spans="1:35" ht="15.75">
      <c r="A165" s="186" t="s">
        <v>444</v>
      </c>
      <c r="B165" s="187" t="s">
        <v>456</v>
      </c>
      <c r="C165" s="187" t="s">
        <v>5</v>
      </c>
      <c r="D165" s="187" t="s">
        <v>5</v>
      </c>
      <c r="E165" s="187" t="s">
        <v>5</v>
      </c>
      <c r="F165" s="187" t="s">
        <v>5</v>
      </c>
      <c r="G165" s="187" t="s">
        <v>1153</v>
      </c>
      <c r="H165" s="187" t="s">
        <v>5</v>
      </c>
      <c r="I165" s="187" t="s">
        <v>5</v>
      </c>
      <c r="J165" s="187" t="s">
        <v>5</v>
      </c>
      <c r="K165" s="187" t="s">
        <v>5</v>
      </c>
      <c r="L165" s="187" t="s">
        <v>457</v>
      </c>
      <c r="M165" s="187" t="s">
        <v>458</v>
      </c>
      <c r="N165" s="187" t="s">
        <v>5</v>
      </c>
      <c r="O165" s="187" t="s">
        <v>5</v>
      </c>
      <c r="P165" s="188" t="s">
        <v>40</v>
      </c>
      <c r="Q165" s="187" t="s">
        <v>356</v>
      </c>
      <c r="R165" s="187" t="s">
        <v>1149</v>
      </c>
      <c r="S165" s="188" t="s">
        <v>7</v>
      </c>
      <c r="T165" s="188" t="s">
        <v>7</v>
      </c>
      <c r="U165" s="188" t="s">
        <v>7</v>
      </c>
      <c r="V165" s="187" t="s">
        <v>5</v>
      </c>
      <c r="W165" s="187" t="s">
        <v>5</v>
      </c>
      <c r="X165" s="187" t="s">
        <v>5</v>
      </c>
      <c r="Y165" s="187" t="s">
        <v>5</v>
      </c>
      <c r="Z165" s="187" t="s">
        <v>5</v>
      </c>
      <c r="AA165" s="187" t="s">
        <v>5</v>
      </c>
      <c r="AB165" s="187" t="s">
        <v>5</v>
      </c>
      <c r="AC165" s="187" t="s">
        <v>5</v>
      </c>
      <c r="AD165" s="187" t="s">
        <v>5</v>
      </c>
      <c r="AE165" s="187" t="s">
        <v>5</v>
      </c>
      <c r="AF165" s="187" t="s">
        <v>5</v>
      </c>
      <c r="AG165" s="187" t="s">
        <v>5</v>
      </c>
      <c r="AH165" s="187" t="s">
        <v>5</v>
      </c>
      <c r="AI165" s="189" t="s">
        <v>5</v>
      </c>
    </row>
    <row r="166" spans="1:35" ht="15.75">
      <c r="A166" s="186" t="s">
        <v>447</v>
      </c>
      <c r="B166" s="187" t="s">
        <v>460</v>
      </c>
      <c r="C166" s="187" t="s">
        <v>5</v>
      </c>
      <c r="D166" s="187" t="s">
        <v>5</v>
      </c>
      <c r="E166" s="187" t="s">
        <v>5</v>
      </c>
      <c r="F166" s="187" t="s">
        <v>5</v>
      </c>
      <c r="G166" s="187" t="s">
        <v>1153</v>
      </c>
      <c r="H166" s="187" t="s">
        <v>5</v>
      </c>
      <c r="I166" s="187" t="s">
        <v>5</v>
      </c>
      <c r="J166" s="187" t="s">
        <v>5</v>
      </c>
      <c r="K166" s="187" t="s">
        <v>5</v>
      </c>
      <c r="L166" s="187" t="s">
        <v>461</v>
      </c>
      <c r="M166" s="187" t="s">
        <v>462</v>
      </c>
      <c r="N166" s="187" t="s">
        <v>5</v>
      </c>
      <c r="O166" s="187" t="s">
        <v>5</v>
      </c>
      <c r="P166" s="188" t="s">
        <v>40</v>
      </c>
      <c r="Q166" s="187" t="s">
        <v>356</v>
      </c>
      <c r="R166" s="187" t="s">
        <v>1149</v>
      </c>
      <c r="S166" s="188" t="s">
        <v>7</v>
      </c>
      <c r="T166" s="188" t="s">
        <v>7</v>
      </c>
      <c r="U166" s="188" t="s">
        <v>7</v>
      </c>
      <c r="V166" s="187" t="s">
        <v>5</v>
      </c>
      <c r="W166" s="187" t="s">
        <v>5</v>
      </c>
      <c r="X166" s="187" t="s">
        <v>5</v>
      </c>
      <c r="Y166" s="187" t="s">
        <v>5</v>
      </c>
      <c r="Z166" s="187" t="s">
        <v>5</v>
      </c>
      <c r="AA166" s="187" t="s">
        <v>5</v>
      </c>
      <c r="AB166" s="187" t="s">
        <v>5</v>
      </c>
      <c r="AC166" s="187" t="s">
        <v>5</v>
      </c>
      <c r="AD166" s="187" t="s">
        <v>5</v>
      </c>
      <c r="AE166" s="187" t="s">
        <v>5</v>
      </c>
      <c r="AF166" s="187" t="s">
        <v>5</v>
      </c>
      <c r="AG166" s="187" t="s">
        <v>5</v>
      </c>
      <c r="AH166" s="187" t="s">
        <v>5</v>
      </c>
      <c r="AI166" s="189" t="s">
        <v>5</v>
      </c>
    </row>
    <row r="167" spans="1:35" ht="15.75">
      <c r="A167" s="186" t="s">
        <v>451</v>
      </c>
      <c r="B167" s="187" t="s">
        <v>464</v>
      </c>
      <c r="C167" s="187" t="s">
        <v>5</v>
      </c>
      <c r="D167" s="187" t="s">
        <v>5</v>
      </c>
      <c r="E167" s="187" t="s">
        <v>5</v>
      </c>
      <c r="F167" s="187" t="s">
        <v>5</v>
      </c>
      <c r="G167" s="187" t="s">
        <v>1155</v>
      </c>
      <c r="H167" s="187" t="s">
        <v>5</v>
      </c>
      <c r="I167" s="187" t="s">
        <v>5</v>
      </c>
      <c r="J167" s="187" t="s">
        <v>5</v>
      </c>
      <c r="K167" s="187" t="s">
        <v>5</v>
      </c>
      <c r="L167" s="187" t="s">
        <v>465</v>
      </c>
      <c r="M167" s="187" t="s">
        <v>466</v>
      </c>
      <c r="N167" s="187" t="s">
        <v>5</v>
      </c>
      <c r="O167" s="187" t="s">
        <v>5</v>
      </c>
      <c r="P167" s="188" t="s">
        <v>47</v>
      </c>
      <c r="Q167" s="187" t="s">
        <v>356</v>
      </c>
      <c r="R167" s="187" t="s">
        <v>1151</v>
      </c>
      <c r="S167" s="188" t="s">
        <v>214</v>
      </c>
      <c r="T167" s="188" t="s">
        <v>7</v>
      </c>
      <c r="U167" s="188" t="s">
        <v>214</v>
      </c>
      <c r="V167" s="187" t="s">
        <v>5</v>
      </c>
      <c r="W167" s="187" t="s">
        <v>5</v>
      </c>
      <c r="X167" s="187" t="s">
        <v>5</v>
      </c>
      <c r="Y167" s="187" t="s">
        <v>5</v>
      </c>
      <c r="Z167" s="187" t="s">
        <v>5</v>
      </c>
      <c r="AA167" s="187" t="s">
        <v>5</v>
      </c>
      <c r="AB167" s="187" t="s">
        <v>5</v>
      </c>
      <c r="AC167" s="187" t="s">
        <v>5</v>
      </c>
      <c r="AD167" s="187" t="s">
        <v>5</v>
      </c>
      <c r="AE167" s="187" t="s">
        <v>5</v>
      </c>
      <c r="AF167" s="187" t="s">
        <v>5</v>
      </c>
      <c r="AG167" s="187" t="s">
        <v>5</v>
      </c>
      <c r="AH167" s="187" t="s">
        <v>5</v>
      </c>
      <c r="AI167" s="189" t="s">
        <v>5</v>
      </c>
    </row>
    <row r="168" spans="1:35" ht="15.75">
      <c r="A168" s="186" t="s">
        <v>455</v>
      </c>
      <c r="B168" s="187" t="s">
        <v>468</v>
      </c>
      <c r="C168" s="187" t="s">
        <v>5</v>
      </c>
      <c r="D168" s="187" t="s">
        <v>5</v>
      </c>
      <c r="E168" s="187" t="s">
        <v>5</v>
      </c>
      <c r="F168" s="187" t="s">
        <v>5</v>
      </c>
      <c r="G168" s="187" t="s">
        <v>1155</v>
      </c>
      <c r="H168" s="187" t="s">
        <v>5</v>
      </c>
      <c r="I168" s="187" t="s">
        <v>5</v>
      </c>
      <c r="J168" s="187" t="s">
        <v>5</v>
      </c>
      <c r="K168" s="187" t="s">
        <v>5</v>
      </c>
      <c r="L168" s="187" t="s">
        <v>465</v>
      </c>
      <c r="M168" s="187" t="s">
        <v>466</v>
      </c>
      <c r="N168" s="187" t="s">
        <v>5</v>
      </c>
      <c r="O168" s="187" t="s">
        <v>5</v>
      </c>
      <c r="P168" s="188" t="s">
        <v>47</v>
      </c>
      <c r="Q168" s="187" t="s">
        <v>356</v>
      </c>
      <c r="R168" s="187" t="s">
        <v>1151</v>
      </c>
      <c r="S168" s="188" t="s">
        <v>53</v>
      </c>
      <c r="T168" s="188" t="s">
        <v>7</v>
      </c>
      <c r="U168" s="188" t="s">
        <v>53</v>
      </c>
      <c r="V168" s="187" t="s">
        <v>5</v>
      </c>
      <c r="W168" s="187" t="s">
        <v>5</v>
      </c>
      <c r="X168" s="187" t="s">
        <v>5</v>
      </c>
      <c r="Y168" s="187" t="s">
        <v>5</v>
      </c>
      <c r="Z168" s="187" t="s">
        <v>5</v>
      </c>
      <c r="AA168" s="187" t="s">
        <v>5</v>
      </c>
      <c r="AB168" s="187" t="s">
        <v>5</v>
      </c>
      <c r="AC168" s="187" t="s">
        <v>5</v>
      </c>
      <c r="AD168" s="187" t="s">
        <v>5</v>
      </c>
      <c r="AE168" s="187" t="s">
        <v>5</v>
      </c>
      <c r="AF168" s="187" t="s">
        <v>5</v>
      </c>
      <c r="AG168" s="187" t="s">
        <v>5</v>
      </c>
      <c r="AH168" s="187" t="s">
        <v>5</v>
      </c>
      <c r="AI168" s="189" t="s">
        <v>5</v>
      </c>
    </row>
    <row r="169" spans="1:35" ht="15.75">
      <c r="A169" s="186" t="s">
        <v>459</v>
      </c>
      <c r="B169" s="187" t="s">
        <v>470</v>
      </c>
      <c r="C169" s="187" t="s">
        <v>5</v>
      </c>
      <c r="D169" s="187" t="s">
        <v>5</v>
      </c>
      <c r="E169" s="187" t="s">
        <v>5</v>
      </c>
      <c r="F169" s="187" t="s">
        <v>5</v>
      </c>
      <c r="G169" s="187" t="s">
        <v>1155</v>
      </c>
      <c r="H169" s="187" t="s">
        <v>5</v>
      </c>
      <c r="I169" s="187" t="s">
        <v>5</v>
      </c>
      <c r="J169" s="187" t="s">
        <v>5</v>
      </c>
      <c r="K169" s="187" t="s">
        <v>5</v>
      </c>
      <c r="L169" s="187" t="s">
        <v>465</v>
      </c>
      <c r="M169" s="187" t="s">
        <v>466</v>
      </c>
      <c r="N169" s="187" t="s">
        <v>5</v>
      </c>
      <c r="O169" s="187" t="s">
        <v>5</v>
      </c>
      <c r="P169" s="188" t="s">
        <v>47</v>
      </c>
      <c r="Q169" s="187" t="s">
        <v>356</v>
      </c>
      <c r="R169" s="187" t="s">
        <v>1151</v>
      </c>
      <c r="S169" s="188" t="s">
        <v>53</v>
      </c>
      <c r="T169" s="188" t="s">
        <v>7</v>
      </c>
      <c r="U169" s="188" t="s">
        <v>53</v>
      </c>
      <c r="V169" s="187" t="s">
        <v>5</v>
      </c>
      <c r="W169" s="187" t="s">
        <v>5</v>
      </c>
      <c r="X169" s="187" t="s">
        <v>5</v>
      </c>
      <c r="Y169" s="187" t="s">
        <v>5</v>
      </c>
      <c r="Z169" s="187" t="s">
        <v>5</v>
      </c>
      <c r="AA169" s="187" t="s">
        <v>5</v>
      </c>
      <c r="AB169" s="187" t="s">
        <v>5</v>
      </c>
      <c r="AC169" s="187" t="s">
        <v>5</v>
      </c>
      <c r="AD169" s="187" t="s">
        <v>5</v>
      </c>
      <c r="AE169" s="187" t="s">
        <v>5</v>
      </c>
      <c r="AF169" s="187" t="s">
        <v>5</v>
      </c>
      <c r="AG169" s="187" t="s">
        <v>5</v>
      </c>
      <c r="AH169" s="187" t="s">
        <v>5</v>
      </c>
      <c r="AI169" s="189" t="s">
        <v>5</v>
      </c>
    </row>
    <row r="170" spans="1:35" ht="15.75">
      <c r="A170" s="186" t="s">
        <v>463</v>
      </c>
      <c r="B170" s="187" t="s">
        <v>472</v>
      </c>
      <c r="C170" s="187" t="s">
        <v>5</v>
      </c>
      <c r="D170" s="187" t="s">
        <v>5</v>
      </c>
      <c r="E170" s="187" t="s">
        <v>5</v>
      </c>
      <c r="F170" s="187" t="s">
        <v>5</v>
      </c>
      <c r="G170" s="187" t="s">
        <v>1155</v>
      </c>
      <c r="H170" s="187" t="s">
        <v>5</v>
      </c>
      <c r="I170" s="187" t="s">
        <v>5</v>
      </c>
      <c r="J170" s="187" t="s">
        <v>5</v>
      </c>
      <c r="K170" s="187" t="s">
        <v>5</v>
      </c>
      <c r="L170" s="187" t="s">
        <v>465</v>
      </c>
      <c r="M170" s="187" t="s">
        <v>466</v>
      </c>
      <c r="N170" s="187" t="s">
        <v>5</v>
      </c>
      <c r="O170" s="187" t="s">
        <v>5</v>
      </c>
      <c r="P170" s="188" t="s">
        <v>47</v>
      </c>
      <c r="Q170" s="187" t="s">
        <v>356</v>
      </c>
      <c r="R170" s="187" t="s">
        <v>1151</v>
      </c>
      <c r="S170" s="188" t="s">
        <v>39</v>
      </c>
      <c r="T170" s="188" t="s">
        <v>7</v>
      </c>
      <c r="U170" s="188" t="s">
        <v>39</v>
      </c>
      <c r="V170" s="187" t="s">
        <v>5</v>
      </c>
      <c r="W170" s="187" t="s">
        <v>5</v>
      </c>
      <c r="X170" s="187" t="s">
        <v>5</v>
      </c>
      <c r="Y170" s="187" t="s">
        <v>5</v>
      </c>
      <c r="Z170" s="187" t="s">
        <v>5</v>
      </c>
      <c r="AA170" s="187" t="s">
        <v>5</v>
      </c>
      <c r="AB170" s="187" t="s">
        <v>5</v>
      </c>
      <c r="AC170" s="187" t="s">
        <v>5</v>
      </c>
      <c r="AD170" s="187" t="s">
        <v>5</v>
      </c>
      <c r="AE170" s="187" t="s">
        <v>5</v>
      </c>
      <c r="AF170" s="187" t="s">
        <v>5</v>
      </c>
      <c r="AG170" s="187" t="s">
        <v>5</v>
      </c>
      <c r="AH170" s="187" t="s">
        <v>5</v>
      </c>
      <c r="AI170" s="189" t="s">
        <v>5</v>
      </c>
    </row>
    <row r="171" spans="1:35" ht="15.75">
      <c r="A171" s="186" t="s">
        <v>467</v>
      </c>
      <c r="B171" s="187" t="s">
        <v>474</v>
      </c>
      <c r="C171" s="187" t="s">
        <v>5</v>
      </c>
      <c r="D171" s="187" t="s">
        <v>5</v>
      </c>
      <c r="E171" s="187" t="s">
        <v>5</v>
      </c>
      <c r="F171" s="187" t="s">
        <v>5</v>
      </c>
      <c r="G171" s="187" t="s">
        <v>1155</v>
      </c>
      <c r="H171" s="187" t="s">
        <v>5</v>
      </c>
      <c r="I171" s="187" t="s">
        <v>5</v>
      </c>
      <c r="J171" s="187" t="s">
        <v>5</v>
      </c>
      <c r="K171" s="187" t="s">
        <v>5</v>
      </c>
      <c r="L171" s="187" t="s">
        <v>465</v>
      </c>
      <c r="M171" s="187" t="s">
        <v>466</v>
      </c>
      <c r="N171" s="187" t="s">
        <v>5</v>
      </c>
      <c r="O171" s="187" t="s">
        <v>5</v>
      </c>
      <c r="P171" s="188" t="s">
        <v>47</v>
      </c>
      <c r="Q171" s="187" t="s">
        <v>356</v>
      </c>
      <c r="R171" s="187" t="s">
        <v>1151</v>
      </c>
      <c r="S171" s="188" t="s">
        <v>475</v>
      </c>
      <c r="T171" s="188" t="s">
        <v>7</v>
      </c>
      <c r="U171" s="188" t="s">
        <v>475</v>
      </c>
      <c r="V171" s="187" t="s">
        <v>5</v>
      </c>
      <c r="W171" s="187" t="s">
        <v>5</v>
      </c>
      <c r="X171" s="187" t="s">
        <v>5</v>
      </c>
      <c r="Y171" s="187" t="s">
        <v>5</v>
      </c>
      <c r="Z171" s="187" t="s">
        <v>5</v>
      </c>
      <c r="AA171" s="187" t="s">
        <v>5</v>
      </c>
      <c r="AB171" s="187" t="s">
        <v>5</v>
      </c>
      <c r="AC171" s="187" t="s">
        <v>5</v>
      </c>
      <c r="AD171" s="187" t="s">
        <v>5</v>
      </c>
      <c r="AE171" s="187" t="s">
        <v>5</v>
      </c>
      <c r="AF171" s="187" t="s">
        <v>5</v>
      </c>
      <c r="AG171" s="187" t="s">
        <v>5</v>
      </c>
      <c r="AH171" s="187" t="s">
        <v>5</v>
      </c>
      <c r="AI171" s="189" t="s">
        <v>5</v>
      </c>
    </row>
    <row r="172" spans="1:35" ht="15.75">
      <c r="A172" s="186" t="s">
        <v>469</v>
      </c>
      <c r="B172" s="187" t="s">
        <v>477</v>
      </c>
      <c r="C172" s="187" t="s">
        <v>5</v>
      </c>
      <c r="D172" s="187" t="s">
        <v>5</v>
      </c>
      <c r="E172" s="187" t="s">
        <v>5</v>
      </c>
      <c r="F172" s="187" t="s">
        <v>5</v>
      </c>
      <c r="G172" s="187" t="s">
        <v>1155</v>
      </c>
      <c r="H172" s="187" t="s">
        <v>5</v>
      </c>
      <c r="I172" s="187" t="s">
        <v>5</v>
      </c>
      <c r="J172" s="187" t="s">
        <v>5</v>
      </c>
      <c r="K172" s="187" t="s">
        <v>5</v>
      </c>
      <c r="L172" s="187" t="s">
        <v>465</v>
      </c>
      <c r="M172" s="187" t="s">
        <v>466</v>
      </c>
      <c r="N172" s="187" t="s">
        <v>5</v>
      </c>
      <c r="O172" s="187" t="s">
        <v>5</v>
      </c>
      <c r="P172" s="188" t="s">
        <v>47</v>
      </c>
      <c r="Q172" s="187" t="s">
        <v>356</v>
      </c>
      <c r="R172" s="187" t="s">
        <v>1151</v>
      </c>
      <c r="S172" s="188" t="s">
        <v>214</v>
      </c>
      <c r="T172" s="188" t="s">
        <v>7</v>
      </c>
      <c r="U172" s="188" t="s">
        <v>214</v>
      </c>
      <c r="V172" s="187" t="s">
        <v>5</v>
      </c>
      <c r="W172" s="187" t="s">
        <v>5</v>
      </c>
      <c r="X172" s="187" t="s">
        <v>5</v>
      </c>
      <c r="Y172" s="187" t="s">
        <v>5</v>
      </c>
      <c r="Z172" s="187" t="s">
        <v>5</v>
      </c>
      <c r="AA172" s="187" t="s">
        <v>5</v>
      </c>
      <c r="AB172" s="187" t="s">
        <v>5</v>
      </c>
      <c r="AC172" s="187" t="s">
        <v>5</v>
      </c>
      <c r="AD172" s="187" t="s">
        <v>5</v>
      </c>
      <c r="AE172" s="187" t="s">
        <v>5</v>
      </c>
      <c r="AF172" s="187" t="s">
        <v>5</v>
      </c>
      <c r="AG172" s="187" t="s">
        <v>5</v>
      </c>
      <c r="AH172" s="187" t="s">
        <v>5</v>
      </c>
      <c r="AI172" s="189" t="s">
        <v>5</v>
      </c>
    </row>
    <row r="173" spans="1:35" ht="15.75">
      <c r="A173" s="186" t="s">
        <v>471</v>
      </c>
      <c r="B173" s="187" t="s">
        <v>479</v>
      </c>
      <c r="C173" s="187" t="s">
        <v>5</v>
      </c>
      <c r="D173" s="187" t="s">
        <v>5</v>
      </c>
      <c r="E173" s="187" t="s">
        <v>5</v>
      </c>
      <c r="F173" s="187" t="s">
        <v>5</v>
      </c>
      <c r="G173" s="187" t="s">
        <v>1155</v>
      </c>
      <c r="H173" s="187" t="s">
        <v>5</v>
      </c>
      <c r="I173" s="187" t="s">
        <v>5</v>
      </c>
      <c r="J173" s="187" t="s">
        <v>5</v>
      </c>
      <c r="K173" s="187" t="s">
        <v>5</v>
      </c>
      <c r="L173" s="187" t="s">
        <v>465</v>
      </c>
      <c r="M173" s="187" t="s">
        <v>466</v>
      </c>
      <c r="N173" s="187" t="s">
        <v>5</v>
      </c>
      <c r="O173" s="187" t="s">
        <v>5</v>
      </c>
      <c r="P173" s="188" t="s">
        <v>47</v>
      </c>
      <c r="Q173" s="187" t="s">
        <v>356</v>
      </c>
      <c r="R173" s="187" t="s">
        <v>1151</v>
      </c>
      <c r="S173" s="188" t="s">
        <v>214</v>
      </c>
      <c r="T173" s="188" t="s">
        <v>7</v>
      </c>
      <c r="U173" s="188" t="s">
        <v>214</v>
      </c>
      <c r="V173" s="187" t="s">
        <v>5</v>
      </c>
      <c r="W173" s="187" t="s">
        <v>5</v>
      </c>
      <c r="X173" s="187" t="s">
        <v>5</v>
      </c>
      <c r="Y173" s="187" t="s">
        <v>5</v>
      </c>
      <c r="Z173" s="187" t="s">
        <v>5</v>
      </c>
      <c r="AA173" s="187" t="s">
        <v>5</v>
      </c>
      <c r="AB173" s="187" t="s">
        <v>5</v>
      </c>
      <c r="AC173" s="187" t="s">
        <v>5</v>
      </c>
      <c r="AD173" s="187" t="s">
        <v>5</v>
      </c>
      <c r="AE173" s="187" t="s">
        <v>5</v>
      </c>
      <c r="AF173" s="187" t="s">
        <v>5</v>
      </c>
      <c r="AG173" s="187" t="s">
        <v>5</v>
      </c>
      <c r="AH173" s="187" t="s">
        <v>5</v>
      </c>
      <c r="AI173" s="189" t="s">
        <v>5</v>
      </c>
    </row>
    <row r="174" spans="1:35" ht="15.75">
      <c r="A174" s="186" t="s">
        <v>473</v>
      </c>
      <c r="B174" s="187" t="s">
        <v>481</v>
      </c>
      <c r="C174" s="187" t="s">
        <v>5</v>
      </c>
      <c r="D174" s="187" t="s">
        <v>5</v>
      </c>
      <c r="E174" s="187" t="s">
        <v>5</v>
      </c>
      <c r="F174" s="187" t="s">
        <v>5</v>
      </c>
      <c r="G174" s="187" t="s">
        <v>5</v>
      </c>
      <c r="H174" s="187" t="s">
        <v>5</v>
      </c>
      <c r="I174" s="187" t="s">
        <v>5</v>
      </c>
      <c r="J174" s="187" t="s">
        <v>5</v>
      </c>
      <c r="K174" s="187" t="s">
        <v>5</v>
      </c>
      <c r="L174" s="187" t="s">
        <v>482</v>
      </c>
      <c r="M174" s="187" t="s">
        <v>483</v>
      </c>
      <c r="N174" s="187" t="s">
        <v>5</v>
      </c>
      <c r="O174" s="187" t="s">
        <v>5</v>
      </c>
      <c r="P174" s="188" t="s">
        <v>7</v>
      </c>
      <c r="Q174" s="187" t="s">
        <v>356</v>
      </c>
      <c r="R174" s="187" t="s">
        <v>1149</v>
      </c>
      <c r="S174" s="188" t="s">
        <v>7</v>
      </c>
      <c r="T174" s="188" t="s">
        <v>7</v>
      </c>
      <c r="U174" s="188" t="s">
        <v>7</v>
      </c>
      <c r="V174" s="187" t="s">
        <v>5</v>
      </c>
      <c r="W174" s="187" t="s">
        <v>5</v>
      </c>
      <c r="X174" s="187" t="s">
        <v>5</v>
      </c>
      <c r="Y174" s="187" t="s">
        <v>5</v>
      </c>
      <c r="Z174" s="187" t="s">
        <v>5</v>
      </c>
      <c r="AA174" s="187" t="s">
        <v>5</v>
      </c>
      <c r="AB174" s="187" t="s">
        <v>5</v>
      </c>
      <c r="AC174" s="187" t="s">
        <v>5</v>
      </c>
      <c r="AD174" s="187" t="s">
        <v>5</v>
      </c>
      <c r="AE174" s="187" t="s">
        <v>5</v>
      </c>
      <c r="AF174" s="187" t="s">
        <v>5</v>
      </c>
      <c r="AG174" s="187" t="s">
        <v>5</v>
      </c>
      <c r="AH174" s="187" t="s">
        <v>5</v>
      </c>
      <c r="AI174" s="189" t="s">
        <v>5</v>
      </c>
    </row>
    <row r="175" spans="1:35" ht="15.75">
      <c r="A175" s="186" t="s">
        <v>476</v>
      </c>
      <c r="B175" s="187" t="s">
        <v>485</v>
      </c>
      <c r="C175" s="187" t="s">
        <v>5</v>
      </c>
      <c r="D175" s="187" t="s">
        <v>5</v>
      </c>
      <c r="E175" s="187" t="s">
        <v>5</v>
      </c>
      <c r="F175" s="187" t="s">
        <v>5</v>
      </c>
      <c r="G175" s="187" t="s">
        <v>1155</v>
      </c>
      <c r="H175" s="187" t="s">
        <v>5</v>
      </c>
      <c r="I175" s="187" t="s">
        <v>5</v>
      </c>
      <c r="J175" s="187" t="s">
        <v>5</v>
      </c>
      <c r="K175" s="187" t="s">
        <v>5</v>
      </c>
      <c r="L175" s="187" t="s">
        <v>486</v>
      </c>
      <c r="M175" s="187" t="s">
        <v>487</v>
      </c>
      <c r="N175" s="187" t="s">
        <v>5</v>
      </c>
      <c r="O175" s="187" t="s">
        <v>5</v>
      </c>
      <c r="P175" s="188" t="s">
        <v>49</v>
      </c>
      <c r="Q175" s="187" t="s">
        <v>356</v>
      </c>
      <c r="R175" s="187" t="s">
        <v>1151</v>
      </c>
      <c r="S175" s="188" t="s">
        <v>43</v>
      </c>
      <c r="T175" s="188" t="s">
        <v>7</v>
      </c>
      <c r="U175" s="188" t="s">
        <v>41</v>
      </c>
      <c r="V175" s="187" t="s">
        <v>5</v>
      </c>
      <c r="W175" s="187" t="s">
        <v>5</v>
      </c>
      <c r="X175" s="187" t="s">
        <v>5</v>
      </c>
      <c r="Y175" s="187" t="s">
        <v>5</v>
      </c>
      <c r="Z175" s="187" t="s">
        <v>5</v>
      </c>
      <c r="AA175" s="187" t="s">
        <v>5</v>
      </c>
      <c r="AB175" s="187" t="s">
        <v>5</v>
      </c>
      <c r="AC175" s="187" t="s">
        <v>5</v>
      </c>
      <c r="AD175" s="187" t="s">
        <v>5</v>
      </c>
      <c r="AE175" s="187" t="s">
        <v>5</v>
      </c>
      <c r="AF175" s="187" t="s">
        <v>5</v>
      </c>
      <c r="AG175" s="187" t="s">
        <v>5</v>
      </c>
      <c r="AH175" s="187" t="s">
        <v>5</v>
      </c>
      <c r="AI175" s="189" t="s">
        <v>5</v>
      </c>
    </row>
    <row r="176" spans="1:35" ht="15.75">
      <c r="A176" s="186" t="s">
        <v>478</v>
      </c>
      <c r="B176" s="187" t="s">
        <v>489</v>
      </c>
      <c r="C176" s="187" t="s">
        <v>5</v>
      </c>
      <c r="D176" s="187" t="s">
        <v>5</v>
      </c>
      <c r="E176" s="187" t="s">
        <v>5</v>
      </c>
      <c r="F176" s="187" t="s">
        <v>5</v>
      </c>
      <c r="G176" s="187" t="s">
        <v>1153</v>
      </c>
      <c r="H176" s="187" t="s">
        <v>5</v>
      </c>
      <c r="I176" s="187" t="s">
        <v>5</v>
      </c>
      <c r="J176" s="187" t="s">
        <v>5</v>
      </c>
      <c r="K176" s="187" t="s">
        <v>5</v>
      </c>
      <c r="L176" s="187" t="s">
        <v>490</v>
      </c>
      <c r="M176" s="187" t="s">
        <v>491</v>
      </c>
      <c r="N176" s="187" t="s">
        <v>5</v>
      </c>
      <c r="O176" s="187" t="s">
        <v>5</v>
      </c>
      <c r="P176" s="188" t="s">
        <v>41</v>
      </c>
      <c r="Q176" s="187" t="s">
        <v>356</v>
      </c>
      <c r="R176" s="187" t="s">
        <v>1149</v>
      </c>
      <c r="S176" s="188">
        <v>1</v>
      </c>
      <c r="T176" s="188" t="s">
        <v>7</v>
      </c>
      <c r="U176" s="188">
        <v>1</v>
      </c>
      <c r="V176" s="187" t="s">
        <v>5</v>
      </c>
      <c r="W176" s="187" t="s">
        <v>5</v>
      </c>
      <c r="X176" s="187" t="s">
        <v>5</v>
      </c>
      <c r="Y176" s="187" t="s">
        <v>5</v>
      </c>
      <c r="Z176" s="187" t="s">
        <v>5</v>
      </c>
      <c r="AA176" s="187" t="s">
        <v>5</v>
      </c>
      <c r="AB176" s="187" t="s">
        <v>5</v>
      </c>
      <c r="AC176" s="187" t="s">
        <v>5</v>
      </c>
      <c r="AD176" s="187" t="s">
        <v>5</v>
      </c>
      <c r="AE176" s="187" t="s">
        <v>5</v>
      </c>
      <c r="AF176" s="187" t="s">
        <v>5</v>
      </c>
      <c r="AG176" s="187" t="s">
        <v>5</v>
      </c>
      <c r="AH176" s="187" t="s">
        <v>5</v>
      </c>
      <c r="AI176" s="189" t="s">
        <v>5</v>
      </c>
    </row>
    <row r="177" spans="1:35" ht="15.75">
      <c r="A177" s="186" t="s">
        <v>480</v>
      </c>
      <c r="B177" s="187" t="s">
        <v>493</v>
      </c>
      <c r="C177" s="187" t="s">
        <v>5</v>
      </c>
      <c r="D177" s="187" t="s">
        <v>5</v>
      </c>
      <c r="E177" s="187" t="s">
        <v>5</v>
      </c>
      <c r="F177" s="187" t="s">
        <v>5</v>
      </c>
      <c r="G177" s="187" t="s">
        <v>1155</v>
      </c>
      <c r="H177" s="187" t="s">
        <v>5</v>
      </c>
      <c r="I177" s="187" t="s">
        <v>5</v>
      </c>
      <c r="J177" s="187" t="s">
        <v>5</v>
      </c>
      <c r="K177" s="187" t="s">
        <v>5</v>
      </c>
      <c r="L177" s="187" t="s">
        <v>494</v>
      </c>
      <c r="M177" s="187" t="s">
        <v>495</v>
      </c>
      <c r="N177" s="187" t="s">
        <v>5</v>
      </c>
      <c r="O177" s="187" t="s">
        <v>5</v>
      </c>
      <c r="P177" s="188" t="s">
        <v>49</v>
      </c>
      <c r="Q177" s="187" t="s">
        <v>356</v>
      </c>
      <c r="R177" s="187" t="s">
        <v>1151</v>
      </c>
      <c r="S177" s="188" t="s">
        <v>43</v>
      </c>
      <c r="T177" s="188" t="s">
        <v>7</v>
      </c>
      <c r="U177" s="188" t="s">
        <v>41</v>
      </c>
      <c r="V177" s="187" t="s">
        <v>5</v>
      </c>
      <c r="W177" s="187" t="s">
        <v>5</v>
      </c>
      <c r="X177" s="187" t="s">
        <v>5</v>
      </c>
      <c r="Y177" s="187" t="s">
        <v>5</v>
      </c>
      <c r="Z177" s="187" t="s">
        <v>5</v>
      </c>
      <c r="AA177" s="187" t="s">
        <v>5</v>
      </c>
      <c r="AB177" s="187" t="s">
        <v>5</v>
      </c>
      <c r="AC177" s="187" t="s">
        <v>5</v>
      </c>
      <c r="AD177" s="187" t="s">
        <v>5</v>
      </c>
      <c r="AE177" s="187" t="s">
        <v>5</v>
      </c>
      <c r="AF177" s="187" t="s">
        <v>5</v>
      </c>
      <c r="AG177" s="187" t="s">
        <v>5</v>
      </c>
      <c r="AH177" s="187" t="s">
        <v>5</v>
      </c>
      <c r="AI177" s="189" t="s">
        <v>5</v>
      </c>
    </row>
    <row r="178" spans="1:35" ht="15.75">
      <c r="A178" s="186" t="s">
        <v>484</v>
      </c>
      <c r="B178" s="187" t="s">
        <v>496</v>
      </c>
      <c r="C178" s="187" t="s">
        <v>5</v>
      </c>
      <c r="D178" s="187" t="s">
        <v>5</v>
      </c>
      <c r="E178" s="187" t="s">
        <v>5</v>
      </c>
      <c r="F178" s="187" t="s">
        <v>5</v>
      </c>
      <c r="G178" s="187" t="s">
        <v>1155</v>
      </c>
      <c r="H178" s="187" t="s">
        <v>5</v>
      </c>
      <c r="I178" s="187" t="s">
        <v>5</v>
      </c>
      <c r="J178" s="187" t="s">
        <v>5</v>
      </c>
      <c r="K178" s="187" t="s">
        <v>5</v>
      </c>
      <c r="L178" s="187" t="s">
        <v>497</v>
      </c>
      <c r="M178" s="187" t="s">
        <v>498</v>
      </c>
      <c r="N178" s="187" t="s">
        <v>5</v>
      </c>
      <c r="O178" s="187" t="s">
        <v>5</v>
      </c>
      <c r="P178" s="188" t="s">
        <v>49</v>
      </c>
      <c r="Q178" s="187" t="s">
        <v>356</v>
      </c>
      <c r="R178" s="187" t="s">
        <v>1151</v>
      </c>
      <c r="S178" s="188" t="s">
        <v>43</v>
      </c>
      <c r="T178" s="188" t="s">
        <v>7</v>
      </c>
      <c r="U178" s="188" t="s">
        <v>41</v>
      </c>
      <c r="V178" s="187" t="s">
        <v>5</v>
      </c>
      <c r="W178" s="187" t="s">
        <v>5</v>
      </c>
      <c r="X178" s="187" t="s">
        <v>5</v>
      </c>
      <c r="Y178" s="187" t="s">
        <v>5</v>
      </c>
      <c r="Z178" s="187" t="s">
        <v>5</v>
      </c>
      <c r="AA178" s="187" t="s">
        <v>5</v>
      </c>
      <c r="AB178" s="187" t="s">
        <v>5</v>
      </c>
      <c r="AC178" s="187" t="s">
        <v>5</v>
      </c>
      <c r="AD178" s="187" t="s">
        <v>5</v>
      </c>
      <c r="AE178" s="187" t="s">
        <v>5</v>
      </c>
      <c r="AF178" s="187" t="s">
        <v>5</v>
      </c>
      <c r="AG178" s="187" t="s">
        <v>5</v>
      </c>
      <c r="AH178" s="187" t="s">
        <v>5</v>
      </c>
      <c r="AI178" s="189" t="s">
        <v>5</v>
      </c>
    </row>
    <row r="179" spans="1:35" ht="15.75">
      <c r="A179" s="186" t="s">
        <v>488</v>
      </c>
      <c r="B179" s="187" t="s">
        <v>500</v>
      </c>
      <c r="C179" s="187" t="s">
        <v>5</v>
      </c>
      <c r="D179" s="187" t="s">
        <v>5</v>
      </c>
      <c r="E179" s="187" t="s">
        <v>5</v>
      </c>
      <c r="F179" s="187" t="s">
        <v>5</v>
      </c>
      <c r="G179" s="187" t="s">
        <v>1155</v>
      </c>
      <c r="H179" s="187" t="s">
        <v>5</v>
      </c>
      <c r="I179" s="187" t="s">
        <v>5</v>
      </c>
      <c r="J179" s="187" t="s">
        <v>5</v>
      </c>
      <c r="K179" s="187" t="s">
        <v>5</v>
      </c>
      <c r="L179" s="187" t="s">
        <v>501</v>
      </c>
      <c r="M179" s="187" t="s">
        <v>502</v>
      </c>
      <c r="N179" s="187" t="s">
        <v>5</v>
      </c>
      <c r="O179" s="187" t="s">
        <v>5</v>
      </c>
      <c r="P179" s="188" t="s">
        <v>49</v>
      </c>
      <c r="Q179" s="187" t="s">
        <v>356</v>
      </c>
      <c r="R179" s="187" t="s">
        <v>1151</v>
      </c>
      <c r="S179" s="188" t="s">
        <v>43</v>
      </c>
      <c r="T179" s="188" t="s">
        <v>7</v>
      </c>
      <c r="U179" s="188" t="s">
        <v>41</v>
      </c>
      <c r="V179" s="187" t="s">
        <v>5</v>
      </c>
      <c r="W179" s="187" t="s">
        <v>5</v>
      </c>
      <c r="X179" s="187" t="s">
        <v>5</v>
      </c>
      <c r="Y179" s="187" t="s">
        <v>5</v>
      </c>
      <c r="Z179" s="187" t="s">
        <v>5</v>
      </c>
      <c r="AA179" s="187" t="s">
        <v>5</v>
      </c>
      <c r="AB179" s="187" t="s">
        <v>5</v>
      </c>
      <c r="AC179" s="187" t="s">
        <v>5</v>
      </c>
      <c r="AD179" s="187" t="s">
        <v>5</v>
      </c>
      <c r="AE179" s="187" t="s">
        <v>5</v>
      </c>
      <c r="AF179" s="187" t="s">
        <v>5</v>
      </c>
      <c r="AG179" s="187" t="s">
        <v>5</v>
      </c>
      <c r="AH179" s="187" t="s">
        <v>5</v>
      </c>
      <c r="AI179" s="189" t="s">
        <v>5</v>
      </c>
    </row>
    <row r="180" spans="1:35" ht="15.75">
      <c r="A180" s="186" t="s">
        <v>492</v>
      </c>
      <c r="B180" s="187" t="s">
        <v>504</v>
      </c>
      <c r="C180" s="187" t="s">
        <v>5</v>
      </c>
      <c r="D180" s="187" t="s">
        <v>5</v>
      </c>
      <c r="E180" s="187" t="s">
        <v>5</v>
      </c>
      <c r="F180" s="187" t="s">
        <v>5</v>
      </c>
      <c r="G180" s="187" t="s">
        <v>1160</v>
      </c>
      <c r="H180" s="187" t="s">
        <v>5</v>
      </c>
      <c r="I180" s="187" t="s">
        <v>5</v>
      </c>
      <c r="J180" s="187" t="s">
        <v>5</v>
      </c>
      <c r="K180" s="187" t="s">
        <v>5</v>
      </c>
      <c r="L180" s="187" t="s">
        <v>505</v>
      </c>
      <c r="M180" s="187" t="s">
        <v>506</v>
      </c>
      <c r="N180" s="187" t="s">
        <v>5</v>
      </c>
      <c r="O180" s="187" t="s">
        <v>5</v>
      </c>
      <c r="P180" s="188" t="s">
        <v>41</v>
      </c>
      <c r="Q180" s="187" t="s">
        <v>356</v>
      </c>
      <c r="R180" s="187" t="s">
        <v>1149</v>
      </c>
      <c r="S180" s="188" t="s">
        <v>7</v>
      </c>
      <c r="T180" s="188" t="s">
        <v>7</v>
      </c>
      <c r="U180" s="188" t="s">
        <v>7</v>
      </c>
      <c r="V180" s="187" t="s">
        <v>5</v>
      </c>
      <c r="W180" s="187" t="s">
        <v>5</v>
      </c>
      <c r="X180" s="187" t="s">
        <v>5</v>
      </c>
      <c r="Y180" s="187" t="s">
        <v>5</v>
      </c>
      <c r="Z180" s="187" t="s">
        <v>5</v>
      </c>
      <c r="AA180" s="187" t="s">
        <v>5</v>
      </c>
      <c r="AB180" s="187" t="s">
        <v>5</v>
      </c>
      <c r="AC180" s="187" t="s">
        <v>5</v>
      </c>
      <c r="AD180" s="187" t="s">
        <v>5</v>
      </c>
      <c r="AE180" s="187" t="s">
        <v>5</v>
      </c>
      <c r="AF180" s="187" t="s">
        <v>5</v>
      </c>
      <c r="AG180" s="187" t="s">
        <v>5</v>
      </c>
      <c r="AH180" s="187" t="s">
        <v>5</v>
      </c>
      <c r="AI180" s="189" t="s">
        <v>5</v>
      </c>
    </row>
    <row r="181" spans="1:35" ht="15.75">
      <c r="A181" s="186" t="s">
        <v>384</v>
      </c>
      <c r="B181" s="187" t="s">
        <v>508</v>
      </c>
      <c r="C181" s="187" t="s">
        <v>5</v>
      </c>
      <c r="D181" s="187" t="s">
        <v>5</v>
      </c>
      <c r="E181" s="187" t="s">
        <v>5</v>
      </c>
      <c r="F181" s="187" t="s">
        <v>5</v>
      </c>
      <c r="G181" s="187" t="s">
        <v>1153</v>
      </c>
      <c r="H181" s="187" t="s">
        <v>5</v>
      </c>
      <c r="I181" s="187" t="s">
        <v>5</v>
      </c>
      <c r="J181" s="187" t="s">
        <v>5</v>
      </c>
      <c r="K181" s="187" t="s">
        <v>5</v>
      </c>
      <c r="L181" s="187" t="s">
        <v>509</v>
      </c>
      <c r="M181" s="187" t="s">
        <v>510</v>
      </c>
      <c r="N181" s="187" t="s">
        <v>5</v>
      </c>
      <c r="O181" s="187" t="s">
        <v>5</v>
      </c>
      <c r="P181" s="188" t="s">
        <v>49</v>
      </c>
      <c r="Q181" s="187" t="s">
        <v>356</v>
      </c>
      <c r="R181" s="187" t="s">
        <v>1149</v>
      </c>
      <c r="S181" s="188" t="s">
        <v>7</v>
      </c>
      <c r="T181" s="188" t="s">
        <v>7</v>
      </c>
      <c r="U181" s="188" t="s">
        <v>7</v>
      </c>
      <c r="V181" s="187" t="s">
        <v>5</v>
      </c>
      <c r="W181" s="187" t="s">
        <v>5</v>
      </c>
      <c r="X181" s="187" t="s">
        <v>5</v>
      </c>
      <c r="Y181" s="187" t="s">
        <v>5</v>
      </c>
      <c r="Z181" s="187" t="s">
        <v>5</v>
      </c>
      <c r="AA181" s="187" t="s">
        <v>5</v>
      </c>
      <c r="AB181" s="187" t="s">
        <v>5</v>
      </c>
      <c r="AC181" s="187" t="s">
        <v>5</v>
      </c>
      <c r="AD181" s="187" t="s">
        <v>5</v>
      </c>
      <c r="AE181" s="187" t="s">
        <v>5</v>
      </c>
      <c r="AF181" s="187" t="s">
        <v>5</v>
      </c>
      <c r="AG181" s="187" t="s">
        <v>5</v>
      </c>
      <c r="AH181" s="187" t="s">
        <v>5</v>
      </c>
      <c r="AI181" s="189" t="s">
        <v>5</v>
      </c>
    </row>
    <row r="182" spans="1:35" ht="15.75">
      <c r="A182" s="186" t="s">
        <v>499</v>
      </c>
      <c r="B182" s="187" t="s">
        <v>512</v>
      </c>
      <c r="C182" s="187" t="s">
        <v>5</v>
      </c>
      <c r="D182" s="187" t="s">
        <v>5</v>
      </c>
      <c r="E182" s="187" t="s">
        <v>5</v>
      </c>
      <c r="F182" s="187" t="s">
        <v>5</v>
      </c>
      <c r="G182" s="187" t="s">
        <v>1161</v>
      </c>
      <c r="H182" s="187" t="s">
        <v>5</v>
      </c>
      <c r="I182" s="187" t="s">
        <v>5</v>
      </c>
      <c r="J182" s="187" t="s">
        <v>5</v>
      </c>
      <c r="K182" s="187" t="s">
        <v>5</v>
      </c>
      <c r="L182" s="187" t="s">
        <v>513</v>
      </c>
      <c r="M182" s="187" t="s">
        <v>514</v>
      </c>
      <c r="N182" s="187" t="s">
        <v>5</v>
      </c>
      <c r="O182" s="187" t="s">
        <v>5</v>
      </c>
      <c r="P182" s="188" t="s">
        <v>41</v>
      </c>
      <c r="Q182" s="187" t="s">
        <v>356</v>
      </c>
      <c r="R182" s="187" t="s">
        <v>1151</v>
      </c>
      <c r="S182" s="188" t="s">
        <v>95</v>
      </c>
      <c r="T182" s="188" t="s">
        <v>7</v>
      </c>
      <c r="U182" s="188" t="s">
        <v>95</v>
      </c>
      <c r="V182" s="187" t="s">
        <v>5</v>
      </c>
      <c r="W182" s="187" t="s">
        <v>5</v>
      </c>
      <c r="X182" s="187" t="s">
        <v>5</v>
      </c>
      <c r="Y182" s="187" t="s">
        <v>5</v>
      </c>
      <c r="Z182" s="187" t="s">
        <v>5</v>
      </c>
      <c r="AA182" s="187" t="s">
        <v>5</v>
      </c>
      <c r="AB182" s="187" t="s">
        <v>5</v>
      </c>
      <c r="AC182" s="187" t="s">
        <v>5</v>
      </c>
      <c r="AD182" s="187" t="s">
        <v>5</v>
      </c>
      <c r="AE182" s="187" t="s">
        <v>5</v>
      </c>
      <c r="AF182" s="187" t="s">
        <v>5</v>
      </c>
      <c r="AG182" s="187" t="s">
        <v>5</v>
      </c>
      <c r="AH182" s="187" t="s">
        <v>5</v>
      </c>
      <c r="AI182" s="189" t="s">
        <v>5</v>
      </c>
    </row>
    <row r="183" spans="1:35" ht="15.75">
      <c r="A183" s="186" t="s">
        <v>503</v>
      </c>
      <c r="B183" s="187" t="s">
        <v>516</v>
      </c>
      <c r="C183" s="187" t="s">
        <v>5</v>
      </c>
      <c r="D183" s="187" t="s">
        <v>5</v>
      </c>
      <c r="E183" s="187" t="s">
        <v>5</v>
      </c>
      <c r="F183" s="187" t="s">
        <v>5</v>
      </c>
      <c r="G183" s="187" t="s">
        <v>1156</v>
      </c>
      <c r="H183" s="187" t="s">
        <v>5</v>
      </c>
      <c r="I183" s="187" t="s">
        <v>5</v>
      </c>
      <c r="J183" s="187" t="s">
        <v>5</v>
      </c>
      <c r="K183" s="187" t="s">
        <v>5</v>
      </c>
      <c r="L183" s="187" t="s">
        <v>517</v>
      </c>
      <c r="M183" s="187" t="s">
        <v>518</v>
      </c>
      <c r="N183" s="187" t="s">
        <v>5</v>
      </c>
      <c r="O183" s="187" t="s">
        <v>5</v>
      </c>
      <c r="P183" s="188" t="s">
        <v>41</v>
      </c>
      <c r="Q183" s="187" t="s">
        <v>356</v>
      </c>
      <c r="R183" s="187" t="s">
        <v>1151</v>
      </c>
      <c r="S183" s="188" t="s">
        <v>174</v>
      </c>
      <c r="T183" s="188" t="s">
        <v>7</v>
      </c>
      <c r="U183" s="188" t="s">
        <v>174</v>
      </c>
      <c r="V183" s="187" t="s">
        <v>5</v>
      </c>
      <c r="W183" s="187" t="s">
        <v>5</v>
      </c>
      <c r="X183" s="187" t="s">
        <v>5</v>
      </c>
      <c r="Y183" s="187" t="s">
        <v>5</v>
      </c>
      <c r="Z183" s="187" t="s">
        <v>5</v>
      </c>
      <c r="AA183" s="187" t="s">
        <v>5</v>
      </c>
      <c r="AB183" s="187" t="s">
        <v>5</v>
      </c>
      <c r="AC183" s="187" t="s">
        <v>5</v>
      </c>
      <c r="AD183" s="187" t="s">
        <v>5</v>
      </c>
      <c r="AE183" s="187" t="s">
        <v>5</v>
      </c>
      <c r="AF183" s="187" t="s">
        <v>5</v>
      </c>
      <c r="AG183" s="187" t="s">
        <v>5</v>
      </c>
      <c r="AH183" s="187" t="s">
        <v>5</v>
      </c>
      <c r="AI183" s="189" t="s">
        <v>5</v>
      </c>
    </row>
    <row r="184" spans="1:35" ht="15.75">
      <c r="A184" s="186" t="s">
        <v>507</v>
      </c>
      <c r="B184" s="187" t="s">
        <v>520</v>
      </c>
      <c r="C184" s="187" t="s">
        <v>5</v>
      </c>
      <c r="D184" s="187" t="s">
        <v>5</v>
      </c>
      <c r="E184" s="187" t="s">
        <v>5</v>
      </c>
      <c r="F184" s="187" t="s">
        <v>5</v>
      </c>
      <c r="G184" s="187" t="s">
        <v>1156</v>
      </c>
      <c r="H184" s="187" t="s">
        <v>5</v>
      </c>
      <c r="I184" s="187" t="s">
        <v>5</v>
      </c>
      <c r="J184" s="187" t="s">
        <v>5</v>
      </c>
      <c r="K184" s="187" t="s">
        <v>5</v>
      </c>
      <c r="L184" s="187" t="s">
        <v>521</v>
      </c>
      <c r="M184" s="187" t="s">
        <v>522</v>
      </c>
      <c r="N184" s="187" t="s">
        <v>5</v>
      </c>
      <c r="O184" s="187" t="s">
        <v>5</v>
      </c>
      <c r="P184" s="188" t="s">
        <v>41</v>
      </c>
      <c r="Q184" s="187" t="s">
        <v>356</v>
      </c>
      <c r="R184" s="187" t="s">
        <v>1151</v>
      </c>
      <c r="S184" s="188" t="s">
        <v>44</v>
      </c>
      <c r="T184" s="188" t="s">
        <v>7</v>
      </c>
      <c r="U184" s="188" t="s">
        <v>44</v>
      </c>
      <c r="V184" s="187" t="s">
        <v>5</v>
      </c>
      <c r="W184" s="187" t="s">
        <v>5</v>
      </c>
      <c r="X184" s="187" t="s">
        <v>5</v>
      </c>
      <c r="Y184" s="187" t="s">
        <v>5</v>
      </c>
      <c r="Z184" s="187" t="s">
        <v>5</v>
      </c>
      <c r="AA184" s="187" t="s">
        <v>5</v>
      </c>
      <c r="AB184" s="187" t="s">
        <v>5</v>
      </c>
      <c r="AC184" s="187" t="s">
        <v>5</v>
      </c>
      <c r="AD184" s="187" t="s">
        <v>5</v>
      </c>
      <c r="AE184" s="187" t="s">
        <v>5</v>
      </c>
      <c r="AF184" s="187" t="s">
        <v>5</v>
      </c>
      <c r="AG184" s="187" t="s">
        <v>5</v>
      </c>
      <c r="AH184" s="187" t="s">
        <v>5</v>
      </c>
      <c r="AI184" s="189" t="s">
        <v>5</v>
      </c>
    </row>
    <row r="185" spans="1:35" ht="15.75">
      <c r="A185" s="186" t="s">
        <v>511</v>
      </c>
      <c r="B185" s="187" t="s">
        <v>524</v>
      </c>
      <c r="C185" s="187" t="s">
        <v>5</v>
      </c>
      <c r="D185" s="187" t="s">
        <v>5</v>
      </c>
      <c r="E185" s="187" t="s">
        <v>5</v>
      </c>
      <c r="F185" s="187" t="s">
        <v>5</v>
      </c>
      <c r="G185" s="187" t="s">
        <v>1156</v>
      </c>
      <c r="H185" s="187" t="s">
        <v>5</v>
      </c>
      <c r="I185" s="187" t="s">
        <v>5</v>
      </c>
      <c r="J185" s="187" t="s">
        <v>5</v>
      </c>
      <c r="K185" s="187" t="s">
        <v>5</v>
      </c>
      <c r="L185" s="187" t="s">
        <v>525</v>
      </c>
      <c r="M185" s="187" t="s">
        <v>526</v>
      </c>
      <c r="N185" s="187" t="s">
        <v>5</v>
      </c>
      <c r="O185" s="187" t="s">
        <v>5</v>
      </c>
      <c r="P185" s="188" t="s">
        <v>41</v>
      </c>
      <c r="Q185" s="187" t="s">
        <v>356</v>
      </c>
      <c r="R185" s="187" t="s">
        <v>1151</v>
      </c>
      <c r="S185" s="188" t="s">
        <v>44</v>
      </c>
      <c r="T185" s="188" t="s">
        <v>7</v>
      </c>
      <c r="U185" s="188" t="s">
        <v>44</v>
      </c>
      <c r="V185" s="187" t="s">
        <v>5</v>
      </c>
      <c r="W185" s="187" t="s">
        <v>5</v>
      </c>
      <c r="X185" s="187" t="s">
        <v>5</v>
      </c>
      <c r="Y185" s="187" t="s">
        <v>5</v>
      </c>
      <c r="Z185" s="187" t="s">
        <v>5</v>
      </c>
      <c r="AA185" s="187" t="s">
        <v>5</v>
      </c>
      <c r="AB185" s="187" t="s">
        <v>5</v>
      </c>
      <c r="AC185" s="187" t="s">
        <v>5</v>
      </c>
      <c r="AD185" s="187" t="s">
        <v>5</v>
      </c>
      <c r="AE185" s="187" t="s">
        <v>5</v>
      </c>
      <c r="AF185" s="187" t="s">
        <v>5</v>
      </c>
      <c r="AG185" s="187" t="s">
        <v>5</v>
      </c>
      <c r="AH185" s="187" t="s">
        <v>5</v>
      </c>
      <c r="AI185" s="189" t="s">
        <v>5</v>
      </c>
    </row>
    <row r="186" spans="1:35" ht="15.75">
      <c r="A186" s="186" t="s">
        <v>515</v>
      </c>
      <c r="B186" s="187" t="s">
        <v>528</v>
      </c>
      <c r="C186" s="187" t="s">
        <v>5</v>
      </c>
      <c r="D186" s="187" t="s">
        <v>5</v>
      </c>
      <c r="E186" s="187" t="s">
        <v>5</v>
      </c>
      <c r="F186" s="187" t="s">
        <v>5</v>
      </c>
      <c r="G186" s="187" t="s">
        <v>1156</v>
      </c>
      <c r="H186" s="187" t="s">
        <v>5</v>
      </c>
      <c r="I186" s="187" t="s">
        <v>5</v>
      </c>
      <c r="J186" s="187" t="s">
        <v>5</v>
      </c>
      <c r="K186" s="187" t="s">
        <v>5</v>
      </c>
      <c r="L186" s="187" t="s">
        <v>529</v>
      </c>
      <c r="M186" s="187" t="s">
        <v>530</v>
      </c>
      <c r="N186" s="187" t="s">
        <v>5</v>
      </c>
      <c r="O186" s="187" t="s">
        <v>5</v>
      </c>
      <c r="P186" s="188" t="s">
        <v>41</v>
      </c>
      <c r="Q186" s="187" t="s">
        <v>356</v>
      </c>
      <c r="R186" s="187" t="s">
        <v>1151</v>
      </c>
      <c r="S186" s="188" t="s">
        <v>44</v>
      </c>
      <c r="T186" s="188" t="s">
        <v>7</v>
      </c>
      <c r="U186" s="188" t="s">
        <v>44</v>
      </c>
      <c r="V186" s="187" t="s">
        <v>5</v>
      </c>
      <c r="W186" s="187" t="s">
        <v>5</v>
      </c>
      <c r="X186" s="187" t="s">
        <v>5</v>
      </c>
      <c r="Y186" s="187" t="s">
        <v>5</v>
      </c>
      <c r="Z186" s="187" t="s">
        <v>5</v>
      </c>
      <c r="AA186" s="187" t="s">
        <v>5</v>
      </c>
      <c r="AB186" s="187" t="s">
        <v>5</v>
      </c>
      <c r="AC186" s="187" t="s">
        <v>5</v>
      </c>
      <c r="AD186" s="187" t="s">
        <v>5</v>
      </c>
      <c r="AE186" s="187" t="s">
        <v>5</v>
      </c>
      <c r="AF186" s="187" t="s">
        <v>5</v>
      </c>
      <c r="AG186" s="187" t="s">
        <v>5</v>
      </c>
      <c r="AH186" s="187" t="s">
        <v>5</v>
      </c>
      <c r="AI186" s="189" t="s">
        <v>5</v>
      </c>
    </row>
    <row r="187" spans="1:35" ht="15.75">
      <c r="A187" s="186" t="s">
        <v>519</v>
      </c>
      <c r="B187" s="187" t="s">
        <v>532</v>
      </c>
      <c r="C187" s="187" t="s">
        <v>5</v>
      </c>
      <c r="D187" s="187" t="s">
        <v>5</v>
      </c>
      <c r="E187" s="187" t="s">
        <v>5</v>
      </c>
      <c r="F187" s="187" t="s">
        <v>5</v>
      </c>
      <c r="G187" s="187" t="s">
        <v>1156</v>
      </c>
      <c r="H187" s="187" t="s">
        <v>5</v>
      </c>
      <c r="I187" s="187" t="s">
        <v>5</v>
      </c>
      <c r="J187" s="187" t="s">
        <v>5</v>
      </c>
      <c r="K187" s="187" t="s">
        <v>5</v>
      </c>
      <c r="L187" s="187" t="s">
        <v>533</v>
      </c>
      <c r="M187" s="187" t="s">
        <v>534</v>
      </c>
      <c r="N187" s="187" t="s">
        <v>5</v>
      </c>
      <c r="O187" s="187" t="s">
        <v>5</v>
      </c>
      <c r="P187" s="188" t="s">
        <v>41</v>
      </c>
      <c r="Q187" s="187" t="s">
        <v>356</v>
      </c>
      <c r="R187" s="187" t="s">
        <v>1151</v>
      </c>
      <c r="S187" s="188" t="s">
        <v>40</v>
      </c>
      <c r="T187" s="188" t="s">
        <v>7</v>
      </c>
      <c r="U187" s="188" t="s">
        <v>40</v>
      </c>
      <c r="V187" s="187" t="s">
        <v>5</v>
      </c>
      <c r="W187" s="187" t="s">
        <v>5</v>
      </c>
      <c r="X187" s="187" t="s">
        <v>5</v>
      </c>
      <c r="Y187" s="187" t="s">
        <v>5</v>
      </c>
      <c r="Z187" s="187" t="s">
        <v>5</v>
      </c>
      <c r="AA187" s="187" t="s">
        <v>5</v>
      </c>
      <c r="AB187" s="187" t="s">
        <v>5</v>
      </c>
      <c r="AC187" s="187" t="s">
        <v>5</v>
      </c>
      <c r="AD187" s="187" t="s">
        <v>5</v>
      </c>
      <c r="AE187" s="187" t="s">
        <v>5</v>
      </c>
      <c r="AF187" s="187" t="s">
        <v>5</v>
      </c>
      <c r="AG187" s="187" t="s">
        <v>5</v>
      </c>
      <c r="AH187" s="187" t="s">
        <v>5</v>
      </c>
      <c r="AI187" s="189" t="s">
        <v>5</v>
      </c>
    </row>
    <row r="188" spans="1:35" ht="15.75">
      <c r="A188" s="186" t="s">
        <v>523</v>
      </c>
      <c r="B188" s="187" t="s">
        <v>536</v>
      </c>
      <c r="C188" s="187" t="s">
        <v>5</v>
      </c>
      <c r="D188" s="187" t="s">
        <v>5</v>
      </c>
      <c r="E188" s="187" t="s">
        <v>5</v>
      </c>
      <c r="F188" s="187" t="s">
        <v>5</v>
      </c>
      <c r="G188" s="187" t="s">
        <v>1156</v>
      </c>
      <c r="H188" s="187" t="s">
        <v>5</v>
      </c>
      <c r="I188" s="187" t="s">
        <v>5</v>
      </c>
      <c r="J188" s="187" t="s">
        <v>5</v>
      </c>
      <c r="K188" s="187" t="s">
        <v>5</v>
      </c>
      <c r="L188" s="187" t="s">
        <v>537</v>
      </c>
      <c r="M188" s="187" t="s">
        <v>538</v>
      </c>
      <c r="N188" s="187" t="s">
        <v>5</v>
      </c>
      <c r="O188" s="187" t="s">
        <v>5</v>
      </c>
      <c r="P188" s="188" t="s">
        <v>41</v>
      </c>
      <c r="Q188" s="187" t="s">
        <v>356</v>
      </c>
      <c r="R188" s="187" t="s">
        <v>1149</v>
      </c>
      <c r="S188" s="188" t="s">
        <v>7</v>
      </c>
      <c r="T188" s="188" t="s">
        <v>7</v>
      </c>
      <c r="U188" s="188" t="s">
        <v>7</v>
      </c>
      <c r="V188" s="187" t="s">
        <v>5</v>
      </c>
      <c r="W188" s="187" t="s">
        <v>5</v>
      </c>
      <c r="X188" s="187" t="s">
        <v>5</v>
      </c>
      <c r="Y188" s="187" t="s">
        <v>5</v>
      </c>
      <c r="Z188" s="187" t="s">
        <v>5</v>
      </c>
      <c r="AA188" s="187" t="s">
        <v>5</v>
      </c>
      <c r="AB188" s="187" t="s">
        <v>5</v>
      </c>
      <c r="AC188" s="187" t="s">
        <v>5</v>
      </c>
      <c r="AD188" s="187" t="s">
        <v>5</v>
      </c>
      <c r="AE188" s="187" t="s">
        <v>5</v>
      </c>
      <c r="AF188" s="187" t="s">
        <v>5</v>
      </c>
      <c r="AG188" s="187" t="s">
        <v>5</v>
      </c>
      <c r="AH188" s="187" t="s">
        <v>5</v>
      </c>
      <c r="AI188" s="189" t="s">
        <v>5</v>
      </c>
    </row>
    <row r="189" spans="1:35" ht="15.75">
      <c r="A189" s="186" t="s">
        <v>527</v>
      </c>
      <c r="B189" s="187" t="s">
        <v>540</v>
      </c>
      <c r="C189" s="187" t="s">
        <v>5</v>
      </c>
      <c r="D189" s="187" t="s">
        <v>5</v>
      </c>
      <c r="E189" s="187" t="s">
        <v>5</v>
      </c>
      <c r="F189" s="187" t="s">
        <v>5</v>
      </c>
      <c r="G189" s="187" t="s">
        <v>1156</v>
      </c>
      <c r="H189" s="187" t="s">
        <v>5</v>
      </c>
      <c r="I189" s="187" t="s">
        <v>5</v>
      </c>
      <c r="J189" s="187" t="s">
        <v>5</v>
      </c>
      <c r="K189" s="187" t="s">
        <v>5</v>
      </c>
      <c r="L189" s="187" t="s">
        <v>541</v>
      </c>
      <c r="M189" s="187" t="s">
        <v>542</v>
      </c>
      <c r="N189" s="187" t="s">
        <v>5</v>
      </c>
      <c r="O189" s="187" t="s">
        <v>5</v>
      </c>
      <c r="P189" s="188" t="s">
        <v>41</v>
      </c>
      <c r="Q189" s="187" t="s">
        <v>356</v>
      </c>
      <c r="R189" s="187" t="s">
        <v>1151</v>
      </c>
      <c r="S189" s="188" t="s">
        <v>44</v>
      </c>
      <c r="T189" s="188" t="s">
        <v>7</v>
      </c>
      <c r="U189" s="188" t="s">
        <v>44</v>
      </c>
      <c r="V189" s="187" t="s">
        <v>5</v>
      </c>
      <c r="W189" s="187" t="s">
        <v>5</v>
      </c>
      <c r="X189" s="187" t="s">
        <v>5</v>
      </c>
      <c r="Y189" s="187" t="s">
        <v>5</v>
      </c>
      <c r="Z189" s="187" t="s">
        <v>5</v>
      </c>
      <c r="AA189" s="187" t="s">
        <v>5</v>
      </c>
      <c r="AB189" s="187" t="s">
        <v>5</v>
      </c>
      <c r="AC189" s="187" t="s">
        <v>5</v>
      </c>
      <c r="AD189" s="187" t="s">
        <v>5</v>
      </c>
      <c r="AE189" s="187" t="s">
        <v>5</v>
      </c>
      <c r="AF189" s="187" t="s">
        <v>5</v>
      </c>
      <c r="AG189" s="187" t="s">
        <v>5</v>
      </c>
      <c r="AH189" s="187" t="s">
        <v>5</v>
      </c>
      <c r="AI189" s="189" t="s">
        <v>5</v>
      </c>
    </row>
    <row r="190" spans="1:35" ht="15.75">
      <c r="A190" s="186" t="s">
        <v>531</v>
      </c>
      <c r="B190" s="187" t="s">
        <v>544</v>
      </c>
      <c r="C190" s="187" t="s">
        <v>5</v>
      </c>
      <c r="D190" s="187" t="s">
        <v>5</v>
      </c>
      <c r="E190" s="187" t="s">
        <v>5</v>
      </c>
      <c r="F190" s="187" t="s">
        <v>5</v>
      </c>
      <c r="G190" s="187" t="s">
        <v>1156</v>
      </c>
      <c r="H190" s="187" t="s">
        <v>5</v>
      </c>
      <c r="I190" s="187" t="s">
        <v>5</v>
      </c>
      <c r="J190" s="187" t="s">
        <v>5</v>
      </c>
      <c r="K190" s="187" t="s">
        <v>5</v>
      </c>
      <c r="L190" s="187" t="s">
        <v>545</v>
      </c>
      <c r="M190" s="187" t="s">
        <v>546</v>
      </c>
      <c r="N190" s="187" t="s">
        <v>5</v>
      </c>
      <c r="O190" s="187" t="s">
        <v>5</v>
      </c>
      <c r="P190" s="188" t="s">
        <v>41</v>
      </c>
      <c r="Q190" s="187" t="s">
        <v>356</v>
      </c>
      <c r="R190" s="187" t="s">
        <v>1151</v>
      </c>
      <c r="S190" s="188" t="s">
        <v>44</v>
      </c>
      <c r="T190" s="188" t="s">
        <v>7</v>
      </c>
      <c r="U190" s="188" t="s">
        <v>44</v>
      </c>
      <c r="V190" s="187" t="s">
        <v>5</v>
      </c>
      <c r="W190" s="187" t="s">
        <v>5</v>
      </c>
      <c r="X190" s="187" t="s">
        <v>5</v>
      </c>
      <c r="Y190" s="187" t="s">
        <v>5</v>
      </c>
      <c r="Z190" s="187" t="s">
        <v>5</v>
      </c>
      <c r="AA190" s="187" t="s">
        <v>5</v>
      </c>
      <c r="AB190" s="187" t="s">
        <v>5</v>
      </c>
      <c r="AC190" s="187" t="s">
        <v>5</v>
      </c>
      <c r="AD190" s="187" t="s">
        <v>5</v>
      </c>
      <c r="AE190" s="187" t="s">
        <v>5</v>
      </c>
      <c r="AF190" s="187" t="s">
        <v>5</v>
      </c>
      <c r="AG190" s="187" t="s">
        <v>5</v>
      </c>
      <c r="AH190" s="187" t="s">
        <v>5</v>
      </c>
      <c r="AI190" s="189" t="s">
        <v>5</v>
      </c>
    </row>
    <row r="191" spans="1:35" ht="15.75">
      <c r="A191" s="186" t="s">
        <v>535</v>
      </c>
      <c r="B191" s="187" t="s">
        <v>548</v>
      </c>
      <c r="C191" s="187" t="s">
        <v>5</v>
      </c>
      <c r="D191" s="187" t="s">
        <v>5</v>
      </c>
      <c r="E191" s="187" t="s">
        <v>5</v>
      </c>
      <c r="F191" s="187" t="s">
        <v>5</v>
      </c>
      <c r="G191" s="187" t="s">
        <v>1156</v>
      </c>
      <c r="H191" s="187" t="s">
        <v>5</v>
      </c>
      <c r="I191" s="187" t="s">
        <v>5</v>
      </c>
      <c r="J191" s="187" t="s">
        <v>5</v>
      </c>
      <c r="K191" s="187" t="s">
        <v>5</v>
      </c>
      <c r="L191" s="187" t="s">
        <v>549</v>
      </c>
      <c r="M191" s="187" t="s">
        <v>550</v>
      </c>
      <c r="N191" s="187" t="s">
        <v>5</v>
      </c>
      <c r="O191" s="187" t="s">
        <v>5</v>
      </c>
      <c r="P191" s="188" t="s">
        <v>41</v>
      </c>
      <c r="Q191" s="187" t="s">
        <v>356</v>
      </c>
      <c r="R191" s="187" t="s">
        <v>1151</v>
      </c>
      <c r="S191" s="188" t="s">
        <v>44</v>
      </c>
      <c r="T191" s="188" t="s">
        <v>7</v>
      </c>
      <c r="U191" s="188" t="s">
        <v>44</v>
      </c>
      <c r="V191" s="187" t="s">
        <v>5</v>
      </c>
      <c r="W191" s="187" t="s">
        <v>5</v>
      </c>
      <c r="X191" s="187" t="s">
        <v>5</v>
      </c>
      <c r="Y191" s="187" t="s">
        <v>5</v>
      </c>
      <c r="Z191" s="187" t="s">
        <v>5</v>
      </c>
      <c r="AA191" s="187" t="s">
        <v>5</v>
      </c>
      <c r="AB191" s="187" t="s">
        <v>5</v>
      </c>
      <c r="AC191" s="187" t="s">
        <v>5</v>
      </c>
      <c r="AD191" s="187" t="s">
        <v>5</v>
      </c>
      <c r="AE191" s="187" t="s">
        <v>5</v>
      </c>
      <c r="AF191" s="187" t="s">
        <v>5</v>
      </c>
      <c r="AG191" s="187" t="s">
        <v>5</v>
      </c>
      <c r="AH191" s="187" t="s">
        <v>5</v>
      </c>
      <c r="AI191" s="189" t="s">
        <v>5</v>
      </c>
    </row>
    <row r="192" spans="1:35" ht="15.75">
      <c r="A192" s="186" t="s">
        <v>539</v>
      </c>
      <c r="B192" s="187" t="s">
        <v>552</v>
      </c>
      <c r="C192" s="187" t="s">
        <v>5</v>
      </c>
      <c r="D192" s="187" t="s">
        <v>5</v>
      </c>
      <c r="E192" s="187" t="s">
        <v>5</v>
      </c>
      <c r="F192" s="187" t="s">
        <v>5</v>
      </c>
      <c r="G192" s="187" t="s">
        <v>1156</v>
      </c>
      <c r="H192" s="187" t="s">
        <v>5</v>
      </c>
      <c r="I192" s="187" t="s">
        <v>5</v>
      </c>
      <c r="J192" s="187" t="s">
        <v>5</v>
      </c>
      <c r="K192" s="187" t="s">
        <v>5</v>
      </c>
      <c r="L192" s="187" t="s">
        <v>553</v>
      </c>
      <c r="M192" s="187" t="s">
        <v>554</v>
      </c>
      <c r="N192" s="187" t="s">
        <v>5</v>
      </c>
      <c r="O192" s="187" t="s">
        <v>5</v>
      </c>
      <c r="P192" s="188" t="s">
        <v>41</v>
      </c>
      <c r="Q192" s="187" t="s">
        <v>356</v>
      </c>
      <c r="R192" s="187" t="s">
        <v>1151</v>
      </c>
      <c r="S192" s="188" t="s">
        <v>105</v>
      </c>
      <c r="T192" s="188" t="s">
        <v>7</v>
      </c>
      <c r="U192" s="188" t="s">
        <v>105</v>
      </c>
      <c r="V192" s="187" t="s">
        <v>5</v>
      </c>
      <c r="W192" s="187" t="s">
        <v>5</v>
      </c>
      <c r="X192" s="187" t="s">
        <v>5</v>
      </c>
      <c r="Y192" s="187" t="s">
        <v>5</v>
      </c>
      <c r="Z192" s="187" t="s">
        <v>5</v>
      </c>
      <c r="AA192" s="187" t="s">
        <v>5</v>
      </c>
      <c r="AB192" s="187" t="s">
        <v>5</v>
      </c>
      <c r="AC192" s="187" t="s">
        <v>5</v>
      </c>
      <c r="AD192" s="187" t="s">
        <v>5</v>
      </c>
      <c r="AE192" s="187" t="s">
        <v>5</v>
      </c>
      <c r="AF192" s="187" t="s">
        <v>5</v>
      </c>
      <c r="AG192" s="187" t="s">
        <v>5</v>
      </c>
      <c r="AH192" s="187" t="s">
        <v>5</v>
      </c>
      <c r="AI192" s="189" t="s">
        <v>5</v>
      </c>
    </row>
    <row r="193" spans="1:35" ht="15.75">
      <c r="A193" s="186" t="s">
        <v>543</v>
      </c>
      <c r="B193" s="187" t="s">
        <v>556</v>
      </c>
      <c r="C193" s="187" t="s">
        <v>5</v>
      </c>
      <c r="D193" s="187" t="s">
        <v>5</v>
      </c>
      <c r="E193" s="187" t="s">
        <v>5</v>
      </c>
      <c r="F193" s="187" t="s">
        <v>5</v>
      </c>
      <c r="G193" s="187" t="s">
        <v>1156</v>
      </c>
      <c r="H193" s="187" t="s">
        <v>5</v>
      </c>
      <c r="I193" s="187" t="s">
        <v>5</v>
      </c>
      <c r="J193" s="187" t="s">
        <v>5</v>
      </c>
      <c r="K193" s="187" t="s">
        <v>5</v>
      </c>
      <c r="L193" s="187" t="s">
        <v>557</v>
      </c>
      <c r="M193" s="187" t="s">
        <v>558</v>
      </c>
      <c r="N193" s="187" t="s">
        <v>5</v>
      </c>
      <c r="O193" s="187" t="s">
        <v>5</v>
      </c>
      <c r="P193" s="188" t="s">
        <v>41</v>
      </c>
      <c r="Q193" s="187" t="s">
        <v>356</v>
      </c>
      <c r="R193" s="187" t="s">
        <v>1151</v>
      </c>
      <c r="S193" s="188" t="s">
        <v>559</v>
      </c>
      <c r="T193" s="188" t="s">
        <v>7</v>
      </c>
      <c r="U193" s="188" t="s">
        <v>559</v>
      </c>
      <c r="V193" s="187" t="s">
        <v>5</v>
      </c>
      <c r="W193" s="187" t="s">
        <v>5</v>
      </c>
      <c r="X193" s="187" t="s">
        <v>5</v>
      </c>
      <c r="Y193" s="187" t="s">
        <v>5</v>
      </c>
      <c r="Z193" s="187" t="s">
        <v>5</v>
      </c>
      <c r="AA193" s="187" t="s">
        <v>5</v>
      </c>
      <c r="AB193" s="187" t="s">
        <v>5</v>
      </c>
      <c r="AC193" s="187" t="s">
        <v>5</v>
      </c>
      <c r="AD193" s="187" t="s">
        <v>5</v>
      </c>
      <c r="AE193" s="187" t="s">
        <v>5</v>
      </c>
      <c r="AF193" s="187" t="s">
        <v>5</v>
      </c>
      <c r="AG193" s="187" t="s">
        <v>5</v>
      </c>
      <c r="AH193" s="187" t="s">
        <v>5</v>
      </c>
      <c r="AI193" s="189" t="s">
        <v>5</v>
      </c>
    </row>
    <row r="194" spans="1:35" ht="15.75">
      <c r="A194" s="186" t="s">
        <v>547</v>
      </c>
      <c r="B194" s="187" t="s">
        <v>561</v>
      </c>
      <c r="C194" s="187" t="s">
        <v>5</v>
      </c>
      <c r="D194" s="187" t="s">
        <v>5</v>
      </c>
      <c r="E194" s="187" t="s">
        <v>5</v>
      </c>
      <c r="F194" s="187" t="s">
        <v>5</v>
      </c>
      <c r="G194" s="187" t="s">
        <v>1156</v>
      </c>
      <c r="H194" s="187" t="s">
        <v>5</v>
      </c>
      <c r="I194" s="187" t="s">
        <v>5</v>
      </c>
      <c r="J194" s="187" t="s">
        <v>5</v>
      </c>
      <c r="K194" s="187" t="s">
        <v>5</v>
      </c>
      <c r="L194" s="187" t="s">
        <v>562</v>
      </c>
      <c r="M194" s="187" t="s">
        <v>563</v>
      </c>
      <c r="N194" s="187" t="s">
        <v>5</v>
      </c>
      <c r="O194" s="187" t="s">
        <v>5</v>
      </c>
      <c r="P194" s="188" t="s">
        <v>41</v>
      </c>
      <c r="Q194" s="187" t="s">
        <v>356</v>
      </c>
      <c r="R194" s="187" t="s">
        <v>1151</v>
      </c>
      <c r="S194" s="188" t="s">
        <v>7</v>
      </c>
      <c r="T194" s="188" t="s">
        <v>7</v>
      </c>
      <c r="U194" s="188" t="s">
        <v>7</v>
      </c>
      <c r="V194" s="187" t="s">
        <v>5</v>
      </c>
      <c r="W194" s="187" t="s">
        <v>5</v>
      </c>
      <c r="X194" s="187" t="s">
        <v>5</v>
      </c>
      <c r="Y194" s="187" t="s">
        <v>5</v>
      </c>
      <c r="Z194" s="187" t="s">
        <v>5</v>
      </c>
      <c r="AA194" s="187" t="s">
        <v>5</v>
      </c>
      <c r="AB194" s="187" t="s">
        <v>5</v>
      </c>
      <c r="AC194" s="187" t="s">
        <v>5</v>
      </c>
      <c r="AD194" s="187" t="s">
        <v>5</v>
      </c>
      <c r="AE194" s="187" t="s">
        <v>5</v>
      </c>
      <c r="AF194" s="187" t="s">
        <v>5</v>
      </c>
      <c r="AG194" s="187" t="s">
        <v>5</v>
      </c>
      <c r="AH194" s="187" t="s">
        <v>5</v>
      </c>
      <c r="AI194" s="189" t="s">
        <v>5</v>
      </c>
    </row>
    <row r="195" spans="1:35" ht="15.75">
      <c r="A195" s="186" t="s">
        <v>551</v>
      </c>
      <c r="B195" s="187" t="s">
        <v>565</v>
      </c>
      <c r="C195" s="187" t="s">
        <v>5</v>
      </c>
      <c r="D195" s="187" t="s">
        <v>5</v>
      </c>
      <c r="E195" s="187" t="s">
        <v>5</v>
      </c>
      <c r="F195" s="187" t="s">
        <v>5</v>
      </c>
      <c r="G195" s="187" t="s">
        <v>1156</v>
      </c>
      <c r="H195" s="187" t="s">
        <v>5</v>
      </c>
      <c r="I195" s="187" t="s">
        <v>5</v>
      </c>
      <c r="J195" s="187" t="s">
        <v>5</v>
      </c>
      <c r="K195" s="187" t="s">
        <v>5</v>
      </c>
      <c r="L195" s="187" t="s">
        <v>566</v>
      </c>
      <c r="M195" s="187" t="s">
        <v>567</v>
      </c>
      <c r="N195" s="187" t="s">
        <v>5</v>
      </c>
      <c r="O195" s="187" t="s">
        <v>5</v>
      </c>
      <c r="P195" s="188" t="s">
        <v>41</v>
      </c>
      <c r="Q195" s="187" t="s">
        <v>356</v>
      </c>
      <c r="R195" s="187" t="s">
        <v>1151</v>
      </c>
      <c r="S195" s="188" t="s">
        <v>7</v>
      </c>
      <c r="T195" s="188" t="s">
        <v>7</v>
      </c>
      <c r="U195" s="188" t="s">
        <v>7</v>
      </c>
      <c r="V195" s="187" t="s">
        <v>5</v>
      </c>
      <c r="W195" s="187" t="s">
        <v>5</v>
      </c>
      <c r="X195" s="187" t="s">
        <v>5</v>
      </c>
      <c r="Y195" s="187" t="s">
        <v>5</v>
      </c>
      <c r="Z195" s="187" t="s">
        <v>5</v>
      </c>
      <c r="AA195" s="187" t="s">
        <v>5</v>
      </c>
      <c r="AB195" s="187" t="s">
        <v>5</v>
      </c>
      <c r="AC195" s="187" t="s">
        <v>5</v>
      </c>
      <c r="AD195" s="187" t="s">
        <v>5</v>
      </c>
      <c r="AE195" s="187" t="s">
        <v>5</v>
      </c>
      <c r="AF195" s="187" t="s">
        <v>5</v>
      </c>
      <c r="AG195" s="187" t="s">
        <v>5</v>
      </c>
      <c r="AH195" s="187" t="s">
        <v>5</v>
      </c>
      <c r="AI195" s="189" t="s">
        <v>5</v>
      </c>
    </row>
    <row r="196" spans="1:35" ht="15.75">
      <c r="A196" s="186" t="s">
        <v>555</v>
      </c>
      <c r="B196" s="187" t="s">
        <v>569</v>
      </c>
      <c r="C196" s="187" t="s">
        <v>5</v>
      </c>
      <c r="D196" s="187" t="s">
        <v>5</v>
      </c>
      <c r="E196" s="187" t="s">
        <v>5</v>
      </c>
      <c r="F196" s="187" t="s">
        <v>5</v>
      </c>
      <c r="G196" s="187" t="s">
        <v>1155</v>
      </c>
      <c r="H196" s="187" t="s">
        <v>5</v>
      </c>
      <c r="I196" s="187" t="s">
        <v>5</v>
      </c>
      <c r="J196" s="187" t="s">
        <v>5</v>
      </c>
      <c r="K196" s="187" t="s">
        <v>5</v>
      </c>
      <c r="L196" s="187" t="s">
        <v>570</v>
      </c>
      <c r="M196" s="187" t="s">
        <v>571</v>
      </c>
      <c r="N196" s="187" t="s">
        <v>5</v>
      </c>
      <c r="O196" s="187" t="s">
        <v>5</v>
      </c>
      <c r="P196" s="188" t="s">
        <v>49</v>
      </c>
      <c r="Q196" s="187" t="s">
        <v>356</v>
      </c>
      <c r="R196" s="187" t="s">
        <v>1151</v>
      </c>
      <c r="S196" s="188" t="s">
        <v>43</v>
      </c>
      <c r="T196" s="188" t="s">
        <v>7</v>
      </c>
      <c r="U196" s="188" t="s">
        <v>41</v>
      </c>
      <c r="V196" s="187" t="s">
        <v>5</v>
      </c>
      <c r="W196" s="187" t="s">
        <v>5</v>
      </c>
      <c r="X196" s="187" t="s">
        <v>5</v>
      </c>
      <c r="Y196" s="187" t="s">
        <v>5</v>
      </c>
      <c r="Z196" s="187" t="s">
        <v>5</v>
      </c>
      <c r="AA196" s="187" t="s">
        <v>5</v>
      </c>
      <c r="AB196" s="187" t="s">
        <v>5</v>
      </c>
      <c r="AC196" s="187" t="s">
        <v>5</v>
      </c>
      <c r="AD196" s="187" t="s">
        <v>5</v>
      </c>
      <c r="AE196" s="187" t="s">
        <v>5</v>
      </c>
      <c r="AF196" s="187" t="s">
        <v>5</v>
      </c>
      <c r="AG196" s="187" t="s">
        <v>5</v>
      </c>
      <c r="AH196" s="187" t="s">
        <v>5</v>
      </c>
      <c r="AI196" s="189" t="s">
        <v>5</v>
      </c>
    </row>
    <row r="197" spans="1:35" ht="15.75">
      <c r="A197" s="186" t="s">
        <v>560</v>
      </c>
      <c r="B197" s="187" t="s">
        <v>573</v>
      </c>
      <c r="C197" s="187" t="s">
        <v>5</v>
      </c>
      <c r="D197" s="187" t="s">
        <v>5</v>
      </c>
      <c r="E197" s="187" t="s">
        <v>5</v>
      </c>
      <c r="F197" s="187" t="s">
        <v>5</v>
      </c>
      <c r="G197" s="187" t="s">
        <v>1157</v>
      </c>
      <c r="H197" s="187" t="s">
        <v>5</v>
      </c>
      <c r="I197" s="187" t="s">
        <v>5</v>
      </c>
      <c r="J197" s="187" t="s">
        <v>5</v>
      </c>
      <c r="K197" s="187" t="s">
        <v>5</v>
      </c>
      <c r="L197" s="187" t="s">
        <v>574</v>
      </c>
      <c r="M197" s="187" t="s">
        <v>575</v>
      </c>
      <c r="N197" s="187" t="s">
        <v>5</v>
      </c>
      <c r="O197" s="187" t="s">
        <v>5</v>
      </c>
      <c r="P197" s="188" t="s">
        <v>49</v>
      </c>
      <c r="Q197" s="187" t="s">
        <v>356</v>
      </c>
      <c r="R197" s="187" t="s">
        <v>1151</v>
      </c>
      <c r="S197" s="188" t="s">
        <v>43</v>
      </c>
      <c r="T197" s="188" t="s">
        <v>7</v>
      </c>
      <c r="U197" s="188" t="s">
        <v>41</v>
      </c>
      <c r="V197" s="187" t="s">
        <v>5</v>
      </c>
      <c r="W197" s="187" t="s">
        <v>5</v>
      </c>
      <c r="X197" s="187" t="s">
        <v>5</v>
      </c>
      <c r="Y197" s="187" t="s">
        <v>5</v>
      </c>
      <c r="Z197" s="187" t="s">
        <v>5</v>
      </c>
      <c r="AA197" s="187" t="s">
        <v>5</v>
      </c>
      <c r="AB197" s="187" t="s">
        <v>5</v>
      </c>
      <c r="AC197" s="187" t="s">
        <v>5</v>
      </c>
      <c r="AD197" s="187" t="s">
        <v>5</v>
      </c>
      <c r="AE197" s="187" t="s">
        <v>5</v>
      </c>
      <c r="AF197" s="187" t="s">
        <v>5</v>
      </c>
      <c r="AG197" s="187" t="s">
        <v>5</v>
      </c>
      <c r="AH197" s="187" t="s">
        <v>5</v>
      </c>
      <c r="AI197" s="189" t="s">
        <v>5</v>
      </c>
    </row>
    <row r="198" spans="1:35" ht="15.75">
      <c r="A198" s="186" t="s">
        <v>564</v>
      </c>
      <c r="B198" s="187" t="s">
        <v>576</v>
      </c>
      <c r="C198" s="187" t="s">
        <v>5</v>
      </c>
      <c r="D198" s="187" t="s">
        <v>5</v>
      </c>
      <c r="E198" s="187" t="s">
        <v>5</v>
      </c>
      <c r="F198" s="187" t="s">
        <v>5</v>
      </c>
      <c r="G198" s="187" t="s">
        <v>1155</v>
      </c>
      <c r="H198" s="187" t="s">
        <v>5</v>
      </c>
      <c r="I198" s="187" t="s">
        <v>5</v>
      </c>
      <c r="J198" s="187" t="s">
        <v>5</v>
      </c>
      <c r="K198" s="187" t="s">
        <v>5</v>
      </c>
      <c r="L198" s="187" t="s">
        <v>577</v>
      </c>
      <c r="M198" s="187" t="s">
        <v>578</v>
      </c>
      <c r="N198" s="187" t="s">
        <v>5</v>
      </c>
      <c r="O198" s="187" t="s">
        <v>5</v>
      </c>
      <c r="P198" s="188" t="s">
        <v>49</v>
      </c>
      <c r="Q198" s="187" t="s">
        <v>356</v>
      </c>
      <c r="R198" s="187" t="s">
        <v>1151</v>
      </c>
      <c r="S198" s="188" t="s">
        <v>43</v>
      </c>
      <c r="T198" s="188" t="s">
        <v>7</v>
      </c>
      <c r="U198" s="188" t="s">
        <v>41</v>
      </c>
      <c r="V198" s="187" t="s">
        <v>5</v>
      </c>
      <c r="W198" s="187" t="s">
        <v>5</v>
      </c>
      <c r="X198" s="187" t="s">
        <v>5</v>
      </c>
      <c r="Y198" s="187" t="s">
        <v>5</v>
      </c>
      <c r="Z198" s="187" t="s">
        <v>5</v>
      </c>
      <c r="AA198" s="187" t="s">
        <v>5</v>
      </c>
      <c r="AB198" s="187" t="s">
        <v>5</v>
      </c>
      <c r="AC198" s="187" t="s">
        <v>5</v>
      </c>
      <c r="AD198" s="187" t="s">
        <v>5</v>
      </c>
      <c r="AE198" s="187" t="s">
        <v>5</v>
      </c>
      <c r="AF198" s="187" t="s">
        <v>5</v>
      </c>
      <c r="AG198" s="187" t="s">
        <v>5</v>
      </c>
      <c r="AH198" s="187" t="s">
        <v>5</v>
      </c>
      <c r="AI198" s="189" t="s">
        <v>5</v>
      </c>
    </row>
    <row r="199" spans="1:35" ht="15.75">
      <c r="A199" s="186" t="s">
        <v>568</v>
      </c>
      <c r="B199" s="187" t="s">
        <v>580</v>
      </c>
      <c r="C199" s="187" t="s">
        <v>5</v>
      </c>
      <c r="D199" s="187" t="s">
        <v>5</v>
      </c>
      <c r="E199" s="187" t="s">
        <v>5</v>
      </c>
      <c r="F199" s="187" t="s">
        <v>5</v>
      </c>
      <c r="G199" s="187" t="s">
        <v>1155</v>
      </c>
      <c r="H199" s="187" t="s">
        <v>5</v>
      </c>
      <c r="I199" s="187" t="s">
        <v>5</v>
      </c>
      <c r="J199" s="187" t="s">
        <v>5</v>
      </c>
      <c r="K199" s="187" t="s">
        <v>5</v>
      </c>
      <c r="L199" s="187" t="s">
        <v>581</v>
      </c>
      <c r="M199" s="187" t="s">
        <v>582</v>
      </c>
      <c r="N199" s="187" t="s">
        <v>5</v>
      </c>
      <c r="O199" s="187" t="s">
        <v>5</v>
      </c>
      <c r="P199" s="188" t="s">
        <v>49</v>
      </c>
      <c r="Q199" s="187" t="s">
        <v>356</v>
      </c>
      <c r="R199" s="187" t="s">
        <v>1151</v>
      </c>
      <c r="S199" s="188" t="s">
        <v>43</v>
      </c>
      <c r="T199" s="188" t="s">
        <v>7</v>
      </c>
      <c r="U199" s="188" t="s">
        <v>41</v>
      </c>
      <c r="V199" s="187" t="s">
        <v>5</v>
      </c>
      <c r="W199" s="187" t="s">
        <v>5</v>
      </c>
      <c r="X199" s="187" t="s">
        <v>5</v>
      </c>
      <c r="Y199" s="187" t="s">
        <v>5</v>
      </c>
      <c r="Z199" s="187" t="s">
        <v>5</v>
      </c>
      <c r="AA199" s="187" t="s">
        <v>5</v>
      </c>
      <c r="AB199" s="187" t="s">
        <v>5</v>
      </c>
      <c r="AC199" s="187" t="s">
        <v>5</v>
      </c>
      <c r="AD199" s="187" t="s">
        <v>5</v>
      </c>
      <c r="AE199" s="187" t="s">
        <v>5</v>
      </c>
      <c r="AF199" s="187" t="s">
        <v>5</v>
      </c>
      <c r="AG199" s="187" t="s">
        <v>5</v>
      </c>
      <c r="AH199" s="187" t="s">
        <v>5</v>
      </c>
      <c r="AI199" s="189" t="s">
        <v>5</v>
      </c>
    </row>
    <row r="200" spans="1:35" ht="15.75">
      <c r="A200" s="186" t="s">
        <v>572</v>
      </c>
      <c r="B200" s="187" t="s">
        <v>584</v>
      </c>
      <c r="C200" s="187" t="s">
        <v>5</v>
      </c>
      <c r="D200" s="187" t="s">
        <v>5</v>
      </c>
      <c r="E200" s="187" t="s">
        <v>5</v>
      </c>
      <c r="F200" s="187" t="s">
        <v>5</v>
      </c>
      <c r="G200" s="187" t="s">
        <v>1155</v>
      </c>
      <c r="H200" s="187" t="s">
        <v>5</v>
      </c>
      <c r="I200" s="187" t="s">
        <v>5</v>
      </c>
      <c r="J200" s="187" t="s">
        <v>5</v>
      </c>
      <c r="K200" s="187" t="s">
        <v>5</v>
      </c>
      <c r="L200" s="187" t="s">
        <v>585</v>
      </c>
      <c r="M200" s="187" t="s">
        <v>586</v>
      </c>
      <c r="N200" s="187" t="s">
        <v>5</v>
      </c>
      <c r="O200" s="187" t="s">
        <v>5</v>
      </c>
      <c r="P200" s="188" t="s">
        <v>47</v>
      </c>
      <c r="Q200" s="187" t="s">
        <v>356</v>
      </c>
      <c r="R200" s="187" t="s">
        <v>1151</v>
      </c>
      <c r="S200" s="188" t="s">
        <v>55</v>
      </c>
      <c r="T200" s="188" t="s">
        <v>7</v>
      </c>
      <c r="U200" s="188" t="s">
        <v>41</v>
      </c>
      <c r="V200" s="187" t="s">
        <v>5</v>
      </c>
      <c r="W200" s="187" t="s">
        <v>5</v>
      </c>
      <c r="X200" s="187" t="s">
        <v>5</v>
      </c>
      <c r="Y200" s="187" t="s">
        <v>5</v>
      </c>
      <c r="Z200" s="187" t="s">
        <v>5</v>
      </c>
      <c r="AA200" s="187" t="s">
        <v>5</v>
      </c>
      <c r="AB200" s="187" t="s">
        <v>5</v>
      </c>
      <c r="AC200" s="187" t="s">
        <v>5</v>
      </c>
      <c r="AD200" s="187" t="s">
        <v>5</v>
      </c>
      <c r="AE200" s="187" t="s">
        <v>5</v>
      </c>
      <c r="AF200" s="187" t="s">
        <v>5</v>
      </c>
      <c r="AG200" s="187" t="s">
        <v>5</v>
      </c>
      <c r="AH200" s="187" t="s">
        <v>5</v>
      </c>
      <c r="AI200" s="189" t="s">
        <v>5</v>
      </c>
    </row>
    <row r="201" spans="1:35" ht="15.75">
      <c r="A201" s="186" t="s">
        <v>559</v>
      </c>
      <c r="B201" s="187" t="s">
        <v>588</v>
      </c>
      <c r="C201" s="187" t="s">
        <v>5</v>
      </c>
      <c r="D201" s="187" t="s">
        <v>5</v>
      </c>
      <c r="E201" s="187" t="s">
        <v>5</v>
      </c>
      <c r="F201" s="187" t="s">
        <v>5</v>
      </c>
      <c r="G201" s="187" t="s">
        <v>1155</v>
      </c>
      <c r="H201" s="187" t="s">
        <v>5</v>
      </c>
      <c r="I201" s="187" t="s">
        <v>5</v>
      </c>
      <c r="J201" s="187" t="s">
        <v>5</v>
      </c>
      <c r="K201" s="187" t="s">
        <v>5</v>
      </c>
      <c r="L201" s="187" t="s">
        <v>589</v>
      </c>
      <c r="M201" s="187" t="s">
        <v>590</v>
      </c>
      <c r="N201" s="187" t="s">
        <v>5</v>
      </c>
      <c r="O201" s="187" t="s">
        <v>5</v>
      </c>
      <c r="P201" s="188" t="s">
        <v>47</v>
      </c>
      <c r="Q201" s="187" t="s">
        <v>356</v>
      </c>
      <c r="R201" s="187" t="s">
        <v>1151</v>
      </c>
      <c r="S201" s="188" t="s">
        <v>72</v>
      </c>
      <c r="T201" s="188" t="s">
        <v>7</v>
      </c>
      <c r="U201" s="188" t="s">
        <v>41</v>
      </c>
      <c r="V201" s="187" t="s">
        <v>5</v>
      </c>
      <c r="W201" s="187" t="s">
        <v>5</v>
      </c>
      <c r="X201" s="187" t="s">
        <v>5</v>
      </c>
      <c r="Y201" s="187" t="s">
        <v>5</v>
      </c>
      <c r="Z201" s="187" t="s">
        <v>5</v>
      </c>
      <c r="AA201" s="187" t="s">
        <v>5</v>
      </c>
      <c r="AB201" s="187" t="s">
        <v>5</v>
      </c>
      <c r="AC201" s="187" t="s">
        <v>5</v>
      </c>
      <c r="AD201" s="187" t="s">
        <v>5</v>
      </c>
      <c r="AE201" s="187" t="s">
        <v>5</v>
      </c>
      <c r="AF201" s="187" t="s">
        <v>5</v>
      </c>
      <c r="AG201" s="187" t="s">
        <v>5</v>
      </c>
      <c r="AH201" s="187" t="s">
        <v>5</v>
      </c>
      <c r="AI201" s="189" t="s">
        <v>5</v>
      </c>
    </row>
    <row r="202" spans="1:35" ht="15.75">
      <c r="A202" s="186" t="s">
        <v>579</v>
      </c>
      <c r="B202" s="187" t="s">
        <v>592</v>
      </c>
      <c r="C202" s="187" t="s">
        <v>5</v>
      </c>
      <c r="D202" s="187" t="s">
        <v>5</v>
      </c>
      <c r="E202" s="187" t="s">
        <v>5</v>
      </c>
      <c r="F202" s="187" t="s">
        <v>5</v>
      </c>
      <c r="G202" s="187" t="s">
        <v>1155</v>
      </c>
      <c r="H202" s="187" t="s">
        <v>5</v>
      </c>
      <c r="I202" s="187" t="s">
        <v>5</v>
      </c>
      <c r="J202" s="187" t="s">
        <v>5</v>
      </c>
      <c r="K202" s="187" t="s">
        <v>5</v>
      </c>
      <c r="L202" s="187" t="s">
        <v>593</v>
      </c>
      <c r="M202" s="187" t="s">
        <v>594</v>
      </c>
      <c r="N202" s="187" t="s">
        <v>5</v>
      </c>
      <c r="O202" s="187" t="s">
        <v>5</v>
      </c>
      <c r="P202" s="188" t="s">
        <v>47</v>
      </c>
      <c r="Q202" s="187" t="s">
        <v>356</v>
      </c>
      <c r="R202" s="187" t="s">
        <v>1151</v>
      </c>
      <c r="S202" s="188" t="s">
        <v>55</v>
      </c>
      <c r="T202" s="188" t="s">
        <v>7</v>
      </c>
      <c r="U202" s="188" t="s">
        <v>41</v>
      </c>
      <c r="V202" s="187" t="s">
        <v>5</v>
      </c>
      <c r="W202" s="187" t="s">
        <v>5</v>
      </c>
      <c r="X202" s="187" t="s">
        <v>5</v>
      </c>
      <c r="Y202" s="187" t="s">
        <v>5</v>
      </c>
      <c r="Z202" s="187" t="s">
        <v>5</v>
      </c>
      <c r="AA202" s="187" t="s">
        <v>5</v>
      </c>
      <c r="AB202" s="187" t="s">
        <v>5</v>
      </c>
      <c r="AC202" s="187" t="s">
        <v>5</v>
      </c>
      <c r="AD202" s="187" t="s">
        <v>5</v>
      </c>
      <c r="AE202" s="187" t="s">
        <v>5</v>
      </c>
      <c r="AF202" s="187" t="s">
        <v>5</v>
      </c>
      <c r="AG202" s="187" t="s">
        <v>5</v>
      </c>
      <c r="AH202" s="187" t="s">
        <v>5</v>
      </c>
      <c r="AI202" s="189" t="s">
        <v>5</v>
      </c>
    </row>
    <row r="203" spans="1:35" ht="15.75">
      <c r="A203" s="186" t="s">
        <v>583</v>
      </c>
      <c r="B203" s="187" t="s">
        <v>596</v>
      </c>
      <c r="C203" s="187" t="s">
        <v>5</v>
      </c>
      <c r="D203" s="187" t="s">
        <v>5</v>
      </c>
      <c r="E203" s="187" t="s">
        <v>5</v>
      </c>
      <c r="F203" s="187" t="s">
        <v>5</v>
      </c>
      <c r="G203" s="187" t="s">
        <v>1155</v>
      </c>
      <c r="H203" s="187" t="s">
        <v>5</v>
      </c>
      <c r="I203" s="187" t="s">
        <v>5</v>
      </c>
      <c r="J203" s="187" t="s">
        <v>5</v>
      </c>
      <c r="K203" s="187" t="s">
        <v>5</v>
      </c>
      <c r="L203" s="187" t="s">
        <v>597</v>
      </c>
      <c r="M203" s="187" t="s">
        <v>598</v>
      </c>
      <c r="N203" s="187" t="s">
        <v>5</v>
      </c>
      <c r="O203" s="187" t="s">
        <v>5</v>
      </c>
      <c r="P203" s="188" t="s">
        <v>47</v>
      </c>
      <c r="Q203" s="187" t="s">
        <v>356</v>
      </c>
      <c r="R203" s="187" t="s">
        <v>1151</v>
      </c>
      <c r="S203" s="188" t="s">
        <v>234</v>
      </c>
      <c r="T203" s="188" t="s">
        <v>7</v>
      </c>
      <c r="U203" s="188" t="s">
        <v>41</v>
      </c>
      <c r="V203" s="187" t="s">
        <v>5</v>
      </c>
      <c r="W203" s="187" t="s">
        <v>5</v>
      </c>
      <c r="X203" s="187" t="s">
        <v>5</v>
      </c>
      <c r="Y203" s="187" t="s">
        <v>5</v>
      </c>
      <c r="Z203" s="187" t="s">
        <v>5</v>
      </c>
      <c r="AA203" s="187" t="s">
        <v>5</v>
      </c>
      <c r="AB203" s="187" t="s">
        <v>5</v>
      </c>
      <c r="AC203" s="187" t="s">
        <v>5</v>
      </c>
      <c r="AD203" s="187" t="s">
        <v>5</v>
      </c>
      <c r="AE203" s="187" t="s">
        <v>5</v>
      </c>
      <c r="AF203" s="187" t="s">
        <v>5</v>
      </c>
      <c r="AG203" s="187" t="s">
        <v>5</v>
      </c>
      <c r="AH203" s="187" t="s">
        <v>5</v>
      </c>
      <c r="AI203" s="189" t="s">
        <v>5</v>
      </c>
    </row>
    <row r="204" spans="1:35" ht="15.75">
      <c r="A204" s="186" t="s">
        <v>587</v>
      </c>
      <c r="B204" s="187" t="s">
        <v>600</v>
      </c>
      <c r="C204" s="187" t="s">
        <v>5</v>
      </c>
      <c r="D204" s="187" t="s">
        <v>5</v>
      </c>
      <c r="E204" s="187" t="s">
        <v>5</v>
      </c>
      <c r="F204" s="187" t="s">
        <v>5</v>
      </c>
      <c r="G204" s="187" t="s">
        <v>1155</v>
      </c>
      <c r="H204" s="187" t="s">
        <v>5</v>
      </c>
      <c r="I204" s="187" t="s">
        <v>5</v>
      </c>
      <c r="J204" s="187" t="s">
        <v>5</v>
      </c>
      <c r="K204" s="187" t="s">
        <v>5</v>
      </c>
      <c r="L204" s="187" t="s">
        <v>601</v>
      </c>
      <c r="M204" s="187" t="s">
        <v>602</v>
      </c>
      <c r="N204" s="187" t="s">
        <v>5</v>
      </c>
      <c r="O204" s="187" t="s">
        <v>5</v>
      </c>
      <c r="P204" s="188" t="s">
        <v>47</v>
      </c>
      <c r="Q204" s="187" t="s">
        <v>356</v>
      </c>
      <c r="R204" s="187" t="s">
        <v>1151</v>
      </c>
      <c r="S204" s="188" t="s">
        <v>55</v>
      </c>
      <c r="T204" s="188" t="s">
        <v>7</v>
      </c>
      <c r="U204" s="188" t="s">
        <v>41</v>
      </c>
      <c r="V204" s="187" t="s">
        <v>5</v>
      </c>
      <c r="W204" s="187" t="s">
        <v>5</v>
      </c>
      <c r="X204" s="187" t="s">
        <v>5</v>
      </c>
      <c r="Y204" s="187" t="s">
        <v>5</v>
      </c>
      <c r="Z204" s="187" t="s">
        <v>5</v>
      </c>
      <c r="AA204" s="187" t="s">
        <v>5</v>
      </c>
      <c r="AB204" s="187" t="s">
        <v>5</v>
      </c>
      <c r="AC204" s="187" t="s">
        <v>5</v>
      </c>
      <c r="AD204" s="187" t="s">
        <v>5</v>
      </c>
      <c r="AE204" s="187" t="s">
        <v>5</v>
      </c>
      <c r="AF204" s="187" t="s">
        <v>5</v>
      </c>
      <c r="AG204" s="187" t="s">
        <v>5</v>
      </c>
      <c r="AH204" s="187" t="s">
        <v>5</v>
      </c>
      <c r="AI204" s="189" t="s">
        <v>5</v>
      </c>
    </row>
    <row r="205" spans="1:35" ht="15.75">
      <c r="A205" s="186" t="s">
        <v>591</v>
      </c>
      <c r="B205" s="187" t="s">
        <v>604</v>
      </c>
      <c r="C205" s="187" t="s">
        <v>5</v>
      </c>
      <c r="D205" s="187" t="s">
        <v>5</v>
      </c>
      <c r="E205" s="187" t="s">
        <v>5</v>
      </c>
      <c r="F205" s="187" t="s">
        <v>5</v>
      </c>
      <c r="G205" s="187" t="s">
        <v>1155</v>
      </c>
      <c r="H205" s="187" t="s">
        <v>5</v>
      </c>
      <c r="I205" s="187" t="s">
        <v>5</v>
      </c>
      <c r="J205" s="187" t="s">
        <v>5</v>
      </c>
      <c r="K205" s="187" t="s">
        <v>5</v>
      </c>
      <c r="L205" s="187" t="s">
        <v>605</v>
      </c>
      <c r="M205" s="187" t="s">
        <v>606</v>
      </c>
      <c r="N205" s="187" t="s">
        <v>5</v>
      </c>
      <c r="O205" s="187" t="s">
        <v>5</v>
      </c>
      <c r="P205" s="188" t="s">
        <v>47</v>
      </c>
      <c r="Q205" s="187" t="s">
        <v>356</v>
      </c>
      <c r="R205" s="187" t="s">
        <v>1151</v>
      </c>
      <c r="S205" s="188" t="s">
        <v>72</v>
      </c>
      <c r="T205" s="188" t="s">
        <v>7</v>
      </c>
      <c r="U205" s="188" t="s">
        <v>41</v>
      </c>
      <c r="V205" s="187" t="s">
        <v>5</v>
      </c>
      <c r="W205" s="187" t="s">
        <v>5</v>
      </c>
      <c r="X205" s="187" t="s">
        <v>5</v>
      </c>
      <c r="Y205" s="187" t="s">
        <v>5</v>
      </c>
      <c r="Z205" s="187" t="s">
        <v>5</v>
      </c>
      <c r="AA205" s="187" t="s">
        <v>5</v>
      </c>
      <c r="AB205" s="187" t="s">
        <v>5</v>
      </c>
      <c r="AC205" s="187" t="s">
        <v>5</v>
      </c>
      <c r="AD205" s="187" t="s">
        <v>5</v>
      </c>
      <c r="AE205" s="187" t="s">
        <v>5</v>
      </c>
      <c r="AF205" s="187" t="s">
        <v>5</v>
      </c>
      <c r="AG205" s="187" t="s">
        <v>5</v>
      </c>
      <c r="AH205" s="187" t="s">
        <v>5</v>
      </c>
      <c r="AI205" s="189" t="s">
        <v>5</v>
      </c>
    </row>
    <row r="206" spans="1:35" ht="15.75">
      <c r="A206" s="186" t="s">
        <v>595</v>
      </c>
      <c r="B206" s="187" t="s">
        <v>608</v>
      </c>
      <c r="C206" s="187" t="s">
        <v>5</v>
      </c>
      <c r="D206" s="187" t="s">
        <v>5</v>
      </c>
      <c r="E206" s="187" t="s">
        <v>5</v>
      </c>
      <c r="F206" s="187" t="s">
        <v>5</v>
      </c>
      <c r="G206" s="187" t="s">
        <v>1155</v>
      </c>
      <c r="H206" s="187" t="s">
        <v>5</v>
      </c>
      <c r="I206" s="187" t="s">
        <v>5</v>
      </c>
      <c r="J206" s="187" t="s">
        <v>5</v>
      </c>
      <c r="K206" s="187" t="s">
        <v>5</v>
      </c>
      <c r="L206" s="187" t="s">
        <v>609</v>
      </c>
      <c r="M206" s="187" t="s">
        <v>610</v>
      </c>
      <c r="N206" s="187" t="s">
        <v>5</v>
      </c>
      <c r="O206" s="187" t="s">
        <v>5</v>
      </c>
      <c r="P206" s="188" t="s">
        <v>47</v>
      </c>
      <c r="Q206" s="187" t="s">
        <v>356</v>
      </c>
      <c r="R206" s="187" t="s">
        <v>1151</v>
      </c>
      <c r="S206" s="188" t="s">
        <v>234</v>
      </c>
      <c r="T206" s="188" t="s">
        <v>7</v>
      </c>
      <c r="U206" s="188" t="s">
        <v>41</v>
      </c>
      <c r="V206" s="187" t="s">
        <v>5</v>
      </c>
      <c r="W206" s="187" t="s">
        <v>5</v>
      </c>
      <c r="X206" s="187" t="s">
        <v>5</v>
      </c>
      <c r="Y206" s="187" t="s">
        <v>5</v>
      </c>
      <c r="Z206" s="187" t="s">
        <v>5</v>
      </c>
      <c r="AA206" s="187" t="s">
        <v>5</v>
      </c>
      <c r="AB206" s="187" t="s">
        <v>5</v>
      </c>
      <c r="AC206" s="187" t="s">
        <v>5</v>
      </c>
      <c r="AD206" s="187" t="s">
        <v>5</v>
      </c>
      <c r="AE206" s="187" t="s">
        <v>5</v>
      </c>
      <c r="AF206" s="187" t="s">
        <v>5</v>
      </c>
      <c r="AG206" s="187" t="s">
        <v>5</v>
      </c>
      <c r="AH206" s="187" t="s">
        <v>5</v>
      </c>
      <c r="AI206" s="189" t="s">
        <v>5</v>
      </c>
    </row>
    <row r="207" spans="1:35" ht="15.75">
      <c r="A207" s="186" t="s">
        <v>599</v>
      </c>
      <c r="B207" s="187" t="s">
        <v>612</v>
      </c>
      <c r="C207" s="187" t="s">
        <v>5</v>
      </c>
      <c r="D207" s="187" t="s">
        <v>5</v>
      </c>
      <c r="E207" s="187" t="s">
        <v>5</v>
      </c>
      <c r="F207" s="187" t="s">
        <v>5</v>
      </c>
      <c r="G207" s="187" t="s">
        <v>1155</v>
      </c>
      <c r="H207" s="187" t="s">
        <v>5</v>
      </c>
      <c r="I207" s="187" t="s">
        <v>5</v>
      </c>
      <c r="J207" s="187" t="s">
        <v>5</v>
      </c>
      <c r="K207" s="187" t="s">
        <v>5</v>
      </c>
      <c r="L207" s="187" t="s">
        <v>613</v>
      </c>
      <c r="M207" s="187" t="s">
        <v>614</v>
      </c>
      <c r="N207" s="187" t="s">
        <v>5</v>
      </c>
      <c r="O207" s="187" t="s">
        <v>5</v>
      </c>
      <c r="P207" s="188" t="s">
        <v>47</v>
      </c>
      <c r="Q207" s="187" t="s">
        <v>356</v>
      </c>
      <c r="R207" s="187" t="s">
        <v>1151</v>
      </c>
      <c r="S207" s="188" t="s">
        <v>55</v>
      </c>
      <c r="T207" s="188" t="s">
        <v>7</v>
      </c>
      <c r="U207" s="188" t="s">
        <v>41</v>
      </c>
      <c r="V207" s="187" t="s">
        <v>5</v>
      </c>
      <c r="W207" s="187" t="s">
        <v>5</v>
      </c>
      <c r="X207" s="187" t="s">
        <v>5</v>
      </c>
      <c r="Y207" s="187" t="s">
        <v>5</v>
      </c>
      <c r="Z207" s="187" t="s">
        <v>5</v>
      </c>
      <c r="AA207" s="187" t="s">
        <v>5</v>
      </c>
      <c r="AB207" s="187" t="s">
        <v>5</v>
      </c>
      <c r="AC207" s="187" t="s">
        <v>5</v>
      </c>
      <c r="AD207" s="187" t="s">
        <v>5</v>
      </c>
      <c r="AE207" s="187" t="s">
        <v>5</v>
      </c>
      <c r="AF207" s="187" t="s">
        <v>5</v>
      </c>
      <c r="AG207" s="187" t="s">
        <v>5</v>
      </c>
      <c r="AH207" s="187" t="s">
        <v>5</v>
      </c>
      <c r="AI207" s="189" t="s">
        <v>5</v>
      </c>
    </row>
    <row r="208" spans="1:35" ht="15.75">
      <c r="A208" s="186" t="s">
        <v>603</v>
      </c>
      <c r="B208" s="187" t="s">
        <v>616</v>
      </c>
      <c r="C208" s="187" t="s">
        <v>5</v>
      </c>
      <c r="D208" s="187" t="s">
        <v>5</v>
      </c>
      <c r="E208" s="187" t="s">
        <v>5</v>
      </c>
      <c r="F208" s="187" t="s">
        <v>5</v>
      </c>
      <c r="G208" s="187" t="s">
        <v>1155</v>
      </c>
      <c r="H208" s="187" t="s">
        <v>5</v>
      </c>
      <c r="I208" s="187" t="s">
        <v>5</v>
      </c>
      <c r="J208" s="187" t="s">
        <v>5</v>
      </c>
      <c r="K208" s="187" t="s">
        <v>5</v>
      </c>
      <c r="L208" s="187" t="s">
        <v>617</v>
      </c>
      <c r="M208" s="187" t="s">
        <v>618</v>
      </c>
      <c r="N208" s="187" t="s">
        <v>5</v>
      </c>
      <c r="O208" s="187" t="s">
        <v>5</v>
      </c>
      <c r="P208" s="188" t="s">
        <v>47</v>
      </c>
      <c r="Q208" s="187" t="s">
        <v>356</v>
      </c>
      <c r="R208" s="187" t="s">
        <v>1151</v>
      </c>
      <c r="S208" s="188" t="s">
        <v>55</v>
      </c>
      <c r="T208" s="188" t="s">
        <v>7</v>
      </c>
      <c r="U208" s="188" t="s">
        <v>41</v>
      </c>
      <c r="V208" s="187" t="s">
        <v>5</v>
      </c>
      <c r="W208" s="187" t="s">
        <v>5</v>
      </c>
      <c r="X208" s="187" t="s">
        <v>5</v>
      </c>
      <c r="Y208" s="187" t="s">
        <v>5</v>
      </c>
      <c r="Z208" s="187" t="s">
        <v>5</v>
      </c>
      <c r="AA208" s="187" t="s">
        <v>5</v>
      </c>
      <c r="AB208" s="187" t="s">
        <v>5</v>
      </c>
      <c r="AC208" s="187" t="s">
        <v>5</v>
      </c>
      <c r="AD208" s="187" t="s">
        <v>5</v>
      </c>
      <c r="AE208" s="187" t="s">
        <v>5</v>
      </c>
      <c r="AF208" s="187" t="s">
        <v>5</v>
      </c>
      <c r="AG208" s="187" t="s">
        <v>5</v>
      </c>
      <c r="AH208" s="187" t="s">
        <v>5</v>
      </c>
      <c r="AI208" s="189" t="s">
        <v>5</v>
      </c>
    </row>
    <row r="209" spans="1:35" ht="15.75">
      <c r="A209" s="186" t="s">
        <v>607</v>
      </c>
      <c r="B209" s="187" t="s">
        <v>620</v>
      </c>
      <c r="C209" s="187" t="s">
        <v>5</v>
      </c>
      <c r="D209" s="187" t="s">
        <v>5</v>
      </c>
      <c r="E209" s="187" t="s">
        <v>5</v>
      </c>
      <c r="F209" s="187" t="s">
        <v>5</v>
      </c>
      <c r="G209" s="187" t="s">
        <v>1155</v>
      </c>
      <c r="H209" s="187" t="s">
        <v>5</v>
      </c>
      <c r="I209" s="187" t="s">
        <v>5</v>
      </c>
      <c r="J209" s="187" t="s">
        <v>5</v>
      </c>
      <c r="K209" s="187" t="s">
        <v>5</v>
      </c>
      <c r="L209" s="187" t="s">
        <v>621</v>
      </c>
      <c r="M209" s="187" t="s">
        <v>622</v>
      </c>
      <c r="N209" s="187" t="s">
        <v>5</v>
      </c>
      <c r="O209" s="187" t="s">
        <v>5</v>
      </c>
      <c r="P209" s="188" t="s">
        <v>47</v>
      </c>
      <c r="Q209" s="187" t="s">
        <v>356</v>
      </c>
      <c r="R209" s="187" t="s">
        <v>1151</v>
      </c>
      <c r="S209" s="188" t="s">
        <v>133</v>
      </c>
      <c r="T209" s="188" t="s">
        <v>7</v>
      </c>
      <c r="U209" s="188" t="s">
        <v>41</v>
      </c>
      <c r="V209" s="187" t="s">
        <v>5</v>
      </c>
      <c r="W209" s="187" t="s">
        <v>5</v>
      </c>
      <c r="X209" s="187" t="s">
        <v>5</v>
      </c>
      <c r="Y209" s="187" t="s">
        <v>5</v>
      </c>
      <c r="Z209" s="187" t="s">
        <v>5</v>
      </c>
      <c r="AA209" s="187" t="s">
        <v>5</v>
      </c>
      <c r="AB209" s="187" t="s">
        <v>5</v>
      </c>
      <c r="AC209" s="187" t="s">
        <v>5</v>
      </c>
      <c r="AD209" s="187" t="s">
        <v>5</v>
      </c>
      <c r="AE209" s="187" t="s">
        <v>5</v>
      </c>
      <c r="AF209" s="187" t="s">
        <v>5</v>
      </c>
      <c r="AG209" s="187" t="s">
        <v>5</v>
      </c>
      <c r="AH209" s="187" t="s">
        <v>5</v>
      </c>
      <c r="AI209" s="189" t="s">
        <v>5</v>
      </c>
    </row>
    <row r="210" spans="1:35" ht="15.75">
      <c r="A210" s="186" t="s">
        <v>611</v>
      </c>
      <c r="B210" s="187" t="s">
        <v>624</v>
      </c>
      <c r="C210" s="187" t="s">
        <v>5</v>
      </c>
      <c r="D210" s="187" t="s">
        <v>5</v>
      </c>
      <c r="E210" s="187" t="s">
        <v>5</v>
      </c>
      <c r="F210" s="187" t="s">
        <v>5</v>
      </c>
      <c r="G210" s="187" t="s">
        <v>1155</v>
      </c>
      <c r="H210" s="187" t="s">
        <v>5</v>
      </c>
      <c r="I210" s="187" t="s">
        <v>5</v>
      </c>
      <c r="J210" s="187" t="s">
        <v>5</v>
      </c>
      <c r="K210" s="187" t="s">
        <v>5</v>
      </c>
      <c r="L210" s="187" t="s">
        <v>625</v>
      </c>
      <c r="M210" s="187" t="s">
        <v>626</v>
      </c>
      <c r="N210" s="187" t="s">
        <v>5</v>
      </c>
      <c r="O210" s="187" t="s">
        <v>5</v>
      </c>
      <c r="P210" s="188" t="s">
        <v>47</v>
      </c>
      <c r="Q210" s="187" t="s">
        <v>356</v>
      </c>
      <c r="R210" s="187" t="s">
        <v>1151</v>
      </c>
      <c r="S210" s="188" t="s">
        <v>72</v>
      </c>
      <c r="T210" s="188" t="s">
        <v>7</v>
      </c>
      <c r="U210" s="188" t="s">
        <v>41</v>
      </c>
      <c r="V210" s="187" t="s">
        <v>5</v>
      </c>
      <c r="W210" s="187" t="s">
        <v>5</v>
      </c>
      <c r="X210" s="187" t="s">
        <v>5</v>
      </c>
      <c r="Y210" s="187" t="s">
        <v>5</v>
      </c>
      <c r="Z210" s="187" t="s">
        <v>5</v>
      </c>
      <c r="AA210" s="187" t="s">
        <v>5</v>
      </c>
      <c r="AB210" s="187" t="s">
        <v>5</v>
      </c>
      <c r="AC210" s="187" t="s">
        <v>5</v>
      </c>
      <c r="AD210" s="187" t="s">
        <v>5</v>
      </c>
      <c r="AE210" s="187" t="s">
        <v>5</v>
      </c>
      <c r="AF210" s="187" t="s">
        <v>5</v>
      </c>
      <c r="AG210" s="187" t="s">
        <v>5</v>
      </c>
      <c r="AH210" s="187" t="s">
        <v>5</v>
      </c>
      <c r="AI210" s="189" t="s">
        <v>5</v>
      </c>
    </row>
    <row r="211" spans="1:35" ht="15.75">
      <c r="A211" s="186" t="s">
        <v>615</v>
      </c>
      <c r="B211" s="187" t="s">
        <v>628</v>
      </c>
      <c r="C211" s="187" t="s">
        <v>5</v>
      </c>
      <c r="D211" s="187" t="s">
        <v>5</v>
      </c>
      <c r="E211" s="187" t="s">
        <v>5</v>
      </c>
      <c r="F211" s="187" t="s">
        <v>5</v>
      </c>
      <c r="G211" s="187" t="s">
        <v>1155</v>
      </c>
      <c r="H211" s="187" t="s">
        <v>5</v>
      </c>
      <c r="I211" s="187" t="s">
        <v>5</v>
      </c>
      <c r="J211" s="187" t="s">
        <v>5</v>
      </c>
      <c r="K211" s="187" t="s">
        <v>5</v>
      </c>
      <c r="L211" s="187" t="s">
        <v>629</v>
      </c>
      <c r="M211" s="187" t="s">
        <v>630</v>
      </c>
      <c r="N211" s="187" t="s">
        <v>5</v>
      </c>
      <c r="O211" s="187" t="s">
        <v>5</v>
      </c>
      <c r="P211" s="188" t="s">
        <v>47</v>
      </c>
      <c r="Q211" s="187" t="s">
        <v>356</v>
      </c>
      <c r="R211" s="187" t="s">
        <v>1151</v>
      </c>
      <c r="S211" s="188" t="s">
        <v>55</v>
      </c>
      <c r="T211" s="188" t="s">
        <v>7</v>
      </c>
      <c r="U211" s="188" t="s">
        <v>41</v>
      </c>
      <c r="V211" s="187" t="s">
        <v>5</v>
      </c>
      <c r="W211" s="187" t="s">
        <v>5</v>
      </c>
      <c r="X211" s="187" t="s">
        <v>5</v>
      </c>
      <c r="Y211" s="187" t="s">
        <v>5</v>
      </c>
      <c r="Z211" s="187" t="s">
        <v>5</v>
      </c>
      <c r="AA211" s="187" t="s">
        <v>5</v>
      </c>
      <c r="AB211" s="187" t="s">
        <v>5</v>
      </c>
      <c r="AC211" s="187" t="s">
        <v>5</v>
      </c>
      <c r="AD211" s="187" t="s">
        <v>5</v>
      </c>
      <c r="AE211" s="187" t="s">
        <v>5</v>
      </c>
      <c r="AF211" s="187" t="s">
        <v>5</v>
      </c>
      <c r="AG211" s="187" t="s">
        <v>5</v>
      </c>
      <c r="AH211" s="187" t="s">
        <v>5</v>
      </c>
      <c r="AI211" s="189" t="s">
        <v>5</v>
      </c>
    </row>
    <row r="212" spans="1:35" ht="15.75">
      <c r="A212" s="186" t="s">
        <v>619</v>
      </c>
      <c r="B212" s="187" t="s">
        <v>632</v>
      </c>
      <c r="C212" s="187" t="s">
        <v>5</v>
      </c>
      <c r="D212" s="187" t="s">
        <v>5</v>
      </c>
      <c r="E212" s="187" t="s">
        <v>5</v>
      </c>
      <c r="F212" s="187" t="s">
        <v>5</v>
      </c>
      <c r="G212" s="187" t="s">
        <v>1155</v>
      </c>
      <c r="H212" s="187" t="s">
        <v>5</v>
      </c>
      <c r="I212" s="187" t="s">
        <v>5</v>
      </c>
      <c r="J212" s="187" t="s">
        <v>5</v>
      </c>
      <c r="K212" s="187" t="s">
        <v>5</v>
      </c>
      <c r="L212" s="187" t="s">
        <v>633</v>
      </c>
      <c r="M212" s="187" t="s">
        <v>634</v>
      </c>
      <c r="N212" s="187" t="s">
        <v>5</v>
      </c>
      <c r="O212" s="187" t="s">
        <v>5</v>
      </c>
      <c r="P212" s="188" t="s">
        <v>47</v>
      </c>
      <c r="Q212" s="187" t="s">
        <v>356</v>
      </c>
      <c r="R212" s="187" t="s">
        <v>1151</v>
      </c>
      <c r="S212" s="188" t="s">
        <v>55</v>
      </c>
      <c r="T212" s="188" t="s">
        <v>7</v>
      </c>
      <c r="U212" s="188" t="s">
        <v>41</v>
      </c>
      <c r="V212" s="187" t="s">
        <v>5</v>
      </c>
      <c r="W212" s="187" t="s">
        <v>5</v>
      </c>
      <c r="X212" s="187" t="s">
        <v>5</v>
      </c>
      <c r="Y212" s="187" t="s">
        <v>5</v>
      </c>
      <c r="Z212" s="187" t="s">
        <v>5</v>
      </c>
      <c r="AA212" s="187" t="s">
        <v>5</v>
      </c>
      <c r="AB212" s="187" t="s">
        <v>5</v>
      </c>
      <c r="AC212" s="187" t="s">
        <v>5</v>
      </c>
      <c r="AD212" s="187" t="s">
        <v>5</v>
      </c>
      <c r="AE212" s="187" t="s">
        <v>5</v>
      </c>
      <c r="AF212" s="187" t="s">
        <v>5</v>
      </c>
      <c r="AG212" s="187" t="s">
        <v>5</v>
      </c>
      <c r="AH212" s="187" t="s">
        <v>5</v>
      </c>
      <c r="AI212" s="189" t="s">
        <v>5</v>
      </c>
    </row>
    <row r="213" spans="1:35" ht="15.75">
      <c r="A213" s="186" t="s">
        <v>623</v>
      </c>
      <c r="B213" s="187" t="s">
        <v>636</v>
      </c>
      <c r="C213" s="187" t="s">
        <v>5</v>
      </c>
      <c r="D213" s="187" t="s">
        <v>5</v>
      </c>
      <c r="E213" s="187" t="s">
        <v>5</v>
      </c>
      <c r="F213" s="187" t="s">
        <v>5</v>
      </c>
      <c r="G213" s="187" t="s">
        <v>1155</v>
      </c>
      <c r="H213" s="187" t="s">
        <v>5</v>
      </c>
      <c r="I213" s="187" t="s">
        <v>5</v>
      </c>
      <c r="J213" s="187" t="s">
        <v>5</v>
      </c>
      <c r="K213" s="187" t="s">
        <v>5</v>
      </c>
      <c r="L213" s="187" t="s">
        <v>637</v>
      </c>
      <c r="M213" s="187" t="s">
        <v>638</v>
      </c>
      <c r="N213" s="187" t="s">
        <v>5</v>
      </c>
      <c r="O213" s="187" t="s">
        <v>5</v>
      </c>
      <c r="P213" s="188" t="s">
        <v>47</v>
      </c>
      <c r="Q213" s="187" t="s">
        <v>356</v>
      </c>
      <c r="R213" s="187" t="s">
        <v>1151</v>
      </c>
      <c r="S213" s="188" t="s">
        <v>72</v>
      </c>
      <c r="T213" s="188" t="s">
        <v>7</v>
      </c>
      <c r="U213" s="188" t="s">
        <v>41</v>
      </c>
      <c r="V213" s="187" t="s">
        <v>5</v>
      </c>
      <c r="W213" s="187" t="s">
        <v>5</v>
      </c>
      <c r="X213" s="187" t="s">
        <v>5</v>
      </c>
      <c r="Y213" s="187" t="s">
        <v>5</v>
      </c>
      <c r="Z213" s="187" t="s">
        <v>5</v>
      </c>
      <c r="AA213" s="187" t="s">
        <v>5</v>
      </c>
      <c r="AB213" s="187" t="s">
        <v>5</v>
      </c>
      <c r="AC213" s="187" t="s">
        <v>5</v>
      </c>
      <c r="AD213" s="187" t="s">
        <v>5</v>
      </c>
      <c r="AE213" s="187" t="s">
        <v>5</v>
      </c>
      <c r="AF213" s="187" t="s">
        <v>5</v>
      </c>
      <c r="AG213" s="187" t="s">
        <v>5</v>
      </c>
      <c r="AH213" s="187" t="s">
        <v>5</v>
      </c>
      <c r="AI213" s="189" t="s">
        <v>5</v>
      </c>
    </row>
    <row r="214" spans="1:35" ht="15.75">
      <c r="A214" s="186" t="s">
        <v>627</v>
      </c>
      <c r="B214" s="187" t="s">
        <v>640</v>
      </c>
      <c r="C214" s="187" t="s">
        <v>5</v>
      </c>
      <c r="D214" s="187" t="s">
        <v>5</v>
      </c>
      <c r="E214" s="187" t="s">
        <v>5</v>
      </c>
      <c r="F214" s="187" t="s">
        <v>5</v>
      </c>
      <c r="G214" s="187" t="s">
        <v>1155</v>
      </c>
      <c r="H214" s="187" t="s">
        <v>5</v>
      </c>
      <c r="I214" s="187" t="s">
        <v>5</v>
      </c>
      <c r="J214" s="187" t="s">
        <v>5</v>
      </c>
      <c r="K214" s="187" t="s">
        <v>5</v>
      </c>
      <c r="L214" s="187" t="s">
        <v>641</v>
      </c>
      <c r="M214" s="187" t="s">
        <v>642</v>
      </c>
      <c r="N214" s="187" t="s">
        <v>5</v>
      </c>
      <c r="O214" s="187" t="s">
        <v>5</v>
      </c>
      <c r="P214" s="188" t="s">
        <v>47</v>
      </c>
      <c r="Q214" s="187" t="s">
        <v>356</v>
      </c>
      <c r="R214" s="187" t="s">
        <v>1151</v>
      </c>
      <c r="S214" s="188" t="s">
        <v>55</v>
      </c>
      <c r="T214" s="188" t="s">
        <v>7</v>
      </c>
      <c r="U214" s="188" t="s">
        <v>41</v>
      </c>
      <c r="V214" s="187" t="s">
        <v>5</v>
      </c>
      <c r="W214" s="187" t="s">
        <v>5</v>
      </c>
      <c r="X214" s="187" t="s">
        <v>5</v>
      </c>
      <c r="Y214" s="187" t="s">
        <v>5</v>
      </c>
      <c r="Z214" s="187" t="s">
        <v>5</v>
      </c>
      <c r="AA214" s="187" t="s">
        <v>5</v>
      </c>
      <c r="AB214" s="187" t="s">
        <v>5</v>
      </c>
      <c r="AC214" s="187" t="s">
        <v>5</v>
      </c>
      <c r="AD214" s="187" t="s">
        <v>5</v>
      </c>
      <c r="AE214" s="187" t="s">
        <v>5</v>
      </c>
      <c r="AF214" s="187" t="s">
        <v>5</v>
      </c>
      <c r="AG214" s="187" t="s">
        <v>5</v>
      </c>
      <c r="AH214" s="187" t="s">
        <v>5</v>
      </c>
      <c r="AI214" s="189" t="s">
        <v>5</v>
      </c>
    </row>
    <row r="215" spans="1:35" ht="15.75">
      <c r="A215" s="186" t="s">
        <v>631</v>
      </c>
      <c r="B215" s="187" t="s">
        <v>644</v>
      </c>
      <c r="C215" s="187" t="s">
        <v>5</v>
      </c>
      <c r="D215" s="187" t="s">
        <v>5</v>
      </c>
      <c r="E215" s="187" t="s">
        <v>5</v>
      </c>
      <c r="F215" s="187" t="s">
        <v>5</v>
      </c>
      <c r="G215" s="187" t="s">
        <v>1155</v>
      </c>
      <c r="H215" s="187" t="s">
        <v>5</v>
      </c>
      <c r="I215" s="187" t="s">
        <v>5</v>
      </c>
      <c r="J215" s="187" t="s">
        <v>5</v>
      </c>
      <c r="K215" s="187" t="s">
        <v>5</v>
      </c>
      <c r="L215" s="187" t="s">
        <v>645</v>
      </c>
      <c r="M215" s="187" t="s">
        <v>646</v>
      </c>
      <c r="N215" s="187" t="s">
        <v>5</v>
      </c>
      <c r="O215" s="187" t="s">
        <v>5</v>
      </c>
      <c r="P215" s="188" t="s">
        <v>47</v>
      </c>
      <c r="Q215" s="187" t="s">
        <v>356</v>
      </c>
      <c r="R215" s="187" t="s">
        <v>1151</v>
      </c>
      <c r="S215" s="188" t="s">
        <v>647</v>
      </c>
      <c r="T215" s="188" t="s">
        <v>7</v>
      </c>
      <c r="U215" s="188" t="s">
        <v>41</v>
      </c>
      <c r="V215" s="187" t="s">
        <v>5</v>
      </c>
      <c r="W215" s="187" t="s">
        <v>5</v>
      </c>
      <c r="X215" s="187" t="s">
        <v>5</v>
      </c>
      <c r="Y215" s="187" t="s">
        <v>5</v>
      </c>
      <c r="Z215" s="187" t="s">
        <v>5</v>
      </c>
      <c r="AA215" s="187" t="s">
        <v>5</v>
      </c>
      <c r="AB215" s="187" t="s">
        <v>5</v>
      </c>
      <c r="AC215" s="187" t="s">
        <v>5</v>
      </c>
      <c r="AD215" s="187" t="s">
        <v>5</v>
      </c>
      <c r="AE215" s="187" t="s">
        <v>5</v>
      </c>
      <c r="AF215" s="187" t="s">
        <v>5</v>
      </c>
      <c r="AG215" s="187" t="s">
        <v>5</v>
      </c>
      <c r="AH215" s="187" t="s">
        <v>5</v>
      </c>
      <c r="AI215" s="189" t="s">
        <v>5</v>
      </c>
    </row>
    <row r="216" spans="1:35" ht="15.75">
      <c r="A216" s="186" t="s">
        <v>635</v>
      </c>
      <c r="B216" s="187" t="s">
        <v>651</v>
      </c>
      <c r="C216" s="187" t="s">
        <v>5</v>
      </c>
      <c r="D216" s="187" t="s">
        <v>5</v>
      </c>
      <c r="E216" s="187" t="s">
        <v>5</v>
      </c>
      <c r="F216" s="187" t="s">
        <v>5</v>
      </c>
      <c r="G216" s="187" t="s">
        <v>1155</v>
      </c>
      <c r="H216" s="187" t="s">
        <v>5</v>
      </c>
      <c r="I216" s="187" t="s">
        <v>5</v>
      </c>
      <c r="J216" s="187" t="s">
        <v>5</v>
      </c>
      <c r="K216" s="187" t="s">
        <v>5</v>
      </c>
      <c r="L216" s="187" t="s">
        <v>652</v>
      </c>
      <c r="M216" s="187" t="s">
        <v>653</v>
      </c>
      <c r="N216" s="187" t="s">
        <v>5</v>
      </c>
      <c r="O216" s="187" t="s">
        <v>5</v>
      </c>
      <c r="P216" s="188" t="s">
        <v>47</v>
      </c>
      <c r="Q216" s="187" t="s">
        <v>356</v>
      </c>
      <c r="R216" s="187" t="s">
        <v>1151</v>
      </c>
      <c r="S216" s="188" t="s">
        <v>234</v>
      </c>
      <c r="T216" s="188" t="s">
        <v>7</v>
      </c>
      <c r="U216" s="188" t="s">
        <v>41</v>
      </c>
      <c r="V216" s="187" t="s">
        <v>5</v>
      </c>
      <c r="W216" s="187" t="s">
        <v>5</v>
      </c>
      <c r="X216" s="187" t="s">
        <v>5</v>
      </c>
      <c r="Y216" s="187" t="s">
        <v>5</v>
      </c>
      <c r="Z216" s="187" t="s">
        <v>5</v>
      </c>
      <c r="AA216" s="187" t="s">
        <v>5</v>
      </c>
      <c r="AB216" s="187" t="s">
        <v>5</v>
      </c>
      <c r="AC216" s="187" t="s">
        <v>5</v>
      </c>
      <c r="AD216" s="187" t="s">
        <v>5</v>
      </c>
      <c r="AE216" s="187" t="s">
        <v>5</v>
      </c>
      <c r="AF216" s="187" t="s">
        <v>5</v>
      </c>
      <c r="AG216" s="187" t="s">
        <v>5</v>
      </c>
      <c r="AH216" s="187" t="s">
        <v>5</v>
      </c>
      <c r="AI216" s="189" t="s">
        <v>5</v>
      </c>
    </row>
    <row r="217" spans="1:35" ht="15.75">
      <c r="A217" s="186" t="s">
        <v>639</v>
      </c>
      <c r="B217" s="187" t="s">
        <v>655</v>
      </c>
      <c r="C217" s="187" t="s">
        <v>5</v>
      </c>
      <c r="D217" s="187" t="s">
        <v>5</v>
      </c>
      <c r="E217" s="187" t="s">
        <v>5</v>
      </c>
      <c r="F217" s="187" t="s">
        <v>5</v>
      </c>
      <c r="G217" s="187" t="s">
        <v>1155</v>
      </c>
      <c r="H217" s="187" t="s">
        <v>5</v>
      </c>
      <c r="I217" s="187" t="s">
        <v>5</v>
      </c>
      <c r="J217" s="187" t="s">
        <v>5</v>
      </c>
      <c r="K217" s="187" t="s">
        <v>5</v>
      </c>
      <c r="L217" s="187" t="s">
        <v>656</v>
      </c>
      <c r="M217" s="187" t="s">
        <v>657</v>
      </c>
      <c r="N217" s="187" t="s">
        <v>5</v>
      </c>
      <c r="O217" s="187" t="s">
        <v>5</v>
      </c>
      <c r="P217" s="188" t="s">
        <v>47</v>
      </c>
      <c r="Q217" s="187" t="s">
        <v>356</v>
      </c>
      <c r="R217" s="187" t="s">
        <v>1151</v>
      </c>
      <c r="S217" s="188" t="s">
        <v>72</v>
      </c>
      <c r="T217" s="188" t="s">
        <v>7</v>
      </c>
      <c r="U217" s="188" t="s">
        <v>41</v>
      </c>
      <c r="V217" s="187" t="s">
        <v>5</v>
      </c>
      <c r="W217" s="187" t="s">
        <v>5</v>
      </c>
      <c r="X217" s="187" t="s">
        <v>5</v>
      </c>
      <c r="Y217" s="187" t="s">
        <v>5</v>
      </c>
      <c r="Z217" s="187" t="s">
        <v>5</v>
      </c>
      <c r="AA217" s="187" t="s">
        <v>5</v>
      </c>
      <c r="AB217" s="187" t="s">
        <v>5</v>
      </c>
      <c r="AC217" s="187" t="s">
        <v>5</v>
      </c>
      <c r="AD217" s="187" t="s">
        <v>5</v>
      </c>
      <c r="AE217" s="187" t="s">
        <v>5</v>
      </c>
      <c r="AF217" s="187" t="s">
        <v>5</v>
      </c>
      <c r="AG217" s="187" t="s">
        <v>5</v>
      </c>
      <c r="AH217" s="187" t="s">
        <v>5</v>
      </c>
      <c r="AI217" s="189" t="s">
        <v>5</v>
      </c>
    </row>
    <row r="218" spans="1:35" ht="15.75">
      <c r="A218" s="186" t="s">
        <v>643</v>
      </c>
      <c r="B218" s="187" t="s">
        <v>664</v>
      </c>
      <c r="C218" s="187" t="s">
        <v>5</v>
      </c>
      <c r="D218" s="187" t="s">
        <v>5</v>
      </c>
      <c r="E218" s="187" t="s">
        <v>5</v>
      </c>
      <c r="F218" s="187" t="s">
        <v>5</v>
      </c>
      <c r="G218" s="187" t="s">
        <v>1155</v>
      </c>
      <c r="H218" s="187" t="s">
        <v>5</v>
      </c>
      <c r="I218" s="187" t="s">
        <v>5</v>
      </c>
      <c r="J218" s="187" t="s">
        <v>5</v>
      </c>
      <c r="K218" s="187" t="s">
        <v>5</v>
      </c>
      <c r="L218" s="187" t="s">
        <v>665</v>
      </c>
      <c r="M218" s="187" t="s">
        <v>666</v>
      </c>
      <c r="N218" s="187" t="s">
        <v>5</v>
      </c>
      <c r="O218" s="187" t="s">
        <v>5</v>
      </c>
      <c r="P218" s="188" t="s">
        <v>47</v>
      </c>
      <c r="Q218" s="187" t="s">
        <v>356</v>
      </c>
      <c r="R218" s="187" t="s">
        <v>1151</v>
      </c>
      <c r="S218" s="188" t="s">
        <v>234</v>
      </c>
      <c r="T218" s="188" t="s">
        <v>7</v>
      </c>
      <c r="U218" s="188" t="s">
        <v>41</v>
      </c>
      <c r="V218" s="187" t="s">
        <v>5</v>
      </c>
      <c r="W218" s="187" t="s">
        <v>5</v>
      </c>
      <c r="X218" s="187" t="s">
        <v>5</v>
      </c>
      <c r="Y218" s="187" t="s">
        <v>5</v>
      </c>
      <c r="Z218" s="187" t="s">
        <v>5</v>
      </c>
      <c r="AA218" s="187" t="s">
        <v>5</v>
      </c>
      <c r="AB218" s="187" t="s">
        <v>5</v>
      </c>
      <c r="AC218" s="187" t="s">
        <v>5</v>
      </c>
      <c r="AD218" s="187" t="s">
        <v>5</v>
      </c>
      <c r="AE218" s="187" t="s">
        <v>5</v>
      </c>
      <c r="AF218" s="187" t="s">
        <v>5</v>
      </c>
      <c r="AG218" s="187" t="s">
        <v>5</v>
      </c>
      <c r="AH218" s="187" t="s">
        <v>5</v>
      </c>
      <c r="AI218" s="189" t="s">
        <v>5</v>
      </c>
    </row>
    <row r="219" spans="1:35" ht="15.75">
      <c r="A219" s="186" t="s">
        <v>648</v>
      </c>
      <c r="B219" s="187" t="s">
        <v>668</v>
      </c>
      <c r="C219" s="187" t="s">
        <v>5</v>
      </c>
      <c r="D219" s="187" t="s">
        <v>5</v>
      </c>
      <c r="E219" s="187" t="s">
        <v>5</v>
      </c>
      <c r="F219" s="187" t="s">
        <v>5</v>
      </c>
      <c r="G219" s="187" t="s">
        <v>1155</v>
      </c>
      <c r="H219" s="187" t="s">
        <v>5</v>
      </c>
      <c r="I219" s="187" t="s">
        <v>5</v>
      </c>
      <c r="J219" s="187" t="s">
        <v>5</v>
      </c>
      <c r="K219" s="187" t="s">
        <v>5</v>
      </c>
      <c r="L219" s="187" t="s">
        <v>669</v>
      </c>
      <c r="M219" s="187" t="s">
        <v>670</v>
      </c>
      <c r="N219" s="187" t="s">
        <v>5</v>
      </c>
      <c r="O219" s="187" t="s">
        <v>5</v>
      </c>
      <c r="P219" s="188" t="s">
        <v>40</v>
      </c>
      <c r="Q219" s="187" t="s">
        <v>356</v>
      </c>
      <c r="R219" s="187" t="s">
        <v>1151</v>
      </c>
      <c r="S219" s="188" t="s">
        <v>43</v>
      </c>
      <c r="T219" s="188" t="s">
        <v>7</v>
      </c>
      <c r="U219" s="188" t="s">
        <v>41</v>
      </c>
      <c r="V219" s="187" t="s">
        <v>5</v>
      </c>
      <c r="W219" s="187" t="s">
        <v>5</v>
      </c>
      <c r="X219" s="187" t="s">
        <v>5</v>
      </c>
      <c r="Y219" s="187" t="s">
        <v>5</v>
      </c>
      <c r="Z219" s="187" t="s">
        <v>5</v>
      </c>
      <c r="AA219" s="187" t="s">
        <v>5</v>
      </c>
      <c r="AB219" s="187" t="s">
        <v>5</v>
      </c>
      <c r="AC219" s="187" t="s">
        <v>5</v>
      </c>
      <c r="AD219" s="187" t="s">
        <v>5</v>
      </c>
      <c r="AE219" s="187" t="s">
        <v>5</v>
      </c>
      <c r="AF219" s="187" t="s">
        <v>5</v>
      </c>
      <c r="AG219" s="187" t="s">
        <v>5</v>
      </c>
      <c r="AH219" s="187" t="s">
        <v>5</v>
      </c>
      <c r="AI219" s="189" t="s">
        <v>5</v>
      </c>
    </row>
    <row r="220" spans="1:35" ht="15.75">
      <c r="A220" s="186" t="s">
        <v>650</v>
      </c>
      <c r="B220" s="187" t="s">
        <v>672</v>
      </c>
      <c r="C220" s="187" t="s">
        <v>5</v>
      </c>
      <c r="D220" s="187" t="s">
        <v>5</v>
      </c>
      <c r="E220" s="187" t="s">
        <v>5</v>
      </c>
      <c r="F220" s="187" t="s">
        <v>5</v>
      </c>
      <c r="G220" s="187" t="s">
        <v>1155</v>
      </c>
      <c r="H220" s="187" t="s">
        <v>5</v>
      </c>
      <c r="I220" s="187" t="s">
        <v>5</v>
      </c>
      <c r="J220" s="187" t="s">
        <v>5</v>
      </c>
      <c r="K220" s="187" t="s">
        <v>5</v>
      </c>
      <c r="L220" s="187" t="s">
        <v>669</v>
      </c>
      <c r="M220" s="187" t="s">
        <v>670</v>
      </c>
      <c r="N220" s="187" t="s">
        <v>5</v>
      </c>
      <c r="O220" s="187" t="s">
        <v>5</v>
      </c>
      <c r="P220" s="188" t="s">
        <v>40</v>
      </c>
      <c r="Q220" s="187" t="s">
        <v>356</v>
      </c>
      <c r="R220" s="187" t="s">
        <v>1151</v>
      </c>
      <c r="S220" s="188" t="s">
        <v>43</v>
      </c>
      <c r="T220" s="188" t="s">
        <v>7</v>
      </c>
      <c r="U220" s="188" t="s">
        <v>41</v>
      </c>
      <c r="V220" s="187" t="s">
        <v>5</v>
      </c>
      <c r="W220" s="187" t="s">
        <v>5</v>
      </c>
      <c r="X220" s="187" t="s">
        <v>5</v>
      </c>
      <c r="Y220" s="187" t="s">
        <v>5</v>
      </c>
      <c r="Z220" s="187" t="s">
        <v>5</v>
      </c>
      <c r="AA220" s="187" t="s">
        <v>5</v>
      </c>
      <c r="AB220" s="187" t="s">
        <v>5</v>
      </c>
      <c r="AC220" s="187" t="s">
        <v>5</v>
      </c>
      <c r="AD220" s="187" t="s">
        <v>5</v>
      </c>
      <c r="AE220" s="187" t="s">
        <v>5</v>
      </c>
      <c r="AF220" s="187" t="s">
        <v>5</v>
      </c>
      <c r="AG220" s="187" t="s">
        <v>5</v>
      </c>
      <c r="AH220" s="187" t="s">
        <v>5</v>
      </c>
      <c r="AI220" s="189" t="s">
        <v>5</v>
      </c>
    </row>
    <row r="221" spans="1:35" ht="15.75">
      <c r="A221" s="186" t="s">
        <v>654</v>
      </c>
      <c r="B221" s="187" t="s">
        <v>674</v>
      </c>
      <c r="C221" s="187" t="s">
        <v>5</v>
      </c>
      <c r="D221" s="187" t="s">
        <v>5</v>
      </c>
      <c r="E221" s="187" t="s">
        <v>5</v>
      </c>
      <c r="F221" s="187" t="s">
        <v>5</v>
      </c>
      <c r="G221" s="187" t="s">
        <v>1155</v>
      </c>
      <c r="H221" s="187" t="s">
        <v>5</v>
      </c>
      <c r="I221" s="187" t="s">
        <v>5</v>
      </c>
      <c r="J221" s="187" t="s">
        <v>5</v>
      </c>
      <c r="K221" s="187" t="s">
        <v>5</v>
      </c>
      <c r="L221" s="187" t="s">
        <v>675</v>
      </c>
      <c r="M221" s="187" t="s">
        <v>676</v>
      </c>
      <c r="N221" s="187" t="s">
        <v>5</v>
      </c>
      <c r="O221" s="187" t="s">
        <v>5</v>
      </c>
      <c r="P221" s="188" t="s">
        <v>40</v>
      </c>
      <c r="Q221" s="187" t="s">
        <v>356</v>
      </c>
      <c r="R221" s="187" t="s">
        <v>1151</v>
      </c>
      <c r="S221" s="188" t="s">
        <v>43</v>
      </c>
      <c r="T221" s="188" t="s">
        <v>7</v>
      </c>
      <c r="U221" s="188" t="s">
        <v>41</v>
      </c>
      <c r="V221" s="187" t="s">
        <v>5</v>
      </c>
      <c r="W221" s="187" t="s">
        <v>5</v>
      </c>
      <c r="X221" s="187" t="s">
        <v>5</v>
      </c>
      <c r="Y221" s="187" t="s">
        <v>5</v>
      </c>
      <c r="Z221" s="187" t="s">
        <v>5</v>
      </c>
      <c r="AA221" s="187" t="s">
        <v>5</v>
      </c>
      <c r="AB221" s="187" t="s">
        <v>5</v>
      </c>
      <c r="AC221" s="187" t="s">
        <v>5</v>
      </c>
      <c r="AD221" s="187" t="s">
        <v>5</v>
      </c>
      <c r="AE221" s="187" t="s">
        <v>5</v>
      </c>
      <c r="AF221" s="187" t="s">
        <v>5</v>
      </c>
      <c r="AG221" s="187" t="s">
        <v>5</v>
      </c>
      <c r="AH221" s="187" t="s">
        <v>5</v>
      </c>
      <c r="AI221" s="189" t="s">
        <v>5</v>
      </c>
    </row>
    <row r="222" spans="1:35" ht="15.75">
      <c r="A222" s="186" t="s">
        <v>658</v>
      </c>
      <c r="B222" s="187" t="s">
        <v>678</v>
      </c>
      <c r="C222" s="187" t="s">
        <v>5</v>
      </c>
      <c r="D222" s="187" t="s">
        <v>5</v>
      </c>
      <c r="E222" s="187" t="s">
        <v>5</v>
      </c>
      <c r="F222" s="187" t="s">
        <v>5</v>
      </c>
      <c r="G222" s="187" t="s">
        <v>1155</v>
      </c>
      <c r="H222" s="187" t="s">
        <v>5</v>
      </c>
      <c r="I222" s="187" t="s">
        <v>5</v>
      </c>
      <c r="J222" s="187" t="s">
        <v>5</v>
      </c>
      <c r="K222" s="187" t="s">
        <v>5</v>
      </c>
      <c r="L222" s="187" t="s">
        <v>675</v>
      </c>
      <c r="M222" s="187" t="s">
        <v>676</v>
      </c>
      <c r="N222" s="187" t="s">
        <v>5</v>
      </c>
      <c r="O222" s="187" t="s">
        <v>5</v>
      </c>
      <c r="P222" s="188" t="s">
        <v>40</v>
      </c>
      <c r="Q222" s="187" t="s">
        <v>356</v>
      </c>
      <c r="R222" s="187" t="s">
        <v>1151</v>
      </c>
      <c r="S222" s="188" t="s">
        <v>43</v>
      </c>
      <c r="T222" s="188" t="s">
        <v>7</v>
      </c>
      <c r="U222" s="188" t="s">
        <v>41</v>
      </c>
      <c r="V222" s="187" t="s">
        <v>5</v>
      </c>
      <c r="W222" s="187" t="s">
        <v>5</v>
      </c>
      <c r="X222" s="187" t="s">
        <v>5</v>
      </c>
      <c r="Y222" s="187" t="s">
        <v>5</v>
      </c>
      <c r="Z222" s="187" t="s">
        <v>5</v>
      </c>
      <c r="AA222" s="187" t="s">
        <v>5</v>
      </c>
      <c r="AB222" s="187" t="s">
        <v>5</v>
      </c>
      <c r="AC222" s="187" t="s">
        <v>5</v>
      </c>
      <c r="AD222" s="187" t="s">
        <v>5</v>
      </c>
      <c r="AE222" s="187" t="s">
        <v>5</v>
      </c>
      <c r="AF222" s="187" t="s">
        <v>5</v>
      </c>
      <c r="AG222" s="187" t="s">
        <v>5</v>
      </c>
      <c r="AH222" s="187" t="s">
        <v>5</v>
      </c>
      <c r="AI222" s="189" t="s">
        <v>5</v>
      </c>
    </row>
    <row r="223" spans="1:35" ht="15.75">
      <c r="A223" s="186" t="s">
        <v>661</v>
      </c>
      <c r="B223" s="187" t="s">
        <v>680</v>
      </c>
      <c r="C223" s="187" t="s">
        <v>5</v>
      </c>
      <c r="D223" s="187" t="s">
        <v>5</v>
      </c>
      <c r="E223" s="187" t="s">
        <v>5</v>
      </c>
      <c r="F223" s="187" t="s">
        <v>5</v>
      </c>
      <c r="G223" s="187" t="s">
        <v>1155</v>
      </c>
      <c r="H223" s="187" t="s">
        <v>5</v>
      </c>
      <c r="I223" s="187" t="s">
        <v>5</v>
      </c>
      <c r="J223" s="187" t="s">
        <v>5</v>
      </c>
      <c r="K223" s="187" t="s">
        <v>5</v>
      </c>
      <c r="L223" s="187" t="s">
        <v>681</v>
      </c>
      <c r="M223" s="187" t="s">
        <v>682</v>
      </c>
      <c r="N223" s="187" t="s">
        <v>5</v>
      </c>
      <c r="O223" s="187" t="s">
        <v>5</v>
      </c>
      <c r="P223" s="188" t="s">
        <v>40</v>
      </c>
      <c r="Q223" s="187" t="s">
        <v>356</v>
      </c>
      <c r="R223" s="187" t="s">
        <v>1151</v>
      </c>
      <c r="S223" s="188" t="s">
        <v>43</v>
      </c>
      <c r="T223" s="188" t="s">
        <v>7</v>
      </c>
      <c r="U223" s="188" t="s">
        <v>41</v>
      </c>
      <c r="V223" s="187" t="s">
        <v>5</v>
      </c>
      <c r="W223" s="187" t="s">
        <v>5</v>
      </c>
      <c r="X223" s="187" t="s">
        <v>5</v>
      </c>
      <c r="Y223" s="187" t="s">
        <v>5</v>
      </c>
      <c r="Z223" s="187" t="s">
        <v>5</v>
      </c>
      <c r="AA223" s="187" t="s">
        <v>5</v>
      </c>
      <c r="AB223" s="187" t="s">
        <v>5</v>
      </c>
      <c r="AC223" s="187" t="s">
        <v>5</v>
      </c>
      <c r="AD223" s="187" t="s">
        <v>5</v>
      </c>
      <c r="AE223" s="187" t="s">
        <v>5</v>
      </c>
      <c r="AF223" s="187" t="s">
        <v>5</v>
      </c>
      <c r="AG223" s="187" t="s">
        <v>5</v>
      </c>
      <c r="AH223" s="187" t="s">
        <v>5</v>
      </c>
      <c r="AI223" s="189" t="s">
        <v>5</v>
      </c>
    </row>
    <row r="224" spans="1:35" ht="15.75">
      <c r="A224" s="186" t="s">
        <v>663</v>
      </c>
      <c r="B224" s="187" t="s">
        <v>684</v>
      </c>
      <c r="C224" s="187" t="s">
        <v>5</v>
      </c>
      <c r="D224" s="187" t="s">
        <v>5</v>
      </c>
      <c r="E224" s="187" t="s">
        <v>5</v>
      </c>
      <c r="F224" s="187" t="s">
        <v>5</v>
      </c>
      <c r="G224" s="187" t="s">
        <v>1155</v>
      </c>
      <c r="H224" s="187" t="s">
        <v>5</v>
      </c>
      <c r="I224" s="187" t="s">
        <v>5</v>
      </c>
      <c r="J224" s="187" t="s">
        <v>5</v>
      </c>
      <c r="K224" s="187" t="s">
        <v>5</v>
      </c>
      <c r="L224" s="187" t="s">
        <v>685</v>
      </c>
      <c r="M224" s="187" t="s">
        <v>686</v>
      </c>
      <c r="N224" s="187" t="s">
        <v>5</v>
      </c>
      <c r="O224" s="187" t="s">
        <v>5</v>
      </c>
      <c r="P224" s="188" t="s">
        <v>40</v>
      </c>
      <c r="Q224" s="187" t="s">
        <v>356</v>
      </c>
      <c r="R224" s="187" t="s">
        <v>1151</v>
      </c>
      <c r="S224" s="188" t="s">
        <v>39</v>
      </c>
      <c r="T224" s="188" t="s">
        <v>7</v>
      </c>
      <c r="U224" s="188" t="s">
        <v>41</v>
      </c>
      <c r="V224" s="187" t="s">
        <v>5</v>
      </c>
      <c r="W224" s="187" t="s">
        <v>5</v>
      </c>
      <c r="X224" s="187" t="s">
        <v>5</v>
      </c>
      <c r="Y224" s="187" t="s">
        <v>5</v>
      </c>
      <c r="Z224" s="187" t="s">
        <v>5</v>
      </c>
      <c r="AA224" s="187" t="s">
        <v>5</v>
      </c>
      <c r="AB224" s="187" t="s">
        <v>5</v>
      </c>
      <c r="AC224" s="187" t="s">
        <v>5</v>
      </c>
      <c r="AD224" s="187" t="s">
        <v>5</v>
      </c>
      <c r="AE224" s="187" t="s">
        <v>5</v>
      </c>
      <c r="AF224" s="187" t="s">
        <v>5</v>
      </c>
      <c r="AG224" s="187" t="s">
        <v>5</v>
      </c>
      <c r="AH224" s="187" t="s">
        <v>5</v>
      </c>
      <c r="AI224" s="189" t="s">
        <v>5</v>
      </c>
    </row>
    <row r="225" spans="1:35" ht="15.75">
      <c r="A225" s="186" t="s">
        <v>667</v>
      </c>
      <c r="B225" s="187" t="s">
        <v>688</v>
      </c>
      <c r="C225" s="187" t="s">
        <v>5</v>
      </c>
      <c r="D225" s="187" t="s">
        <v>5</v>
      </c>
      <c r="E225" s="187" t="s">
        <v>5</v>
      </c>
      <c r="F225" s="187" t="s">
        <v>5</v>
      </c>
      <c r="G225" s="187" t="s">
        <v>1155</v>
      </c>
      <c r="H225" s="187" t="s">
        <v>5</v>
      </c>
      <c r="I225" s="187" t="s">
        <v>5</v>
      </c>
      <c r="J225" s="187" t="s">
        <v>5</v>
      </c>
      <c r="K225" s="187" t="s">
        <v>5</v>
      </c>
      <c r="L225" s="187" t="s">
        <v>685</v>
      </c>
      <c r="M225" s="187" t="s">
        <v>686</v>
      </c>
      <c r="N225" s="187" t="s">
        <v>5</v>
      </c>
      <c r="O225" s="187" t="s">
        <v>5</v>
      </c>
      <c r="P225" s="188" t="s">
        <v>40</v>
      </c>
      <c r="Q225" s="187" t="s">
        <v>356</v>
      </c>
      <c r="R225" s="187" t="s">
        <v>1151</v>
      </c>
      <c r="S225" s="188" t="s">
        <v>39</v>
      </c>
      <c r="T225" s="188" t="s">
        <v>7</v>
      </c>
      <c r="U225" s="188" t="s">
        <v>41</v>
      </c>
      <c r="V225" s="187" t="s">
        <v>5</v>
      </c>
      <c r="W225" s="187" t="s">
        <v>5</v>
      </c>
      <c r="X225" s="187" t="s">
        <v>5</v>
      </c>
      <c r="Y225" s="187" t="s">
        <v>5</v>
      </c>
      <c r="Z225" s="187" t="s">
        <v>5</v>
      </c>
      <c r="AA225" s="187" t="s">
        <v>5</v>
      </c>
      <c r="AB225" s="187" t="s">
        <v>5</v>
      </c>
      <c r="AC225" s="187" t="s">
        <v>5</v>
      </c>
      <c r="AD225" s="187" t="s">
        <v>5</v>
      </c>
      <c r="AE225" s="187" t="s">
        <v>5</v>
      </c>
      <c r="AF225" s="187" t="s">
        <v>5</v>
      </c>
      <c r="AG225" s="187" t="s">
        <v>5</v>
      </c>
      <c r="AH225" s="187" t="s">
        <v>5</v>
      </c>
      <c r="AI225" s="189" t="s">
        <v>5</v>
      </c>
    </row>
    <row r="226" spans="1:35" ht="15.75">
      <c r="A226" s="186" t="s">
        <v>671</v>
      </c>
      <c r="B226" s="187" t="s">
        <v>690</v>
      </c>
      <c r="C226" s="187" t="s">
        <v>5</v>
      </c>
      <c r="D226" s="187" t="s">
        <v>5</v>
      </c>
      <c r="E226" s="187" t="s">
        <v>5</v>
      </c>
      <c r="F226" s="187" t="s">
        <v>5</v>
      </c>
      <c r="G226" s="187" t="s">
        <v>1155</v>
      </c>
      <c r="H226" s="187" t="s">
        <v>5</v>
      </c>
      <c r="I226" s="187" t="s">
        <v>5</v>
      </c>
      <c r="J226" s="187" t="s">
        <v>5</v>
      </c>
      <c r="K226" s="187" t="s">
        <v>5</v>
      </c>
      <c r="L226" s="187" t="s">
        <v>691</v>
      </c>
      <c r="M226" s="187" t="s">
        <v>692</v>
      </c>
      <c r="N226" s="187" t="s">
        <v>5</v>
      </c>
      <c r="O226" s="187" t="s">
        <v>5</v>
      </c>
      <c r="P226" s="188" t="s">
        <v>40</v>
      </c>
      <c r="Q226" s="187" t="s">
        <v>356</v>
      </c>
      <c r="R226" s="187" t="s">
        <v>1151</v>
      </c>
      <c r="S226" s="188" t="s">
        <v>256</v>
      </c>
      <c r="T226" s="188" t="s">
        <v>7</v>
      </c>
      <c r="U226" s="188" t="s">
        <v>41</v>
      </c>
      <c r="V226" s="187" t="s">
        <v>5</v>
      </c>
      <c r="W226" s="187" t="s">
        <v>5</v>
      </c>
      <c r="X226" s="187" t="s">
        <v>5</v>
      </c>
      <c r="Y226" s="187" t="s">
        <v>5</v>
      </c>
      <c r="Z226" s="187" t="s">
        <v>5</v>
      </c>
      <c r="AA226" s="187" t="s">
        <v>5</v>
      </c>
      <c r="AB226" s="187" t="s">
        <v>5</v>
      </c>
      <c r="AC226" s="187" t="s">
        <v>5</v>
      </c>
      <c r="AD226" s="187" t="s">
        <v>5</v>
      </c>
      <c r="AE226" s="187" t="s">
        <v>5</v>
      </c>
      <c r="AF226" s="187" t="s">
        <v>5</v>
      </c>
      <c r="AG226" s="187" t="s">
        <v>5</v>
      </c>
      <c r="AH226" s="187" t="s">
        <v>5</v>
      </c>
      <c r="AI226" s="189" t="s">
        <v>5</v>
      </c>
    </row>
    <row r="227" spans="1:35" ht="15.75">
      <c r="A227" s="186" t="s">
        <v>673</v>
      </c>
      <c r="B227" s="187" t="s">
        <v>694</v>
      </c>
      <c r="C227" s="187" t="s">
        <v>5</v>
      </c>
      <c r="D227" s="187" t="s">
        <v>5</v>
      </c>
      <c r="E227" s="187" t="s">
        <v>5</v>
      </c>
      <c r="F227" s="187" t="s">
        <v>5</v>
      </c>
      <c r="G227" s="187" t="s">
        <v>1155</v>
      </c>
      <c r="H227" s="187" t="s">
        <v>5</v>
      </c>
      <c r="I227" s="187" t="s">
        <v>5</v>
      </c>
      <c r="J227" s="187" t="s">
        <v>5</v>
      </c>
      <c r="K227" s="187" t="s">
        <v>5</v>
      </c>
      <c r="L227" s="187" t="s">
        <v>691</v>
      </c>
      <c r="M227" s="187" t="s">
        <v>692</v>
      </c>
      <c r="N227" s="187" t="s">
        <v>5</v>
      </c>
      <c r="O227" s="187" t="s">
        <v>5</v>
      </c>
      <c r="P227" s="188" t="s">
        <v>40</v>
      </c>
      <c r="Q227" s="187" t="s">
        <v>356</v>
      </c>
      <c r="R227" s="187" t="s">
        <v>1151</v>
      </c>
      <c r="S227" s="188" t="s">
        <v>256</v>
      </c>
      <c r="T227" s="188" t="s">
        <v>7</v>
      </c>
      <c r="U227" s="188" t="s">
        <v>41</v>
      </c>
      <c r="V227" s="187" t="s">
        <v>5</v>
      </c>
      <c r="W227" s="187" t="s">
        <v>5</v>
      </c>
      <c r="X227" s="187" t="s">
        <v>5</v>
      </c>
      <c r="Y227" s="187" t="s">
        <v>5</v>
      </c>
      <c r="Z227" s="187" t="s">
        <v>5</v>
      </c>
      <c r="AA227" s="187" t="s">
        <v>5</v>
      </c>
      <c r="AB227" s="187" t="s">
        <v>5</v>
      </c>
      <c r="AC227" s="187" t="s">
        <v>5</v>
      </c>
      <c r="AD227" s="187" t="s">
        <v>5</v>
      </c>
      <c r="AE227" s="187" t="s">
        <v>5</v>
      </c>
      <c r="AF227" s="187" t="s">
        <v>5</v>
      </c>
      <c r="AG227" s="187" t="s">
        <v>5</v>
      </c>
      <c r="AH227" s="187" t="s">
        <v>5</v>
      </c>
      <c r="AI227" s="189" t="s">
        <v>5</v>
      </c>
    </row>
    <row r="228" spans="1:35" ht="15.75">
      <c r="A228" s="186" t="s">
        <v>677</v>
      </c>
      <c r="B228" s="187" t="s">
        <v>696</v>
      </c>
      <c r="C228" s="187" t="s">
        <v>5</v>
      </c>
      <c r="D228" s="187" t="s">
        <v>5</v>
      </c>
      <c r="E228" s="187" t="s">
        <v>5</v>
      </c>
      <c r="F228" s="187" t="s">
        <v>5</v>
      </c>
      <c r="G228" s="187" t="s">
        <v>1155</v>
      </c>
      <c r="H228" s="187" t="s">
        <v>5</v>
      </c>
      <c r="I228" s="187" t="s">
        <v>5</v>
      </c>
      <c r="J228" s="187" t="s">
        <v>5</v>
      </c>
      <c r="K228" s="187" t="s">
        <v>5</v>
      </c>
      <c r="L228" s="187" t="s">
        <v>697</v>
      </c>
      <c r="M228" s="187" t="s">
        <v>698</v>
      </c>
      <c r="N228" s="187" t="s">
        <v>5</v>
      </c>
      <c r="O228" s="187" t="s">
        <v>5</v>
      </c>
      <c r="P228" s="188" t="s">
        <v>40</v>
      </c>
      <c r="Q228" s="187" t="s">
        <v>356</v>
      </c>
      <c r="R228" s="187" t="s">
        <v>1151</v>
      </c>
      <c r="S228" s="188" t="s">
        <v>43</v>
      </c>
      <c r="T228" s="188" t="s">
        <v>7</v>
      </c>
      <c r="U228" s="188" t="s">
        <v>41</v>
      </c>
      <c r="V228" s="187" t="s">
        <v>5</v>
      </c>
      <c r="W228" s="187" t="s">
        <v>5</v>
      </c>
      <c r="X228" s="187" t="s">
        <v>5</v>
      </c>
      <c r="Y228" s="187" t="s">
        <v>5</v>
      </c>
      <c r="Z228" s="187" t="s">
        <v>5</v>
      </c>
      <c r="AA228" s="187" t="s">
        <v>5</v>
      </c>
      <c r="AB228" s="187" t="s">
        <v>5</v>
      </c>
      <c r="AC228" s="187" t="s">
        <v>5</v>
      </c>
      <c r="AD228" s="187" t="s">
        <v>5</v>
      </c>
      <c r="AE228" s="187" t="s">
        <v>5</v>
      </c>
      <c r="AF228" s="187" t="s">
        <v>5</v>
      </c>
      <c r="AG228" s="187" t="s">
        <v>5</v>
      </c>
      <c r="AH228" s="187" t="s">
        <v>5</v>
      </c>
      <c r="AI228" s="189" t="s">
        <v>5</v>
      </c>
    </row>
    <row r="229" spans="1:35" ht="15.75">
      <c r="A229" s="186" t="s">
        <v>679</v>
      </c>
      <c r="B229" s="187" t="s">
        <v>700</v>
      </c>
      <c r="C229" s="187" t="s">
        <v>5</v>
      </c>
      <c r="D229" s="187" t="s">
        <v>5</v>
      </c>
      <c r="E229" s="187" t="s">
        <v>5</v>
      </c>
      <c r="F229" s="187" t="s">
        <v>5</v>
      </c>
      <c r="G229" s="187" t="s">
        <v>1155</v>
      </c>
      <c r="H229" s="187" t="s">
        <v>5</v>
      </c>
      <c r="I229" s="187" t="s">
        <v>5</v>
      </c>
      <c r="J229" s="187" t="s">
        <v>5</v>
      </c>
      <c r="K229" s="187" t="s">
        <v>5</v>
      </c>
      <c r="L229" s="187" t="s">
        <v>697</v>
      </c>
      <c r="M229" s="187" t="s">
        <v>698</v>
      </c>
      <c r="N229" s="187" t="s">
        <v>5</v>
      </c>
      <c r="O229" s="187" t="s">
        <v>5</v>
      </c>
      <c r="P229" s="188" t="s">
        <v>40</v>
      </c>
      <c r="Q229" s="187" t="s">
        <v>356</v>
      </c>
      <c r="R229" s="187" t="s">
        <v>1151</v>
      </c>
      <c r="S229" s="188" t="s">
        <v>43</v>
      </c>
      <c r="T229" s="188" t="s">
        <v>7</v>
      </c>
      <c r="U229" s="188" t="s">
        <v>41</v>
      </c>
      <c r="V229" s="187" t="s">
        <v>5</v>
      </c>
      <c r="W229" s="187" t="s">
        <v>5</v>
      </c>
      <c r="X229" s="187" t="s">
        <v>5</v>
      </c>
      <c r="Y229" s="187" t="s">
        <v>5</v>
      </c>
      <c r="Z229" s="187" t="s">
        <v>5</v>
      </c>
      <c r="AA229" s="187" t="s">
        <v>5</v>
      </c>
      <c r="AB229" s="187" t="s">
        <v>5</v>
      </c>
      <c r="AC229" s="187" t="s">
        <v>5</v>
      </c>
      <c r="AD229" s="187" t="s">
        <v>5</v>
      </c>
      <c r="AE229" s="187" t="s">
        <v>5</v>
      </c>
      <c r="AF229" s="187" t="s">
        <v>5</v>
      </c>
      <c r="AG229" s="187" t="s">
        <v>5</v>
      </c>
      <c r="AH229" s="187" t="s">
        <v>5</v>
      </c>
      <c r="AI229" s="189" t="s">
        <v>5</v>
      </c>
    </row>
    <row r="230" spans="1:35" ht="15.75">
      <c r="A230" s="186" t="s">
        <v>683</v>
      </c>
      <c r="B230" s="187" t="s">
        <v>702</v>
      </c>
      <c r="C230" s="187" t="s">
        <v>5</v>
      </c>
      <c r="D230" s="187" t="s">
        <v>5</v>
      </c>
      <c r="E230" s="187" t="s">
        <v>5</v>
      </c>
      <c r="F230" s="187" t="s">
        <v>5</v>
      </c>
      <c r="G230" s="187" t="s">
        <v>1155</v>
      </c>
      <c r="H230" s="187" t="s">
        <v>5</v>
      </c>
      <c r="I230" s="187" t="s">
        <v>5</v>
      </c>
      <c r="J230" s="187" t="s">
        <v>5</v>
      </c>
      <c r="K230" s="187" t="s">
        <v>5</v>
      </c>
      <c r="L230" s="187" t="s">
        <v>703</v>
      </c>
      <c r="M230" s="187" t="s">
        <v>704</v>
      </c>
      <c r="N230" s="187" t="s">
        <v>5</v>
      </c>
      <c r="O230" s="187" t="s">
        <v>5</v>
      </c>
      <c r="P230" s="188" t="s">
        <v>40</v>
      </c>
      <c r="Q230" s="187" t="s">
        <v>356</v>
      </c>
      <c r="R230" s="187" t="s">
        <v>1151</v>
      </c>
      <c r="S230" s="188" t="s">
        <v>43</v>
      </c>
      <c r="T230" s="188" t="s">
        <v>7</v>
      </c>
      <c r="U230" s="188" t="s">
        <v>41</v>
      </c>
      <c r="V230" s="187" t="s">
        <v>5</v>
      </c>
      <c r="W230" s="187" t="s">
        <v>5</v>
      </c>
      <c r="X230" s="187" t="s">
        <v>5</v>
      </c>
      <c r="Y230" s="187" t="s">
        <v>5</v>
      </c>
      <c r="Z230" s="187" t="s">
        <v>5</v>
      </c>
      <c r="AA230" s="187" t="s">
        <v>5</v>
      </c>
      <c r="AB230" s="187" t="s">
        <v>5</v>
      </c>
      <c r="AC230" s="187" t="s">
        <v>5</v>
      </c>
      <c r="AD230" s="187" t="s">
        <v>5</v>
      </c>
      <c r="AE230" s="187" t="s">
        <v>5</v>
      </c>
      <c r="AF230" s="187" t="s">
        <v>5</v>
      </c>
      <c r="AG230" s="187" t="s">
        <v>5</v>
      </c>
      <c r="AH230" s="187" t="s">
        <v>5</v>
      </c>
      <c r="AI230" s="189" t="s">
        <v>5</v>
      </c>
    </row>
    <row r="231" spans="1:35" ht="15.75">
      <c r="A231" s="186" t="s">
        <v>687</v>
      </c>
      <c r="B231" s="187" t="s">
        <v>706</v>
      </c>
      <c r="C231" s="187" t="s">
        <v>5</v>
      </c>
      <c r="D231" s="187" t="s">
        <v>5</v>
      </c>
      <c r="E231" s="187" t="s">
        <v>5</v>
      </c>
      <c r="F231" s="187" t="s">
        <v>5</v>
      </c>
      <c r="G231" s="187" t="s">
        <v>1155</v>
      </c>
      <c r="H231" s="187" t="s">
        <v>5</v>
      </c>
      <c r="I231" s="187" t="s">
        <v>5</v>
      </c>
      <c r="J231" s="187" t="s">
        <v>5</v>
      </c>
      <c r="K231" s="187" t="s">
        <v>5</v>
      </c>
      <c r="L231" s="187" t="s">
        <v>703</v>
      </c>
      <c r="M231" s="187" t="s">
        <v>704</v>
      </c>
      <c r="N231" s="187" t="s">
        <v>5</v>
      </c>
      <c r="O231" s="187" t="s">
        <v>5</v>
      </c>
      <c r="P231" s="188" t="s">
        <v>40</v>
      </c>
      <c r="Q231" s="187" t="s">
        <v>356</v>
      </c>
      <c r="R231" s="187" t="s">
        <v>1151</v>
      </c>
      <c r="S231" s="188" t="s">
        <v>43</v>
      </c>
      <c r="T231" s="188" t="s">
        <v>7</v>
      </c>
      <c r="U231" s="188" t="s">
        <v>41</v>
      </c>
      <c r="V231" s="187" t="s">
        <v>5</v>
      </c>
      <c r="W231" s="187" t="s">
        <v>5</v>
      </c>
      <c r="X231" s="187" t="s">
        <v>5</v>
      </c>
      <c r="Y231" s="187" t="s">
        <v>5</v>
      </c>
      <c r="Z231" s="187" t="s">
        <v>5</v>
      </c>
      <c r="AA231" s="187" t="s">
        <v>5</v>
      </c>
      <c r="AB231" s="187" t="s">
        <v>5</v>
      </c>
      <c r="AC231" s="187" t="s">
        <v>5</v>
      </c>
      <c r="AD231" s="187" t="s">
        <v>5</v>
      </c>
      <c r="AE231" s="187" t="s">
        <v>5</v>
      </c>
      <c r="AF231" s="187" t="s">
        <v>5</v>
      </c>
      <c r="AG231" s="187" t="s">
        <v>5</v>
      </c>
      <c r="AH231" s="187" t="s">
        <v>5</v>
      </c>
      <c r="AI231" s="189" t="s">
        <v>5</v>
      </c>
    </row>
    <row r="232" spans="1:35" ht="15.75">
      <c r="A232" s="186" t="s">
        <v>689</v>
      </c>
      <c r="B232" s="187" t="s">
        <v>708</v>
      </c>
      <c r="C232" s="187" t="s">
        <v>5</v>
      </c>
      <c r="D232" s="187" t="s">
        <v>5</v>
      </c>
      <c r="E232" s="187" t="s">
        <v>5</v>
      </c>
      <c r="F232" s="187" t="s">
        <v>5</v>
      </c>
      <c r="G232" s="187" t="s">
        <v>1155</v>
      </c>
      <c r="H232" s="187" t="s">
        <v>5</v>
      </c>
      <c r="I232" s="187" t="s">
        <v>5</v>
      </c>
      <c r="J232" s="187" t="s">
        <v>5</v>
      </c>
      <c r="K232" s="187" t="s">
        <v>5</v>
      </c>
      <c r="L232" s="187" t="s">
        <v>709</v>
      </c>
      <c r="M232" s="187" t="s">
        <v>710</v>
      </c>
      <c r="N232" s="187" t="s">
        <v>5</v>
      </c>
      <c r="O232" s="187" t="s">
        <v>5</v>
      </c>
      <c r="P232" s="188" t="s">
        <v>40</v>
      </c>
      <c r="Q232" s="187" t="s">
        <v>356</v>
      </c>
      <c r="R232" s="187" t="s">
        <v>1151</v>
      </c>
      <c r="S232" s="188" t="s">
        <v>148</v>
      </c>
      <c r="T232" s="188" t="s">
        <v>7</v>
      </c>
      <c r="U232" s="188" t="s">
        <v>41</v>
      </c>
      <c r="V232" s="187" t="s">
        <v>5</v>
      </c>
      <c r="W232" s="187" t="s">
        <v>5</v>
      </c>
      <c r="X232" s="187" t="s">
        <v>5</v>
      </c>
      <c r="Y232" s="187" t="s">
        <v>5</v>
      </c>
      <c r="Z232" s="187" t="s">
        <v>5</v>
      </c>
      <c r="AA232" s="187" t="s">
        <v>5</v>
      </c>
      <c r="AB232" s="187" t="s">
        <v>5</v>
      </c>
      <c r="AC232" s="187" t="s">
        <v>5</v>
      </c>
      <c r="AD232" s="187" t="s">
        <v>5</v>
      </c>
      <c r="AE232" s="187" t="s">
        <v>5</v>
      </c>
      <c r="AF232" s="187" t="s">
        <v>5</v>
      </c>
      <c r="AG232" s="187" t="s">
        <v>5</v>
      </c>
      <c r="AH232" s="187" t="s">
        <v>5</v>
      </c>
      <c r="AI232" s="189" t="s">
        <v>5</v>
      </c>
    </row>
    <row r="233" spans="1:35" ht="15.75">
      <c r="A233" s="186" t="s">
        <v>693</v>
      </c>
      <c r="B233" s="187" t="s">
        <v>712</v>
      </c>
      <c r="C233" s="187" t="s">
        <v>5</v>
      </c>
      <c r="D233" s="187" t="s">
        <v>5</v>
      </c>
      <c r="E233" s="187" t="s">
        <v>5</v>
      </c>
      <c r="F233" s="187" t="s">
        <v>5</v>
      </c>
      <c r="G233" s="187" t="s">
        <v>1155</v>
      </c>
      <c r="H233" s="187" t="s">
        <v>5</v>
      </c>
      <c r="I233" s="187" t="s">
        <v>5</v>
      </c>
      <c r="J233" s="187" t="s">
        <v>5</v>
      </c>
      <c r="K233" s="187" t="s">
        <v>5</v>
      </c>
      <c r="L233" s="187" t="s">
        <v>709</v>
      </c>
      <c r="M233" s="187" t="s">
        <v>710</v>
      </c>
      <c r="N233" s="187" t="s">
        <v>5</v>
      </c>
      <c r="O233" s="187" t="s">
        <v>5</v>
      </c>
      <c r="P233" s="188" t="s">
        <v>40</v>
      </c>
      <c r="Q233" s="187" t="s">
        <v>356</v>
      </c>
      <c r="R233" s="187" t="s">
        <v>1151</v>
      </c>
      <c r="S233" s="188" t="s">
        <v>148</v>
      </c>
      <c r="T233" s="188" t="s">
        <v>7</v>
      </c>
      <c r="U233" s="188" t="s">
        <v>41</v>
      </c>
      <c r="V233" s="187" t="s">
        <v>5</v>
      </c>
      <c r="W233" s="187" t="s">
        <v>5</v>
      </c>
      <c r="X233" s="187" t="s">
        <v>5</v>
      </c>
      <c r="Y233" s="187" t="s">
        <v>5</v>
      </c>
      <c r="Z233" s="187" t="s">
        <v>5</v>
      </c>
      <c r="AA233" s="187" t="s">
        <v>5</v>
      </c>
      <c r="AB233" s="187" t="s">
        <v>5</v>
      </c>
      <c r="AC233" s="187" t="s">
        <v>5</v>
      </c>
      <c r="AD233" s="187" t="s">
        <v>5</v>
      </c>
      <c r="AE233" s="187" t="s">
        <v>5</v>
      </c>
      <c r="AF233" s="187" t="s">
        <v>5</v>
      </c>
      <c r="AG233" s="187" t="s">
        <v>5</v>
      </c>
      <c r="AH233" s="187" t="s">
        <v>5</v>
      </c>
      <c r="AI233" s="189" t="s">
        <v>5</v>
      </c>
    </row>
    <row r="234" spans="1:35" ht="15.75">
      <c r="A234" s="186" t="s">
        <v>695</v>
      </c>
      <c r="B234" s="187" t="s">
        <v>714</v>
      </c>
      <c r="C234" s="187" t="s">
        <v>5</v>
      </c>
      <c r="D234" s="187" t="s">
        <v>5</v>
      </c>
      <c r="E234" s="187" t="s">
        <v>5</v>
      </c>
      <c r="F234" s="187" t="s">
        <v>5</v>
      </c>
      <c r="G234" s="187" t="s">
        <v>1155</v>
      </c>
      <c r="H234" s="187" t="s">
        <v>5</v>
      </c>
      <c r="I234" s="187" t="s">
        <v>5</v>
      </c>
      <c r="J234" s="187" t="s">
        <v>5</v>
      </c>
      <c r="K234" s="187" t="s">
        <v>5</v>
      </c>
      <c r="L234" s="187" t="s">
        <v>715</v>
      </c>
      <c r="M234" s="187" t="s">
        <v>716</v>
      </c>
      <c r="N234" s="187" t="s">
        <v>5</v>
      </c>
      <c r="O234" s="187" t="s">
        <v>5</v>
      </c>
      <c r="P234" s="188" t="s">
        <v>40</v>
      </c>
      <c r="Q234" s="187" t="s">
        <v>356</v>
      </c>
      <c r="R234" s="187" t="s">
        <v>1151</v>
      </c>
      <c r="S234" s="188" t="s">
        <v>39</v>
      </c>
      <c r="T234" s="188" t="s">
        <v>7</v>
      </c>
      <c r="U234" s="188" t="s">
        <v>41</v>
      </c>
      <c r="V234" s="187" t="s">
        <v>5</v>
      </c>
      <c r="W234" s="187" t="s">
        <v>5</v>
      </c>
      <c r="X234" s="187" t="s">
        <v>5</v>
      </c>
      <c r="Y234" s="187" t="s">
        <v>5</v>
      </c>
      <c r="Z234" s="187" t="s">
        <v>5</v>
      </c>
      <c r="AA234" s="187" t="s">
        <v>5</v>
      </c>
      <c r="AB234" s="187" t="s">
        <v>5</v>
      </c>
      <c r="AC234" s="187" t="s">
        <v>5</v>
      </c>
      <c r="AD234" s="187" t="s">
        <v>5</v>
      </c>
      <c r="AE234" s="187" t="s">
        <v>5</v>
      </c>
      <c r="AF234" s="187" t="s">
        <v>5</v>
      </c>
      <c r="AG234" s="187" t="s">
        <v>5</v>
      </c>
      <c r="AH234" s="187" t="s">
        <v>5</v>
      </c>
      <c r="AI234" s="189" t="s">
        <v>5</v>
      </c>
    </row>
    <row r="235" spans="1:35" ht="15.75">
      <c r="A235" s="186" t="s">
        <v>699</v>
      </c>
      <c r="B235" s="187" t="s">
        <v>718</v>
      </c>
      <c r="C235" s="187" t="s">
        <v>5</v>
      </c>
      <c r="D235" s="187" t="s">
        <v>5</v>
      </c>
      <c r="E235" s="187" t="s">
        <v>5</v>
      </c>
      <c r="F235" s="187" t="s">
        <v>5</v>
      </c>
      <c r="G235" s="187" t="s">
        <v>1155</v>
      </c>
      <c r="H235" s="187" t="s">
        <v>5</v>
      </c>
      <c r="I235" s="187" t="s">
        <v>5</v>
      </c>
      <c r="J235" s="187" t="s">
        <v>5</v>
      </c>
      <c r="K235" s="187" t="s">
        <v>5</v>
      </c>
      <c r="L235" s="187" t="s">
        <v>715</v>
      </c>
      <c r="M235" s="187" t="s">
        <v>716</v>
      </c>
      <c r="N235" s="187" t="s">
        <v>5</v>
      </c>
      <c r="O235" s="187" t="s">
        <v>5</v>
      </c>
      <c r="P235" s="188" t="s">
        <v>40</v>
      </c>
      <c r="Q235" s="187" t="s">
        <v>356</v>
      </c>
      <c r="R235" s="187" t="s">
        <v>1151</v>
      </c>
      <c r="S235" s="188" t="s">
        <v>39</v>
      </c>
      <c r="T235" s="188" t="s">
        <v>7</v>
      </c>
      <c r="U235" s="188" t="s">
        <v>41</v>
      </c>
      <c r="V235" s="187" t="s">
        <v>5</v>
      </c>
      <c r="W235" s="187" t="s">
        <v>5</v>
      </c>
      <c r="X235" s="187" t="s">
        <v>5</v>
      </c>
      <c r="Y235" s="187" t="s">
        <v>5</v>
      </c>
      <c r="Z235" s="187" t="s">
        <v>5</v>
      </c>
      <c r="AA235" s="187" t="s">
        <v>5</v>
      </c>
      <c r="AB235" s="187" t="s">
        <v>5</v>
      </c>
      <c r="AC235" s="187" t="s">
        <v>5</v>
      </c>
      <c r="AD235" s="187" t="s">
        <v>5</v>
      </c>
      <c r="AE235" s="187" t="s">
        <v>5</v>
      </c>
      <c r="AF235" s="187" t="s">
        <v>5</v>
      </c>
      <c r="AG235" s="187" t="s">
        <v>5</v>
      </c>
      <c r="AH235" s="187" t="s">
        <v>5</v>
      </c>
      <c r="AI235" s="189" t="s">
        <v>5</v>
      </c>
    </row>
    <row r="236" spans="1:35" ht="15.75">
      <c r="A236" s="186" t="s">
        <v>701</v>
      </c>
      <c r="B236" s="187" t="s">
        <v>720</v>
      </c>
      <c r="C236" s="187" t="s">
        <v>5</v>
      </c>
      <c r="D236" s="187" t="s">
        <v>5</v>
      </c>
      <c r="E236" s="187" t="s">
        <v>5</v>
      </c>
      <c r="F236" s="187" t="s">
        <v>5</v>
      </c>
      <c r="G236" s="187" t="s">
        <v>1155</v>
      </c>
      <c r="H236" s="187" t="s">
        <v>5</v>
      </c>
      <c r="I236" s="187" t="s">
        <v>5</v>
      </c>
      <c r="J236" s="187" t="s">
        <v>5</v>
      </c>
      <c r="K236" s="187" t="s">
        <v>5</v>
      </c>
      <c r="L236" s="187" t="s">
        <v>721</v>
      </c>
      <c r="M236" s="187" t="s">
        <v>722</v>
      </c>
      <c r="N236" s="187" t="s">
        <v>5</v>
      </c>
      <c r="O236" s="187" t="s">
        <v>5</v>
      </c>
      <c r="P236" s="188" t="s">
        <v>40</v>
      </c>
      <c r="Q236" s="187" t="s">
        <v>356</v>
      </c>
      <c r="R236" s="187" t="s">
        <v>1151</v>
      </c>
      <c r="S236" s="188" t="s">
        <v>43</v>
      </c>
      <c r="T236" s="188" t="s">
        <v>7</v>
      </c>
      <c r="U236" s="188" t="s">
        <v>41</v>
      </c>
      <c r="V236" s="187" t="s">
        <v>5</v>
      </c>
      <c r="W236" s="187" t="s">
        <v>5</v>
      </c>
      <c r="X236" s="187" t="s">
        <v>5</v>
      </c>
      <c r="Y236" s="187" t="s">
        <v>5</v>
      </c>
      <c r="Z236" s="187" t="s">
        <v>5</v>
      </c>
      <c r="AA236" s="187" t="s">
        <v>5</v>
      </c>
      <c r="AB236" s="187" t="s">
        <v>5</v>
      </c>
      <c r="AC236" s="187" t="s">
        <v>5</v>
      </c>
      <c r="AD236" s="187" t="s">
        <v>5</v>
      </c>
      <c r="AE236" s="187" t="s">
        <v>5</v>
      </c>
      <c r="AF236" s="187" t="s">
        <v>5</v>
      </c>
      <c r="AG236" s="187" t="s">
        <v>5</v>
      </c>
      <c r="AH236" s="187" t="s">
        <v>5</v>
      </c>
      <c r="AI236" s="189" t="s">
        <v>5</v>
      </c>
    </row>
    <row r="237" spans="1:35" ht="15.75">
      <c r="A237" s="186" t="s">
        <v>705</v>
      </c>
      <c r="B237" s="187" t="s">
        <v>724</v>
      </c>
      <c r="C237" s="187" t="s">
        <v>5</v>
      </c>
      <c r="D237" s="187" t="s">
        <v>5</v>
      </c>
      <c r="E237" s="187" t="s">
        <v>5</v>
      </c>
      <c r="F237" s="187" t="s">
        <v>5</v>
      </c>
      <c r="G237" s="187" t="s">
        <v>1155</v>
      </c>
      <c r="H237" s="187" t="s">
        <v>5</v>
      </c>
      <c r="I237" s="187" t="s">
        <v>5</v>
      </c>
      <c r="J237" s="187" t="s">
        <v>5</v>
      </c>
      <c r="K237" s="187" t="s">
        <v>5</v>
      </c>
      <c r="L237" s="187" t="s">
        <v>721</v>
      </c>
      <c r="M237" s="187" t="s">
        <v>722</v>
      </c>
      <c r="N237" s="187" t="s">
        <v>5</v>
      </c>
      <c r="O237" s="187" t="s">
        <v>5</v>
      </c>
      <c r="P237" s="188" t="s">
        <v>40</v>
      </c>
      <c r="Q237" s="187" t="s">
        <v>356</v>
      </c>
      <c r="R237" s="187" t="s">
        <v>1151</v>
      </c>
      <c r="S237" s="188" t="s">
        <v>43</v>
      </c>
      <c r="T237" s="188" t="s">
        <v>7</v>
      </c>
      <c r="U237" s="188" t="s">
        <v>41</v>
      </c>
      <c r="V237" s="187" t="s">
        <v>5</v>
      </c>
      <c r="W237" s="187" t="s">
        <v>5</v>
      </c>
      <c r="X237" s="187" t="s">
        <v>5</v>
      </c>
      <c r="Y237" s="187" t="s">
        <v>5</v>
      </c>
      <c r="Z237" s="187" t="s">
        <v>5</v>
      </c>
      <c r="AA237" s="187" t="s">
        <v>5</v>
      </c>
      <c r="AB237" s="187" t="s">
        <v>5</v>
      </c>
      <c r="AC237" s="187" t="s">
        <v>5</v>
      </c>
      <c r="AD237" s="187" t="s">
        <v>5</v>
      </c>
      <c r="AE237" s="187" t="s">
        <v>5</v>
      </c>
      <c r="AF237" s="187" t="s">
        <v>5</v>
      </c>
      <c r="AG237" s="187" t="s">
        <v>5</v>
      </c>
      <c r="AH237" s="187" t="s">
        <v>5</v>
      </c>
      <c r="AI237" s="189" t="s">
        <v>5</v>
      </c>
    </row>
    <row r="238" spans="1:35" ht="15.75">
      <c r="A238" s="186" t="s">
        <v>707</v>
      </c>
      <c r="B238" s="187" t="s">
        <v>726</v>
      </c>
      <c r="C238" s="187" t="s">
        <v>5</v>
      </c>
      <c r="D238" s="187" t="s">
        <v>5</v>
      </c>
      <c r="E238" s="187" t="s">
        <v>5</v>
      </c>
      <c r="F238" s="187" t="s">
        <v>5</v>
      </c>
      <c r="G238" s="187" t="s">
        <v>1155</v>
      </c>
      <c r="H238" s="187" t="s">
        <v>5</v>
      </c>
      <c r="I238" s="187" t="s">
        <v>5</v>
      </c>
      <c r="J238" s="187" t="s">
        <v>5</v>
      </c>
      <c r="K238" s="187" t="s">
        <v>5</v>
      </c>
      <c r="L238" s="187" t="s">
        <v>727</v>
      </c>
      <c r="M238" s="187" t="s">
        <v>728</v>
      </c>
      <c r="N238" s="187" t="s">
        <v>5</v>
      </c>
      <c r="O238" s="187" t="s">
        <v>5</v>
      </c>
      <c r="P238" s="188" t="s">
        <v>40</v>
      </c>
      <c r="Q238" s="187" t="s">
        <v>356</v>
      </c>
      <c r="R238" s="187" t="s">
        <v>1151</v>
      </c>
      <c r="S238" s="188" t="s">
        <v>43</v>
      </c>
      <c r="T238" s="188" t="s">
        <v>7</v>
      </c>
      <c r="U238" s="188" t="s">
        <v>41</v>
      </c>
      <c r="V238" s="187" t="s">
        <v>5</v>
      </c>
      <c r="W238" s="187" t="s">
        <v>5</v>
      </c>
      <c r="X238" s="187" t="s">
        <v>5</v>
      </c>
      <c r="Y238" s="187" t="s">
        <v>5</v>
      </c>
      <c r="Z238" s="187" t="s">
        <v>5</v>
      </c>
      <c r="AA238" s="187" t="s">
        <v>5</v>
      </c>
      <c r="AB238" s="187" t="s">
        <v>5</v>
      </c>
      <c r="AC238" s="187" t="s">
        <v>5</v>
      </c>
      <c r="AD238" s="187" t="s">
        <v>5</v>
      </c>
      <c r="AE238" s="187" t="s">
        <v>5</v>
      </c>
      <c r="AF238" s="187" t="s">
        <v>5</v>
      </c>
      <c r="AG238" s="187" t="s">
        <v>5</v>
      </c>
      <c r="AH238" s="187" t="s">
        <v>5</v>
      </c>
      <c r="AI238" s="189" t="s">
        <v>5</v>
      </c>
    </row>
    <row r="239" spans="1:35" ht="15.75">
      <c r="A239" s="186" t="s">
        <v>711</v>
      </c>
      <c r="B239" s="187" t="s">
        <v>730</v>
      </c>
      <c r="C239" s="187" t="s">
        <v>5</v>
      </c>
      <c r="D239" s="187" t="s">
        <v>5</v>
      </c>
      <c r="E239" s="187" t="s">
        <v>5</v>
      </c>
      <c r="F239" s="187" t="s">
        <v>5</v>
      </c>
      <c r="G239" s="187" t="s">
        <v>1155</v>
      </c>
      <c r="H239" s="187" t="s">
        <v>5</v>
      </c>
      <c r="I239" s="187" t="s">
        <v>5</v>
      </c>
      <c r="J239" s="187" t="s">
        <v>5</v>
      </c>
      <c r="K239" s="187" t="s">
        <v>5</v>
      </c>
      <c r="L239" s="187" t="s">
        <v>727</v>
      </c>
      <c r="M239" s="187" t="s">
        <v>728</v>
      </c>
      <c r="N239" s="187" t="s">
        <v>5</v>
      </c>
      <c r="O239" s="187" t="s">
        <v>5</v>
      </c>
      <c r="P239" s="188" t="s">
        <v>40</v>
      </c>
      <c r="Q239" s="187" t="s">
        <v>356</v>
      </c>
      <c r="R239" s="187" t="s">
        <v>1151</v>
      </c>
      <c r="S239" s="188" t="s">
        <v>43</v>
      </c>
      <c r="T239" s="188" t="s">
        <v>7</v>
      </c>
      <c r="U239" s="188" t="s">
        <v>41</v>
      </c>
      <c r="V239" s="187" t="s">
        <v>5</v>
      </c>
      <c r="W239" s="187" t="s">
        <v>5</v>
      </c>
      <c r="X239" s="187" t="s">
        <v>5</v>
      </c>
      <c r="Y239" s="187" t="s">
        <v>5</v>
      </c>
      <c r="Z239" s="187" t="s">
        <v>5</v>
      </c>
      <c r="AA239" s="187" t="s">
        <v>5</v>
      </c>
      <c r="AB239" s="187" t="s">
        <v>5</v>
      </c>
      <c r="AC239" s="187" t="s">
        <v>5</v>
      </c>
      <c r="AD239" s="187" t="s">
        <v>5</v>
      </c>
      <c r="AE239" s="187" t="s">
        <v>5</v>
      </c>
      <c r="AF239" s="187" t="s">
        <v>5</v>
      </c>
      <c r="AG239" s="187" t="s">
        <v>5</v>
      </c>
      <c r="AH239" s="187" t="s">
        <v>5</v>
      </c>
      <c r="AI239" s="189" t="s">
        <v>5</v>
      </c>
    </row>
    <row r="240" spans="1:35" ht="15.75">
      <c r="A240" s="186" t="s">
        <v>713</v>
      </c>
      <c r="B240" s="187" t="s">
        <v>732</v>
      </c>
      <c r="C240" s="187" t="s">
        <v>5</v>
      </c>
      <c r="D240" s="187" t="s">
        <v>5</v>
      </c>
      <c r="E240" s="187" t="s">
        <v>5</v>
      </c>
      <c r="F240" s="187" t="s">
        <v>5</v>
      </c>
      <c r="G240" s="187" t="s">
        <v>1155</v>
      </c>
      <c r="H240" s="187" t="s">
        <v>5</v>
      </c>
      <c r="I240" s="187" t="s">
        <v>5</v>
      </c>
      <c r="J240" s="187" t="s">
        <v>5</v>
      </c>
      <c r="K240" s="187" t="s">
        <v>5</v>
      </c>
      <c r="L240" s="187" t="s">
        <v>733</v>
      </c>
      <c r="M240" s="187" t="s">
        <v>734</v>
      </c>
      <c r="N240" s="187" t="s">
        <v>5</v>
      </c>
      <c r="O240" s="187" t="s">
        <v>5</v>
      </c>
      <c r="P240" s="188" t="s">
        <v>40</v>
      </c>
      <c r="Q240" s="187" t="s">
        <v>356</v>
      </c>
      <c r="R240" s="187" t="s">
        <v>1151</v>
      </c>
      <c r="S240" s="188" t="s">
        <v>39</v>
      </c>
      <c r="T240" s="188" t="s">
        <v>7</v>
      </c>
      <c r="U240" s="188" t="s">
        <v>41</v>
      </c>
      <c r="V240" s="187" t="s">
        <v>5</v>
      </c>
      <c r="W240" s="187" t="s">
        <v>5</v>
      </c>
      <c r="X240" s="187" t="s">
        <v>5</v>
      </c>
      <c r="Y240" s="187" t="s">
        <v>5</v>
      </c>
      <c r="Z240" s="187" t="s">
        <v>5</v>
      </c>
      <c r="AA240" s="187" t="s">
        <v>5</v>
      </c>
      <c r="AB240" s="187" t="s">
        <v>5</v>
      </c>
      <c r="AC240" s="187" t="s">
        <v>5</v>
      </c>
      <c r="AD240" s="187" t="s">
        <v>5</v>
      </c>
      <c r="AE240" s="187" t="s">
        <v>5</v>
      </c>
      <c r="AF240" s="187" t="s">
        <v>5</v>
      </c>
      <c r="AG240" s="187" t="s">
        <v>5</v>
      </c>
      <c r="AH240" s="187" t="s">
        <v>5</v>
      </c>
      <c r="AI240" s="189" t="s">
        <v>5</v>
      </c>
    </row>
    <row r="241" spans="1:35" ht="15.75">
      <c r="A241" s="186" t="s">
        <v>717</v>
      </c>
      <c r="B241" s="187" t="s">
        <v>736</v>
      </c>
      <c r="C241" s="187" t="s">
        <v>5</v>
      </c>
      <c r="D241" s="187" t="s">
        <v>5</v>
      </c>
      <c r="E241" s="187" t="s">
        <v>5</v>
      </c>
      <c r="F241" s="187" t="s">
        <v>5</v>
      </c>
      <c r="G241" s="187" t="s">
        <v>1155</v>
      </c>
      <c r="H241" s="187" t="s">
        <v>5</v>
      </c>
      <c r="I241" s="187" t="s">
        <v>5</v>
      </c>
      <c r="J241" s="187" t="s">
        <v>5</v>
      </c>
      <c r="K241" s="187" t="s">
        <v>5</v>
      </c>
      <c r="L241" s="187" t="s">
        <v>733</v>
      </c>
      <c r="M241" s="187" t="s">
        <v>734</v>
      </c>
      <c r="N241" s="187" t="s">
        <v>5</v>
      </c>
      <c r="O241" s="187" t="s">
        <v>5</v>
      </c>
      <c r="P241" s="188" t="s">
        <v>40</v>
      </c>
      <c r="Q241" s="187" t="s">
        <v>356</v>
      </c>
      <c r="R241" s="187" t="s">
        <v>1151</v>
      </c>
      <c r="S241" s="188" t="s">
        <v>39</v>
      </c>
      <c r="T241" s="188" t="s">
        <v>7</v>
      </c>
      <c r="U241" s="188" t="s">
        <v>41</v>
      </c>
      <c r="V241" s="187" t="s">
        <v>5</v>
      </c>
      <c r="W241" s="187" t="s">
        <v>5</v>
      </c>
      <c r="X241" s="187" t="s">
        <v>5</v>
      </c>
      <c r="Y241" s="187" t="s">
        <v>5</v>
      </c>
      <c r="Z241" s="187" t="s">
        <v>5</v>
      </c>
      <c r="AA241" s="187" t="s">
        <v>5</v>
      </c>
      <c r="AB241" s="187" t="s">
        <v>5</v>
      </c>
      <c r="AC241" s="187" t="s">
        <v>5</v>
      </c>
      <c r="AD241" s="187" t="s">
        <v>5</v>
      </c>
      <c r="AE241" s="187" t="s">
        <v>5</v>
      </c>
      <c r="AF241" s="187" t="s">
        <v>5</v>
      </c>
      <c r="AG241" s="187" t="s">
        <v>5</v>
      </c>
      <c r="AH241" s="187" t="s">
        <v>5</v>
      </c>
      <c r="AI241" s="189" t="s">
        <v>5</v>
      </c>
    </row>
    <row r="242" spans="1:35" ht="15.75">
      <c r="A242" s="186" t="s">
        <v>719</v>
      </c>
      <c r="B242" s="187" t="s">
        <v>738</v>
      </c>
      <c r="C242" s="187" t="s">
        <v>5</v>
      </c>
      <c r="D242" s="187" t="s">
        <v>5</v>
      </c>
      <c r="E242" s="187" t="s">
        <v>5</v>
      </c>
      <c r="F242" s="187" t="s">
        <v>5</v>
      </c>
      <c r="G242" s="187" t="s">
        <v>1155</v>
      </c>
      <c r="H242" s="187" t="s">
        <v>5</v>
      </c>
      <c r="I242" s="187" t="s">
        <v>5</v>
      </c>
      <c r="J242" s="187" t="s">
        <v>5</v>
      </c>
      <c r="K242" s="187" t="s">
        <v>5</v>
      </c>
      <c r="L242" s="187" t="s">
        <v>739</v>
      </c>
      <c r="M242" s="187" t="s">
        <v>740</v>
      </c>
      <c r="N242" s="187" t="s">
        <v>5</v>
      </c>
      <c r="O242" s="187" t="s">
        <v>5</v>
      </c>
      <c r="P242" s="188" t="s">
        <v>40</v>
      </c>
      <c r="Q242" s="187" t="s">
        <v>356</v>
      </c>
      <c r="R242" s="187" t="s">
        <v>1151</v>
      </c>
      <c r="S242" s="188" t="s">
        <v>43</v>
      </c>
      <c r="T242" s="188" t="s">
        <v>7</v>
      </c>
      <c r="U242" s="188" t="s">
        <v>41</v>
      </c>
      <c r="V242" s="187" t="s">
        <v>5</v>
      </c>
      <c r="W242" s="187" t="s">
        <v>5</v>
      </c>
      <c r="X242" s="187" t="s">
        <v>5</v>
      </c>
      <c r="Y242" s="187" t="s">
        <v>5</v>
      </c>
      <c r="Z242" s="187" t="s">
        <v>5</v>
      </c>
      <c r="AA242" s="187" t="s">
        <v>5</v>
      </c>
      <c r="AB242" s="187" t="s">
        <v>5</v>
      </c>
      <c r="AC242" s="187" t="s">
        <v>5</v>
      </c>
      <c r="AD242" s="187" t="s">
        <v>5</v>
      </c>
      <c r="AE242" s="187" t="s">
        <v>5</v>
      </c>
      <c r="AF242" s="187" t="s">
        <v>5</v>
      </c>
      <c r="AG242" s="187" t="s">
        <v>5</v>
      </c>
      <c r="AH242" s="187" t="s">
        <v>5</v>
      </c>
      <c r="AI242" s="189" t="s">
        <v>5</v>
      </c>
    </row>
    <row r="243" spans="1:35" ht="15.75">
      <c r="A243" s="186" t="s">
        <v>723</v>
      </c>
      <c r="B243" s="187" t="s">
        <v>742</v>
      </c>
      <c r="C243" s="187" t="s">
        <v>5</v>
      </c>
      <c r="D243" s="187" t="s">
        <v>5</v>
      </c>
      <c r="E243" s="187" t="s">
        <v>5</v>
      </c>
      <c r="F243" s="187" t="s">
        <v>5</v>
      </c>
      <c r="G243" s="187" t="s">
        <v>1155</v>
      </c>
      <c r="H243" s="187" t="s">
        <v>5</v>
      </c>
      <c r="I243" s="187" t="s">
        <v>5</v>
      </c>
      <c r="J243" s="187" t="s">
        <v>5</v>
      </c>
      <c r="K243" s="187" t="s">
        <v>5</v>
      </c>
      <c r="L243" s="187" t="s">
        <v>739</v>
      </c>
      <c r="M243" s="187" t="s">
        <v>740</v>
      </c>
      <c r="N243" s="187" t="s">
        <v>5</v>
      </c>
      <c r="O243" s="187" t="s">
        <v>5</v>
      </c>
      <c r="P243" s="188" t="s">
        <v>40</v>
      </c>
      <c r="Q243" s="187" t="s">
        <v>356</v>
      </c>
      <c r="R243" s="187" t="s">
        <v>1151</v>
      </c>
      <c r="S243" s="188" t="s">
        <v>43</v>
      </c>
      <c r="T243" s="188" t="s">
        <v>7</v>
      </c>
      <c r="U243" s="188" t="s">
        <v>41</v>
      </c>
      <c r="V243" s="187" t="s">
        <v>5</v>
      </c>
      <c r="W243" s="187" t="s">
        <v>5</v>
      </c>
      <c r="X243" s="187" t="s">
        <v>5</v>
      </c>
      <c r="Y243" s="187" t="s">
        <v>5</v>
      </c>
      <c r="Z243" s="187" t="s">
        <v>5</v>
      </c>
      <c r="AA243" s="187" t="s">
        <v>5</v>
      </c>
      <c r="AB243" s="187" t="s">
        <v>5</v>
      </c>
      <c r="AC243" s="187" t="s">
        <v>5</v>
      </c>
      <c r="AD243" s="187" t="s">
        <v>5</v>
      </c>
      <c r="AE243" s="187" t="s">
        <v>5</v>
      </c>
      <c r="AF243" s="187" t="s">
        <v>5</v>
      </c>
      <c r="AG243" s="187" t="s">
        <v>5</v>
      </c>
      <c r="AH243" s="187" t="s">
        <v>5</v>
      </c>
      <c r="AI243" s="189" t="s">
        <v>5</v>
      </c>
    </row>
    <row r="244" spans="1:35" ht="15.75">
      <c r="A244" s="186" t="s">
        <v>725</v>
      </c>
      <c r="B244" s="187" t="s">
        <v>744</v>
      </c>
      <c r="C244" s="187" t="s">
        <v>5</v>
      </c>
      <c r="D244" s="187" t="s">
        <v>5</v>
      </c>
      <c r="E244" s="187" t="s">
        <v>5</v>
      </c>
      <c r="F244" s="187" t="s">
        <v>5</v>
      </c>
      <c r="G244" s="187" t="s">
        <v>1155</v>
      </c>
      <c r="H244" s="187" t="s">
        <v>5</v>
      </c>
      <c r="I244" s="187" t="s">
        <v>5</v>
      </c>
      <c r="J244" s="187" t="s">
        <v>5</v>
      </c>
      <c r="K244" s="187" t="s">
        <v>5</v>
      </c>
      <c r="L244" s="187" t="s">
        <v>745</v>
      </c>
      <c r="M244" s="187" t="s">
        <v>746</v>
      </c>
      <c r="N244" s="187" t="s">
        <v>5</v>
      </c>
      <c r="O244" s="187" t="s">
        <v>5</v>
      </c>
      <c r="P244" s="188" t="s">
        <v>40</v>
      </c>
      <c r="Q244" s="187" t="s">
        <v>356</v>
      </c>
      <c r="R244" s="187" t="s">
        <v>1151</v>
      </c>
      <c r="S244" s="188" t="s">
        <v>747</v>
      </c>
      <c r="T244" s="188" t="s">
        <v>7</v>
      </c>
      <c r="U244" s="188" t="s">
        <v>41</v>
      </c>
      <c r="V244" s="187" t="s">
        <v>5</v>
      </c>
      <c r="W244" s="187" t="s">
        <v>5</v>
      </c>
      <c r="X244" s="187" t="s">
        <v>5</v>
      </c>
      <c r="Y244" s="187" t="s">
        <v>5</v>
      </c>
      <c r="Z244" s="187" t="s">
        <v>5</v>
      </c>
      <c r="AA244" s="187" t="s">
        <v>5</v>
      </c>
      <c r="AB244" s="187" t="s">
        <v>5</v>
      </c>
      <c r="AC244" s="187" t="s">
        <v>5</v>
      </c>
      <c r="AD244" s="187" t="s">
        <v>5</v>
      </c>
      <c r="AE244" s="187" t="s">
        <v>5</v>
      </c>
      <c r="AF244" s="187" t="s">
        <v>5</v>
      </c>
      <c r="AG244" s="187" t="s">
        <v>5</v>
      </c>
      <c r="AH244" s="187" t="s">
        <v>5</v>
      </c>
      <c r="AI244" s="189" t="s">
        <v>5</v>
      </c>
    </row>
    <row r="245" spans="1:35" ht="15.75">
      <c r="A245" s="186" t="s">
        <v>729</v>
      </c>
      <c r="B245" s="187" t="s">
        <v>748</v>
      </c>
      <c r="C245" s="187" t="s">
        <v>5</v>
      </c>
      <c r="D245" s="187" t="s">
        <v>5</v>
      </c>
      <c r="E245" s="187" t="s">
        <v>5</v>
      </c>
      <c r="F245" s="187" t="s">
        <v>5</v>
      </c>
      <c r="G245" s="187" t="s">
        <v>1155</v>
      </c>
      <c r="H245" s="187" t="s">
        <v>5</v>
      </c>
      <c r="I245" s="187" t="s">
        <v>5</v>
      </c>
      <c r="J245" s="187" t="s">
        <v>5</v>
      </c>
      <c r="K245" s="187" t="s">
        <v>5</v>
      </c>
      <c r="L245" s="187" t="s">
        <v>745</v>
      </c>
      <c r="M245" s="187" t="s">
        <v>746</v>
      </c>
      <c r="N245" s="187" t="s">
        <v>5</v>
      </c>
      <c r="O245" s="187" t="s">
        <v>5</v>
      </c>
      <c r="P245" s="188" t="s">
        <v>40</v>
      </c>
      <c r="Q245" s="187" t="s">
        <v>356</v>
      </c>
      <c r="R245" s="187" t="s">
        <v>1151</v>
      </c>
      <c r="S245" s="188" t="s">
        <v>747</v>
      </c>
      <c r="T245" s="188" t="s">
        <v>7</v>
      </c>
      <c r="U245" s="188" t="s">
        <v>41</v>
      </c>
      <c r="V245" s="187" t="s">
        <v>5</v>
      </c>
      <c r="W245" s="187" t="s">
        <v>5</v>
      </c>
      <c r="X245" s="187" t="s">
        <v>5</v>
      </c>
      <c r="Y245" s="187" t="s">
        <v>5</v>
      </c>
      <c r="Z245" s="187" t="s">
        <v>5</v>
      </c>
      <c r="AA245" s="187" t="s">
        <v>5</v>
      </c>
      <c r="AB245" s="187" t="s">
        <v>5</v>
      </c>
      <c r="AC245" s="187" t="s">
        <v>5</v>
      </c>
      <c r="AD245" s="187" t="s">
        <v>5</v>
      </c>
      <c r="AE245" s="187" t="s">
        <v>5</v>
      </c>
      <c r="AF245" s="187" t="s">
        <v>5</v>
      </c>
      <c r="AG245" s="187" t="s">
        <v>5</v>
      </c>
      <c r="AH245" s="187" t="s">
        <v>5</v>
      </c>
      <c r="AI245" s="189" t="s">
        <v>5</v>
      </c>
    </row>
    <row r="246" spans="1:35" ht="15.75">
      <c r="A246" s="186" t="s">
        <v>731</v>
      </c>
      <c r="B246" s="187" t="s">
        <v>750</v>
      </c>
      <c r="C246" s="187" t="s">
        <v>5</v>
      </c>
      <c r="D246" s="187" t="s">
        <v>5</v>
      </c>
      <c r="E246" s="187" t="s">
        <v>5</v>
      </c>
      <c r="F246" s="187" t="s">
        <v>5</v>
      </c>
      <c r="G246" s="187" t="s">
        <v>1155</v>
      </c>
      <c r="H246" s="187" t="s">
        <v>5</v>
      </c>
      <c r="I246" s="187" t="s">
        <v>5</v>
      </c>
      <c r="J246" s="187" t="s">
        <v>5</v>
      </c>
      <c r="K246" s="187" t="s">
        <v>5</v>
      </c>
      <c r="L246" s="187" t="s">
        <v>751</v>
      </c>
      <c r="M246" s="187" t="s">
        <v>752</v>
      </c>
      <c r="N246" s="187" t="s">
        <v>5</v>
      </c>
      <c r="O246" s="187" t="s">
        <v>5</v>
      </c>
      <c r="P246" s="188" t="s">
        <v>40</v>
      </c>
      <c r="Q246" s="187" t="s">
        <v>356</v>
      </c>
      <c r="R246" s="187" t="s">
        <v>1151</v>
      </c>
      <c r="S246" s="188" t="s">
        <v>39</v>
      </c>
      <c r="T246" s="188" t="s">
        <v>7</v>
      </c>
      <c r="U246" s="188" t="s">
        <v>41</v>
      </c>
      <c r="V246" s="187" t="s">
        <v>5</v>
      </c>
      <c r="W246" s="187" t="s">
        <v>5</v>
      </c>
      <c r="X246" s="187" t="s">
        <v>5</v>
      </c>
      <c r="Y246" s="187" t="s">
        <v>5</v>
      </c>
      <c r="Z246" s="187" t="s">
        <v>5</v>
      </c>
      <c r="AA246" s="187" t="s">
        <v>5</v>
      </c>
      <c r="AB246" s="187" t="s">
        <v>5</v>
      </c>
      <c r="AC246" s="187" t="s">
        <v>5</v>
      </c>
      <c r="AD246" s="187" t="s">
        <v>5</v>
      </c>
      <c r="AE246" s="187" t="s">
        <v>5</v>
      </c>
      <c r="AF246" s="187" t="s">
        <v>5</v>
      </c>
      <c r="AG246" s="187" t="s">
        <v>5</v>
      </c>
      <c r="AH246" s="187" t="s">
        <v>5</v>
      </c>
      <c r="AI246" s="189" t="s">
        <v>5</v>
      </c>
    </row>
    <row r="247" spans="1:35" ht="15.75">
      <c r="A247" s="186" t="s">
        <v>735</v>
      </c>
      <c r="B247" s="187" t="s">
        <v>754</v>
      </c>
      <c r="C247" s="187" t="s">
        <v>5</v>
      </c>
      <c r="D247" s="187" t="s">
        <v>5</v>
      </c>
      <c r="E247" s="187" t="s">
        <v>5</v>
      </c>
      <c r="F247" s="187" t="s">
        <v>5</v>
      </c>
      <c r="G247" s="187" t="s">
        <v>1155</v>
      </c>
      <c r="H247" s="187" t="s">
        <v>5</v>
      </c>
      <c r="I247" s="187" t="s">
        <v>5</v>
      </c>
      <c r="J247" s="187" t="s">
        <v>5</v>
      </c>
      <c r="K247" s="187" t="s">
        <v>5</v>
      </c>
      <c r="L247" s="187" t="s">
        <v>751</v>
      </c>
      <c r="M247" s="187" t="s">
        <v>752</v>
      </c>
      <c r="N247" s="187" t="s">
        <v>5</v>
      </c>
      <c r="O247" s="187" t="s">
        <v>5</v>
      </c>
      <c r="P247" s="188" t="s">
        <v>40</v>
      </c>
      <c r="Q247" s="187" t="s">
        <v>356</v>
      </c>
      <c r="R247" s="187" t="s">
        <v>1151</v>
      </c>
      <c r="S247" s="188" t="s">
        <v>39</v>
      </c>
      <c r="T247" s="188" t="s">
        <v>7</v>
      </c>
      <c r="U247" s="188" t="s">
        <v>41</v>
      </c>
      <c r="V247" s="187" t="s">
        <v>5</v>
      </c>
      <c r="W247" s="187" t="s">
        <v>5</v>
      </c>
      <c r="X247" s="187" t="s">
        <v>5</v>
      </c>
      <c r="Y247" s="187" t="s">
        <v>5</v>
      </c>
      <c r="Z247" s="187" t="s">
        <v>5</v>
      </c>
      <c r="AA247" s="187" t="s">
        <v>5</v>
      </c>
      <c r="AB247" s="187" t="s">
        <v>5</v>
      </c>
      <c r="AC247" s="187" t="s">
        <v>5</v>
      </c>
      <c r="AD247" s="187" t="s">
        <v>5</v>
      </c>
      <c r="AE247" s="187" t="s">
        <v>5</v>
      </c>
      <c r="AF247" s="187" t="s">
        <v>5</v>
      </c>
      <c r="AG247" s="187" t="s">
        <v>5</v>
      </c>
      <c r="AH247" s="187" t="s">
        <v>5</v>
      </c>
      <c r="AI247" s="189" t="s">
        <v>5</v>
      </c>
    </row>
    <row r="248" spans="1:35" ht="15.75">
      <c r="A248" s="186" t="s">
        <v>737</v>
      </c>
      <c r="B248" s="187" t="s">
        <v>756</v>
      </c>
      <c r="C248" s="187" t="s">
        <v>5</v>
      </c>
      <c r="D248" s="187" t="s">
        <v>5</v>
      </c>
      <c r="E248" s="187" t="s">
        <v>5</v>
      </c>
      <c r="F248" s="187" t="s">
        <v>5</v>
      </c>
      <c r="G248" s="187" t="s">
        <v>1155</v>
      </c>
      <c r="H248" s="187" t="s">
        <v>5</v>
      </c>
      <c r="I248" s="187" t="s">
        <v>5</v>
      </c>
      <c r="J248" s="187" t="s">
        <v>5</v>
      </c>
      <c r="K248" s="187" t="s">
        <v>5</v>
      </c>
      <c r="L248" s="187" t="s">
        <v>757</v>
      </c>
      <c r="M248" s="187" t="s">
        <v>758</v>
      </c>
      <c r="N248" s="187" t="s">
        <v>5</v>
      </c>
      <c r="O248" s="187" t="s">
        <v>5</v>
      </c>
      <c r="P248" s="188" t="s">
        <v>40</v>
      </c>
      <c r="Q248" s="187" t="s">
        <v>356</v>
      </c>
      <c r="R248" s="187" t="s">
        <v>1151</v>
      </c>
      <c r="S248" s="188" t="s">
        <v>256</v>
      </c>
      <c r="T248" s="188" t="s">
        <v>7</v>
      </c>
      <c r="U248" s="188" t="s">
        <v>41</v>
      </c>
      <c r="V248" s="187" t="s">
        <v>5</v>
      </c>
      <c r="W248" s="187" t="s">
        <v>5</v>
      </c>
      <c r="X248" s="187" t="s">
        <v>5</v>
      </c>
      <c r="Y248" s="187" t="s">
        <v>5</v>
      </c>
      <c r="Z248" s="187" t="s">
        <v>5</v>
      </c>
      <c r="AA248" s="187" t="s">
        <v>5</v>
      </c>
      <c r="AB248" s="187" t="s">
        <v>5</v>
      </c>
      <c r="AC248" s="187" t="s">
        <v>5</v>
      </c>
      <c r="AD248" s="187" t="s">
        <v>5</v>
      </c>
      <c r="AE248" s="187" t="s">
        <v>5</v>
      </c>
      <c r="AF248" s="187" t="s">
        <v>5</v>
      </c>
      <c r="AG248" s="187" t="s">
        <v>5</v>
      </c>
      <c r="AH248" s="187" t="s">
        <v>5</v>
      </c>
      <c r="AI248" s="189" t="s">
        <v>5</v>
      </c>
    </row>
    <row r="249" spans="1:35" ht="15.75">
      <c r="A249" s="186" t="s">
        <v>741</v>
      </c>
      <c r="B249" s="187" t="s">
        <v>760</v>
      </c>
      <c r="C249" s="187" t="s">
        <v>5</v>
      </c>
      <c r="D249" s="187" t="s">
        <v>5</v>
      </c>
      <c r="E249" s="187" t="s">
        <v>5</v>
      </c>
      <c r="F249" s="187" t="s">
        <v>5</v>
      </c>
      <c r="G249" s="187" t="s">
        <v>1155</v>
      </c>
      <c r="H249" s="187" t="s">
        <v>5</v>
      </c>
      <c r="I249" s="187" t="s">
        <v>5</v>
      </c>
      <c r="J249" s="187" t="s">
        <v>5</v>
      </c>
      <c r="K249" s="187" t="s">
        <v>5</v>
      </c>
      <c r="L249" s="187" t="s">
        <v>757</v>
      </c>
      <c r="M249" s="187" t="s">
        <v>758</v>
      </c>
      <c r="N249" s="187" t="s">
        <v>5</v>
      </c>
      <c r="O249" s="187" t="s">
        <v>5</v>
      </c>
      <c r="P249" s="188" t="s">
        <v>40</v>
      </c>
      <c r="Q249" s="187" t="s">
        <v>356</v>
      </c>
      <c r="R249" s="187" t="s">
        <v>1151</v>
      </c>
      <c r="S249" s="188" t="s">
        <v>256</v>
      </c>
      <c r="T249" s="188" t="s">
        <v>7</v>
      </c>
      <c r="U249" s="188" t="s">
        <v>41</v>
      </c>
      <c r="V249" s="187" t="s">
        <v>5</v>
      </c>
      <c r="W249" s="187" t="s">
        <v>5</v>
      </c>
      <c r="X249" s="187" t="s">
        <v>5</v>
      </c>
      <c r="Y249" s="187" t="s">
        <v>5</v>
      </c>
      <c r="Z249" s="187" t="s">
        <v>5</v>
      </c>
      <c r="AA249" s="187" t="s">
        <v>5</v>
      </c>
      <c r="AB249" s="187" t="s">
        <v>5</v>
      </c>
      <c r="AC249" s="187" t="s">
        <v>5</v>
      </c>
      <c r="AD249" s="187" t="s">
        <v>5</v>
      </c>
      <c r="AE249" s="187" t="s">
        <v>5</v>
      </c>
      <c r="AF249" s="187" t="s">
        <v>5</v>
      </c>
      <c r="AG249" s="187" t="s">
        <v>5</v>
      </c>
      <c r="AH249" s="187" t="s">
        <v>5</v>
      </c>
      <c r="AI249" s="189" t="s">
        <v>5</v>
      </c>
    </row>
    <row r="250" spans="1:35" ht="15.75">
      <c r="A250" s="186" t="s">
        <v>743</v>
      </c>
      <c r="B250" s="187" t="s">
        <v>762</v>
      </c>
      <c r="C250" s="187" t="s">
        <v>5</v>
      </c>
      <c r="D250" s="187" t="s">
        <v>5</v>
      </c>
      <c r="E250" s="187" t="s">
        <v>5</v>
      </c>
      <c r="F250" s="187" t="s">
        <v>5</v>
      </c>
      <c r="G250" s="187" t="s">
        <v>1155</v>
      </c>
      <c r="H250" s="187" t="s">
        <v>5</v>
      </c>
      <c r="I250" s="187" t="s">
        <v>5</v>
      </c>
      <c r="J250" s="187" t="s">
        <v>5</v>
      </c>
      <c r="K250" s="187" t="s">
        <v>5</v>
      </c>
      <c r="L250" s="187" t="s">
        <v>763</v>
      </c>
      <c r="M250" s="187" t="s">
        <v>764</v>
      </c>
      <c r="N250" s="187" t="s">
        <v>5</v>
      </c>
      <c r="O250" s="187" t="s">
        <v>5</v>
      </c>
      <c r="P250" s="188" t="s">
        <v>40</v>
      </c>
      <c r="Q250" s="187" t="s">
        <v>356</v>
      </c>
      <c r="R250" s="187" t="s">
        <v>1151</v>
      </c>
      <c r="S250" s="188" t="s">
        <v>95</v>
      </c>
      <c r="T250" s="188" t="s">
        <v>7</v>
      </c>
      <c r="U250" s="188" t="s">
        <v>95</v>
      </c>
      <c r="V250" s="187" t="s">
        <v>5</v>
      </c>
      <c r="W250" s="187" t="s">
        <v>5</v>
      </c>
      <c r="X250" s="187" t="s">
        <v>5</v>
      </c>
      <c r="Y250" s="187" t="s">
        <v>5</v>
      </c>
      <c r="Z250" s="187" t="s">
        <v>5</v>
      </c>
      <c r="AA250" s="187" t="s">
        <v>5</v>
      </c>
      <c r="AB250" s="187" t="s">
        <v>5</v>
      </c>
      <c r="AC250" s="187" t="s">
        <v>5</v>
      </c>
      <c r="AD250" s="187" t="s">
        <v>5</v>
      </c>
      <c r="AE250" s="187" t="s">
        <v>5</v>
      </c>
      <c r="AF250" s="187" t="s">
        <v>5</v>
      </c>
      <c r="AG250" s="187" t="s">
        <v>5</v>
      </c>
      <c r="AH250" s="187" t="s">
        <v>5</v>
      </c>
      <c r="AI250" s="189" t="s">
        <v>5</v>
      </c>
    </row>
    <row r="251" spans="1:35" ht="15.75">
      <c r="A251" s="186" t="s">
        <v>475</v>
      </c>
      <c r="B251" s="187" t="s">
        <v>766</v>
      </c>
      <c r="C251" s="187" t="s">
        <v>5</v>
      </c>
      <c r="D251" s="187" t="s">
        <v>5</v>
      </c>
      <c r="E251" s="187" t="s">
        <v>5</v>
      </c>
      <c r="F251" s="187" t="s">
        <v>5</v>
      </c>
      <c r="G251" s="187" t="s">
        <v>1157</v>
      </c>
      <c r="H251" s="187" t="s">
        <v>5</v>
      </c>
      <c r="I251" s="187" t="s">
        <v>5</v>
      </c>
      <c r="J251" s="187" t="s">
        <v>5</v>
      </c>
      <c r="K251" s="187" t="s">
        <v>5</v>
      </c>
      <c r="L251" s="187" t="s">
        <v>767</v>
      </c>
      <c r="M251" s="187" t="s">
        <v>768</v>
      </c>
      <c r="N251" s="187" t="s">
        <v>5</v>
      </c>
      <c r="O251" s="187" t="s">
        <v>5</v>
      </c>
      <c r="P251" s="188" t="s">
        <v>49</v>
      </c>
      <c r="Q251" s="187" t="s">
        <v>356</v>
      </c>
      <c r="R251" s="187" t="s">
        <v>1151</v>
      </c>
      <c r="S251" s="188" t="s">
        <v>43</v>
      </c>
      <c r="T251" s="188" t="s">
        <v>7</v>
      </c>
      <c r="U251" s="188" t="s">
        <v>41</v>
      </c>
      <c r="V251" s="187" t="s">
        <v>5</v>
      </c>
      <c r="W251" s="187" t="s">
        <v>5</v>
      </c>
      <c r="X251" s="187" t="s">
        <v>5</v>
      </c>
      <c r="Y251" s="187" t="s">
        <v>5</v>
      </c>
      <c r="Z251" s="187" t="s">
        <v>5</v>
      </c>
      <c r="AA251" s="187" t="s">
        <v>5</v>
      </c>
      <c r="AB251" s="187" t="s">
        <v>5</v>
      </c>
      <c r="AC251" s="187" t="s">
        <v>5</v>
      </c>
      <c r="AD251" s="187" t="s">
        <v>5</v>
      </c>
      <c r="AE251" s="187" t="s">
        <v>5</v>
      </c>
      <c r="AF251" s="187" t="s">
        <v>5</v>
      </c>
      <c r="AG251" s="187" t="s">
        <v>5</v>
      </c>
      <c r="AH251" s="187" t="s">
        <v>5</v>
      </c>
      <c r="AI251" s="189" t="s">
        <v>5</v>
      </c>
    </row>
    <row r="252" spans="1:35" ht="15.75">
      <c r="A252" s="186" t="s">
        <v>749</v>
      </c>
      <c r="B252" s="187" t="s">
        <v>776</v>
      </c>
      <c r="C252" s="187" t="s">
        <v>5</v>
      </c>
      <c r="D252" s="187" t="s">
        <v>5</v>
      </c>
      <c r="E252" s="187" t="s">
        <v>5</v>
      </c>
      <c r="F252" s="187" t="s">
        <v>5</v>
      </c>
      <c r="G252" s="187" t="s">
        <v>1155</v>
      </c>
      <c r="H252" s="187" t="s">
        <v>5</v>
      </c>
      <c r="I252" s="187" t="s">
        <v>5</v>
      </c>
      <c r="J252" s="187" t="s">
        <v>5</v>
      </c>
      <c r="K252" s="187" t="s">
        <v>5</v>
      </c>
      <c r="L252" s="187" t="s">
        <v>777</v>
      </c>
      <c r="M252" s="187" t="s">
        <v>778</v>
      </c>
      <c r="N252" s="187" t="s">
        <v>5</v>
      </c>
      <c r="O252" s="187" t="s">
        <v>5</v>
      </c>
      <c r="P252" s="188" t="s">
        <v>49</v>
      </c>
      <c r="Q252" s="187" t="s">
        <v>356</v>
      </c>
      <c r="R252" s="187" t="s">
        <v>1151</v>
      </c>
      <c r="S252" s="188" t="s">
        <v>43</v>
      </c>
      <c r="T252" s="188" t="s">
        <v>7</v>
      </c>
      <c r="U252" s="188" t="s">
        <v>41</v>
      </c>
      <c r="V252" s="187" t="s">
        <v>5</v>
      </c>
      <c r="W252" s="187" t="s">
        <v>5</v>
      </c>
      <c r="X252" s="187" t="s">
        <v>5</v>
      </c>
      <c r="Y252" s="187" t="s">
        <v>5</v>
      </c>
      <c r="Z252" s="187" t="s">
        <v>5</v>
      </c>
      <c r="AA252" s="187" t="s">
        <v>5</v>
      </c>
      <c r="AB252" s="187" t="s">
        <v>5</v>
      </c>
      <c r="AC252" s="187" t="s">
        <v>5</v>
      </c>
      <c r="AD252" s="187" t="s">
        <v>5</v>
      </c>
      <c r="AE252" s="187" t="s">
        <v>5</v>
      </c>
      <c r="AF252" s="187" t="s">
        <v>5</v>
      </c>
      <c r="AG252" s="187" t="s">
        <v>5</v>
      </c>
      <c r="AH252" s="187" t="s">
        <v>5</v>
      </c>
      <c r="AI252" s="189" t="s">
        <v>5</v>
      </c>
    </row>
    <row r="253" spans="1:35" ht="15.75">
      <c r="A253" s="186" t="s">
        <v>753</v>
      </c>
      <c r="B253" s="187" t="s">
        <v>780</v>
      </c>
      <c r="C253" s="187" t="s">
        <v>5</v>
      </c>
      <c r="D253" s="187" t="s">
        <v>5</v>
      </c>
      <c r="E253" s="187" t="s">
        <v>5</v>
      </c>
      <c r="F253" s="187" t="s">
        <v>5</v>
      </c>
      <c r="G253" s="187" t="s">
        <v>1155</v>
      </c>
      <c r="H253" s="187" t="s">
        <v>5</v>
      </c>
      <c r="I253" s="187" t="s">
        <v>5</v>
      </c>
      <c r="J253" s="187" t="s">
        <v>5</v>
      </c>
      <c r="K253" s="187" t="s">
        <v>5</v>
      </c>
      <c r="L253" s="187" t="s">
        <v>781</v>
      </c>
      <c r="M253" s="187" t="s">
        <v>782</v>
      </c>
      <c r="N253" s="187" t="s">
        <v>5</v>
      </c>
      <c r="O253" s="187" t="s">
        <v>5</v>
      </c>
      <c r="P253" s="188" t="s">
        <v>49</v>
      </c>
      <c r="Q253" s="187" t="s">
        <v>356</v>
      </c>
      <c r="R253" s="187" t="s">
        <v>1151</v>
      </c>
      <c r="S253" s="188" t="s">
        <v>43</v>
      </c>
      <c r="T253" s="188" t="s">
        <v>7</v>
      </c>
      <c r="U253" s="188" t="s">
        <v>41</v>
      </c>
      <c r="V253" s="187" t="s">
        <v>5</v>
      </c>
      <c r="W253" s="187" t="s">
        <v>5</v>
      </c>
      <c r="X253" s="187" t="s">
        <v>5</v>
      </c>
      <c r="Y253" s="187" t="s">
        <v>5</v>
      </c>
      <c r="Z253" s="187" t="s">
        <v>5</v>
      </c>
      <c r="AA253" s="187" t="s">
        <v>5</v>
      </c>
      <c r="AB253" s="187" t="s">
        <v>5</v>
      </c>
      <c r="AC253" s="187" t="s">
        <v>5</v>
      </c>
      <c r="AD253" s="187" t="s">
        <v>5</v>
      </c>
      <c r="AE253" s="187" t="s">
        <v>5</v>
      </c>
      <c r="AF253" s="187" t="s">
        <v>5</v>
      </c>
      <c r="AG253" s="187" t="s">
        <v>5</v>
      </c>
      <c r="AH253" s="187" t="s">
        <v>5</v>
      </c>
      <c r="AI253" s="189" t="s">
        <v>5</v>
      </c>
    </row>
    <row r="254" spans="1:35" ht="15.75">
      <c r="A254" s="186" t="s">
        <v>755</v>
      </c>
      <c r="B254" s="187" t="s">
        <v>784</v>
      </c>
      <c r="C254" s="187" t="s">
        <v>5</v>
      </c>
      <c r="D254" s="187" t="s">
        <v>5</v>
      </c>
      <c r="E254" s="187" t="s">
        <v>5</v>
      </c>
      <c r="F254" s="187" t="s">
        <v>5</v>
      </c>
      <c r="G254" s="187" t="s">
        <v>1155</v>
      </c>
      <c r="H254" s="187" t="s">
        <v>5</v>
      </c>
      <c r="I254" s="187" t="s">
        <v>5</v>
      </c>
      <c r="J254" s="187" t="s">
        <v>5</v>
      </c>
      <c r="K254" s="187" t="s">
        <v>5</v>
      </c>
      <c r="L254" s="187" t="s">
        <v>785</v>
      </c>
      <c r="M254" s="187" t="s">
        <v>786</v>
      </c>
      <c r="N254" s="187" t="s">
        <v>5</v>
      </c>
      <c r="O254" s="187" t="s">
        <v>5</v>
      </c>
      <c r="P254" s="188" t="s">
        <v>49</v>
      </c>
      <c r="Q254" s="187" t="s">
        <v>356</v>
      </c>
      <c r="R254" s="187" t="s">
        <v>1151</v>
      </c>
      <c r="S254" s="188" t="s">
        <v>43</v>
      </c>
      <c r="T254" s="188" t="s">
        <v>7</v>
      </c>
      <c r="U254" s="188" t="s">
        <v>41</v>
      </c>
      <c r="V254" s="187" t="s">
        <v>5</v>
      </c>
      <c r="W254" s="187" t="s">
        <v>5</v>
      </c>
      <c r="X254" s="187" t="s">
        <v>5</v>
      </c>
      <c r="Y254" s="187" t="s">
        <v>5</v>
      </c>
      <c r="Z254" s="187" t="s">
        <v>5</v>
      </c>
      <c r="AA254" s="187" t="s">
        <v>5</v>
      </c>
      <c r="AB254" s="187" t="s">
        <v>5</v>
      </c>
      <c r="AC254" s="187" t="s">
        <v>5</v>
      </c>
      <c r="AD254" s="187" t="s">
        <v>5</v>
      </c>
      <c r="AE254" s="187" t="s">
        <v>5</v>
      </c>
      <c r="AF254" s="187" t="s">
        <v>5</v>
      </c>
      <c r="AG254" s="187" t="s">
        <v>5</v>
      </c>
      <c r="AH254" s="187" t="s">
        <v>5</v>
      </c>
      <c r="AI254" s="189" t="s">
        <v>5</v>
      </c>
    </row>
    <row r="255" spans="1:35" ht="15.75">
      <c r="A255" s="186" t="s">
        <v>759</v>
      </c>
      <c r="B255" s="187" t="s">
        <v>788</v>
      </c>
      <c r="C255" s="187" t="s">
        <v>5</v>
      </c>
      <c r="D255" s="187" t="s">
        <v>5</v>
      </c>
      <c r="E255" s="187" t="s">
        <v>5</v>
      </c>
      <c r="F255" s="187" t="s">
        <v>5</v>
      </c>
      <c r="G255" s="187" t="s">
        <v>1155</v>
      </c>
      <c r="H255" s="187" t="s">
        <v>5</v>
      </c>
      <c r="I255" s="187" t="s">
        <v>5</v>
      </c>
      <c r="J255" s="187" t="s">
        <v>5</v>
      </c>
      <c r="K255" s="187" t="s">
        <v>5</v>
      </c>
      <c r="L255" s="187" t="s">
        <v>789</v>
      </c>
      <c r="M255" s="187" t="s">
        <v>790</v>
      </c>
      <c r="N255" s="187" t="s">
        <v>5</v>
      </c>
      <c r="O255" s="187" t="s">
        <v>5</v>
      </c>
      <c r="P255" s="188" t="s">
        <v>49</v>
      </c>
      <c r="Q255" s="187" t="s">
        <v>356</v>
      </c>
      <c r="R255" s="187" t="s">
        <v>1151</v>
      </c>
      <c r="S255" s="188" t="s">
        <v>43</v>
      </c>
      <c r="T255" s="188" t="s">
        <v>7</v>
      </c>
      <c r="U255" s="188" t="s">
        <v>41</v>
      </c>
      <c r="V255" s="187" t="s">
        <v>5</v>
      </c>
      <c r="W255" s="187" t="s">
        <v>5</v>
      </c>
      <c r="X255" s="187" t="s">
        <v>5</v>
      </c>
      <c r="Y255" s="187" t="s">
        <v>5</v>
      </c>
      <c r="Z255" s="187" t="s">
        <v>5</v>
      </c>
      <c r="AA255" s="187" t="s">
        <v>5</v>
      </c>
      <c r="AB255" s="187" t="s">
        <v>5</v>
      </c>
      <c r="AC255" s="187" t="s">
        <v>5</v>
      </c>
      <c r="AD255" s="187" t="s">
        <v>5</v>
      </c>
      <c r="AE255" s="187" t="s">
        <v>5</v>
      </c>
      <c r="AF255" s="187" t="s">
        <v>5</v>
      </c>
      <c r="AG255" s="187" t="s">
        <v>5</v>
      </c>
      <c r="AH255" s="187" t="s">
        <v>5</v>
      </c>
      <c r="AI255" s="189" t="s">
        <v>5</v>
      </c>
    </row>
    <row r="256" spans="1:35" ht="15.75">
      <c r="A256" s="186" t="s">
        <v>761</v>
      </c>
      <c r="B256" s="187" t="s">
        <v>792</v>
      </c>
      <c r="C256" s="187" t="s">
        <v>5</v>
      </c>
      <c r="D256" s="187" t="s">
        <v>5</v>
      </c>
      <c r="E256" s="187" t="s">
        <v>5</v>
      </c>
      <c r="F256" s="187" t="s">
        <v>5</v>
      </c>
      <c r="G256" s="187" t="s">
        <v>1155</v>
      </c>
      <c r="H256" s="187" t="s">
        <v>5</v>
      </c>
      <c r="I256" s="187" t="s">
        <v>5</v>
      </c>
      <c r="J256" s="187" t="s">
        <v>5</v>
      </c>
      <c r="K256" s="187" t="s">
        <v>5</v>
      </c>
      <c r="L256" s="187" t="s">
        <v>793</v>
      </c>
      <c r="M256" s="187" t="s">
        <v>794</v>
      </c>
      <c r="N256" s="187" t="s">
        <v>5</v>
      </c>
      <c r="O256" s="187" t="s">
        <v>5</v>
      </c>
      <c r="P256" s="188" t="s">
        <v>49</v>
      </c>
      <c r="Q256" s="187" t="s">
        <v>356</v>
      </c>
      <c r="R256" s="187" t="s">
        <v>1151</v>
      </c>
      <c r="S256" s="188" t="s">
        <v>43</v>
      </c>
      <c r="T256" s="188" t="s">
        <v>7</v>
      </c>
      <c r="U256" s="188" t="s">
        <v>41</v>
      </c>
      <c r="V256" s="187" t="s">
        <v>5</v>
      </c>
      <c r="W256" s="187" t="s">
        <v>5</v>
      </c>
      <c r="X256" s="187" t="s">
        <v>5</v>
      </c>
      <c r="Y256" s="187" t="s">
        <v>5</v>
      </c>
      <c r="Z256" s="187" t="s">
        <v>5</v>
      </c>
      <c r="AA256" s="187" t="s">
        <v>5</v>
      </c>
      <c r="AB256" s="187" t="s">
        <v>5</v>
      </c>
      <c r="AC256" s="187" t="s">
        <v>5</v>
      </c>
      <c r="AD256" s="187" t="s">
        <v>5</v>
      </c>
      <c r="AE256" s="187" t="s">
        <v>5</v>
      </c>
      <c r="AF256" s="187" t="s">
        <v>5</v>
      </c>
      <c r="AG256" s="187" t="s">
        <v>5</v>
      </c>
      <c r="AH256" s="187" t="s">
        <v>5</v>
      </c>
      <c r="AI256" s="189" t="s">
        <v>5</v>
      </c>
    </row>
    <row r="257" spans="1:35" ht="15.75">
      <c r="A257" s="186" t="s">
        <v>765</v>
      </c>
      <c r="B257" s="187" t="s">
        <v>796</v>
      </c>
      <c r="C257" s="187" t="s">
        <v>5</v>
      </c>
      <c r="D257" s="187" t="s">
        <v>5</v>
      </c>
      <c r="E257" s="187" t="s">
        <v>5</v>
      </c>
      <c r="F257" s="187" t="s">
        <v>5</v>
      </c>
      <c r="G257" s="187" t="s">
        <v>1155</v>
      </c>
      <c r="H257" s="187" t="s">
        <v>5</v>
      </c>
      <c r="I257" s="187" t="s">
        <v>5</v>
      </c>
      <c r="J257" s="187" t="s">
        <v>5</v>
      </c>
      <c r="K257" s="187" t="s">
        <v>5</v>
      </c>
      <c r="L257" s="187" t="s">
        <v>797</v>
      </c>
      <c r="M257" s="187" t="s">
        <v>798</v>
      </c>
      <c r="N257" s="187" t="s">
        <v>5</v>
      </c>
      <c r="O257" s="187" t="s">
        <v>5</v>
      </c>
      <c r="P257" s="188" t="s">
        <v>49</v>
      </c>
      <c r="Q257" s="187" t="s">
        <v>356</v>
      </c>
      <c r="R257" s="187" t="s">
        <v>1151</v>
      </c>
      <c r="S257" s="188" t="s">
        <v>43</v>
      </c>
      <c r="T257" s="188" t="s">
        <v>7</v>
      </c>
      <c r="U257" s="188" t="s">
        <v>41</v>
      </c>
      <c r="V257" s="187" t="s">
        <v>5</v>
      </c>
      <c r="W257" s="187" t="s">
        <v>5</v>
      </c>
      <c r="X257" s="187" t="s">
        <v>5</v>
      </c>
      <c r="Y257" s="187" t="s">
        <v>5</v>
      </c>
      <c r="Z257" s="187" t="s">
        <v>5</v>
      </c>
      <c r="AA257" s="187" t="s">
        <v>5</v>
      </c>
      <c r="AB257" s="187" t="s">
        <v>5</v>
      </c>
      <c r="AC257" s="187" t="s">
        <v>5</v>
      </c>
      <c r="AD257" s="187" t="s">
        <v>5</v>
      </c>
      <c r="AE257" s="187" t="s">
        <v>5</v>
      </c>
      <c r="AF257" s="187" t="s">
        <v>5</v>
      </c>
      <c r="AG257" s="187" t="s">
        <v>5</v>
      </c>
      <c r="AH257" s="187" t="s">
        <v>5</v>
      </c>
      <c r="AI257" s="189" t="s">
        <v>5</v>
      </c>
    </row>
    <row r="258" spans="1:35" ht="15.75">
      <c r="A258" s="186" t="s">
        <v>769</v>
      </c>
      <c r="B258" s="187" t="s">
        <v>800</v>
      </c>
      <c r="C258" s="187" t="s">
        <v>5</v>
      </c>
      <c r="D258" s="187" t="s">
        <v>5</v>
      </c>
      <c r="E258" s="187" t="s">
        <v>5</v>
      </c>
      <c r="F258" s="187" t="s">
        <v>5</v>
      </c>
      <c r="G258" s="187" t="s">
        <v>1155</v>
      </c>
      <c r="H258" s="187" t="s">
        <v>5</v>
      </c>
      <c r="I258" s="187" t="s">
        <v>5</v>
      </c>
      <c r="J258" s="187" t="s">
        <v>5</v>
      </c>
      <c r="K258" s="187" t="s">
        <v>5</v>
      </c>
      <c r="L258" s="187" t="s">
        <v>801</v>
      </c>
      <c r="M258" s="187" t="s">
        <v>802</v>
      </c>
      <c r="N258" s="187" t="s">
        <v>5</v>
      </c>
      <c r="O258" s="187" t="s">
        <v>5</v>
      </c>
      <c r="P258" s="188" t="s">
        <v>49</v>
      </c>
      <c r="Q258" s="187" t="s">
        <v>356</v>
      </c>
      <c r="R258" s="187" t="s">
        <v>1151</v>
      </c>
      <c r="S258" s="188" t="s">
        <v>43</v>
      </c>
      <c r="T258" s="188" t="s">
        <v>7</v>
      </c>
      <c r="U258" s="188" t="s">
        <v>41</v>
      </c>
      <c r="V258" s="187" t="s">
        <v>5</v>
      </c>
      <c r="W258" s="187" t="s">
        <v>5</v>
      </c>
      <c r="X258" s="187" t="s">
        <v>5</v>
      </c>
      <c r="Y258" s="187" t="s">
        <v>5</v>
      </c>
      <c r="Z258" s="187" t="s">
        <v>5</v>
      </c>
      <c r="AA258" s="187" t="s">
        <v>5</v>
      </c>
      <c r="AB258" s="187" t="s">
        <v>5</v>
      </c>
      <c r="AC258" s="187" t="s">
        <v>5</v>
      </c>
      <c r="AD258" s="187" t="s">
        <v>5</v>
      </c>
      <c r="AE258" s="187" t="s">
        <v>5</v>
      </c>
      <c r="AF258" s="187" t="s">
        <v>5</v>
      </c>
      <c r="AG258" s="187" t="s">
        <v>5</v>
      </c>
      <c r="AH258" s="187" t="s">
        <v>5</v>
      </c>
      <c r="AI258" s="189" t="s">
        <v>5</v>
      </c>
    </row>
    <row r="259" spans="1:35" ht="15.75">
      <c r="A259" s="186" t="s">
        <v>772</v>
      </c>
      <c r="B259" s="187" t="s">
        <v>804</v>
      </c>
      <c r="C259" s="187" t="s">
        <v>5</v>
      </c>
      <c r="D259" s="187" t="s">
        <v>5</v>
      </c>
      <c r="E259" s="187" t="s">
        <v>5</v>
      </c>
      <c r="F259" s="187" t="s">
        <v>5</v>
      </c>
      <c r="G259" s="187" t="s">
        <v>1155</v>
      </c>
      <c r="H259" s="187" t="s">
        <v>5</v>
      </c>
      <c r="I259" s="187" t="s">
        <v>5</v>
      </c>
      <c r="J259" s="187" t="s">
        <v>5</v>
      </c>
      <c r="K259" s="187" t="s">
        <v>5</v>
      </c>
      <c r="L259" s="187" t="s">
        <v>805</v>
      </c>
      <c r="M259" s="187" t="s">
        <v>806</v>
      </c>
      <c r="N259" s="187" t="s">
        <v>5</v>
      </c>
      <c r="O259" s="187" t="s">
        <v>5</v>
      </c>
      <c r="P259" s="188" t="s">
        <v>49</v>
      </c>
      <c r="Q259" s="187" t="s">
        <v>356</v>
      </c>
      <c r="R259" s="187" t="s">
        <v>1151</v>
      </c>
      <c r="S259" s="188" t="s">
        <v>43</v>
      </c>
      <c r="T259" s="188" t="s">
        <v>7</v>
      </c>
      <c r="U259" s="188" t="s">
        <v>41</v>
      </c>
      <c r="V259" s="187" t="s">
        <v>5</v>
      </c>
      <c r="W259" s="187" t="s">
        <v>5</v>
      </c>
      <c r="X259" s="187" t="s">
        <v>5</v>
      </c>
      <c r="Y259" s="187" t="s">
        <v>5</v>
      </c>
      <c r="Z259" s="187" t="s">
        <v>5</v>
      </c>
      <c r="AA259" s="187" t="s">
        <v>5</v>
      </c>
      <c r="AB259" s="187" t="s">
        <v>5</v>
      </c>
      <c r="AC259" s="187" t="s">
        <v>5</v>
      </c>
      <c r="AD259" s="187" t="s">
        <v>5</v>
      </c>
      <c r="AE259" s="187" t="s">
        <v>5</v>
      </c>
      <c r="AF259" s="187" t="s">
        <v>5</v>
      </c>
      <c r="AG259" s="187" t="s">
        <v>5</v>
      </c>
      <c r="AH259" s="187" t="s">
        <v>5</v>
      </c>
      <c r="AI259" s="189" t="s">
        <v>5</v>
      </c>
    </row>
    <row r="260" spans="1:35" ht="15.75">
      <c r="A260" s="186" t="s">
        <v>775</v>
      </c>
      <c r="B260" s="187" t="s">
        <v>808</v>
      </c>
      <c r="C260" s="187" t="s">
        <v>5</v>
      </c>
      <c r="D260" s="187" t="s">
        <v>5</v>
      </c>
      <c r="E260" s="187" t="s">
        <v>5</v>
      </c>
      <c r="F260" s="187" t="s">
        <v>5</v>
      </c>
      <c r="G260" s="187" t="s">
        <v>1155</v>
      </c>
      <c r="H260" s="187" t="s">
        <v>5</v>
      </c>
      <c r="I260" s="187" t="s">
        <v>5</v>
      </c>
      <c r="J260" s="187" t="s">
        <v>5</v>
      </c>
      <c r="K260" s="187" t="s">
        <v>5</v>
      </c>
      <c r="L260" s="187" t="s">
        <v>809</v>
      </c>
      <c r="M260" s="187" t="s">
        <v>810</v>
      </c>
      <c r="N260" s="187" t="s">
        <v>5</v>
      </c>
      <c r="O260" s="187" t="s">
        <v>5</v>
      </c>
      <c r="P260" s="188" t="s">
        <v>49</v>
      </c>
      <c r="Q260" s="187" t="s">
        <v>356</v>
      </c>
      <c r="R260" s="187" t="s">
        <v>1151</v>
      </c>
      <c r="S260" s="188" t="s">
        <v>43</v>
      </c>
      <c r="T260" s="188" t="s">
        <v>7</v>
      </c>
      <c r="U260" s="188" t="s">
        <v>41</v>
      </c>
      <c r="V260" s="187" t="s">
        <v>5</v>
      </c>
      <c r="W260" s="187" t="s">
        <v>5</v>
      </c>
      <c r="X260" s="187" t="s">
        <v>5</v>
      </c>
      <c r="Y260" s="187" t="s">
        <v>5</v>
      </c>
      <c r="Z260" s="187" t="s">
        <v>5</v>
      </c>
      <c r="AA260" s="187" t="s">
        <v>5</v>
      </c>
      <c r="AB260" s="187" t="s">
        <v>5</v>
      </c>
      <c r="AC260" s="187" t="s">
        <v>5</v>
      </c>
      <c r="AD260" s="187" t="s">
        <v>5</v>
      </c>
      <c r="AE260" s="187" t="s">
        <v>5</v>
      </c>
      <c r="AF260" s="187" t="s">
        <v>5</v>
      </c>
      <c r="AG260" s="187" t="s">
        <v>5</v>
      </c>
      <c r="AH260" s="187" t="s">
        <v>5</v>
      </c>
      <c r="AI260" s="189" t="s">
        <v>5</v>
      </c>
    </row>
    <row r="261" spans="1:35" ht="15.75">
      <c r="A261" s="186" t="s">
        <v>779</v>
      </c>
      <c r="B261" s="187" t="s">
        <v>812</v>
      </c>
      <c r="C261" s="187" t="s">
        <v>5</v>
      </c>
      <c r="D261" s="187" t="s">
        <v>5</v>
      </c>
      <c r="E261" s="187" t="s">
        <v>5</v>
      </c>
      <c r="F261" s="187" t="s">
        <v>5</v>
      </c>
      <c r="G261" s="187" t="s">
        <v>1155</v>
      </c>
      <c r="H261" s="187" t="s">
        <v>5</v>
      </c>
      <c r="I261" s="187" t="s">
        <v>5</v>
      </c>
      <c r="J261" s="187" t="s">
        <v>5</v>
      </c>
      <c r="K261" s="187" t="s">
        <v>5</v>
      </c>
      <c r="L261" s="187" t="s">
        <v>813</v>
      </c>
      <c r="M261" s="187" t="s">
        <v>814</v>
      </c>
      <c r="N261" s="187" t="s">
        <v>5</v>
      </c>
      <c r="O261" s="187" t="s">
        <v>5</v>
      </c>
      <c r="P261" s="188" t="s">
        <v>49</v>
      </c>
      <c r="Q261" s="187" t="s">
        <v>356</v>
      </c>
      <c r="R261" s="187" t="s">
        <v>1151</v>
      </c>
      <c r="S261" s="188" t="s">
        <v>43</v>
      </c>
      <c r="T261" s="188" t="s">
        <v>7</v>
      </c>
      <c r="U261" s="188" t="s">
        <v>41</v>
      </c>
      <c r="V261" s="187" t="s">
        <v>5</v>
      </c>
      <c r="W261" s="187" t="s">
        <v>5</v>
      </c>
      <c r="X261" s="187" t="s">
        <v>5</v>
      </c>
      <c r="Y261" s="187" t="s">
        <v>5</v>
      </c>
      <c r="Z261" s="187" t="s">
        <v>5</v>
      </c>
      <c r="AA261" s="187" t="s">
        <v>5</v>
      </c>
      <c r="AB261" s="187" t="s">
        <v>5</v>
      </c>
      <c r="AC261" s="187" t="s">
        <v>5</v>
      </c>
      <c r="AD261" s="187" t="s">
        <v>5</v>
      </c>
      <c r="AE261" s="187" t="s">
        <v>5</v>
      </c>
      <c r="AF261" s="187" t="s">
        <v>5</v>
      </c>
      <c r="AG261" s="187" t="s">
        <v>5</v>
      </c>
      <c r="AH261" s="187" t="s">
        <v>5</v>
      </c>
      <c r="AI261" s="189" t="s">
        <v>5</v>
      </c>
    </row>
    <row r="262" spans="1:35" ht="15.75">
      <c r="A262" s="186" t="s">
        <v>783</v>
      </c>
      <c r="B262" s="187" t="s">
        <v>816</v>
      </c>
      <c r="C262" s="187" t="s">
        <v>5</v>
      </c>
      <c r="D262" s="187" t="s">
        <v>5</v>
      </c>
      <c r="E262" s="187" t="s">
        <v>5</v>
      </c>
      <c r="F262" s="187" t="s">
        <v>5</v>
      </c>
      <c r="G262" s="187" t="s">
        <v>1155</v>
      </c>
      <c r="H262" s="187" t="s">
        <v>5</v>
      </c>
      <c r="I262" s="187" t="s">
        <v>5</v>
      </c>
      <c r="J262" s="187" t="s">
        <v>5</v>
      </c>
      <c r="K262" s="187" t="s">
        <v>5</v>
      </c>
      <c r="L262" s="187" t="s">
        <v>817</v>
      </c>
      <c r="M262" s="187" t="s">
        <v>818</v>
      </c>
      <c r="N262" s="187" t="s">
        <v>5</v>
      </c>
      <c r="O262" s="187" t="s">
        <v>5</v>
      </c>
      <c r="P262" s="188" t="s">
        <v>49</v>
      </c>
      <c r="Q262" s="187" t="s">
        <v>356</v>
      </c>
      <c r="R262" s="187" t="s">
        <v>1151</v>
      </c>
      <c r="S262" s="188" t="s">
        <v>43</v>
      </c>
      <c r="T262" s="188" t="s">
        <v>7</v>
      </c>
      <c r="U262" s="188" t="s">
        <v>41</v>
      </c>
      <c r="V262" s="187" t="s">
        <v>5</v>
      </c>
      <c r="W262" s="187" t="s">
        <v>5</v>
      </c>
      <c r="X262" s="187" t="s">
        <v>5</v>
      </c>
      <c r="Y262" s="187" t="s">
        <v>5</v>
      </c>
      <c r="Z262" s="187" t="s">
        <v>5</v>
      </c>
      <c r="AA262" s="187" t="s">
        <v>5</v>
      </c>
      <c r="AB262" s="187" t="s">
        <v>5</v>
      </c>
      <c r="AC262" s="187" t="s">
        <v>5</v>
      </c>
      <c r="AD262" s="187" t="s">
        <v>5</v>
      </c>
      <c r="AE262" s="187" t="s">
        <v>5</v>
      </c>
      <c r="AF262" s="187" t="s">
        <v>5</v>
      </c>
      <c r="AG262" s="187" t="s">
        <v>5</v>
      </c>
      <c r="AH262" s="187" t="s">
        <v>5</v>
      </c>
      <c r="AI262" s="189" t="s">
        <v>5</v>
      </c>
    </row>
    <row r="263" spans="1:35" ht="15.75">
      <c r="A263" s="186" t="s">
        <v>787</v>
      </c>
      <c r="B263" s="187" t="s">
        <v>820</v>
      </c>
      <c r="C263" s="187" t="s">
        <v>5</v>
      </c>
      <c r="D263" s="187" t="s">
        <v>5</v>
      </c>
      <c r="E263" s="187" t="s">
        <v>5</v>
      </c>
      <c r="F263" s="187" t="s">
        <v>5</v>
      </c>
      <c r="G263" s="187" t="s">
        <v>1155</v>
      </c>
      <c r="H263" s="187" t="s">
        <v>5</v>
      </c>
      <c r="I263" s="187" t="s">
        <v>5</v>
      </c>
      <c r="J263" s="187" t="s">
        <v>5</v>
      </c>
      <c r="K263" s="187" t="s">
        <v>5</v>
      </c>
      <c r="L263" s="187" t="s">
        <v>821</v>
      </c>
      <c r="M263" s="187" t="s">
        <v>822</v>
      </c>
      <c r="N263" s="187" t="s">
        <v>5</v>
      </c>
      <c r="O263" s="187" t="s">
        <v>5</v>
      </c>
      <c r="P263" s="188" t="s">
        <v>49</v>
      </c>
      <c r="Q263" s="187" t="s">
        <v>356</v>
      </c>
      <c r="R263" s="187" t="s">
        <v>1151</v>
      </c>
      <c r="S263" s="188" t="s">
        <v>43</v>
      </c>
      <c r="T263" s="188" t="s">
        <v>7</v>
      </c>
      <c r="U263" s="188" t="s">
        <v>41</v>
      </c>
      <c r="V263" s="187" t="s">
        <v>5</v>
      </c>
      <c r="W263" s="187" t="s">
        <v>5</v>
      </c>
      <c r="X263" s="187" t="s">
        <v>5</v>
      </c>
      <c r="Y263" s="187" t="s">
        <v>5</v>
      </c>
      <c r="Z263" s="187" t="s">
        <v>5</v>
      </c>
      <c r="AA263" s="187" t="s">
        <v>5</v>
      </c>
      <c r="AB263" s="187" t="s">
        <v>5</v>
      </c>
      <c r="AC263" s="187" t="s">
        <v>5</v>
      </c>
      <c r="AD263" s="187" t="s">
        <v>5</v>
      </c>
      <c r="AE263" s="187" t="s">
        <v>5</v>
      </c>
      <c r="AF263" s="187" t="s">
        <v>5</v>
      </c>
      <c r="AG263" s="187" t="s">
        <v>5</v>
      </c>
      <c r="AH263" s="187" t="s">
        <v>5</v>
      </c>
      <c r="AI263" s="189" t="s">
        <v>5</v>
      </c>
    </row>
    <row r="264" spans="1:35" ht="15.75">
      <c r="A264" s="186" t="s">
        <v>791</v>
      </c>
      <c r="B264" s="187" t="s">
        <v>824</v>
      </c>
      <c r="C264" s="187" t="s">
        <v>5</v>
      </c>
      <c r="D264" s="187" t="s">
        <v>5</v>
      </c>
      <c r="E264" s="187" t="s">
        <v>5</v>
      </c>
      <c r="F264" s="187" t="s">
        <v>5</v>
      </c>
      <c r="G264" s="187" t="s">
        <v>1155</v>
      </c>
      <c r="H264" s="187" t="s">
        <v>5</v>
      </c>
      <c r="I264" s="187" t="s">
        <v>5</v>
      </c>
      <c r="J264" s="187" t="s">
        <v>5</v>
      </c>
      <c r="K264" s="187" t="s">
        <v>5</v>
      </c>
      <c r="L264" s="187" t="s">
        <v>825</v>
      </c>
      <c r="M264" s="187" t="s">
        <v>826</v>
      </c>
      <c r="N264" s="187" t="s">
        <v>5</v>
      </c>
      <c r="O264" s="187" t="s">
        <v>5</v>
      </c>
      <c r="P264" s="188" t="s">
        <v>49</v>
      </c>
      <c r="Q264" s="187" t="s">
        <v>356</v>
      </c>
      <c r="R264" s="187" t="s">
        <v>1151</v>
      </c>
      <c r="S264" s="188" t="s">
        <v>43</v>
      </c>
      <c r="T264" s="188" t="s">
        <v>7</v>
      </c>
      <c r="U264" s="188" t="s">
        <v>41</v>
      </c>
      <c r="V264" s="187" t="s">
        <v>5</v>
      </c>
      <c r="W264" s="187" t="s">
        <v>5</v>
      </c>
      <c r="X264" s="187" t="s">
        <v>5</v>
      </c>
      <c r="Y264" s="187" t="s">
        <v>5</v>
      </c>
      <c r="Z264" s="187" t="s">
        <v>5</v>
      </c>
      <c r="AA264" s="187" t="s">
        <v>5</v>
      </c>
      <c r="AB264" s="187" t="s">
        <v>5</v>
      </c>
      <c r="AC264" s="187" t="s">
        <v>5</v>
      </c>
      <c r="AD264" s="187" t="s">
        <v>5</v>
      </c>
      <c r="AE264" s="187" t="s">
        <v>5</v>
      </c>
      <c r="AF264" s="187" t="s">
        <v>5</v>
      </c>
      <c r="AG264" s="187" t="s">
        <v>5</v>
      </c>
      <c r="AH264" s="187" t="s">
        <v>5</v>
      </c>
      <c r="AI264" s="189" t="s">
        <v>5</v>
      </c>
    </row>
    <row r="265" spans="1:35" ht="15.75">
      <c r="A265" s="186" t="s">
        <v>795</v>
      </c>
      <c r="B265" s="187" t="s">
        <v>828</v>
      </c>
      <c r="C265" s="187" t="s">
        <v>5</v>
      </c>
      <c r="D265" s="187" t="s">
        <v>5</v>
      </c>
      <c r="E265" s="187" t="s">
        <v>5</v>
      </c>
      <c r="F265" s="187" t="s">
        <v>5</v>
      </c>
      <c r="G265" s="187" t="s">
        <v>1157</v>
      </c>
      <c r="H265" s="187" t="s">
        <v>5</v>
      </c>
      <c r="I265" s="187" t="s">
        <v>5</v>
      </c>
      <c r="J265" s="187" t="s">
        <v>5</v>
      </c>
      <c r="K265" s="187" t="s">
        <v>5</v>
      </c>
      <c r="L265" s="187" t="s">
        <v>829</v>
      </c>
      <c r="M265" s="187" t="s">
        <v>830</v>
      </c>
      <c r="N265" s="187" t="s">
        <v>5</v>
      </c>
      <c r="O265" s="187" t="s">
        <v>5</v>
      </c>
      <c r="P265" s="188" t="s">
        <v>49</v>
      </c>
      <c r="Q265" s="187" t="s">
        <v>356</v>
      </c>
      <c r="R265" s="187" t="s">
        <v>1151</v>
      </c>
      <c r="S265" s="188" t="s">
        <v>43</v>
      </c>
      <c r="T265" s="188" t="s">
        <v>7</v>
      </c>
      <c r="U265" s="188" t="s">
        <v>41</v>
      </c>
      <c r="V265" s="187" t="s">
        <v>5</v>
      </c>
      <c r="W265" s="187" t="s">
        <v>5</v>
      </c>
      <c r="X265" s="187" t="s">
        <v>5</v>
      </c>
      <c r="Y265" s="187" t="s">
        <v>5</v>
      </c>
      <c r="Z265" s="187" t="s">
        <v>5</v>
      </c>
      <c r="AA265" s="187" t="s">
        <v>5</v>
      </c>
      <c r="AB265" s="187" t="s">
        <v>5</v>
      </c>
      <c r="AC265" s="187" t="s">
        <v>5</v>
      </c>
      <c r="AD265" s="187" t="s">
        <v>5</v>
      </c>
      <c r="AE265" s="187" t="s">
        <v>5</v>
      </c>
      <c r="AF265" s="187" t="s">
        <v>5</v>
      </c>
      <c r="AG265" s="187" t="s">
        <v>5</v>
      </c>
      <c r="AH265" s="187" t="s">
        <v>5</v>
      </c>
      <c r="AI265" s="189" t="s">
        <v>5</v>
      </c>
    </row>
    <row r="266" spans="1:35" ht="15.75">
      <c r="A266" s="186" t="s">
        <v>799</v>
      </c>
      <c r="B266" s="187" t="s">
        <v>832</v>
      </c>
      <c r="C266" s="187" t="s">
        <v>5</v>
      </c>
      <c r="D266" s="187" t="s">
        <v>5</v>
      </c>
      <c r="E266" s="187" t="s">
        <v>5</v>
      </c>
      <c r="F266" s="187" t="s">
        <v>5</v>
      </c>
      <c r="G266" s="187" t="s">
        <v>1157</v>
      </c>
      <c r="H266" s="187" t="s">
        <v>5</v>
      </c>
      <c r="I266" s="187" t="s">
        <v>5</v>
      </c>
      <c r="J266" s="187" t="s">
        <v>5</v>
      </c>
      <c r="K266" s="187" t="s">
        <v>5</v>
      </c>
      <c r="L266" s="187" t="s">
        <v>833</v>
      </c>
      <c r="M266" s="187" t="s">
        <v>834</v>
      </c>
      <c r="N266" s="187" t="s">
        <v>5</v>
      </c>
      <c r="O266" s="187" t="s">
        <v>5</v>
      </c>
      <c r="P266" s="188" t="s">
        <v>49</v>
      </c>
      <c r="Q266" s="187" t="s">
        <v>356</v>
      </c>
      <c r="R266" s="187" t="s">
        <v>1151</v>
      </c>
      <c r="S266" s="188" t="s">
        <v>43</v>
      </c>
      <c r="T266" s="188" t="s">
        <v>7</v>
      </c>
      <c r="U266" s="188" t="s">
        <v>41</v>
      </c>
      <c r="V266" s="187" t="s">
        <v>5</v>
      </c>
      <c r="W266" s="187" t="s">
        <v>5</v>
      </c>
      <c r="X266" s="187" t="s">
        <v>5</v>
      </c>
      <c r="Y266" s="187" t="s">
        <v>5</v>
      </c>
      <c r="Z266" s="187" t="s">
        <v>5</v>
      </c>
      <c r="AA266" s="187" t="s">
        <v>5</v>
      </c>
      <c r="AB266" s="187" t="s">
        <v>5</v>
      </c>
      <c r="AC266" s="187" t="s">
        <v>5</v>
      </c>
      <c r="AD266" s="187" t="s">
        <v>5</v>
      </c>
      <c r="AE266" s="187" t="s">
        <v>5</v>
      </c>
      <c r="AF266" s="187" t="s">
        <v>5</v>
      </c>
      <c r="AG266" s="187" t="s">
        <v>5</v>
      </c>
      <c r="AH266" s="187" t="s">
        <v>5</v>
      </c>
      <c r="AI266" s="189" t="s">
        <v>5</v>
      </c>
    </row>
    <row r="267" spans="1:35" ht="15.75">
      <c r="A267" s="186" t="s">
        <v>803</v>
      </c>
      <c r="B267" s="187" t="s">
        <v>836</v>
      </c>
      <c r="C267" s="187" t="s">
        <v>5</v>
      </c>
      <c r="D267" s="187" t="s">
        <v>5</v>
      </c>
      <c r="E267" s="187" t="s">
        <v>5</v>
      </c>
      <c r="F267" s="187" t="s">
        <v>5</v>
      </c>
      <c r="G267" s="187" t="s">
        <v>1157</v>
      </c>
      <c r="H267" s="187" t="s">
        <v>5</v>
      </c>
      <c r="I267" s="187" t="s">
        <v>5</v>
      </c>
      <c r="J267" s="187" t="s">
        <v>5</v>
      </c>
      <c r="K267" s="187" t="s">
        <v>5</v>
      </c>
      <c r="L267" s="187" t="s">
        <v>837</v>
      </c>
      <c r="M267" s="187" t="s">
        <v>838</v>
      </c>
      <c r="N267" s="187" t="s">
        <v>5</v>
      </c>
      <c r="O267" s="187" t="s">
        <v>5</v>
      </c>
      <c r="P267" s="188" t="s">
        <v>49</v>
      </c>
      <c r="Q267" s="187" t="s">
        <v>356</v>
      </c>
      <c r="R267" s="187" t="s">
        <v>1151</v>
      </c>
      <c r="S267" s="188" t="s">
        <v>43</v>
      </c>
      <c r="T267" s="188" t="s">
        <v>7</v>
      </c>
      <c r="U267" s="188" t="s">
        <v>41</v>
      </c>
      <c r="V267" s="187" t="s">
        <v>5</v>
      </c>
      <c r="W267" s="187" t="s">
        <v>5</v>
      </c>
      <c r="X267" s="187" t="s">
        <v>5</v>
      </c>
      <c r="Y267" s="187" t="s">
        <v>5</v>
      </c>
      <c r="Z267" s="187" t="s">
        <v>5</v>
      </c>
      <c r="AA267" s="187" t="s">
        <v>5</v>
      </c>
      <c r="AB267" s="187" t="s">
        <v>5</v>
      </c>
      <c r="AC267" s="187" t="s">
        <v>5</v>
      </c>
      <c r="AD267" s="187" t="s">
        <v>5</v>
      </c>
      <c r="AE267" s="187" t="s">
        <v>5</v>
      </c>
      <c r="AF267" s="187" t="s">
        <v>5</v>
      </c>
      <c r="AG267" s="187" t="s">
        <v>5</v>
      </c>
      <c r="AH267" s="187" t="s">
        <v>5</v>
      </c>
      <c r="AI267" s="189" t="s">
        <v>5</v>
      </c>
    </row>
    <row r="268" spans="1:35" ht="15.75">
      <c r="A268" s="186" t="s">
        <v>807</v>
      </c>
      <c r="B268" s="187" t="s">
        <v>840</v>
      </c>
      <c r="C268" s="187" t="s">
        <v>5</v>
      </c>
      <c r="D268" s="187" t="s">
        <v>5</v>
      </c>
      <c r="E268" s="187" t="s">
        <v>5</v>
      </c>
      <c r="F268" s="187" t="s">
        <v>5</v>
      </c>
      <c r="G268" s="187" t="s">
        <v>1157</v>
      </c>
      <c r="H268" s="187" t="s">
        <v>5</v>
      </c>
      <c r="I268" s="187" t="s">
        <v>5</v>
      </c>
      <c r="J268" s="187" t="s">
        <v>5</v>
      </c>
      <c r="K268" s="187" t="s">
        <v>5</v>
      </c>
      <c r="L268" s="187" t="s">
        <v>841</v>
      </c>
      <c r="M268" s="187" t="s">
        <v>842</v>
      </c>
      <c r="N268" s="187" t="s">
        <v>5</v>
      </c>
      <c r="O268" s="187" t="s">
        <v>5</v>
      </c>
      <c r="P268" s="188" t="s">
        <v>49</v>
      </c>
      <c r="Q268" s="187" t="s">
        <v>356</v>
      </c>
      <c r="R268" s="187" t="s">
        <v>1151</v>
      </c>
      <c r="S268" s="188" t="s">
        <v>43</v>
      </c>
      <c r="T268" s="188" t="s">
        <v>7</v>
      </c>
      <c r="U268" s="188" t="s">
        <v>41</v>
      </c>
      <c r="V268" s="187" t="s">
        <v>5</v>
      </c>
      <c r="W268" s="187" t="s">
        <v>5</v>
      </c>
      <c r="X268" s="187" t="s">
        <v>5</v>
      </c>
      <c r="Y268" s="187" t="s">
        <v>5</v>
      </c>
      <c r="Z268" s="187" t="s">
        <v>5</v>
      </c>
      <c r="AA268" s="187" t="s">
        <v>5</v>
      </c>
      <c r="AB268" s="187" t="s">
        <v>5</v>
      </c>
      <c r="AC268" s="187" t="s">
        <v>5</v>
      </c>
      <c r="AD268" s="187" t="s">
        <v>5</v>
      </c>
      <c r="AE268" s="187" t="s">
        <v>5</v>
      </c>
      <c r="AF268" s="187" t="s">
        <v>5</v>
      </c>
      <c r="AG268" s="187" t="s">
        <v>5</v>
      </c>
      <c r="AH268" s="187" t="s">
        <v>5</v>
      </c>
      <c r="AI268" s="189" t="s">
        <v>5</v>
      </c>
    </row>
    <row r="269" spans="1:35" ht="15.75">
      <c r="A269" s="186" t="s">
        <v>811</v>
      </c>
      <c r="B269" s="187" t="s">
        <v>844</v>
      </c>
      <c r="C269" s="187" t="s">
        <v>5</v>
      </c>
      <c r="D269" s="187" t="s">
        <v>5</v>
      </c>
      <c r="E269" s="187" t="s">
        <v>5</v>
      </c>
      <c r="F269" s="187" t="s">
        <v>5</v>
      </c>
      <c r="G269" s="187" t="s">
        <v>1155</v>
      </c>
      <c r="H269" s="187" t="s">
        <v>5</v>
      </c>
      <c r="I269" s="187" t="s">
        <v>5</v>
      </c>
      <c r="J269" s="187" t="s">
        <v>5</v>
      </c>
      <c r="K269" s="187" t="s">
        <v>5</v>
      </c>
      <c r="L269" s="187" t="s">
        <v>845</v>
      </c>
      <c r="M269" s="187" t="s">
        <v>846</v>
      </c>
      <c r="N269" s="187" t="s">
        <v>5</v>
      </c>
      <c r="O269" s="187" t="s">
        <v>5</v>
      </c>
      <c r="P269" s="188" t="s">
        <v>49</v>
      </c>
      <c r="Q269" s="187" t="s">
        <v>356</v>
      </c>
      <c r="R269" s="187" t="s">
        <v>1151</v>
      </c>
      <c r="S269" s="188" t="s">
        <v>43</v>
      </c>
      <c r="T269" s="188" t="s">
        <v>7</v>
      </c>
      <c r="U269" s="188" t="s">
        <v>41</v>
      </c>
      <c r="V269" s="187" t="s">
        <v>5</v>
      </c>
      <c r="W269" s="187" t="s">
        <v>5</v>
      </c>
      <c r="X269" s="187" t="s">
        <v>5</v>
      </c>
      <c r="Y269" s="187" t="s">
        <v>5</v>
      </c>
      <c r="Z269" s="187" t="s">
        <v>5</v>
      </c>
      <c r="AA269" s="187" t="s">
        <v>5</v>
      </c>
      <c r="AB269" s="187" t="s">
        <v>5</v>
      </c>
      <c r="AC269" s="187" t="s">
        <v>5</v>
      </c>
      <c r="AD269" s="187" t="s">
        <v>5</v>
      </c>
      <c r="AE269" s="187" t="s">
        <v>5</v>
      </c>
      <c r="AF269" s="187" t="s">
        <v>5</v>
      </c>
      <c r="AG269" s="187" t="s">
        <v>5</v>
      </c>
      <c r="AH269" s="187" t="s">
        <v>5</v>
      </c>
      <c r="AI269" s="189" t="s">
        <v>5</v>
      </c>
    </row>
    <row r="270" spans="1:35" ht="15.75">
      <c r="A270" s="186" t="s">
        <v>815</v>
      </c>
      <c r="B270" s="187" t="s">
        <v>850</v>
      </c>
      <c r="C270" s="187" t="s">
        <v>5</v>
      </c>
      <c r="D270" s="187" t="s">
        <v>5</v>
      </c>
      <c r="E270" s="187" t="s">
        <v>5</v>
      </c>
      <c r="F270" s="187" t="s">
        <v>5</v>
      </c>
      <c r="G270" s="187" t="s">
        <v>1162</v>
      </c>
      <c r="H270" s="187" t="s">
        <v>5</v>
      </c>
      <c r="I270" s="187" t="s">
        <v>5</v>
      </c>
      <c r="J270" s="187" t="s">
        <v>5</v>
      </c>
      <c r="K270" s="187" t="s">
        <v>5</v>
      </c>
      <c r="L270" s="187" t="s">
        <v>851</v>
      </c>
      <c r="M270" s="187" t="s">
        <v>852</v>
      </c>
      <c r="N270" s="187" t="s">
        <v>5</v>
      </c>
      <c r="O270" s="187" t="s">
        <v>5</v>
      </c>
      <c r="P270" s="188" t="s">
        <v>47</v>
      </c>
      <c r="Q270" s="187" t="s">
        <v>356</v>
      </c>
      <c r="R270" s="187" t="s">
        <v>1151</v>
      </c>
      <c r="S270" s="188" t="s">
        <v>133</v>
      </c>
      <c r="T270" s="188" t="s">
        <v>7</v>
      </c>
      <c r="U270" s="188" t="s">
        <v>41</v>
      </c>
      <c r="V270" s="187" t="s">
        <v>5</v>
      </c>
      <c r="W270" s="187" t="s">
        <v>5</v>
      </c>
      <c r="X270" s="187" t="s">
        <v>5</v>
      </c>
      <c r="Y270" s="187" t="s">
        <v>5</v>
      </c>
      <c r="Z270" s="187" t="s">
        <v>5</v>
      </c>
      <c r="AA270" s="187" t="s">
        <v>5</v>
      </c>
      <c r="AB270" s="187" t="s">
        <v>5</v>
      </c>
      <c r="AC270" s="187" t="s">
        <v>5</v>
      </c>
      <c r="AD270" s="187" t="s">
        <v>5</v>
      </c>
      <c r="AE270" s="187" t="s">
        <v>5</v>
      </c>
      <c r="AF270" s="187" t="s">
        <v>5</v>
      </c>
      <c r="AG270" s="187" t="s">
        <v>5</v>
      </c>
      <c r="AH270" s="187" t="s">
        <v>5</v>
      </c>
      <c r="AI270" s="189" t="s">
        <v>5</v>
      </c>
    </row>
    <row r="271" spans="1:35" ht="15.75">
      <c r="A271" s="186" t="s">
        <v>819</v>
      </c>
      <c r="B271" s="187" t="s">
        <v>853</v>
      </c>
      <c r="C271" s="187" t="s">
        <v>5</v>
      </c>
      <c r="D271" s="187" t="s">
        <v>5</v>
      </c>
      <c r="E271" s="187" t="s">
        <v>5</v>
      </c>
      <c r="F271" s="187" t="s">
        <v>5</v>
      </c>
      <c r="G271" s="187" t="s">
        <v>1162</v>
      </c>
      <c r="H271" s="187" t="s">
        <v>5</v>
      </c>
      <c r="I271" s="187" t="s">
        <v>5</v>
      </c>
      <c r="J271" s="187" t="s">
        <v>5</v>
      </c>
      <c r="K271" s="187" t="s">
        <v>5</v>
      </c>
      <c r="L271" s="187" t="s">
        <v>854</v>
      </c>
      <c r="M271" s="187" t="s">
        <v>855</v>
      </c>
      <c r="N271" s="187" t="s">
        <v>5</v>
      </c>
      <c r="O271" s="187" t="s">
        <v>5</v>
      </c>
      <c r="P271" s="188" t="s">
        <v>40</v>
      </c>
      <c r="Q271" s="187" t="s">
        <v>356</v>
      </c>
      <c r="R271" s="187" t="s">
        <v>1151</v>
      </c>
      <c r="S271" s="188" t="s">
        <v>148</v>
      </c>
      <c r="T271" s="188" t="s">
        <v>7</v>
      </c>
      <c r="U271" s="188" t="s">
        <v>41</v>
      </c>
      <c r="V271" s="187" t="s">
        <v>5</v>
      </c>
      <c r="W271" s="187" t="s">
        <v>5</v>
      </c>
      <c r="X271" s="187" t="s">
        <v>5</v>
      </c>
      <c r="Y271" s="187" t="s">
        <v>5</v>
      </c>
      <c r="Z271" s="187" t="s">
        <v>5</v>
      </c>
      <c r="AA271" s="187" t="s">
        <v>5</v>
      </c>
      <c r="AB271" s="187" t="s">
        <v>5</v>
      </c>
      <c r="AC271" s="187" t="s">
        <v>5</v>
      </c>
      <c r="AD271" s="187" t="s">
        <v>5</v>
      </c>
      <c r="AE271" s="187" t="s">
        <v>5</v>
      </c>
      <c r="AF271" s="187" t="s">
        <v>5</v>
      </c>
      <c r="AG271" s="187" t="s">
        <v>5</v>
      </c>
      <c r="AH271" s="187" t="s">
        <v>5</v>
      </c>
      <c r="AI271" s="189" t="s">
        <v>5</v>
      </c>
    </row>
    <row r="272" spans="1:35" ht="15.75">
      <c r="A272" s="186" t="s">
        <v>823</v>
      </c>
      <c r="B272" s="187" t="s">
        <v>856</v>
      </c>
      <c r="C272" s="187" t="s">
        <v>5</v>
      </c>
      <c r="D272" s="187" t="s">
        <v>5</v>
      </c>
      <c r="E272" s="187" t="s">
        <v>5</v>
      </c>
      <c r="F272" s="187" t="s">
        <v>5</v>
      </c>
      <c r="G272" s="187" t="s">
        <v>1162</v>
      </c>
      <c r="H272" s="187" t="s">
        <v>5</v>
      </c>
      <c r="I272" s="187" t="s">
        <v>5</v>
      </c>
      <c r="J272" s="187" t="s">
        <v>5</v>
      </c>
      <c r="K272" s="187" t="s">
        <v>5</v>
      </c>
      <c r="L272" s="187" t="s">
        <v>854</v>
      </c>
      <c r="M272" s="187" t="s">
        <v>855</v>
      </c>
      <c r="N272" s="187" t="s">
        <v>5</v>
      </c>
      <c r="O272" s="187" t="s">
        <v>5</v>
      </c>
      <c r="P272" s="188" t="s">
        <v>40</v>
      </c>
      <c r="Q272" s="187" t="s">
        <v>356</v>
      </c>
      <c r="R272" s="187" t="s">
        <v>1151</v>
      </c>
      <c r="S272" s="188" t="s">
        <v>148</v>
      </c>
      <c r="T272" s="188" t="s">
        <v>7</v>
      </c>
      <c r="U272" s="188" t="s">
        <v>41</v>
      </c>
      <c r="V272" s="187" t="s">
        <v>5</v>
      </c>
      <c r="W272" s="187" t="s">
        <v>5</v>
      </c>
      <c r="X272" s="187" t="s">
        <v>5</v>
      </c>
      <c r="Y272" s="187" t="s">
        <v>5</v>
      </c>
      <c r="Z272" s="187" t="s">
        <v>5</v>
      </c>
      <c r="AA272" s="187" t="s">
        <v>5</v>
      </c>
      <c r="AB272" s="187" t="s">
        <v>5</v>
      </c>
      <c r="AC272" s="187" t="s">
        <v>5</v>
      </c>
      <c r="AD272" s="187" t="s">
        <v>5</v>
      </c>
      <c r="AE272" s="187" t="s">
        <v>5</v>
      </c>
      <c r="AF272" s="187" t="s">
        <v>5</v>
      </c>
      <c r="AG272" s="187" t="s">
        <v>5</v>
      </c>
      <c r="AH272" s="187" t="s">
        <v>5</v>
      </c>
      <c r="AI272" s="189" t="s">
        <v>5</v>
      </c>
    </row>
    <row r="273" spans="1:35" ht="15.75">
      <c r="A273" s="186" t="s">
        <v>827</v>
      </c>
      <c r="B273" s="187" t="s">
        <v>857</v>
      </c>
      <c r="C273" s="187" t="s">
        <v>5</v>
      </c>
      <c r="D273" s="187" t="s">
        <v>5</v>
      </c>
      <c r="E273" s="187" t="s">
        <v>5</v>
      </c>
      <c r="F273" s="187" t="s">
        <v>5</v>
      </c>
      <c r="G273" s="187" t="s">
        <v>1155</v>
      </c>
      <c r="H273" s="187" t="s">
        <v>5</v>
      </c>
      <c r="I273" s="187" t="s">
        <v>5</v>
      </c>
      <c r="J273" s="187" t="s">
        <v>5</v>
      </c>
      <c r="K273" s="187" t="s">
        <v>5</v>
      </c>
      <c r="L273" s="187" t="s">
        <v>858</v>
      </c>
      <c r="M273" s="187" t="s">
        <v>859</v>
      </c>
      <c r="N273" s="187" t="s">
        <v>5</v>
      </c>
      <c r="O273" s="187" t="s">
        <v>5</v>
      </c>
      <c r="P273" s="188" t="s">
        <v>49</v>
      </c>
      <c r="Q273" s="187" t="s">
        <v>356</v>
      </c>
      <c r="R273" s="187" t="s">
        <v>1151</v>
      </c>
      <c r="S273" s="188" t="s">
        <v>39</v>
      </c>
      <c r="T273" s="188" t="s">
        <v>7</v>
      </c>
      <c r="U273" s="188" t="s">
        <v>40</v>
      </c>
      <c r="V273" s="187" t="s">
        <v>5</v>
      </c>
      <c r="W273" s="187" t="s">
        <v>5</v>
      </c>
      <c r="X273" s="187" t="s">
        <v>5</v>
      </c>
      <c r="Y273" s="187" t="s">
        <v>5</v>
      </c>
      <c r="Z273" s="187" t="s">
        <v>5</v>
      </c>
      <c r="AA273" s="187" t="s">
        <v>5</v>
      </c>
      <c r="AB273" s="187" t="s">
        <v>5</v>
      </c>
      <c r="AC273" s="187" t="s">
        <v>5</v>
      </c>
      <c r="AD273" s="187" t="s">
        <v>5</v>
      </c>
      <c r="AE273" s="187" t="s">
        <v>5</v>
      </c>
      <c r="AF273" s="187" t="s">
        <v>5</v>
      </c>
      <c r="AG273" s="187" t="s">
        <v>5</v>
      </c>
      <c r="AH273" s="187" t="s">
        <v>5</v>
      </c>
      <c r="AI273" s="189" t="s">
        <v>5</v>
      </c>
    </row>
    <row r="274" spans="1:35" ht="15.75">
      <c r="A274" s="186" t="s">
        <v>831</v>
      </c>
      <c r="B274" s="187" t="s">
        <v>865</v>
      </c>
      <c r="C274" s="187" t="s">
        <v>5</v>
      </c>
      <c r="D274" s="187" t="s">
        <v>5</v>
      </c>
      <c r="E274" s="187" t="s">
        <v>5</v>
      </c>
      <c r="F274" s="187" t="s">
        <v>5</v>
      </c>
      <c r="G274" s="187" t="s">
        <v>1153</v>
      </c>
      <c r="H274" s="187" t="s">
        <v>5</v>
      </c>
      <c r="I274" s="187" t="s">
        <v>5</v>
      </c>
      <c r="J274" s="187" t="s">
        <v>5</v>
      </c>
      <c r="K274" s="187" t="s">
        <v>5</v>
      </c>
      <c r="L274" s="187" t="s">
        <v>866</v>
      </c>
      <c r="M274" s="187" t="s">
        <v>867</v>
      </c>
      <c r="N274" s="187" t="s">
        <v>5</v>
      </c>
      <c r="O274" s="187" t="s">
        <v>5</v>
      </c>
      <c r="P274" s="188" t="s">
        <v>49</v>
      </c>
      <c r="Q274" s="187" t="s">
        <v>356</v>
      </c>
      <c r="R274" s="187" t="s">
        <v>1149</v>
      </c>
      <c r="S274" s="188">
        <v>1</v>
      </c>
      <c r="T274" s="188" t="s">
        <v>7</v>
      </c>
      <c r="U274" s="188">
        <v>1</v>
      </c>
      <c r="V274" s="187" t="s">
        <v>5</v>
      </c>
      <c r="W274" s="187" t="s">
        <v>5</v>
      </c>
      <c r="X274" s="187" t="s">
        <v>5</v>
      </c>
      <c r="Y274" s="187" t="s">
        <v>5</v>
      </c>
      <c r="Z274" s="187" t="s">
        <v>5</v>
      </c>
      <c r="AA274" s="187" t="s">
        <v>5</v>
      </c>
      <c r="AB274" s="187" t="s">
        <v>5</v>
      </c>
      <c r="AC274" s="187" t="s">
        <v>5</v>
      </c>
      <c r="AD274" s="187" t="s">
        <v>5</v>
      </c>
      <c r="AE274" s="187" t="s">
        <v>5</v>
      </c>
      <c r="AF274" s="187" t="s">
        <v>5</v>
      </c>
      <c r="AG274" s="187" t="s">
        <v>5</v>
      </c>
      <c r="AH274" s="187" t="s">
        <v>5</v>
      </c>
      <c r="AI274" s="189" t="s">
        <v>5</v>
      </c>
    </row>
    <row r="275" spans="1:35" ht="15.75">
      <c r="A275" s="186" t="s">
        <v>835</v>
      </c>
      <c r="B275" s="187" t="s">
        <v>1163</v>
      </c>
      <c r="C275" s="187" t="s">
        <v>5</v>
      </c>
      <c r="D275" s="187" t="s">
        <v>5</v>
      </c>
      <c r="E275" s="187" t="s">
        <v>5</v>
      </c>
      <c r="F275" s="187" t="s">
        <v>5</v>
      </c>
      <c r="G275" s="187" t="s">
        <v>1164</v>
      </c>
      <c r="H275" s="187" t="s">
        <v>5</v>
      </c>
      <c r="I275" s="187" t="s">
        <v>5</v>
      </c>
      <c r="J275" s="187" t="s">
        <v>5</v>
      </c>
      <c r="K275" s="187" t="s">
        <v>5</v>
      </c>
      <c r="L275" s="187" t="s">
        <v>36</v>
      </c>
      <c r="M275" s="187" t="s">
        <v>37</v>
      </c>
      <c r="N275" s="187" t="s">
        <v>5</v>
      </c>
      <c r="O275" s="187" t="s">
        <v>5</v>
      </c>
      <c r="P275" s="188" t="s">
        <v>38</v>
      </c>
      <c r="Q275" s="187" t="s">
        <v>356</v>
      </c>
      <c r="R275" s="187" t="s">
        <v>1149</v>
      </c>
      <c r="S275" s="188" t="s">
        <v>7</v>
      </c>
      <c r="T275" s="188" t="s">
        <v>7</v>
      </c>
      <c r="U275" s="188" t="s">
        <v>7</v>
      </c>
      <c r="V275" s="187" t="s">
        <v>5</v>
      </c>
      <c r="W275" s="187" t="s">
        <v>5</v>
      </c>
      <c r="X275" s="187" t="s">
        <v>5</v>
      </c>
      <c r="Y275" s="187" t="s">
        <v>5</v>
      </c>
      <c r="Z275" s="187" t="s">
        <v>5</v>
      </c>
      <c r="AA275" s="187" t="s">
        <v>5</v>
      </c>
      <c r="AB275" s="187" t="s">
        <v>5</v>
      </c>
      <c r="AC275" s="187" t="s">
        <v>5</v>
      </c>
      <c r="AD275" s="187" t="s">
        <v>5</v>
      </c>
      <c r="AE275" s="187" t="s">
        <v>5</v>
      </c>
      <c r="AF275" s="187" t="s">
        <v>5</v>
      </c>
      <c r="AG275" s="187" t="s">
        <v>5</v>
      </c>
      <c r="AH275" s="187" t="s">
        <v>5</v>
      </c>
      <c r="AI275" s="189" t="s">
        <v>5</v>
      </c>
    </row>
    <row r="276" spans="1:35" ht="15.75">
      <c r="A276" s="186" t="s">
        <v>839</v>
      </c>
      <c r="B276" s="187" t="s">
        <v>662</v>
      </c>
      <c r="C276" s="187" t="s">
        <v>5</v>
      </c>
      <c r="D276" s="187" t="s">
        <v>5</v>
      </c>
      <c r="E276" s="187" t="s">
        <v>5</v>
      </c>
      <c r="F276" s="187" t="s">
        <v>5</v>
      </c>
      <c r="G276" s="187" t="s">
        <v>1155</v>
      </c>
      <c r="H276" s="187" t="s">
        <v>5</v>
      </c>
      <c r="I276" s="187" t="s">
        <v>5</v>
      </c>
      <c r="J276" s="187" t="s">
        <v>5</v>
      </c>
      <c r="K276" s="187" t="s">
        <v>5</v>
      </c>
      <c r="L276" s="187" t="s">
        <v>36</v>
      </c>
      <c r="M276" s="187" t="s">
        <v>37</v>
      </c>
      <c r="N276" s="187" t="s">
        <v>5</v>
      </c>
      <c r="O276" s="187" t="s">
        <v>5</v>
      </c>
      <c r="P276" s="188" t="s">
        <v>38</v>
      </c>
      <c r="Q276" s="187" t="s">
        <v>356</v>
      </c>
      <c r="R276" s="187" t="s">
        <v>1151</v>
      </c>
      <c r="S276" s="188" t="s">
        <v>234</v>
      </c>
      <c r="T276" s="188" t="s">
        <v>7</v>
      </c>
      <c r="U276" s="188" t="s">
        <v>41</v>
      </c>
      <c r="V276" s="187" t="s">
        <v>5</v>
      </c>
      <c r="W276" s="187" t="s">
        <v>5</v>
      </c>
      <c r="X276" s="187" t="s">
        <v>5</v>
      </c>
      <c r="Y276" s="187" t="s">
        <v>5</v>
      </c>
      <c r="Z276" s="187" t="s">
        <v>5</v>
      </c>
      <c r="AA276" s="187" t="s">
        <v>5</v>
      </c>
      <c r="AB276" s="187" t="s">
        <v>5</v>
      </c>
      <c r="AC276" s="187" t="s">
        <v>5</v>
      </c>
      <c r="AD276" s="187" t="s">
        <v>5</v>
      </c>
      <c r="AE276" s="187" t="s">
        <v>5</v>
      </c>
      <c r="AF276" s="187" t="s">
        <v>5</v>
      </c>
      <c r="AG276" s="187" t="s">
        <v>5</v>
      </c>
      <c r="AH276" s="187" t="s">
        <v>5</v>
      </c>
      <c r="AI276" s="189" t="s">
        <v>5</v>
      </c>
    </row>
    <row r="277" spans="1:35" ht="15.75">
      <c r="A277" s="186" t="s">
        <v>843</v>
      </c>
      <c r="B277" s="187" t="s">
        <v>649</v>
      </c>
      <c r="C277" s="187" t="s">
        <v>5</v>
      </c>
      <c r="D277" s="187" t="s">
        <v>5</v>
      </c>
      <c r="E277" s="187" t="s">
        <v>5</v>
      </c>
      <c r="F277" s="187" t="s">
        <v>5</v>
      </c>
      <c r="G277" s="187" t="s">
        <v>1155</v>
      </c>
      <c r="H277" s="187" t="s">
        <v>5</v>
      </c>
      <c r="I277" s="187" t="s">
        <v>5</v>
      </c>
      <c r="J277" s="187" t="s">
        <v>5</v>
      </c>
      <c r="K277" s="187" t="s">
        <v>5</v>
      </c>
      <c r="L277" s="187" t="s">
        <v>36</v>
      </c>
      <c r="M277" s="187" t="s">
        <v>37</v>
      </c>
      <c r="N277" s="187" t="s">
        <v>5</v>
      </c>
      <c r="O277" s="187" t="s">
        <v>5</v>
      </c>
      <c r="P277" s="188" t="s">
        <v>38</v>
      </c>
      <c r="Q277" s="187" t="s">
        <v>356</v>
      </c>
      <c r="R277" s="187" t="s">
        <v>1151</v>
      </c>
      <c r="S277" s="188" t="s">
        <v>89</v>
      </c>
      <c r="T277" s="188" t="s">
        <v>7</v>
      </c>
      <c r="U277" s="188" t="s">
        <v>41</v>
      </c>
      <c r="V277" s="187" t="s">
        <v>5</v>
      </c>
      <c r="W277" s="187" t="s">
        <v>5</v>
      </c>
      <c r="X277" s="187" t="s">
        <v>5</v>
      </c>
      <c r="Y277" s="187" t="s">
        <v>5</v>
      </c>
      <c r="Z277" s="187" t="s">
        <v>5</v>
      </c>
      <c r="AA277" s="187" t="s">
        <v>5</v>
      </c>
      <c r="AB277" s="187" t="s">
        <v>5</v>
      </c>
      <c r="AC277" s="187" t="s">
        <v>5</v>
      </c>
      <c r="AD277" s="187" t="s">
        <v>5</v>
      </c>
      <c r="AE277" s="187" t="s">
        <v>5</v>
      </c>
      <c r="AF277" s="187" t="s">
        <v>5</v>
      </c>
      <c r="AG277" s="187" t="s">
        <v>5</v>
      </c>
      <c r="AH277" s="187" t="s">
        <v>5</v>
      </c>
      <c r="AI277" s="189" t="s">
        <v>5</v>
      </c>
    </row>
    <row r="278" spans="1:35" ht="15.75">
      <c r="A278" s="186" t="s">
        <v>847</v>
      </c>
      <c r="B278" s="187" t="s">
        <v>659</v>
      </c>
      <c r="C278" s="187" t="s">
        <v>5</v>
      </c>
      <c r="D278" s="187" t="s">
        <v>5</v>
      </c>
      <c r="E278" s="187" t="s">
        <v>5</v>
      </c>
      <c r="F278" s="187" t="s">
        <v>5</v>
      </c>
      <c r="G278" s="187" t="s">
        <v>1155</v>
      </c>
      <c r="H278" s="187" t="s">
        <v>5</v>
      </c>
      <c r="I278" s="187" t="s">
        <v>5</v>
      </c>
      <c r="J278" s="187" t="s">
        <v>5</v>
      </c>
      <c r="K278" s="187" t="s">
        <v>5</v>
      </c>
      <c r="L278" s="187" t="s">
        <v>36</v>
      </c>
      <c r="M278" s="187" t="s">
        <v>37</v>
      </c>
      <c r="N278" s="187" t="s">
        <v>5</v>
      </c>
      <c r="O278" s="187" t="s">
        <v>5</v>
      </c>
      <c r="P278" s="188" t="s">
        <v>38</v>
      </c>
      <c r="Q278" s="187" t="s">
        <v>356</v>
      </c>
      <c r="R278" s="187" t="s">
        <v>1151</v>
      </c>
      <c r="S278" s="188" t="s">
        <v>660</v>
      </c>
      <c r="T278" s="188" t="s">
        <v>7</v>
      </c>
      <c r="U278" s="188" t="s">
        <v>41</v>
      </c>
      <c r="V278" s="187" t="s">
        <v>5</v>
      </c>
      <c r="W278" s="187" t="s">
        <v>5</v>
      </c>
      <c r="X278" s="187" t="s">
        <v>5</v>
      </c>
      <c r="Y278" s="187" t="s">
        <v>5</v>
      </c>
      <c r="Z278" s="187" t="s">
        <v>5</v>
      </c>
      <c r="AA278" s="187" t="s">
        <v>5</v>
      </c>
      <c r="AB278" s="187" t="s">
        <v>5</v>
      </c>
      <c r="AC278" s="187" t="s">
        <v>5</v>
      </c>
      <c r="AD278" s="187" t="s">
        <v>5</v>
      </c>
      <c r="AE278" s="187" t="s">
        <v>5</v>
      </c>
      <c r="AF278" s="187" t="s">
        <v>5</v>
      </c>
      <c r="AG278" s="187" t="s">
        <v>5</v>
      </c>
      <c r="AH278" s="187" t="s">
        <v>5</v>
      </c>
      <c r="AI278" s="189" t="s">
        <v>5</v>
      </c>
    </row>
    <row r="279" spans="1:35" ht="15.75">
      <c r="A279" s="186" t="s">
        <v>849</v>
      </c>
      <c r="B279" s="187" t="s">
        <v>848</v>
      </c>
      <c r="C279" s="187" t="s">
        <v>5</v>
      </c>
      <c r="D279" s="187" t="s">
        <v>5</v>
      </c>
      <c r="E279" s="187" t="s">
        <v>5</v>
      </c>
      <c r="F279" s="187" t="s">
        <v>5</v>
      </c>
      <c r="G279" s="187" t="s">
        <v>1155</v>
      </c>
      <c r="H279" s="187" t="s">
        <v>5</v>
      </c>
      <c r="I279" s="187" t="s">
        <v>5</v>
      </c>
      <c r="J279" s="187" t="s">
        <v>5</v>
      </c>
      <c r="K279" s="187" t="s">
        <v>5</v>
      </c>
      <c r="L279" s="187" t="s">
        <v>36</v>
      </c>
      <c r="M279" s="187" t="s">
        <v>37</v>
      </c>
      <c r="N279" s="187" t="s">
        <v>5</v>
      </c>
      <c r="O279" s="187" t="s">
        <v>5</v>
      </c>
      <c r="P279" s="188" t="s">
        <v>38</v>
      </c>
      <c r="Q279" s="187" t="s">
        <v>356</v>
      </c>
      <c r="R279" s="187" t="s">
        <v>1151</v>
      </c>
      <c r="S279" s="188" t="s">
        <v>43</v>
      </c>
      <c r="T279" s="188" t="s">
        <v>7</v>
      </c>
      <c r="U279" s="188" t="s">
        <v>41</v>
      </c>
      <c r="V279" s="187" t="s">
        <v>5</v>
      </c>
      <c r="W279" s="187" t="s">
        <v>5</v>
      </c>
      <c r="X279" s="187" t="s">
        <v>5</v>
      </c>
      <c r="Y279" s="187" t="s">
        <v>5</v>
      </c>
      <c r="Z279" s="187" t="s">
        <v>5</v>
      </c>
      <c r="AA279" s="187" t="s">
        <v>5</v>
      </c>
      <c r="AB279" s="187" t="s">
        <v>5</v>
      </c>
      <c r="AC279" s="187" t="s">
        <v>5</v>
      </c>
      <c r="AD279" s="187" t="s">
        <v>5</v>
      </c>
      <c r="AE279" s="187" t="s">
        <v>5</v>
      </c>
      <c r="AF279" s="187" t="s">
        <v>5</v>
      </c>
      <c r="AG279" s="187" t="s">
        <v>5</v>
      </c>
      <c r="AH279" s="187" t="s">
        <v>5</v>
      </c>
      <c r="AI279" s="189" t="s">
        <v>5</v>
      </c>
    </row>
  </sheetData>
  <pageMargins left="0.7" right="0.7" top="0.75" bottom="0.75" header="0.3" footer="0.3"/>
  <ignoredErrors>
    <ignoredError sqref="A2:A279 P2:U19 P20:U175 P177:U273 P176:R176 T176 P275:U279 P274:R274 T274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6" workbookViewId="0">
      <selection activeCell="C131" sqref="C131"/>
    </sheetView>
  </sheetViews>
  <sheetFormatPr defaultRowHeight="15"/>
  <cols>
    <col min="1" max="1" width="5.7109375" customWidth="1"/>
    <col min="2" max="2" width="14" customWidth="1"/>
    <col min="3" max="3" width="54" bestFit="1" customWidth="1"/>
    <col min="4" max="4" width="13.5703125" customWidth="1"/>
    <col min="5" max="5" width="17.140625" customWidth="1"/>
    <col min="6" max="6" width="14.28515625" customWidth="1"/>
  </cols>
  <sheetData>
    <row r="1" spans="1:6" ht="27" customHeight="1">
      <c r="A1" s="190" t="s">
        <v>873</v>
      </c>
      <c r="B1" s="191" t="s">
        <v>1135</v>
      </c>
      <c r="C1" s="191" t="s">
        <v>1165</v>
      </c>
      <c r="D1" s="191" t="s">
        <v>1166</v>
      </c>
      <c r="E1" s="191" t="s">
        <v>1167</v>
      </c>
      <c r="F1" s="192" t="s">
        <v>1168</v>
      </c>
    </row>
    <row r="2" spans="1:6" ht="15.75">
      <c r="A2" s="179" t="s">
        <v>7</v>
      </c>
      <c r="B2" s="1" t="s">
        <v>128</v>
      </c>
      <c r="C2" s="1" t="s">
        <v>127</v>
      </c>
      <c r="D2" s="110" t="s">
        <v>7</v>
      </c>
      <c r="E2" s="1" t="s">
        <v>5</v>
      </c>
      <c r="F2" s="109"/>
    </row>
    <row r="3" spans="1:6" ht="15.75">
      <c r="A3" s="179" t="s">
        <v>41</v>
      </c>
      <c r="B3" s="1" t="s">
        <v>132</v>
      </c>
      <c r="C3" s="1" t="s">
        <v>131</v>
      </c>
      <c r="D3" s="110" t="s">
        <v>41</v>
      </c>
      <c r="E3" s="1" t="s">
        <v>5</v>
      </c>
      <c r="F3" s="109"/>
    </row>
    <row r="4" spans="1:6" ht="15.75">
      <c r="A4" s="179" t="s">
        <v>44</v>
      </c>
      <c r="B4" s="1" t="s">
        <v>139</v>
      </c>
      <c r="C4" s="1" t="s">
        <v>138</v>
      </c>
      <c r="D4" s="110" t="s">
        <v>40</v>
      </c>
      <c r="E4" s="1" t="s">
        <v>5</v>
      </c>
      <c r="F4" s="109"/>
    </row>
    <row r="5" spans="1:6" ht="15.75">
      <c r="A5" s="179" t="s">
        <v>40</v>
      </c>
      <c r="B5" s="1" t="s">
        <v>145</v>
      </c>
      <c r="C5" s="1" t="s">
        <v>144</v>
      </c>
      <c r="D5" s="110" t="s">
        <v>44</v>
      </c>
      <c r="E5" s="1" t="s">
        <v>5</v>
      </c>
      <c r="F5" s="109"/>
    </row>
    <row r="6" spans="1:6" ht="15.75">
      <c r="A6" s="179" t="s">
        <v>47</v>
      </c>
      <c r="B6" s="1" t="s">
        <v>159</v>
      </c>
      <c r="C6" s="1" t="s">
        <v>158</v>
      </c>
      <c r="D6" s="110" t="s">
        <v>41</v>
      </c>
      <c r="E6" s="1" t="s">
        <v>5</v>
      </c>
      <c r="F6" s="109"/>
    </row>
    <row r="7" spans="1:6" ht="15.75">
      <c r="A7" s="179" t="s">
        <v>49</v>
      </c>
      <c r="B7" s="1" t="s">
        <v>124</v>
      </c>
      <c r="C7" s="1" t="s">
        <v>123</v>
      </c>
      <c r="D7" s="110" t="s">
        <v>41</v>
      </c>
      <c r="E7" s="1" t="s">
        <v>5</v>
      </c>
      <c r="F7" s="109"/>
    </row>
    <row r="8" spans="1:6" ht="15.75">
      <c r="A8" s="179" t="s">
        <v>51</v>
      </c>
      <c r="B8" s="1" t="s">
        <v>247</v>
      </c>
      <c r="C8" s="1" t="s">
        <v>246</v>
      </c>
      <c r="D8" s="110" t="s">
        <v>7</v>
      </c>
      <c r="E8" s="1" t="s">
        <v>5</v>
      </c>
      <c r="F8" s="109"/>
    </row>
    <row r="9" spans="1:6" ht="15.75">
      <c r="A9" s="179" t="s">
        <v>53</v>
      </c>
      <c r="B9" s="1" t="s">
        <v>277</v>
      </c>
      <c r="C9" s="1" t="s">
        <v>276</v>
      </c>
      <c r="D9" s="110" t="s">
        <v>7</v>
      </c>
      <c r="E9" s="1" t="s">
        <v>5</v>
      </c>
      <c r="F9" s="109"/>
    </row>
    <row r="10" spans="1:6" ht="15.75">
      <c r="A10" s="179" t="s">
        <v>55</v>
      </c>
      <c r="B10" s="1" t="s">
        <v>303</v>
      </c>
      <c r="C10" s="1" t="s">
        <v>302</v>
      </c>
      <c r="D10" s="110" t="s">
        <v>7</v>
      </c>
      <c r="E10" s="1" t="s">
        <v>5</v>
      </c>
      <c r="F10" s="109"/>
    </row>
    <row r="11" spans="1:6" ht="15.75">
      <c r="A11" s="179" t="s">
        <v>43</v>
      </c>
      <c r="B11" s="1" t="s">
        <v>315</v>
      </c>
      <c r="C11" s="1" t="s">
        <v>314</v>
      </c>
      <c r="D11" s="110" t="s">
        <v>41</v>
      </c>
      <c r="E11" s="1" t="s">
        <v>5</v>
      </c>
      <c r="F11" s="109"/>
    </row>
    <row r="12" spans="1:6" ht="15.75">
      <c r="A12" s="179" t="s">
        <v>58</v>
      </c>
      <c r="B12" s="1" t="s">
        <v>323</v>
      </c>
      <c r="C12" s="1" t="s">
        <v>322</v>
      </c>
      <c r="D12" s="110" t="s">
        <v>41</v>
      </c>
      <c r="E12" s="1" t="s">
        <v>5</v>
      </c>
      <c r="F12" s="109"/>
    </row>
    <row r="13" spans="1:6" ht="15.75">
      <c r="A13" s="179" t="s">
        <v>60</v>
      </c>
      <c r="B13" s="1" t="s">
        <v>329</v>
      </c>
      <c r="C13" s="1" t="s">
        <v>328</v>
      </c>
      <c r="D13" s="110" t="s">
        <v>41</v>
      </c>
      <c r="E13" s="1" t="s">
        <v>5</v>
      </c>
      <c r="F13" s="109"/>
    </row>
    <row r="14" spans="1:6" ht="15.75">
      <c r="A14" s="179" t="s">
        <v>62</v>
      </c>
      <c r="B14" s="1" t="s">
        <v>337</v>
      </c>
      <c r="C14" s="1" t="s">
        <v>336</v>
      </c>
      <c r="D14" s="110" t="s">
        <v>7</v>
      </c>
      <c r="E14" s="1" t="s">
        <v>5</v>
      </c>
      <c r="F14" s="109"/>
    </row>
    <row r="15" spans="1:6" ht="15.75">
      <c r="A15" s="179" t="s">
        <v>64</v>
      </c>
      <c r="B15" s="1" t="s">
        <v>343</v>
      </c>
      <c r="C15" s="1" t="s">
        <v>342</v>
      </c>
      <c r="D15" s="110" t="s">
        <v>44</v>
      </c>
      <c r="E15" s="1" t="s">
        <v>5</v>
      </c>
      <c r="F15" s="109"/>
    </row>
    <row r="16" spans="1:6" ht="15.75">
      <c r="A16" s="179" t="s">
        <v>66</v>
      </c>
      <c r="B16" s="1" t="s">
        <v>353</v>
      </c>
      <c r="C16" s="1" t="s">
        <v>352</v>
      </c>
      <c r="D16" s="110" t="s">
        <v>40</v>
      </c>
      <c r="E16" s="1" t="s">
        <v>5</v>
      </c>
      <c r="F16" s="109"/>
    </row>
    <row r="17" spans="1:6" ht="15.75">
      <c r="A17" s="179" t="s">
        <v>68</v>
      </c>
      <c r="B17" s="1" t="s">
        <v>155</v>
      </c>
      <c r="C17" s="1" t="s">
        <v>154</v>
      </c>
      <c r="D17" s="110" t="s">
        <v>44</v>
      </c>
      <c r="E17" s="1" t="s">
        <v>5</v>
      </c>
      <c r="F17" s="109"/>
    </row>
    <row r="18" spans="1:6" ht="15.75">
      <c r="A18" s="179" t="s">
        <v>70</v>
      </c>
      <c r="B18" s="1" t="s">
        <v>151</v>
      </c>
      <c r="C18" s="1" t="s">
        <v>150</v>
      </c>
      <c r="D18" s="110" t="s">
        <v>44</v>
      </c>
      <c r="E18" s="1" t="s">
        <v>5</v>
      </c>
      <c r="F18" s="109"/>
    </row>
    <row r="19" spans="1:6" ht="15.75">
      <c r="A19" s="179" t="s">
        <v>72</v>
      </c>
      <c r="B19" s="1" t="s">
        <v>37</v>
      </c>
      <c r="C19" s="1" t="s">
        <v>36</v>
      </c>
      <c r="D19" s="110" t="s">
        <v>38</v>
      </c>
      <c r="E19" s="1" t="s">
        <v>5</v>
      </c>
      <c r="F19" s="109"/>
    </row>
    <row r="20" spans="1:6" ht="15.75">
      <c r="A20" s="179" t="s">
        <v>74</v>
      </c>
      <c r="B20" s="1" t="s">
        <v>118</v>
      </c>
      <c r="C20" s="1" t="s">
        <v>117</v>
      </c>
      <c r="D20" s="110" t="s">
        <v>40</v>
      </c>
      <c r="E20" s="1" t="s">
        <v>5</v>
      </c>
      <c r="F20" s="109"/>
    </row>
    <row r="21" spans="1:6" ht="15.75">
      <c r="A21" s="179" t="s">
        <v>39</v>
      </c>
      <c r="B21" s="1" t="s">
        <v>425</v>
      </c>
      <c r="C21" s="1" t="s">
        <v>424</v>
      </c>
      <c r="D21" s="110" t="s">
        <v>49</v>
      </c>
      <c r="E21" s="1" t="s">
        <v>5</v>
      </c>
      <c r="F21" s="109"/>
    </row>
    <row r="22" spans="1:6" ht="15.75">
      <c r="A22" s="179" t="s">
        <v>77</v>
      </c>
      <c r="B22" s="1" t="s">
        <v>363</v>
      </c>
      <c r="C22" s="1" t="s">
        <v>362</v>
      </c>
      <c r="D22" s="110" t="s">
        <v>40</v>
      </c>
      <c r="E22" s="1" t="s">
        <v>5</v>
      </c>
      <c r="F22" s="109"/>
    </row>
    <row r="23" spans="1:6" ht="15.75">
      <c r="A23" s="179" t="s">
        <v>79</v>
      </c>
      <c r="B23" s="1" t="s">
        <v>367</v>
      </c>
      <c r="C23" s="1" t="s">
        <v>366</v>
      </c>
      <c r="D23" s="110" t="s">
        <v>49</v>
      </c>
      <c r="E23" s="1" t="s">
        <v>5</v>
      </c>
      <c r="F23" s="109"/>
    </row>
    <row r="24" spans="1:6" ht="15.75">
      <c r="A24" s="179" t="s">
        <v>81</v>
      </c>
      <c r="B24" s="1" t="s">
        <v>371</v>
      </c>
      <c r="C24" s="1" t="s">
        <v>370</v>
      </c>
      <c r="D24" s="110" t="s">
        <v>49</v>
      </c>
      <c r="E24" s="1" t="s">
        <v>5</v>
      </c>
      <c r="F24" s="109"/>
    </row>
    <row r="25" spans="1:6" ht="15.75">
      <c r="A25" s="179" t="s">
        <v>83</v>
      </c>
      <c r="B25" s="1" t="s">
        <v>375</v>
      </c>
      <c r="C25" s="1" t="s">
        <v>374</v>
      </c>
      <c r="D25" s="110" t="s">
        <v>49</v>
      </c>
      <c r="E25" s="1" t="s">
        <v>5</v>
      </c>
      <c r="F25" s="109"/>
    </row>
    <row r="26" spans="1:6" ht="15.75">
      <c r="A26" s="179" t="s">
        <v>85</v>
      </c>
      <c r="B26" s="1" t="s">
        <v>379</v>
      </c>
      <c r="C26" s="1" t="s">
        <v>378</v>
      </c>
      <c r="D26" s="110" t="s">
        <v>49</v>
      </c>
      <c r="E26" s="1" t="s">
        <v>5</v>
      </c>
      <c r="F26" s="109"/>
    </row>
    <row r="27" spans="1:6" ht="15.75">
      <c r="A27" s="179" t="s">
        <v>87</v>
      </c>
      <c r="B27" s="1" t="s">
        <v>383</v>
      </c>
      <c r="C27" s="1" t="s">
        <v>382</v>
      </c>
      <c r="D27" s="110" t="s">
        <v>47</v>
      </c>
      <c r="E27" s="1" t="s">
        <v>5</v>
      </c>
      <c r="F27" s="109"/>
    </row>
    <row r="28" spans="1:6" ht="15.75">
      <c r="A28" s="179" t="s">
        <v>89</v>
      </c>
      <c r="B28" s="1" t="s">
        <v>387</v>
      </c>
      <c r="C28" s="1" t="s">
        <v>1025</v>
      </c>
      <c r="D28" s="110" t="s">
        <v>49</v>
      </c>
      <c r="E28" s="1" t="s">
        <v>5</v>
      </c>
      <c r="F28" s="109"/>
    </row>
    <row r="29" spans="1:6" ht="15.75">
      <c r="A29" s="179" t="s">
        <v>91</v>
      </c>
      <c r="B29" s="1" t="s">
        <v>394</v>
      </c>
      <c r="C29" s="1" t="s">
        <v>393</v>
      </c>
      <c r="D29" s="110" t="s">
        <v>49</v>
      </c>
      <c r="E29" s="1" t="s">
        <v>5</v>
      </c>
      <c r="F29" s="109"/>
    </row>
    <row r="30" spans="1:6" ht="15.75">
      <c r="A30" s="179" t="s">
        <v>93</v>
      </c>
      <c r="B30" s="1" t="s">
        <v>398</v>
      </c>
      <c r="C30" s="1" t="s">
        <v>397</v>
      </c>
      <c r="D30" s="110" t="s">
        <v>49</v>
      </c>
      <c r="E30" s="1" t="s">
        <v>5</v>
      </c>
      <c r="F30" s="109"/>
    </row>
    <row r="31" spans="1:6" ht="15.75">
      <c r="A31" s="179" t="s">
        <v>95</v>
      </c>
      <c r="B31" s="1" t="s">
        <v>402</v>
      </c>
      <c r="C31" s="1" t="s">
        <v>401</v>
      </c>
      <c r="D31" s="110" t="s">
        <v>49</v>
      </c>
      <c r="E31" s="1" t="s">
        <v>5</v>
      </c>
      <c r="F31" s="109"/>
    </row>
    <row r="32" spans="1:6" ht="15.75">
      <c r="A32" s="179" t="s">
        <v>97</v>
      </c>
      <c r="B32" s="1" t="s">
        <v>406</v>
      </c>
      <c r="C32" s="1" t="s">
        <v>405</v>
      </c>
      <c r="D32" s="110" t="s">
        <v>49</v>
      </c>
      <c r="E32" s="1" t="s">
        <v>5</v>
      </c>
      <c r="F32" s="109"/>
    </row>
    <row r="33" spans="1:6" ht="15.75">
      <c r="A33" s="179" t="s">
        <v>99</v>
      </c>
      <c r="B33" s="1" t="s">
        <v>410</v>
      </c>
      <c r="C33" s="1" t="s">
        <v>409</v>
      </c>
      <c r="D33" s="110" t="s">
        <v>49</v>
      </c>
      <c r="E33" s="1" t="s">
        <v>5</v>
      </c>
      <c r="F33" s="109"/>
    </row>
    <row r="34" spans="1:6" ht="15.75">
      <c r="A34" s="179" t="s">
        <v>101</v>
      </c>
      <c r="B34" s="1" t="s">
        <v>413</v>
      </c>
      <c r="C34" s="1" t="s">
        <v>1026</v>
      </c>
      <c r="D34" s="110" t="s">
        <v>49</v>
      </c>
      <c r="E34" s="1" t="s">
        <v>5</v>
      </c>
      <c r="F34" s="109"/>
    </row>
    <row r="35" spans="1:6" ht="15.75">
      <c r="A35" s="179" t="s">
        <v>103</v>
      </c>
      <c r="B35" s="1" t="s">
        <v>417</v>
      </c>
      <c r="C35" s="1" t="s">
        <v>416</v>
      </c>
      <c r="D35" s="110" t="s">
        <v>49</v>
      </c>
      <c r="E35" s="1" t="s">
        <v>5</v>
      </c>
      <c r="F35" s="109"/>
    </row>
    <row r="36" spans="1:6" ht="15.75">
      <c r="A36" s="179" t="s">
        <v>105</v>
      </c>
      <c r="B36" s="1" t="s">
        <v>421</v>
      </c>
      <c r="C36" s="1" t="s">
        <v>420</v>
      </c>
      <c r="D36" s="110" t="s">
        <v>49</v>
      </c>
      <c r="E36" s="1" t="s">
        <v>5</v>
      </c>
      <c r="F36" s="109"/>
    </row>
    <row r="37" spans="1:6" ht="15.75">
      <c r="A37" s="179" t="s">
        <v>107</v>
      </c>
      <c r="B37" s="1" t="s">
        <v>428</v>
      </c>
      <c r="C37" s="1" t="s">
        <v>427</v>
      </c>
      <c r="D37" s="110" t="s">
        <v>49</v>
      </c>
      <c r="E37" s="1" t="s">
        <v>5</v>
      </c>
      <c r="F37" s="109"/>
    </row>
    <row r="38" spans="1:6" ht="15.75">
      <c r="A38" s="179" t="s">
        <v>109</v>
      </c>
      <c r="B38" s="1" t="s">
        <v>431</v>
      </c>
      <c r="C38" s="1" t="s">
        <v>1029</v>
      </c>
      <c r="D38" s="110" t="s">
        <v>49</v>
      </c>
      <c r="E38" s="1" t="s">
        <v>5</v>
      </c>
      <c r="F38" s="109"/>
    </row>
    <row r="39" spans="1:6" ht="15.75">
      <c r="A39" s="179" t="s">
        <v>111</v>
      </c>
      <c r="B39" s="1" t="s">
        <v>435</v>
      </c>
      <c r="C39" s="1" t="s">
        <v>434</v>
      </c>
      <c r="D39" s="110" t="s">
        <v>49</v>
      </c>
      <c r="E39" s="1" t="s">
        <v>5</v>
      </c>
      <c r="F39" s="109"/>
    </row>
    <row r="40" spans="1:6" ht="15.75">
      <c r="A40" s="179" t="s">
        <v>113</v>
      </c>
      <c r="B40" s="1" t="s">
        <v>439</v>
      </c>
      <c r="C40" s="1" t="s">
        <v>438</v>
      </c>
      <c r="D40" s="110" t="s">
        <v>49</v>
      </c>
      <c r="E40" s="1" t="s">
        <v>5</v>
      </c>
      <c r="F40" s="109"/>
    </row>
    <row r="41" spans="1:6" ht="15.75">
      <c r="A41" s="179" t="s">
        <v>115</v>
      </c>
      <c r="B41" s="1" t="s">
        <v>443</v>
      </c>
      <c r="C41" s="1" t="s">
        <v>442</v>
      </c>
      <c r="D41" s="110" t="s">
        <v>49</v>
      </c>
      <c r="E41" s="1" t="s">
        <v>5</v>
      </c>
      <c r="F41" s="109"/>
    </row>
    <row r="42" spans="1:6" ht="15.75">
      <c r="A42" s="179" t="s">
        <v>119</v>
      </c>
      <c r="B42" s="1" t="s">
        <v>450</v>
      </c>
      <c r="C42" s="1" t="s">
        <v>449</v>
      </c>
      <c r="D42" s="110" t="s">
        <v>44</v>
      </c>
      <c r="E42" s="1" t="s">
        <v>5</v>
      </c>
      <c r="F42" s="109"/>
    </row>
    <row r="43" spans="1:6" ht="15.75">
      <c r="A43" s="179" t="s">
        <v>121</v>
      </c>
      <c r="B43" s="1" t="s">
        <v>454</v>
      </c>
      <c r="C43" s="1" t="s">
        <v>453</v>
      </c>
      <c r="D43" s="110" t="s">
        <v>44</v>
      </c>
      <c r="E43" s="1" t="s">
        <v>5</v>
      </c>
      <c r="F43" s="109"/>
    </row>
    <row r="44" spans="1:6" ht="15.75">
      <c r="A44" s="179" t="s">
        <v>125</v>
      </c>
      <c r="B44" s="1" t="s">
        <v>458</v>
      </c>
      <c r="C44" s="1" t="s">
        <v>457</v>
      </c>
      <c r="D44" s="110" t="s">
        <v>40</v>
      </c>
      <c r="E44" s="1" t="s">
        <v>5</v>
      </c>
      <c r="F44" s="109"/>
    </row>
    <row r="45" spans="1:6" ht="15.75">
      <c r="A45" s="179" t="s">
        <v>129</v>
      </c>
      <c r="B45" s="1" t="s">
        <v>462</v>
      </c>
      <c r="C45" s="1" t="s">
        <v>461</v>
      </c>
      <c r="D45" s="110" t="s">
        <v>40</v>
      </c>
      <c r="E45" s="1" t="s">
        <v>5</v>
      </c>
      <c r="F45" s="109"/>
    </row>
    <row r="46" spans="1:6" ht="15.75">
      <c r="A46" s="179" t="s">
        <v>133</v>
      </c>
      <c r="B46" s="1" t="s">
        <v>466</v>
      </c>
      <c r="C46" s="1" t="s">
        <v>465</v>
      </c>
      <c r="D46" s="110" t="s">
        <v>47</v>
      </c>
      <c r="E46" s="1" t="s">
        <v>5</v>
      </c>
      <c r="F46" s="109"/>
    </row>
    <row r="47" spans="1:6" ht="15.75">
      <c r="A47" s="179" t="s">
        <v>136</v>
      </c>
      <c r="B47" s="1" t="s">
        <v>483</v>
      </c>
      <c r="C47" s="1" t="s">
        <v>482</v>
      </c>
      <c r="D47" s="110" t="s">
        <v>7</v>
      </c>
      <c r="E47" s="1" t="s">
        <v>5</v>
      </c>
      <c r="F47" s="109"/>
    </row>
    <row r="48" spans="1:6" ht="15.75">
      <c r="A48" s="179" t="s">
        <v>140</v>
      </c>
      <c r="B48" s="1" t="s">
        <v>487</v>
      </c>
      <c r="C48" s="1" t="s">
        <v>486</v>
      </c>
      <c r="D48" s="110" t="s">
        <v>49</v>
      </c>
      <c r="E48" s="1" t="s">
        <v>5</v>
      </c>
      <c r="F48" s="109"/>
    </row>
    <row r="49" spans="1:6" ht="15.75">
      <c r="A49" s="179" t="s">
        <v>142</v>
      </c>
      <c r="B49" s="1" t="s">
        <v>491</v>
      </c>
      <c r="C49" s="1" t="s">
        <v>490</v>
      </c>
      <c r="D49" s="110" t="s">
        <v>41</v>
      </c>
      <c r="E49" s="1" t="s">
        <v>5</v>
      </c>
      <c r="F49" s="109"/>
    </row>
    <row r="50" spans="1:6" ht="15.75">
      <c r="A50" s="179" t="s">
        <v>146</v>
      </c>
      <c r="B50" s="1" t="s">
        <v>495</v>
      </c>
      <c r="C50" s="1" t="s">
        <v>494</v>
      </c>
      <c r="D50" s="110" t="s">
        <v>49</v>
      </c>
      <c r="E50" s="1" t="s">
        <v>5</v>
      </c>
      <c r="F50" s="109"/>
    </row>
    <row r="51" spans="1:6" ht="15.75">
      <c r="A51" s="179" t="s">
        <v>148</v>
      </c>
      <c r="B51" s="1" t="s">
        <v>498</v>
      </c>
      <c r="C51" s="1" t="s">
        <v>497</v>
      </c>
      <c r="D51" s="110" t="s">
        <v>49</v>
      </c>
      <c r="E51" s="1" t="s">
        <v>5</v>
      </c>
      <c r="F51" s="109"/>
    </row>
    <row r="52" spans="1:6" ht="15.75">
      <c r="A52" s="179" t="s">
        <v>152</v>
      </c>
      <c r="B52" s="1" t="s">
        <v>502</v>
      </c>
      <c r="C52" s="1" t="s">
        <v>501</v>
      </c>
      <c r="D52" s="110" t="s">
        <v>49</v>
      </c>
      <c r="E52" s="1" t="s">
        <v>5</v>
      </c>
      <c r="F52" s="109"/>
    </row>
    <row r="53" spans="1:6" ht="15.75">
      <c r="A53" s="179" t="s">
        <v>156</v>
      </c>
      <c r="B53" s="1" t="s">
        <v>506</v>
      </c>
      <c r="C53" s="1" t="s">
        <v>505</v>
      </c>
      <c r="D53" s="110" t="s">
        <v>41</v>
      </c>
      <c r="E53" s="1" t="s">
        <v>5</v>
      </c>
      <c r="F53" s="109"/>
    </row>
    <row r="54" spans="1:6" ht="15.75">
      <c r="A54" s="179" t="s">
        <v>160</v>
      </c>
      <c r="B54" s="1" t="s">
        <v>510</v>
      </c>
      <c r="C54" s="1" t="s">
        <v>509</v>
      </c>
      <c r="D54" s="110" t="s">
        <v>49</v>
      </c>
      <c r="E54" s="1" t="s">
        <v>5</v>
      </c>
      <c r="F54" s="109"/>
    </row>
    <row r="55" spans="1:6" ht="15.75">
      <c r="A55" s="179" t="s">
        <v>162</v>
      </c>
      <c r="B55" s="1" t="s">
        <v>514</v>
      </c>
      <c r="C55" s="1" t="s">
        <v>513</v>
      </c>
      <c r="D55" s="110" t="s">
        <v>41</v>
      </c>
      <c r="E55" s="1" t="s">
        <v>5</v>
      </c>
      <c r="F55" s="109"/>
    </row>
    <row r="56" spans="1:6" ht="15.75">
      <c r="A56" s="179" t="s">
        <v>164</v>
      </c>
      <c r="B56" s="1" t="s">
        <v>518</v>
      </c>
      <c r="C56" s="1" t="s">
        <v>517</v>
      </c>
      <c r="D56" s="110" t="s">
        <v>41</v>
      </c>
      <c r="E56" s="1" t="s">
        <v>5</v>
      </c>
      <c r="F56" s="109"/>
    </row>
    <row r="57" spans="1:6" ht="15.75">
      <c r="A57" s="179" t="s">
        <v>166</v>
      </c>
      <c r="B57" s="1" t="s">
        <v>522</v>
      </c>
      <c r="C57" s="1" t="s">
        <v>521</v>
      </c>
      <c r="D57" s="110" t="s">
        <v>41</v>
      </c>
      <c r="E57" s="1" t="s">
        <v>5</v>
      </c>
      <c r="F57" s="109"/>
    </row>
    <row r="58" spans="1:6" ht="15.75">
      <c r="A58" s="179" t="s">
        <v>168</v>
      </c>
      <c r="B58" s="1" t="s">
        <v>526</v>
      </c>
      <c r="C58" s="1" t="s">
        <v>525</v>
      </c>
      <c r="D58" s="110" t="s">
        <v>41</v>
      </c>
      <c r="E58" s="1" t="s">
        <v>5</v>
      </c>
      <c r="F58" s="109"/>
    </row>
    <row r="59" spans="1:6" ht="15.75">
      <c r="A59" s="179" t="s">
        <v>170</v>
      </c>
      <c r="B59" s="1" t="s">
        <v>530</v>
      </c>
      <c r="C59" s="1" t="s">
        <v>529</v>
      </c>
      <c r="D59" s="110" t="s">
        <v>41</v>
      </c>
      <c r="E59" s="1" t="s">
        <v>5</v>
      </c>
      <c r="F59" s="109"/>
    </row>
    <row r="60" spans="1:6" ht="15.75">
      <c r="A60" s="179" t="s">
        <v>172</v>
      </c>
      <c r="B60" s="1" t="s">
        <v>534</v>
      </c>
      <c r="C60" s="1" t="s">
        <v>533</v>
      </c>
      <c r="D60" s="110" t="s">
        <v>41</v>
      </c>
      <c r="E60" s="1" t="s">
        <v>5</v>
      </c>
      <c r="F60" s="109"/>
    </row>
    <row r="61" spans="1:6" ht="15.75">
      <c r="A61" s="179" t="s">
        <v>174</v>
      </c>
      <c r="B61" s="1" t="s">
        <v>538</v>
      </c>
      <c r="C61" s="1" t="s">
        <v>537</v>
      </c>
      <c r="D61" s="110" t="s">
        <v>41</v>
      </c>
      <c r="E61" s="1" t="s">
        <v>5</v>
      </c>
      <c r="F61" s="109"/>
    </row>
    <row r="62" spans="1:6" ht="15.75">
      <c r="A62" s="179" t="s">
        <v>176</v>
      </c>
      <c r="B62" s="1" t="s">
        <v>542</v>
      </c>
      <c r="C62" s="1" t="s">
        <v>541</v>
      </c>
      <c r="D62" s="110" t="s">
        <v>41</v>
      </c>
      <c r="E62" s="1" t="s">
        <v>5</v>
      </c>
      <c r="F62" s="109"/>
    </row>
    <row r="63" spans="1:6" ht="15.75">
      <c r="A63" s="179" t="s">
        <v>178</v>
      </c>
      <c r="B63" s="1" t="s">
        <v>546</v>
      </c>
      <c r="C63" s="1" t="s">
        <v>545</v>
      </c>
      <c r="D63" s="110" t="s">
        <v>41</v>
      </c>
      <c r="E63" s="1" t="s">
        <v>5</v>
      </c>
      <c r="F63" s="109"/>
    </row>
    <row r="64" spans="1:6" ht="15.75">
      <c r="A64" s="179" t="s">
        <v>180</v>
      </c>
      <c r="B64" s="1" t="s">
        <v>550</v>
      </c>
      <c r="C64" s="1" t="s">
        <v>549</v>
      </c>
      <c r="D64" s="110" t="s">
        <v>41</v>
      </c>
      <c r="E64" s="1" t="s">
        <v>5</v>
      </c>
      <c r="F64" s="109"/>
    </row>
    <row r="65" spans="1:6" ht="15.75">
      <c r="A65" s="179" t="s">
        <v>182</v>
      </c>
      <c r="B65" s="1" t="s">
        <v>554</v>
      </c>
      <c r="C65" s="1" t="s">
        <v>553</v>
      </c>
      <c r="D65" s="110" t="s">
        <v>41</v>
      </c>
      <c r="E65" s="1" t="s">
        <v>5</v>
      </c>
      <c r="F65" s="109"/>
    </row>
    <row r="66" spans="1:6" ht="15.75">
      <c r="A66" s="179" t="s">
        <v>184</v>
      </c>
      <c r="B66" s="1" t="s">
        <v>558</v>
      </c>
      <c r="C66" s="1" t="s">
        <v>557</v>
      </c>
      <c r="D66" s="110" t="s">
        <v>41</v>
      </c>
      <c r="E66" s="1" t="s">
        <v>5</v>
      </c>
      <c r="F66" s="109"/>
    </row>
    <row r="67" spans="1:6" ht="15.75">
      <c r="A67" s="179" t="s">
        <v>186</v>
      </c>
      <c r="B67" s="1" t="s">
        <v>563</v>
      </c>
      <c r="C67" s="1" t="s">
        <v>562</v>
      </c>
      <c r="D67" s="110" t="s">
        <v>41</v>
      </c>
      <c r="E67" s="1" t="s">
        <v>5</v>
      </c>
      <c r="F67" s="109"/>
    </row>
    <row r="68" spans="1:6" ht="15.75">
      <c r="A68" s="179" t="s">
        <v>188</v>
      </c>
      <c r="B68" s="1" t="s">
        <v>567</v>
      </c>
      <c r="C68" s="1" t="s">
        <v>566</v>
      </c>
      <c r="D68" s="110" t="s">
        <v>41</v>
      </c>
      <c r="E68" s="1" t="s">
        <v>5</v>
      </c>
      <c r="F68" s="109"/>
    </row>
    <row r="69" spans="1:6" ht="15.75">
      <c r="A69" s="179" t="s">
        <v>190</v>
      </c>
      <c r="B69" s="1" t="s">
        <v>571</v>
      </c>
      <c r="C69" s="1" t="s">
        <v>570</v>
      </c>
      <c r="D69" s="110" t="s">
        <v>49</v>
      </c>
      <c r="E69" s="1" t="s">
        <v>5</v>
      </c>
      <c r="F69" s="109"/>
    </row>
    <row r="70" spans="1:6" ht="15.75">
      <c r="A70" s="179" t="s">
        <v>192</v>
      </c>
      <c r="B70" s="1" t="s">
        <v>575</v>
      </c>
      <c r="C70" s="1" t="s">
        <v>574</v>
      </c>
      <c r="D70" s="110" t="s">
        <v>49</v>
      </c>
      <c r="E70" s="1" t="s">
        <v>5</v>
      </c>
      <c r="F70" s="109"/>
    </row>
    <row r="71" spans="1:6" ht="15.75">
      <c r="A71" s="179" t="s">
        <v>194</v>
      </c>
      <c r="B71" s="1" t="s">
        <v>578</v>
      </c>
      <c r="C71" s="1" t="s">
        <v>577</v>
      </c>
      <c r="D71" s="110" t="s">
        <v>49</v>
      </c>
      <c r="E71" s="1" t="s">
        <v>5</v>
      </c>
      <c r="F71" s="109"/>
    </row>
    <row r="72" spans="1:6" ht="15.75">
      <c r="A72" s="179" t="s">
        <v>196</v>
      </c>
      <c r="B72" s="1" t="s">
        <v>582</v>
      </c>
      <c r="C72" s="1" t="s">
        <v>581</v>
      </c>
      <c r="D72" s="110" t="s">
        <v>49</v>
      </c>
      <c r="E72" s="1" t="s">
        <v>5</v>
      </c>
      <c r="F72" s="109"/>
    </row>
    <row r="73" spans="1:6" ht="15.75">
      <c r="A73" s="179" t="s">
        <v>198</v>
      </c>
      <c r="B73" s="1" t="s">
        <v>586</v>
      </c>
      <c r="C73" s="1" t="s">
        <v>585</v>
      </c>
      <c r="D73" s="110" t="s">
        <v>47</v>
      </c>
      <c r="E73" s="1" t="s">
        <v>5</v>
      </c>
      <c r="F73" s="109"/>
    </row>
    <row r="74" spans="1:6" ht="15.75">
      <c r="A74" s="179" t="s">
        <v>200</v>
      </c>
      <c r="B74" s="1" t="s">
        <v>590</v>
      </c>
      <c r="C74" s="1" t="s">
        <v>589</v>
      </c>
      <c r="D74" s="110" t="s">
        <v>47</v>
      </c>
      <c r="E74" s="1" t="s">
        <v>5</v>
      </c>
      <c r="F74" s="109"/>
    </row>
    <row r="75" spans="1:6" ht="15.75">
      <c r="A75" s="179" t="s">
        <v>202</v>
      </c>
      <c r="B75" s="1" t="s">
        <v>594</v>
      </c>
      <c r="C75" s="1" t="s">
        <v>593</v>
      </c>
      <c r="D75" s="110" t="s">
        <v>47</v>
      </c>
      <c r="E75" s="1" t="s">
        <v>5</v>
      </c>
      <c r="F75" s="109"/>
    </row>
    <row r="76" spans="1:6" ht="15.75">
      <c r="A76" s="179" t="s">
        <v>204</v>
      </c>
      <c r="B76" s="1" t="s">
        <v>598</v>
      </c>
      <c r="C76" s="1" t="s">
        <v>597</v>
      </c>
      <c r="D76" s="110" t="s">
        <v>47</v>
      </c>
      <c r="E76" s="1" t="s">
        <v>5</v>
      </c>
      <c r="F76" s="109"/>
    </row>
    <row r="77" spans="1:6" ht="15.75">
      <c r="A77" s="179" t="s">
        <v>206</v>
      </c>
      <c r="B77" s="1" t="s">
        <v>602</v>
      </c>
      <c r="C77" s="1" t="s">
        <v>601</v>
      </c>
      <c r="D77" s="110" t="s">
        <v>47</v>
      </c>
      <c r="E77" s="1" t="s">
        <v>5</v>
      </c>
      <c r="F77" s="109"/>
    </row>
    <row r="78" spans="1:6" ht="15.75">
      <c r="A78" s="179" t="s">
        <v>208</v>
      </c>
      <c r="B78" s="1" t="s">
        <v>606</v>
      </c>
      <c r="C78" s="1" t="s">
        <v>605</v>
      </c>
      <c r="D78" s="110" t="s">
        <v>47</v>
      </c>
      <c r="E78" s="1" t="s">
        <v>5</v>
      </c>
      <c r="F78" s="109"/>
    </row>
    <row r="79" spans="1:6" ht="15.75">
      <c r="A79" s="179" t="s">
        <v>210</v>
      </c>
      <c r="B79" s="1" t="s">
        <v>610</v>
      </c>
      <c r="C79" s="1" t="s">
        <v>609</v>
      </c>
      <c r="D79" s="110" t="s">
        <v>47</v>
      </c>
      <c r="E79" s="1" t="s">
        <v>5</v>
      </c>
      <c r="F79" s="109"/>
    </row>
    <row r="80" spans="1:6" ht="15.75">
      <c r="A80" s="179" t="s">
        <v>212</v>
      </c>
      <c r="B80" s="1" t="s">
        <v>614</v>
      </c>
      <c r="C80" s="1" t="s">
        <v>613</v>
      </c>
      <c r="D80" s="110" t="s">
        <v>47</v>
      </c>
      <c r="E80" s="1" t="s">
        <v>5</v>
      </c>
      <c r="F80" s="109"/>
    </row>
    <row r="81" spans="1:6" ht="15.75">
      <c r="A81" s="179" t="s">
        <v>214</v>
      </c>
      <c r="B81" s="1" t="s">
        <v>618</v>
      </c>
      <c r="C81" s="1" t="s">
        <v>617</v>
      </c>
      <c r="D81" s="110" t="s">
        <v>47</v>
      </c>
      <c r="E81" s="1" t="s">
        <v>5</v>
      </c>
      <c r="F81" s="109"/>
    </row>
    <row r="82" spans="1:6" ht="15.75">
      <c r="A82" s="179" t="s">
        <v>216</v>
      </c>
      <c r="B82" s="1" t="s">
        <v>622</v>
      </c>
      <c r="C82" s="1" t="s">
        <v>621</v>
      </c>
      <c r="D82" s="110" t="s">
        <v>47</v>
      </c>
      <c r="E82" s="1" t="s">
        <v>5</v>
      </c>
      <c r="F82" s="109"/>
    </row>
    <row r="83" spans="1:6" ht="15.75">
      <c r="A83" s="179" t="s">
        <v>218</v>
      </c>
      <c r="B83" s="1" t="s">
        <v>626</v>
      </c>
      <c r="C83" s="1" t="s">
        <v>625</v>
      </c>
      <c r="D83" s="110" t="s">
        <v>47</v>
      </c>
      <c r="E83" s="1" t="s">
        <v>5</v>
      </c>
      <c r="F83" s="109"/>
    </row>
    <row r="84" spans="1:6" ht="15.75">
      <c r="A84" s="179" t="s">
        <v>220</v>
      </c>
      <c r="B84" s="1" t="s">
        <v>630</v>
      </c>
      <c r="C84" s="1" t="s">
        <v>629</v>
      </c>
      <c r="D84" s="110" t="s">
        <v>47</v>
      </c>
      <c r="E84" s="1" t="s">
        <v>5</v>
      </c>
      <c r="F84" s="109"/>
    </row>
    <row r="85" spans="1:6" ht="15.75">
      <c r="A85" s="179" t="s">
        <v>222</v>
      </c>
      <c r="B85" s="1" t="s">
        <v>634</v>
      </c>
      <c r="C85" s="1" t="s">
        <v>633</v>
      </c>
      <c r="D85" s="110" t="s">
        <v>47</v>
      </c>
      <c r="E85" s="1" t="s">
        <v>5</v>
      </c>
      <c r="F85" s="109"/>
    </row>
    <row r="86" spans="1:6" ht="15.75">
      <c r="A86" s="179" t="s">
        <v>224</v>
      </c>
      <c r="B86" s="1" t="s">
        <v>638</v>
      </c>
      <c r="C86" s="1" t="s">
        <v>637</v>
      </c>
      <c r="D86" s="110" t="s">
        <v>47</v>
      </c>
      <c r="E86" s="1" t="s">
        <v>5</v>
      </c>
      <c r="F86" s="109"/>
    </row>
    <row r="87" spans="1:6" ht="15.75">
      <c r="A87" s="179" t="s">
        <v>226</v>
      </c>
      <c r="B87" s="1" t="s">
        <v>642</v>
      </c>
      <c r="C87" s="1" t="s">
        <v>641</v>
      </c>
      <c r="D87" s="110" t="s">
        <v>47</v>
      </c>
      <c r="E87" s="1" t="s">
        <v>5</v>
      </c>
      <c r="F87" s="109"/>
    </row>
    <row r="88" spans="1:6" ht="15.75">
      <c r="A88" s="179" t="s">
        <v>228</v>
      </c>
      <c r="B88" s="1" t="s">
        <v>646</v>
      </c>
      <c r="C88" s="1" t="s">
        <v>645</v>
      </c>
      <c r="D88" s="110" t="s">
        <v>47</v>
      </c>
      <c r="E88" s="1" t="s">
        <v>5</v>
      </c>
      <c r="F88" s="109"/>
    </row>
    <row r="89" spans="1:6" ht="15.75">
      <c r="A89" s="179" t="s">
        <v>230</v>
      </c>
      <c r="B89" s="1" t="s">
        <v>653</v>
      </c>
      <c r="C89" s="1" t="s">
        <v>652</v>
      </c>
      <c r="D89" s="110" t="s">
        <v>47</v>
      </c>
      <c r="E89" s="1" t="s">
        <v>5</v>
      </c>
      <c r="F89" s="109"/>
    </row>
    <row r="90" spans="1:6" ht="15.75">
      <c r="A90" s="179" t="s">
        <v>232</v>
      </c>
      <c r="B90" s="1" t="s">
        <v>657</v>
      </c>
      <c r="C90" s="1" t="s">
        <v>656</v>
      </c>
      <c r="D90" s="110" t="s">
        <v>47</v>
      </c>
      <c r="E90" s="1" t="s">
        <v>5</v>
      </c>
      <c r="F90" s="109"/>
    </row>
    <row r="91" spans="1:6" ht="15.75">
      <c r="A91" s="179" t="s">
        <v>234</v>
      </c>
      <c r="B91" s="1" t="s">
        <v>666</v>
      </c>
      <c r="C91" s="1" t="s">
        <v>665</v>
      </c>
      <c r="D91" s="110" t="s">
        <v>47</v>
      </c>
      <c r="E91" s="1" t="s">
        <v>5</v>
      </c>
      <c r="F91" s="109"/>
    </row>
    <row r="92" spans="1:6" ht="15.75">
      <c r="A92" s="179" t="s">
        <v>236</v>
      </c>
      <c r="B92" s="1" t="s">
        <v>670</v>
      </c>
      <c r="C92" s="1" t="s">
        <v>669</v>
      </c>
      <c r="D92" s="110" t="s">
        <v>40</v>
      </c>
      <c r="E92" s="1" t="s">
        <v>5</v>
      </c>
      <c r="F92" s="109"/>
    </row>
    <row r="93" spans="1:6" ht="15.75">
      <c r="A93" s="179" t="s">
        <v>238</v>
      </c>
      <c r="B93" s="1" t="s">
        <v>676</v>
      </c>
      <c r="C93" s="1" t="s">
        <v>675</v>
      </c>
      <c r="D93" s="110" t="s">
        <v>40</v>
      </c>
      <c r="E93" s="1" t="s">
        <v>5</v>
      </c>
      <c r="F93" s="109"/>
    </row>
    <row r="94" spans="1:6" ht="15.75">
      <c r="A94" s="179" t="s">
        <v>240</v>
      </c>
      <c r="B94" s="1" t="s">
        <v>682</v>
      </c>
      <c r="C94" s="1" t="s">
        <v>681</v>
      </c>
      <c r="D94" s="110" t="s">
        <v>40</v>
      </c>
      <c r="E94" s="1" t="s">
        <v>5</v>
      </c>
      <c r="F94" s="109"/>
    </row>
    <row r="95" spans="1:6" ht="15.75">
      <c r="A95" s="179" t="s">
        <v>242</v>
      </c>
      <c r="B95" s="1" t="s">
        <v>686</v>
      </c>
      <c r="C95" s="1" t="s">
        <v>685</v>
      </c>
      <c r="D95" s="110" t="s">
        <v>40</v>
      </c>
      <c r="E95" s="1" t="s">
        <v>5</v>
      </c>
      <c r="F95" s="109"/>
    </row>
    <row r="96" spans="1:6" ht="15.75">
      <c r="A96" s="179" t="s">
        <v>244</v>
      </c>
      <c r="B96" s="1" t="s">
        <v>692</v>
      </c>
      <c r="C96" s="1" t="s">
        <v>691</v>
      </c>
      <c r="D96" s="110" t="s">
        <v>40</v>
      </c>
      <c r="E96" s="1" t="s">
        <v>5</v>
      </c>
      <c r="F96" s="109"/>
    </row>
    <row r="97" spans="1:6" ht="15.75">
      <c r="A97" s="179" t="s">
        <v>248</v>
      </c>
      <c r="B97" s="1" t="s">
        <v>698</v>
      </c>
      <c r="C97" s="1" t="s">
        <v>697</v>
      </c>
      <c r="D97" s="110" t="s">
        <v>40</v>
      </c>
      <c r="E97" s="1" t="s">
        <v>5</v>
      </c>
      <c r="F97" s="109"/>
    </row>
    <row r="98" spans="1:6" ht="15.75">
      <c r="A98" s="179" t="s">
        <v>250</v>
      </c>
      <c r="B98" s="1" t="s">
        <v>704</v>
      </c>
      <c r="C98" s="1" t="s">
        <v>703</v>
      </c>
      <c r="D98" s="110" t="s">
        <v>40</v>
      </c>
      <c r="E98" s="1" t="s">
        <v>5</v>
      </c>
      <c r="F98" s="109"/>
    </row>
    <row r="99" spans="1:6" ht="15.75">
      <c r="A99" s="179" t="s">
        <v>252</v>
      </c>
      <c r="B99" s="1" t="s">
        <v>710</v>
      </c>
      <c r="C99" s="1" t="s">
        <v>709</v>
      </c>
      <c r="D99" s="110" t="s">
        <v>40</v>
      </c>
      <c r="E99" s="1" t="s">
        <v>5</v>
      </c>
      <c r="F99" s="109"/>
    </row>
    <row r="100" spans="1:6" ht="15.75">
      <c r="A100" s="179" t="s">
        <v>254</v>
      </c>
      <c r="B100" s="1" t="s">
        <v>716</v>
      </c>
      <c r="C100" s="1" t="s">
        <v>715</v>
      </c>
      <c r="D100" s="110" t="s">
        <v>40</v>
      </c>
      <c r="E100" s="1" t="s">
        <v>5</v>
      </c>
      <c r="F100" s="109"/>
    </row>
    <row r="101" spans="1:6" ht="15.75">
      <c r="A101" s="179" t="s">
        <v>256</v>
      </c>
      <c r="B101" s="1" t="s">
        <v>722</v>
      </c>
      <c r="C101" s="1" t="s">
        <v>721</v>
      </c>
      <c r="D101" s="110" t="s">
        <v>40</v>
      </c>
      <c r="E101" s="1" t="s">
        <v>5</v>
      </c>
      <c r="F101" s="109"/>
    </row>
    <row r="102" spans="1:6" ht="15.75">
      <c r="A102" s="179" t="s">
        <v>258</v>
      </c>
      <c r="B102" s="1" t="s">
        <v>728</v>
      </c>
      <c r="C102" s="1" t="s">
        <v>727</v>
      </c>
      <c r="D102" s="110" t="s">
        <v>40</v>
      </c>
      <c r="E102" s="1" t="s">
        <v>5</v>
      </c>
      <c r="F102" s="109"/>
    </row>
    <row r="103" spans="1:6" ht="15.75">
      <c r="A103" s="179" t="s">
        <v>260</v>
      </c>
      <c r="B103" s="1" t="s">
        <v>734</v>
      </c>
      <c r="C103" s="1" t="s">
        <v>733</v>
      </c>
      <c r="D103" s="110" t="s">
        <v>40</v>
      </c>
      <c r="E103" s="1" t="s">
        <v>5</v>
      </c>
      <c r="F103" s="109"/>
    </row>
    <row r="104" spans="1:6" ht="15.75">
      <c r="A104" s="179" t="s">
        <v>262</v>
      </c>
      <c r="B104" s="1" t="s">
        <v>740</v>
      </c>
      <c r="C104" s="1" t="s">
        <v>739</v>
      </c>
      <c r="D104" s="110" t="s">
        <v>40</v>
      </c>
      <c r="E104" s="1" t="s">
        <v>5</v>
      </c>
      <c r="F104" s="109"/>
    </row>
    <row r="105" spans="1:6" ht="15.75">
      <c r="A105" s="179" t="s">
        <v>264</v>
      </c>
      <c r="B105" s="1" t="s">
        <v>746</v>
      </c>
      <c r="C105" s="1" t="s">
        <v>745</v>
      </c>
      <c r="D105" s="110" t="s">
        <v>40</v>
      </c>
      <c r="E105" s="1" t="s">
        <v>5</v>
      </c>
      <c r="F105" s="109"/>
    </row>
    <row r="106" spans="1:6" ht="15.75">
      <c r="A106" s="179" t="s">
        <v>266</v>
      </c>
      <c r="B106" s="1" t="s">
        <v>752</v>
      </c>
      <c r="C106" s="1" t="s">
        <v>751</v>
      </c>
      <c r="D106" s="110" t="s">
        <v>40</v>
      </c>
      <c r="E106" s="1" t="s">
        <v>5</v>
      </c>
      <c r="F106" s="109"/>
    </row>
    <row r="107" spans="1:6" ht="15.75">
      <c r="A107" s="179" t="s">
        <v>268</v>
      </c>
      <c r="B107" s="1" t="s">
        <v>758</v>
      </c>
      <c r="C107" s="1" t="s">
        <v>757</v>
      </c>
      <c r="D107" s="110" t="s">
        <v>40</v>
      </c>
      <c r="E107" s="1" t="s">
        <v>5</v>
      </c>
      <c r="F107" s="109"/>
    </row>
    <row r="108" spans="1:6" ht="15.75">
      <c r="A108" s="179" t="s">
        <v>270</v>
      </c>
      <c r="B108" s="1" t="s">
        <v>764</v>
      </c>
      <c r="C108" s="1" t="s">
        <v>763</v>
      </c>
      <c r="D108" s="110" t="s">
        <v>40</v>
      </c>
      <c r="E108" s="1" t="s">
        <v>5</v>
      </c>
      <c r="F108" s="109"/>
    </row>
    <row r="109" spans="1:6" ht="15.75">
      <c r="A109" s="179" t="s">
        <v>272</v>
      </c>
      <c r="B109" s="1" t="s">
        <v>768</v>
      </c>
      <c r="C109" s="1" t="s">
        <v>767</v>
      </c>
      <c r="D109" s="110" t="s">
        <v>49</v>
      </c>
      <c r="E109" s="1" t="s">
        <v>5</v>
      </c>
      <c r="F109" s="109"/>
    </row>
    <row r="110" spans="1:6" ht="15.75">
      <c r="A110" s="179" t="s">
        <v>274</v>
      </c>
      <c r="B110" s="1" t="s">
        <v>778</v>
      </c>
      <c r="C110" s="1" t="s">
        <v>777</v>
      </c>
      <c r="D110" s="110" t="s">
        <v>49</v>
      </c>
      <c r="E110" s="1" t="s">
        <v>5</v>
      </c>
      <c r="F110" s="109"/>
    </row>
    <row r="111" spans="1:6" ht="15.75">
      <c r="A111" s="179" t="s">
        <v>278</v>
      </c>
      <c r="B111" s="1" t="s">
        <v>782</v>
      </c>
      <c r="C111" s="1" t="s">
        <v>781</v>
      </c>
      <c r="D111" s="110" t="s">
        <v>49</v>
      </c>
      <c r="E111" s="1" t="s">
        <v>5</v>
      </c>
      <c r="F111" s="109"/>
    </row>
    <row r="112" spans="1:6" ht="15.75">
      <c r="A112" s="179" t="s">
        <v>280</v>
      </c>
      <c r="B112" s="1" t="s">
        <v>786</v>
      </c>
      <c r="C112" s="1" t="s">
        <v>785</v>
      </c>
      <c r="D112" s="110" t="s">
        <v>49</v>
      </c>
      <c r="E112" s="1" t="s">
        <v>5</v>
      </c>
      <c r="F112" s="109"/>
    </row>
    <row r="113" spans="1:6" ht="15.75">
      <c r="A113" s="179" t="s">
        <v>282</v>
      </c>
      <c r="B113" s="1" t="s">
        <v>790</v>
      </c>
      <c r="C113" s="1" t="s">
        <v>789</v>
      </c>
      <c r="D113" s="110" t="s">
        <v>49</v>
      </c>
      <c r="E113" s="1" t="s">
        <v>5</v>
      </c>
      <c r="F113" s="109"/>
    </row>
    <row r="114" spans="1:6" ht="15.75">
      <c r="A114" s="179" t="s">
        <v>284</v>
      </c>
      <c r="B114" s="1" t="s">
        <v>794</v>
      </c>
      <c r="C114" s="1" t="s">
        <v>793</v>
      </c>
      <c r="D114" s="110" t="s">
        <v>49</v>
      </c>
      <c r="E114" s="1" t="s">
        <v>5</v>
      </c>
      <c r="F114" s="109"/>
    </row>
    <row r="115" spans="1:6" ht="15.75">
      <c r="A115" s="179" t="s">
        <v>286</v>
      </c>
      <c r="B115" s="1" t="s">
        <v>798</v>
      </c>
      <c r="C115" s="1" t="s">
        <v>797</v>
      </c>
      <c r="D115" s="110" t="s">
        <v>49</v>
      </c>
      <c r="E115" s="1" t="s">
        <v>5</v>
      </c>
      <c r="F115" s="109"/>
    </row>
    <row r="116" spans="1:6" ht="15.75">
      <c r="A116" s="179" t="s">
        <v>288</v>
      </c>
      <c r="B116" s="1" t="s">
        <v>802</v>
      </c>
      <c r="C116" s="1" t="s">
        <v>801</v>
      </c>
      <c r="D116" s="110" t="s">
        <v>49</v>
      </c>
      <c r="E116" s="1" t="s">
        <v>5</v>
      </c>
      <c r="F116" s="109"/>
    </row>
    <row r="117" spans="1:6" ht="15.75">
      <c r="A117" s="179" t="s">
        <v>290</v>
      </c>
      <c r="B117" s="1" t="s">
        <v>806</v>
      </c>
      <c r="C117" s="1" t="s">
        <v>805</v>
      </c>
      <c r="D117" s="110" t="s">
        <v>49</v>
      </c>
      <c r="E117" s="1" t="s">
        <v>5</v>
      </c>
      <c r="F117" s="109"/>
    </row>
    <row r="118" spans="1:6" ht="15.75">
      <c r="A118" s="179" t="s">
        <v>292</v>
      </c>
      <c r="B118" s="1" t="s">
        <v>810</v>
      </c>
      <c r="C118" s="1" t="s">
        <v>809</v>
      </c>
      <c r="D118" s="110" t="s">
        <v>49</v>
      </c>
      <c r="E118" s="1" t="s">
        <v>5</v>
      </c>
      <c r="F118" s="109"/>
    </row>
    <row r="119" spans="1:6" ht="15.75">
      <c r="A119" s="179" t="s">
        <v>294</v>
      </c>
      <c r="B119" s="1" t="s">
        <v>814</v>
      </c>
      <c r="C119" s="1" t="s">
        <v>813</v>
      </c>
      <c r="D119" s="110" t="s">
        <v>49</v>
      </c>
      <c r="E119" s="1" t="s">
        <v>5</v>
      </c>
      <c r="F119" s="109"/>
    </row>
    <row r="120" spans="1:6" ht="15.75">
      <c r="A120" s="179" t="s">
        <v>296</v>
      </c>
      <c r="B120" s="1" t="s">
        <v>818</v>
      </c>
      <c r="C120" s="1" t="s">
        <v>817</v>
      </c>
      <c r="D120" s="110" t="s">
        <v>49</v>
      </c>
      <c r="E120" s="1" t="s">
        <v>5</v>
      </c>
      <c r="F120" s="109"/>
    </row>
    <row r="121" spans="1:6" ht="15.75">
      <c r="A121" s="179" t="s">
        <v>298</v>
      </c>
      <c r="B121" s="1" t="s">
        <v>822</v>
      </c>
      <c r="C121" s="1" t="s">
        <v>821</v>
      </c>
      <c r="D121" s="110" t="s">
        <v>49</v>
      </c>
      <c r="E121" s="1" t="s">
        <v>5</v>
      </c>
      <c r="F121" s="109"/>
    </row>
    <row r="122" spans="1:6" ht="15.75">
      <c r="A122" s="179" t="s">
        <v>300</v>
      </c>
      <c r="B122" s="1" t="s">
        <v>826</v>
      </c>
      <c r="C122" s="1" t="s">
        <v>825</v>
      </c>
      <c r="D122" s="110" t="s">
        <v>49</v>
      </c>
      <c r="E122" s="1" t="s">
        <v>5</v>
      </c>
      <c r="F122" s="109"/>
    </row>
    <row r="123" spans="1:6" ht="15.75">
      <c r="A123" s="179" t="s">
        <v>304</v>
      </c>
      <c r="B123" s="1" t="s">
        <v>830</v>
      </c>
      <c r="C123" s="1" t="s">
        <v>829</v>
      </c>
      <c r="D123" s="110" t="s">
        <v>49</v>
      </c>
      <c r="E123" s="1" t="s">
        <v>5</v>
      </c>
      <c r="F123" s="109"/>
    </row>
    <row r="124" spans="1:6" ht="15.75">
      <c r="A124" s="179" t="s">
        <v>306</v>
      </c>
      <c r="B124" s="1" t="s">
        <v>834</v>
      </c>
      <c r="C124" s="1" t="s">
        <v>833</v>
      </c>
      <c r="D124" s="110" t="s">
        <v>49</v>
      </c>
      <c r="E124" s="1" t="s">
        <v>5</v>
      </c>
      <c r="F124" s="109"/>
    </row>
    <row r="125" spans="1:6" ht="15.75">
      <c r="A125" s="179" t="s">
        <v>308</v>
      </c>
      <c r="B125" s="1" t="s">
        <v>838</v>
      </c>
      <c r="C125" s="1" t="s">
        <v>837</v>
      </c>
      <c r="D125" s="110" t="s">
        <v>49</v>
      </c>
      <c r="E125" s="1" t="s">
        <v>5</v>
      </c>
      <c r="F125" s="109"/>
    </row>
    <row r="126" spans="1:6" ht="15.75">
      <c r="A126" s="179" t="s">
        <v>310</v>
      </c>
      <c r="B126" s="1" t="s">
        <v>842</v>
      </c>
      <c r="C126" s="1" t="s">
        <v>841</v>
      </c>
      <c r="D126" s="110" t="s">
        <v>49</v>
      </c>
      <c r="E126" s="1" t="s">
        <v>5</v>
      </c>
      <c r="F126" s="109"/>
    </row>
    <row r="127" spans="1:6" ht="15.75">
      <c r="A127" s="179" t="s">
        <v>312</v>
      </c>
      <c r="B127" s="1" t="s">
        <v>846</v>
      </c>
      <c r="C127" s="1" t="s">
        <v>845</v>
      </c>
      <c r="D127" s="110" t="s">
        <v>49</v>
      </c>
      <c r="E127" s="1" t="s">
        <v>5</v>
      </c>
      <c r="F127" s="109"/>
    </row>
    <row r="128" spans="1:6" ht="15.75">
      <c r="A128" s="179" t="s">
        <v>316</v>
      </c>
      <c r="B128" s="1" t="s">
        <v>852</v>
      </c>
      <c r="C128" s="1" t="s">
        <v>851</v>
      </c>
      <c r="D128" s="110" t="s">
        <v>47</v>
      </c>
      <c r="E128" s="1" t="s">
        <v>5</v>
      </c>
      <c r="F128" s="109"/>
    </row>
    <row r="129" spans="1:6" ht="15.75">
      <c r="A129" s="179" t="s">
        <v>318</v>
      </c>
      <c r="B129" s="1" t="s">
        <v>855</v>
      </c>
      <c r="C129" s="1" t="s">
        <v>854</v>
      </c>
      <c r="D129" s="110" t="s">
        <v>40</v>
      </c>
      <c r="E129" s="1" t="s">
        <v>5</v>
      </c>
      <c r="F129" s="109"/>
    </row>
    <row r="130" spans="1:6" ht="15.75">
      <c r="A130" s="179" t="s">
        <v>320</v>
      </c>
      <c r="B130" s="1" t="s">
        <v>859</v>
      </c>
      <c r="C130" s="1" t="s">
        <v>858</v>
      </c>
      <c r="D130" s="110" t="s">
        <v>49</v>
      </c>
      <c r="E130" s="1" t="s">
        <v>5</v>
      </c>
      <c r="F130" s="109"/>
    </row>
    <row r="131" spans="1:6" ht="15.75">
      <c r="A131" s="180" t="s">
        <v>324</v>
      </c>
      <c r="B131" s="3" t="s">
        <v>867</v>
      </c>
      <c r="C131" s="3" t="s">
        <v>866</v>
      </c>
      <c r="D131" s="182" t="s">
        <v>49</v>
      </c>
      <c r="E131" s="3" t="s">
        <v>5</v>
      </c>
      <c r="F131" s="181"/>
    </row>
  </sheetData>
  <pageMargins left="0.7" right="0.7" top="0.75" bottom="0.75" header="0.3" footer="0.3"/>
  <ignoredErrors>
    <ignoredError sqref="A2:D131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8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5"/>
  <cols>
    <col min="1" max="1" width="9.42578125" style="4" bestFit="1" customWidth="1"/>
    <col min="2" max="2" width="76.5703125" style="4" bestFit="1" customWidth="1"/>
    <col min="3" max="3" width="22.42578125" style="12" bestFit="1" customWidth="1"/>
    <col min="4" max="4" width="45.5703125" style="131" bestFit="1" customWidth="1"/>
    <col min="5" max="5" width="9.7109375" style="131" customWidth="1"/>
    <col min="6" max="6" width="13.28515625" style="12" customWidth="1"/>
    <col min="7" max="7" width="40.140625" style="393" bestFit="1" customWidth="1"/>
    <col min="8" max="8" width="58" style="4" customWidth="1"/>
    <col min="9" max="9" width="57" style="4" customWidth="1"/>
    <col min="10" max="10" width="17.140625" style="4" customWidth="1"/>
    <col min="11" max="11" width="14.42578125" style="4" customWidth="1"/>
    <col min="12" max="12" width="91.85546875" style="131" bestFit="1" customWidth="1"/>
    <col min="13" max="13" width="23" style="4" customWidth="1"/>
    <col min="14" max="14" width="37.28515625" style="131" hidden="1" customWidth="1"/>
    <col min="15" max="25" width="5.7109375" style="4" customWidth="1"/>
    <col min="26" max="26" width="22" style="4" hidden="1" customWidth="1"/>
    <col min="27" max="51" width="5.7109375" style="4" customWidth="1"/>
    <col min="52" max="88" width="5.7109375" style="12" customWidth="1"/>
    <col min="89" max="126" width="5.7109375" style="13" customWidth="1"/>
    <col min="127" max="127" width="70.5703125" style="4" bestFit="1" customWidth="1"/>
    <col min="128" max="16384" width="9.140625" style="4"/>
  </cols>
  <sheetData>
    <row r="1" spans="1:127" ht="36" customHeight="1">
      <c r="A1" s="525" t="s">
        <v>1060</v>
      </c>
      <c r="B1" s="527" t="s">
        <v>874</v>
      </c>
      <c r="C1" s="533" t="s">
        <v>1171</v>
      </c>
      <c r="D1" s="535" t="s">
        <v>1170</v>
      </c>
      <c r="E1" s="536"/>
      <c r="F1" s="536"/>
      <c r="G1" s="537"/>
      <c r="H1" s="541" t="s">
        <v>1175</v>
      </c>
      <c r="I1" s="541" t="s">
        <v>1176</v>
      </c>
      <c r="J1" s="543" t="s">
        <v>1178</v>
      </c>
      <c r="K1" s="543" t="s">
        <v>1177</v>
      </c>
      <c r="L1" s="531" t="s">
        <v>4</v>
      </c>
      <c r="M1" s="529" t="s">
        <v>875</v>
      </c>
      <c r="N1" s="569" t="s">
        <v>876</v>
      </c>
      <c r="O1" s="519" t="s">
        <v>877</v>
      </c>
      <c r="P1" s="520"/>
      <c r="Q1" s="520"/>
      <c r="R1" s="520"/>
      <c r="S1" s="520"/>
      <c r="T1" s="520"/>
      <c r="U1" s="520"/>
      <c r="V1" s="520"/>
      <c r="W1" s="520"/>
      <c r="X1" s="520"/>
      <c r="Y1" s="521"/>
      <c r="Z1" s="567" t="s">
        <v>878</v>
      </c>
      <c r="AA1" s="576" t="s">
        <v>879</v>
      </c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6"/>
      <c r="AM1" s="576"/>
      <c r="AN1" s="576"/>
      <c r="AO1" s="576"/>
      <c r="AP1" s="576"/>
      <c r="AQ1" s="576"/>
      <c r="AR1" s="576"/>
      <c r="AS1" s="576"/>
      <c r="AT1" s="576"/>
      <c r="AU1" s="576"/>
      <c r="AV1" s="576"/>
      <c r="AW1" s="576"/>
      <c r="AX1" s="576"/>
      <c r="AY1" s="576"/>
      <c r="AZ1" s="545" t="s">
        <v>880</v>
      </c>
      <c r="BA1" s="546" t="s">
        <v>5</v>
      </c>
      <c r="BB1" s="546" t="s">
        <v>5</v>
      </c>
      <c r="BC1" s="546" t="s">
        <v>5</v>
      </c>
      <c r="BD1" s="546" t="s">
        <v>5</v>
      </c>
      <c r="BE1" s="546" t="s">
        <v>5</v>
      </c>
      <c r="BF1" s="552" t="s">
        <v>5</v>
      </c>
      <c r="BG1" s="545" t="s">
        <v>881</v>
      </c>
      <c r="BH1" s="546" t="s">
        <v>5</v>
      </c>
      <c r="BI1" s="546" t="s">
        <v>5</v>
      </c>
      <c r="BJ1" s="546" t="s">
        <v>5</v>
      </c>
      <c r="BK1" s="546" t="s">
        <v>5</v>
      </c>
      <c r="BL1" s="546" t="s">
        <v>5</v>
      </c>
      <c r="BM1" s="546" t="s">
        <v>5</v>
      </c>
      <c r="BN1" s="546" t="s">
        <v>5</v>
      </c>
      <c r="BO1" s="546" t="s">
        <v>5</v>
      </c>
      <c r="BP1" s="552" t="s">
        <v>5</v>
      </c>
      <c r="BQ1" s="545" t="s">
        <v>882</v>
      </c>
      <c r="BR1" s="546" t="s">
        <v>5</v>
      </c>
      <c r="BS1" s="546" t="s">
        <v>5</v>
      </c>
      <c r="BT1" s="546" t="s">
        <v>883</v>
      </c>
      <c r="BU1" s="546" t="s">
        <v>5</v>
      </c>
      <c r="BV1" s="546" t="s">
        <v>5</v>
      </c>
      <c r="BW1" s="546" t="s">
        <v>5</v>
      </c>
      <c r="BX1" s="483" t="s">
        <v>884</v>
      </c>
      <c r="BY1" s="483" t="s">
        <v>885</v>
      </c>
      <c r="BZ1" s="483" t="s">
        <v>886</v>
      </c>
      <c r="CA1" s="483" t="s">
        <v>887</v>
      </c>
      <c r="CB1" s="546" t="s">
        <v>888</v>
      </c>
      <c r="CC1" s="546" t="s">
        <v>5</v>
      </c>
      <c r="CD1" s="546" t="s">
        <v>889</v>
      </c>
      <c r="CE1" s="546" t="s">
        <v>5</v>
      </c>
      <c r="CF1" s="546" t="s">
        <v>890</v>
      </c>
      <c r="CG1" s="546"/>
      <c r="CH1" s="546"/>
      <c r="CI1" s="546"/>
      <c r="CJ1" s="484" t="s">
        <v>891</v>
      </c>
      <c r="CK1" s="560" t="s">
        <v>892</v>
      </c>
      <c r="CL1" s="561" t="s">
        <v>5</v>
      </c>
      <c r="CM1" s="561" t="s">
        <v>5</v>
      </c>
      <c r="CN1" s="561" t="s">
        <v>5</v>
      </c>
      <c r="CO1" s="561" t="s">
        <v>5</v>
      </c>
      <c r="CP1" s="561" t="s">
        <v>5</v>
      </c>
      <c r="CQ1" s="561" t="s">
        <v>5</v>
      </c>
      <c r="CR1" s="561" t="s">
        <v>5</v>
      </c>
      <c r="CS1" s="561" t="s">
        <v>5</v>
      </c>
      <c r="CT1" s="561" t="s">
        <v>5</v>
      </c>
      <c r="CU1" s="561" t="s">
        <v>5</v>
      </c>
      <c r="CV1" s="561" t="s">
        <v>5</v>
      </c>
      <c r="CW1" s="561" t="s">
        <v>5</v>
      </c>
      <c r="CX1" s="561" t="s">
        <v>5</v>
      </c>
      <c r="CY1" s="561" t="s">
        <v>5</v>
      </c>
      <c r="CZ1" s="561" t="s">
        <v>5</v>
      </c>
      <c r="DA1" s="561" t="s">
        <v>5</v>
      </c>
      <c r="DB1" s="561" t="s">
        <v>5</v>
      </c>
      <c r="DC1" s="561" t="s">
        <v>5</v>
      </c>
      <c r="DD1" s="561" t="s">
        <v>5</v>
      </c>
      <c r="DE1" s="561" t="s">
        <v>5</v>
      </c>
      <c r="DF1" s="561" t="s">
        <v>5</v>
      </c>
      <c r="DG1" s="561" t="s">
        <v>5</v>
      </c>
      <c r="DH1" s="561" t="s">
        <v>5</v>
      </c>
      <c r="DI1" s="561" t="s">
        <v>5</v>
      </c>
      <c r="DJ1" s="561" t="s">
        <v>5</v>
      </c>
      <c r="DK1" s="561" t="s">
        <v>5</v>
      </c>
      <c r="DL1" s="561" t="s">
        <v>5</v>
      </c>
      <c r="DM1" s="561" t="s">
        <v>5</v>
      </c>
      <c r="DN1" s="561" t="s">
        <v>5</v>
      </c>
      <c r="DO1" s="561" t="s">
        <v>5</v>
      </c>
      <c r="DP1" s="561" t="s">
        <v>5</v>
      </c>
      <c r="DQ1" s="561"/>
      <c r="DR1" s="561"/>
      <c r="DS1" s="561" t="s">
        <v>5</v>
      </c>
      <c r="DT1" s="561" t="s">
        <v>5</v>
      </c>
      <c r="DU1" s="561" t="s">
        <v>5</v>
      </c>
      <c r="DV1" s="561" t="s">
        <v>5</v>
      </c>
      <c r="DW1" s="553" t="s">
        <v>893</v>
      </c>
    </row>
    <row r="2" spans="1:127" ht="25.5" customHeight="1" thickBot="1">
      <c r="A2" s="526"/>
      <c r="B2" s="528"/>
      <c r="C2" s="534"/>
      <c r="D2" s="538"/>
      <c r="E2" s="539"/>
      <c r="F2" s="539"/>
      <c r="G2" s="540"/>
      <c r="H2" s="542"/>
      <c r="I2" s="542"/>
      <c r="J2" s="544"/>
      <c r="K2" s="544"/>
      <c r="L2" s="532"/>
      <c r="M2" s="530"/>
      <c r="N2" s="570"/>
      <c r="O2" s="522"/>
      <c r="P2" s="523"/>
      <c r="Q2" s="523"/>
      <c r="R2" s="523"/>
      <c r="S2" s="523"/>
      <c r="T2" s="523"/>
      <c r="U2" s="523"/>
      <c r="V2" s="523"/>
      <c r="W2" s="523"/>
      <c r="X2" s="523"/>
      <c r="Y2" s="524"/>
      <c r="Z2" s="568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  <c r="AP2" s="577"/>
      <c r="AQ2" s="577"/>
      <c r="AR2" s="577"/>
      <c r="AS2" s="577"/>
      <c r="AT2" s="577"/>
      <c r="AU2" s="577"/>
      <c r="AV2" s="577"/>
      <c r="AW2" s="577"/>
      <c r="AX2" s="577"/>
      <c r="AY2" s="577"/>
      <c r="AZ2" s="547" t="s">
        <v>894</v>
      </c>
      <c r="BA2" s="548" t="s">
        <v>5</v>
      </c>
      <c r="BB2" s="548" t="s">
        <v>5</v>
      </c>
      <c r="BC2" s="548" t="s">
        <v>5</v>
      </c>
      <c r="BD2" s="549" t="s">
        <v>895</v>
      </c>
      <c r="BE2" s="550" t="s">
        <v>5</v>
      </c>
      <c r="BF2" s="551" t="s">
        <v>5</v>
      </c>
      <c r="BG2" s="547" t="s">
        <v>894</v>
      </c>
      <c r="BH2" s="548" t="s">
        <v>5</v>
      </c>
      <c r="BI2" s="548" t="s">
        <v>5</v>
      </c>
      <c r="BJ2" s="548" t="s">
        <v>5</v>
      </c>
      <c r="BK2" s="548" t="s">
        <v>5</v>
      </c>
      <c r="BL2" s="548" t="s">
        <v>5</v>
      </c>
      <c r="BM2" s="548" t="s">
        <v>5</v>
      </c>
      <c r="BN2" s="549" t="s">
        <v>895</v>
      </c>
      <c r="BO2" s="550" t="s">
        <v>5</v>
      </c>
      <c r="BP2" s="551" t="s">
        <v>5</v>
      </c>
      <c r="BQ2" s="547" t="s">
        <v>894</v>
      </c>
      <c r="BR2" s="548" t="s">
        <v>5</v>
      </c>
      <c r="BS2" s="485" t="s">
        <v>896</v>
      </c>
      <c r="BT2" s="486" t="s">
        <v>894</v>
      </c>
      <c r="BU2" s="549" t="s">
        <v>896</v>
      </c>
      <c r="BV2" s="550" t="s">
        <v>5</v>
      </c>
      <c r="BW2" s="550" t="s">
        <v>5</v>
      </c>
      <c r="BX2" s="486" t="s">
        <v>894</v>
      </c>
      <c r="BY2" s="485" t="s">
        <v>896</v>
      </c>
      <c r="BZ2" s="486" t="s">
        <v>894</v>
      </c>
      <c r="CA2" s="485" t="s">
        <v>895</v>
      </c>
      <c r="CB2" s="549" t="s">
        <v>896</v>
      </c>
      <c r="CC2" s="550" t="s">
        <v>5</v>
      </c>
      <c r="CD2" s="549" t="s">
        <v>895</v>
      </c>
      <c r="CE2" s="550" t="s">
        <v>5</v>
      </c>
      <c r="CF2" s="548" t="s">
        <v>894</v>
      </c>
      <c r="CG2" s="548"/>
      <c r="CH2" s="549" t="s">
        <v>895</v>
      </c>
      <c r="CI2" s="550" t="s">
        <v>5</v>
      </c>
      <c r="CJ2" s="496" t="s">
        <v>896</v>
      </c>
      <c r="CK2" s="558" t="s">
        <v>880</v>
      </c>
      <c r="CL2" s="555" t="s">
        <v>5</v>
      </c>
      <c r="CM2" s="555" t="s">
        <v>5</v>
      </c>
      <c r="CN2" s="555" t="s">
        <v>5</v>
      </c>
      <c r="CO2" s="555" t="s">
        <v>881</v>
      </c>
      <c r="CP2" s="555" t="s">
        <v>5</v>
      </c>
      <c r="CQ2" s="555" t="s">
        <v>5</v>
      </c>
      <c r="CR2" s="555" t="s">
        <v>5</v>
      </c>
      <c r="CS2" s="555" t="s">
        <v>882</v>
      </c>
      <c r="CT2" s="555" t="s">
        <v>5</v>
      </c>
      <c r="CU2" s="555" t="s">
        <v>5</v>
      </c>
      <c r="CV2" s="555" t="s">
        <v>5</v>
      </c>
      <c r="CW2" s="555" t="s">
        <v>883</v>
      </c>
      <c r="CX2" s="555" t="s">
        <v>5</v>
      </c>
      <c r="CY2" s="555" t="s">
        <v>5</v>
      </c>
      <c r="CZ2" s="555" t="s">
        <v>5</v>
      </c>
      <c r="DA2" s="555" t="s">
        <v>884</v>
      </c>
      <c r="DB2" s="555" t="s">
        <v>5</v>
      </c>
      <c r="DC2" s="555" t="s">
        <v>885</v>
      </c>
      <c r="DD2" s="555" t="s">
        <v>5</v>
      </c>
      <c r="DE2" s="555" t="s">
        <v>5</v>
      </c>
      <c r="DF2" s="555" t="s">
        <v>5</v>
      </c>
      <c r="DG2" s="555" t="s">
        <v>886</v>
      </c>
      <c r="DH2" s="555" t="s">
        <v>5</v>
      </c>
      <c r="DI2" s="555" t="s">
        <v>887</v>
      </c>
      <c r="DJ2" s="555" t="s">
        <v>5</v>
      </c>
      <c r="DK2" s="555" t="s">
        <v>5</v>
      </c>
      <c r="DL2" s="555" t="s">
        <v>5</v>
      </c>
      <c r="DM2" s="555" t="s">
        <v>888</v>
      </c>
      <c r="DN2" s="555" t="s">
        <v>5</v>
      </c>
      <c r="DO2" s="555" t="s">
        <v>889</v>
      </c>
      <c r="DP2" s="555" t="s">
        <v>5</v>
      </c>
      <c r="DQ2" s="556" t="s">
        <v>890</v>
      </c>
      <c r="DR2" s="557"/>
      <c r="DS2" s="557"/>
      <c r="DT2" s="558"/>
      <c r="DU2" s="555" t="s">
        <v>891</v>
      </c>
      <c r="DV2" s="559"/>
      <c r="DW2" s="554"/>
    </row>
    <row r="3" spans="1:127" ht="260.25" customHeight="1">
      <c r="A3" s="526"/>
      <c r="B3" s="528"/>
      <c r="C3" s="534"/>
      <c r="D3" s="481" t="s">
        <v>1172</v>
      </c>
      <c r="E3" s="481" t="s">
        <v>1173</v>
      </c>
      <c r="F3" s="482" t="s">
        <v>1174</v>
      </c>
      <c r="G3" s="481" t="s">
        <v>34</v>
      </c>
      <c r="H3" s="542"/>
      <c r="I3" s="542"/>
      <c r="J3" s="544"/>
      <c r="K3" s="544"/>
      <c r="L3" s="532"/>
      <c r="M3" s="530"/>
      <c r="N3" s="570"/>
      <c r="O3" s="377" t="s">
        <v>897</v>
      </c>
      <c r="P3" s="378" t="s">
        <v>898</v>
      </c>
      <c r="Q3" s="378" t="s">
        <v>899</v>
      </c>
      <c r="R3" s="378" t="s">
        <v>135</v>
      </c>
      <c r="S3" s="378" t="s">
        <v>900</v>
      </c>
      <c r="T3" s="378" t="s">
        <v>901</v>
      </c>
      <c r="U3" s="378" t="s">
        <v>902</v>
      </c>
      <c r="V3" s="378" t="s">
        <v>903</v>
      </c>
      <c r="W3" s="378" t="s">
        <v>904</v>
      </c>
      <c r="X3" s="378" t="s">
        <v>905</v>
      </c>
      <c r="Y3" s="379" t="s">
        <v>906</v>
      </c>
      <c r="Z3" s="568"/>
      <c r="AA3" s="5" t="s">
        <v>907</v>
      </c>
      <c r="AB3" s="6" t="s">
        <v>908</v>
      </c>
      <c r="AC3" s="6" t="s">
        <v>909</v>
      </c>
      <c r="AD3" s="6" t="s">
        <v>910</v>
      </c>
      <c r="AE3" s="6" t="s">
        <v>911</v>
      </c>
      <c r="AF3" s="6" t="s">
        <v>912</v>
      </c>
      <c r="AG3" s="6" t="s">
        <v>913</v>
      </c>
      <c r="AH3" s="6" t="s">
        <v>914</v>
      </c>
      <c r="AI3" s="6" t="s">
        <v>915</v>
      </c>
      <c r="AJ3" s="6" t="s">
        <v>916</v>
      </c>
      <c r="AK3" s="6" t="s">
        <v>917</v>
      </c>
      <c r="AL3" s="6" t="s">
        <v>918</v>
      </c>
      <c r="AM3" s="6" t="s">
        <v>919</v>
      </c>
      <c r="AN3" s="6" t="s">
        <v>920</v>
      </c>
      <c r="AO3" s="6" t="s">
        <v>921</v>
      </c>
      <c r="AP3" s="6" t="s">
        <v>922</v>
      </c>
      <c r="AQ3" s="6" t="s">
        <v>923</v>
      </c>
      <c r="AR3" s="6" t="s">
        <v>924</v>
      </c>
      <c r="AS3" s="7" t="s">
        <v>925</v>
      </c>
      <c r="AT3" s="7" t="s">
        <v>926</v>
      </c>
      <c r="AU3" s="7" t="s">
        <v>927</v>
      </c>
      <c r="AV3" s="7" t="s">
        <v>928</v>
      </c>
      <c r="AW3" s="7" t="s">
        <v>929</v>
      </c>
      <c r="AX3" s="7" t="s">
        <v>930</v>
      </c>
      <c r="AY3" s="7" t="s">
        <v>931</v>
      </c>
      <c r="AZ3" s="490" t="s">
        <v>932</v>
      </c>
      <c r="BA3" s="487" t="s">
        <v>933</v>
      </c>
      <c r="BB3" s="487" t="s">
        <v>934</v>
      </c>
      <c r="BC3" s="487" t="s">
        <v>935</v>
      </c>
      <c r="BD3" s="488" t="s">
        <v>936</v>
      </c>
      <c r="BE3" s="488" t="s">
        <v>937</v>
      </c>
      <c r="BF3" s="491" t="s">
        <v>938</v>
      </c>
      <c r="BG3" s="495" t="s">
        <v>939</v>
      </c>
      <c r="BH3" s="489" t="s">
        <v>940</v>
      </c>
      <c r="BI3" s="489" t="s">
        <v>941</v>
      </c>
      <c r="BJ3" s="489" t="s">
        <v>942</v>
      </c>
      <c r="BK3" s="489" t="s">
        <v>943</v>
      </c>
      <c r="BL3" s="489" t="s">
        <v>944</v>
      </c>
      <c r="BM3" s="489" t="s">
        <v>945</v>
      </c>
      <c r="BN3" s="488" t="s">
        <v>946</v>
      </c>
      <c r="BO3" s="488" t="s">
        <v>947</v>
      </c>
      <c r="BP3" s="491" t="s">
        <v>948</v>
      </c>
      <c r="BQ3" s="495" t="s">
        <v>949</v>
      </c>
      <c r="BR3" s="489" t="s">
        <v>950</v>
      </c>
      <c r="BS3" s="488" t="s">
        <v>951</v>
      </c>
      <c r="BT3" s="489" t="s">
        <v>952</v>
      </c>
      <c r="BU3" s="488" t="s">
        <v>953</v>
      </c>
      <c r="BV3" s="488" t="s">
        <v>954</v>
      </c>
      <c r="BW3" s="488" t="s">
        <v>955</v>
      </c>
      <c r="BX3" s="489" t="s">
        <v>956</v>
      </c>
      <c r="BY3" s="488" t="s">
        <v>957</v>
      </c>
      <c r="BZ3" s="489" t="s">
        <v>958</v>
      </c>
      <c r="CA3" s="488" t="s">
        <v>959</v>
      </c>
      <c r="CB3" s="488" t="s">
        <v>960</v>
      </c>
      <c r="CC3" s="488" t="s">
        <v>961</v>
      </c>
      <c r="CD3" s="488" t="s">
        <v>962</v>
      </c>
      <c r="CE3" s="488" t="s">
        <v>963</v>
      </c>
      <c r="CF3" s="489" t="s">
        <v>964</v>
      </c>
      <c r="CG3" s="489" t="s">
        <v>965</v>
      </c>
      <c r="CH3" s="488" t="s">
        <v>966</v>
      </c>
      <c r="CI3" s="488" t="s">
        <v>967</v>
      </c>
      <c r="CJ3" s="491" t="s">
        <v>968</v>
      </c>
      <c r="CK3" s="111" t="s">
        <v>969</v>
      </c>
      <c r="CL3" s="113" t="s">
        <v>970</v>
      </c>
      <c r="CM3" s="112" t="s">
        <v>971</v>
      </c>
      <c r="CN3" s="113" t="s">
        <v>972</v>
      </c>
      <c r="CO3" s="112" t="s">
        <v>973</v>
      </c>
      <c r="CP3" s="113" t="s">
        <v>974</v>
      </c>
      <c r="CQ3" s="112" t="s">
        <v>975</v>
      </c>
      <c r="CR3" s="113" t="s">
        <v>976</v>
      </c>
      <c r="CS3" s="112" t="s">
        <v>977</v>
      </c>
      <c r="CT3" s="113" t="s">
        <v>978</v>
      </c>
      <c r="CU3" s="112" t="s">
        <v>979</v>
      </c>
      <c r="CV3" s="113" t="s">
        <v>980</v>
      </c>
      <c r="CW3" s="112" t="s">
        <v>981</v>
      </c>
      <c r="CX3" s="113" t="s">
        <v>982</v>
      </c>
      <c r="CY3" s="112" t="s">
        <v>983</v>
      </c>
      <c r="CZ3" s="113" t="s">
        <v>984</v>
      </c>
      <c r="DA3" s="112" t="s">
        <v>985</v>
      </c>
      <c r="DB3" s="113" t="s">
        <v>986</v>
      </c>
      <c r="DC3" s="112" t="s">
        <v>987</v>
      </c>
      <c r="DD3" s="113" t="s">
        <v>988</v>
      </c>
      <c r="DE3" s="112" t="s">
        <v>989</v>
      </c>
      <c r="DF3" s="113" t="s">
        <v>990</v>
      </c>
      <c r="DG3" s="112" t="s">
        <v>991</v>
      </c>
      <c r="DH3" s="113" t="s">
        <v>992</v>
      </c>
      <c r="DI3" s="112" t="s">
        <v>993</v>
      </c>
      <c r="DJ3" s="113" t="s">
        <v>994</v>
      </c>
      <c r="DK3" s="112" t="s">
        <v>995</v>
      </c>
      <c r="DL3" s="113" t="s">
        <v>996</v>
      </c>
      <c r="DM3" s="112" t="s">
        <v>997</v>
      </c>
      <c r="DN3" s="113" t="s">
        <v>998</v>
      </c>
      <c r="DO3" s="112" t="s">
        <v>999</v>
      </c>
      <c r="DP3" s="113" t="s">
        <v>1000</v>
      </c>
      <c r="DQ3" s="112" t="s">
        <v>1001</v>
      </c>
      <c r="DR3" s="113" t="s">
        <v>1002</v>
      </c>
      <c r="DS3" s="112" t="s">
        <v>1003</v>
      </c>
      <c r="DT3" s="113" t="s">
        <v>1004</v>
      </c>
      <c r="DU3" s="112" t="s">
        <v>1005</v>
      </c>
      <c r="DV3" s="114" t="s">
        <v>1006</v>
      </c>
      <c r="DW3" s="554"/>
    </row>
    <row r="4" spans="1:127" ht="16.5" thickBot="1">
      <c r="A4" s="380"/>
      <c r="B4" s="381"/>
      <c r="C4" s="382"/>
      <c r="D4" s="390"/>
      <c r="E4" s="390"/>
      <c r="F4" s="382"/>
      <c r="G4" s="381"/>
      <c r="H4" s="381"/>
      <c r="I4" s="381"/>
      <c r="J4" s="381"/>
      <c r="K4" s="381"/>
      <c r="L4" s="383"/>
      <c r="M4" s="384"/>
      <c r="N4" s="385"/>
      <c r="O4" s="386"/>
      <c r="P4" s="387"/>
      <c r="Q4" s="387"/>
      <c r="R4" s="387"/>
      <c r="S4" s="387"/>
      <c r="T4" s="387"/>
      <c r="U4" s="387"/>
      <c r="V4" s="387"/>
      <c r="W4" s="387"/>
      <c r="X4" s="387"/>
      <c r="Y4" s="388"/>
      <c r="Z4" s="384"/>
      <c r="AA4" s="389"/>
      <c r="AB4" s="387"/>
      <c r="AC4" s="387"/>
      <c r="AD4" s="387"/>
      <c r="AE4" s="387"/>
      <c r="AF4" s="387"/>
      <c r="AG4" s="387"/>
      <c r="AH4" s="387"/>
      <c r="AI4" s="387"/>
      <c r="AJ4" s="387"/>
      <c r="AK4" s="387"/>
      <c r="AL4" s="387"/>
      <c r="AM4" s="387"/>
      <c r="AN4" s="387"/>
      <c r="AO4" s="387"/>
      <c r="AP4" s="387"/>
      <c r="AQ4" s="387"/>
      <c r="AR4" s="387"/>
      <c r="AS4" s="380"/>
      <c r="AT4" s="380"/>
      <c r="AU4" s="380"/>
      <c r="AV4" s="380"/>
      <c r="AW4" s="380"/>
      <c r="AX4" s="380"/>
      <c r="AY4" s="380"/>
      <c r="AZ4" s="492">
        <v>4</v>
      </c>
      <c r="BA4" s="493">
        <v>1</v>
      </c>
      <c r="BB4" s="493">
        <v>2</v>
      </c>
      <c r="BC4" s="493">
        <v>8</v>
      </c>
      <c r="BD4" s="493">
        <v>1</v>
      </c>
      <c r="BE4" s="493">
        <v>2</v>
      </c>
      <c r="BF4" s="494">
        <v>4</v>
      </c>
      <c r="BG4" s="492">
        <v>1</v>
      </c>
      <c r="BH4" s="493">
        <v>32</v>
      </c>
      <c r="BI4" s="493">
        <v>4</v>
      </c>
      <c r="BJ4" s="493">
        <v>16</v>
      </c>
      <c r="BK4" s="493">
        <v>2</v>
      </c>
      <c r="BL4" s="493">
        <v>8</v>
      </c>
      <c r="BM4" s="493">
        <v>64</v>
      </c>
      <c r="BN4" s="493">
        <v>1</v>
      </c>
      <c r="BO4" s="493">
        <v>2</v>
      </c>
      <c r="BP4" s="494">
        <v>4</v>
      </c>
      <c r="BQ4" s="492">
        <v>1</v>
      </c>
      <c r="BR4" s="493">
        <v>2</v>
      </c>
      <c r="BS4" s="493">
        <v>1</v>
      </c>
      <c r="BT4" s="493">
        <v>8</v>
      </c>
      <c r="BU4" s="493">
        <v>1</v>
      </c>
      <c r="BV4" s="493">
        <v>2</v>
      </c>
      <c r="BW4" s="493">
        <v>4</v>
      </c>
      <c r="BX4" s="493">
        <v>2</v>
      </c>
      <c r="BY4" s="493">
        <v>1</v>
      </c>
      <c r="BZ4" s="493">
        <v>1</v>
      </c>
      <c r="CA4" s="493">
        <v>1</v>
      </c>
      <c r="CB4" s="493">
        <v>2</v>
      </c>
      <c r="CC4" s="493">
        <v>1</v>
      </c>
      <c r="CD4" s="493">
        <v>1</v>
      </c>
      <c r="CE4" s="493">
        <v>2</v>
      </c>
      <c r="CF4" s="493">
        <v>32</v>
      </c>
      <c r="CG4" s="493">
        <v>64</v>
      </c>
      <c r="CH4" s="493">
        <v>1</v>
      </c>
      <c r="CI4" s="493">
        <v>2</v>
      </c>
      <c r="CJ4" s="494">
        <v>4</v>
      </c>
      <c r="CK4" s="375"/>
      <c r="CL4" s="376"/>
      <c r="CM4" s="376"/>
      <c r="CN4" s="376"/>
      <c r="CO4" s="376"/>
      <c r="CP4" s="376"/>
      <c r="CQ4" s="376"/>
      <c r="CR4" s="376"/>
      <c r="CS4" s="376"/>
      <c r="CT4" s="376"/>
      <c r="CU4" s="376"/>
      <c r="CV4" s="376"/>
      <c r="CW4" s="376"/>
      <c r="CX4" s="376"/>
      <c r="CY4" s="376"/>
      <c r="CZ4" s="376"/>
      <c r="DA4" s="376"/>
      <c r="DB4" s="376"/>
      <c r="DC4" s="376"/>
      <c r="DD4" s="376"/>
      <c r="DE4" s="376"/>
      <c r="DF4" s="376"/>
      <c r="DG4" s="376"/>
      <c r="DH4" s="376"/>
      <c r="DI4" s="376"/>
      <c r="DJ4" s="376"/>
      <c r="DK4" s="376"/>
      <c r="DL4" s="376"/>
      <c r="DM4" s="376"/>
      <c r="DN4" s="376"/>
      <c r="DO4" s="376"/>
      <c r="DP4" s="376"/>
      <c r="DQ4" s="376"/>
      <c r="DR4" s="376"/>
      <c r="DS4" s="376"/>
      <c r="DT4" s="376"/>
      <c r="DU4" s="376"/>
      <c r="DV4" s="376"/>
      <c r="DW4" s="374"/>
    </row>
    <row r="5" spans="1:127" ht="29.25" customHeight="1" thickBot="1">
      <c r="A5" s="60"/>
      <c r="B5" s="566" t="s">
        <v>1007</v>
      </c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3"/>
      <c r="N5" s="564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71"/>
      <c r="BA5" s="571"/>
      <c r="BB5" s="571"/>
      <c r="BC5" s="571"/>
      <c r="BD5" s="571"/>
      <c r="BE5" s="571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  <c r="BR5" s="571"/>
      <c r="BS5" s="571"/>
      <c r="BT5" s="571"/>
      <c r="BU5" s="571"/>
      <c r="BV5" s="571"/>
      <c r="BW5" s="571"/>
      <c r="BX5" s="571"/>
      <c r="BY5" s="571"/>
      <c r="BZ5" s="571"/>
      <c r="CA5" s="571"/>
      <c r="CB5" s="571"/>
      <c r="CC5" s="571"/>
      <c r="CD5" s="571"/>
      <c r="CE5" s="571"/>
      <c r="CF5" s="571"/>
      <c r="CG5" s="571"/>
      <c r="CH5" s="571"/>
      <c r="CI5" s="571"/>
      <c r="CJ5" s="571"/>
      <c r="CK5" s="563"/>
      <c r="CL5" s="563"/>
      <c r="CM5" s="563"/>
      <c r="CN5" s="563"/>
      <c r="CO5" s="563"/>
      <c r="CP5" s="563"/>
      <c r="CQ5" s="563"/>
      <c r="CR5" s="563"/>
      <c r="CS5" s="563"/>
      <c r="CT5" s="563"/>
      <c r="CU5" s="563"/>
      <c r="CV5" s="563"/>
      <c r="CW5" s="563"/>
      <c r="CX5" s="563"/>
      <c r="CY5" s="563"/>
      <c r="CZ5" s="563"/>
      <c r="DA5" s="563"/>
      <c r="DB5" s="563"/>
      <c r="DC5" s="563"/>
      <c r="DD5" s="563"/>
      <c r="DE5" s="563"/>
      <c r="DF5" s="563"/>
      <c r="DG5" s="563"/>
      <c r="DH5" s="563"/>
      <c r="DI5" s="563"/>
      <c r="DJ5" s="563"/>
      <c r="DK5" s="563"/>
      <c r="DL5" s="563"/>
      <c r="DM5" s="563"/>
      <c r="DN5" s="563"/>
      <c r="DO5" s="563"/>
      <c r="DP5" s="563"/>
      <c r="DQ5" s="564"/>
      <c r="DR5" s="564"/>
      <c r="DS5" s="563"/>
      <c r="DT5" s="563"/>
      <c r="DU5" s="563"/>
      <c r="DV5" s="563"/>
      <c r="DW5" s="565"/>
    </row>
    <row r="6" spans="1:127" ht="15.75">
      <c r="A6" s="33">
        <v>1</v>
      </c>
      <c r="B6" s="134" t="s">
        <v>448</v>
      </c>
      <c r="C6" s="33" t="s">
        <v>1179</v>
      </c>
      <c r="D6" s="134" t="s">
        <v>1181</v>
      </c>
      <c r="E6" s="134" t="s">
        <v>1181</v>
      </c>
      <c r="F6" s="334" t="s">
        <v>1181</v>
      </c>
      <c r="G6" s="134" t="s">
        <v>1008</v>
      </c>
      <c r="H6" s="134" t="s">
        <v>1472</v>
      </c>
      <c r="I6" s="31" t="s">
        <v>1474</v>
      </c>
      <c r="J6" s="397" t="s">
        <v>1475</v>
      </c>
      <c r="K6" s="134" t="s">
        <v>1476</v>
      </c>
      <c r="L6" s="31" t="s">
        <v>1009</v>
      </c>
      <c r="M6" s="163" t="s">
        <v>1010</v>
      </c>
      <c r="N6" s="31" t="str">
        <f>IF(O6="Y",$O$3&amp;CHAR(10),"")&amp;IF(P6="Y",$P$3&amp;CHAR(10),"")&amp;IF(Q6="Y",$Q$3&amp;CHAR(10),"")&amp;IF(R6="Y",$R$3&amp;CHAR(10),"")&amp;IF(S6="Y",$S$3&amp;CHAR(10),"")&amp;IF(T6="Y",$T$3&amp;CHAR(10),"")&amp;IF(U6="Y",$U$3&amp;CHAR(10),"")&amp;IF(V6="Y",$V$3&amp;CHAR(10),"")&amp;IF(W6="Y",$W$3&amp;CHAR(10),"")&amp;IF(X6="Y",$X$3&amp;CHAR(10),"")&amp;IF(Y6="Y",$Y$3&amp;CHAR(10),"")</f>
        <v xml:space="preserve">EC_DRIVE_TEST_INACTIVE
EC_STARTUP_500MS
EC_ENGINE_NOT_CRANKING_SPECIAL
</v>
      </c>
      <c r="O6" s="35" t="s">
        <v>5</v>
      </c>
      <c r="P6" s="36" t="s">
        <v>5</v>
      </c>
      <c r="Q6" s="36" t="s">
        <v>1011</v>
      </c>
      <c r="R6" s="36" t="s">
        <v>5</v>
      </c>
      <c r="S6" s="36" t="s">
        <v>5</v>
      </c>
      <c r="T6" s="36"/>
      <c r="U6" s="36" t="s">
        <v>5</v>
      </c>
      <c r="V6" s="36" t="s">
        <v>5</v>
      </c>
      <c r="W6" s="36" t="s">
        <v>5</v>
      </c>
      <c r="X6" s="36" t="s">
        <v>1011</v>
      </c>
      <c r="Y6" s="37" t="s">
        <v>1011</v>
      </c>
      <c r="Z6" s="33" t="str">
        <f>IF(AA6="Y",$AA$3&amp;CHAR(10),"") &amp; IF(AB6="Y",$AB$3&amp;CHAR(10),"") &amp; IF(AC6="Y",$AC$3&amp;CHAR(10),"") &amp; IF(AD6="Y",$AD$3&amp;CHAR(10),"")&amp; IF(AE6="Y",$AE$3&amp;CHAR(10),"")&amp; IF(AF6="Y",$AF$3&amp;CHAR(10),"") &amp; IF(AG6="Y",$AG$3&amp;CHAR(10),"") &amp; IF(AH6="Y",$AH$3&amp;CHAR(10),"") &amp; IF(AI6="Y",$AI$3&amp;CHAR(10),"") &amp; IF(AJ6="Y",$AJ$3&amp;CHAR(10),"") &amp; IF(AK6="Y",$AK$3&amp;CHAR(10),"") &amp; IF(AL6="Y",$AL$3&amp;CHAR(10),"") &amp; IF(AM6="Y",$AM$3&amp;CHAR(10),"") &amp; IF(AN6="Y",$AN$3&amp;CHAR(10),"") &amp; IF(AO6="Y",$AO$3&amp;CHAR(10),"") &amp; IF(AP6="Y",$AP$3&amp;CHAR(10),"") &amp; IF(AQ6="Y",$AQ$3&amp;CHAR(10),"") &amp; IF(AR6="Y",$AR$3&amp;CHAR(10),"") &amp; IF(AS6="Y",$AS$3&amp;CHAR(10),"") &amp; IF(AT6="Y",$AT$3&amp;CHAR(10),"") &amp; IF(AU6="Y",$AU$3&amp;CHAR(10),"") &amp; IF(AV6="Y",$AV$3&amp;CHAR(10),"") &amp; IF(AW6="Y",$AW$3&amp;CHAR(10),"") &amp; IF(AX6="Y",$AX$3&amp;CHAR(10),"") &amp; IF(AY6="Y",$AY$3&amp;CHAR(10),"")</f>
        <v xml:space="preserve">CA_ACC_02
CA_PSS_02
CA_SENSOR_01
CA_SENSOR_04
CA_SENSOR_12
</v>
      </c>
      <c r="AA6" s="35"/>
      <c r="AB6" s="36" t="s">
        <v>1011</v>
      </c>
      <c r="AC6" s="36"/>
      <c r="AD6" s="36"/>
      <c r="AE6" s="36"/>
      <c r="AF6" s="36" t="s">
        <v>1011</v>
      </c>
      <c r="AG6" s="36"/>
      <c r="AH6" s="36"/>
      <c r="AI6" s="36"/>
      <c r="AJ6" s="36"/>
      <c r="AK6" s="36"/>
      <c r="AL6" s="36" t="s">
        <v>1011</v>
      </c>
      <c r="AM6" s="36"/>
      <c r="AN6" s="36"/>
      <c r="AO6" s="36" t="s">
        <v>1011</v>
      </c>
      <c r="AP6" s="36"/>
      <c r="AQ6" s="36"/>
      <c r="AR6" s="36"/>
      <c r="AS6" s="36"/>
      <c r="AT6" s="36"/>
      <c r="AU6" s="36"/>
      <c r="AV6" s="36"/>
      <c r="AW6" s="36" t="s">
        <v>1011</v>
      </c>
      <c r="AX6" s="36"/>
      <c r="AY6" s="37" t="s">
        <v>5</v>
      </c>
      <c r="AZ6" s="38" t="s">
        <v>1012</v>
      </c>
      <c r="BA6" s="39" t="s">
        <v>5</v>
      </c>
      <c r="BB6" s="39" t="s">
        <v>5</v>
      </c>
      <c r="BC6" s="39" t="s">
        <v>5</v>
      </c>
      <c r="BD6" s="39" t="s">
        <v>5</v>
      </c>
      <c r="BE6" s="39" t="s">
        <v>5</v>
      </c>
      <c r="BF6" s="40" t="s">
        <v>5</v>
      </c>
      <c r="BG6" s="38" t="s">
        <v>5</v>
      </c>
      <c r="BH6" s="39" t="s">
        <v>1012</v>
      </c>
      <c r="BI6" s="39" t="s">
        <v>1012</v>
      </c>
      <c r="BJ6" s="39" t="s">
        <v>1012</v>
      </c>
      <c r="BK6" s="39" t="s">
        <v>1012</v>
      </c>
      <c r="BL6" s="39" t="s">
        <v>1012</v>
      </c>
      <c r="BM6" s="39" t="s">
        <v>5</v>
      </c>
      <c r="BN6" s="39" t="s">
        <v>5</v>
      </c>
      <c r="BO6" s="39" t="s">
        <v>5</v>
      </c>
      <c r="BP6" s="40" t="s">
        <v>5</v>
      </c>
      <c r="BQ6" s="38" t="s">
        <v>1012</v>
      </c>
      <c r="BR6" s="39"/>
      <c r="BS6" s="39" t="s">
        <v>5</v>
      </c>
      <c r="BT6" s="39" t="s">
        <v>1012</v>
      </c>
      <c r="BU6" s="39" t="s">
        <v>5</v>
      </c>
      <c r="BV6" s="39" t="s">
        <v>5</v>
      </c>
      <c r="BW6" s="39" t="s">
        <v>5</v>
      </c>
      <c r="BX6" s="39" t="s">
        <v>5</v>
      </c>
      <c r="BY6" s="39" t="s">
        <v>5</v>
      </c>
      <c r="BZ6" s="39" t="s">
        <v>5</v>
      </c>
      <c r="CA6" s="39" t="s">
        <v>5</v>
      </c>
      <c r="CB6" s="39" t="s">
        <v>5</v>
      </c>
      <c r="CC6" s="39" t="s">
        <v>5</v>
      </c>
      <c r="CD6" s="39" t="s">
        <v>5</v>
      </c>
      <c r="CE6" s="39" t="s">
        <v>5</v>
      </c>
      <c r="CF6" s="39"/>
      <c r="CG6" s="39" t="s">
        <v>1012</v>
      </c>
      <c r="CH6" s="39" t="s">
        <v>5</v>
      </c>
      <c r="CI6" s="39" t="s">
        <v>5</v>
      </c>
      <c r="CJ6" s="40" t="s">
        <v>5</v>
      </c>
      <c r="CK6" s="115">
        <f t="shared" ref="CK6:CK13" si="0">IF(AZ6&lt;&gt;"",$AZ$4,0)+IF(BA6&lt;&gt;"",$BA$4,0)+IF(BB6&lt;&gt;"",$BB$4,0)+IF(BC6&lt;&gt;"",$BC$4,0)</f>
        <v>4</v>
      </c>
      <c r="CL6" s="121">
        <f t="shared" ref="CL6:CL13" si="1">IF(OR(AZ6="IR",BA6="IR",BB6="IR",BC6="IR"),1,0)</f>
        <v>0</v>
      </c>
      <c r="CM6" s="117">
        <f t="shared" ref="CM6:CM13" si="2">IF(BD6&lt;&gt;"",$BD$4,0) + IF(BE6&lt;&gt;"",$BE$4,0) + IF(BF6&lt;&gt;"",$BF$4,0)</f>
        <v>0</v>
      </c>
      <c r="CN6" s="121">
        <f t="shared" ref="CN6:CN13" si="3">IF(OR(BD6="IR",BE6="IR",BF6="IR"),1,0)</f>
        <v>0</v>
      </c>
      <c r="CO6" s="117">
        <f t="shared" ref="CO6:CO13" si="4">IF(BG6&lt;&gt;"",$BG$4,0)+IF(BH6&lt;&gt;"",$BH$4,0)+IF(BI6&lt;&gt;"",$BI$4,0)+IF(BJ6&lt;&gt;"",$BJ$4,0)+IF(BK6&lt;&gt;"",$BK$4,0)+IF(BL6&lt;&gt;"",$BL$4,0)+IF(BM6&lt;&gt;"",$BM$4,0)</f>
        <v>62</v>
      </c>
      <c r="CP6" s="121">
        <f t="shared" ref="CP6:CP13" si="5">IF(OR(BG6="IR",BH6="IR",BI6="IR",BJ6="IR",BK6="IR",BL6="IR",BM6="IR"),1,0)</f>
        <v>0</v>
      </c>
      <c r="CQ6" s="117">
        <f t="shared" ref="CQ6:CQ13" si="6">IF(BN6&lt;&gt;"",$BN$4,0) + IF(BO6&lt;&gt;"",$BO$4,0) + IF(BP6&lt;&gt;"",$BP$4,0)</f>
        <v>0</v>
      </c>
      <c r="CR6" s="121">
        <f t="shared" ref="CR6:CR13" si="7">IF(OR(BN6="IR",BO6="IR",BP6="IR"),1,0)</f>
        <v>0</v>
      </c>
      <c r="CS6" s="117">
        <f>IF(BQ6&lt;&gt;"",$BQ$4,0) + IF(BR6&lt;&gt;"",$BR$4,0)</f>
        <v>1</v>
      </c>
      <c r="CT6" s="121">
        <f>IF(OR(BQ6="IR",BR6="IR"),1,0)</f>
        <v>0</v>
      </c>
      <c r="CU6" s="117">
        <f t="shared" ref="CU6:CU13" si="8">IF(BS6&lt;&gt;"",$BS$4,0)</f>
        <v>0</v>
      </c>
      <c r="CV6" s="121">
        <f t="shared" ref="CV6:CV13" si="9">IF(BS6="IR",1,0)</f>
        <v>0</v>
      </c>
      <c r="CW6" s="117">
        <f t="shared" ref="CW6:CW13" si="10">IF(BT6&lt;&gt;"",$BT$4,0)</f>
        <v>8</v>
      </c>
      <c r="CX6" s="121">
        <f t="shared" ref="CX6:CX13" si="11">IF(BT6="IR",1,0)</f>
        <v>0</v>
      </c>
      <c r="CY6" s="117">
        <f t="shared" ref="CY6:CY13" si="12">IF(BU6&lt;&gt;"",$BU$4,0) + IF(BV6&lt;&gt;"",$BV$4,0) + IF(BW6&lt;&gt;"",$BW$4,0)</f>
        <v>0</v>
      </c>
      <c r="CZ6" s="121">
        <f t="shared" ref="CZ6:CZ13" si="13">IF(OR(BU6="IR",BV6="IR",BW6="IR"),1,0)</f>
        <v>0</v>
      </c>
      <c r="DA6" s="117">
        <f t="shared" ref="DA6:DA13" si="14">IF(BX6&lt;&gt;"",$BX$4,0)</f>
        <v>0</v>
      </c>
      <c r="DB6" s="121">
        <f t="shared" ref="DB6:DB13" si="15">IF(BX6="IR",1,0)</f>
        <v>0</v>
      </c>
      <c r="DC6" s="117">
        <v>0</v>
      </c>
      <c r="DD6" s="121">
        <v>0</v>
      </c>
      <c r="DE6" s="117">
        <f t="shared" ref="DE6:DE13" si="16">IF(BY6&lt;&gt;"",$BY$4,0)</f>
        <v>0</v>
      </c>
      <c r="DF6" s="121">
        <f t="shared" ref="DF6:DF13" si="17">IF(BY6="IR",1,0)</f>
        <v>0</v>
      </c>
      <c r="DG6" s="117">
        <f t="shared" ref="DG6:DG13" si="18">IF(BZ6&lt;&gt;"",$BZ$4,0)</f>
        <v>0</v>
      </c>
      <c r="DH6" s="121">
        <f t="shared" ref="DH6:DH13" si="19">IF(BZ6="IR",1,0)</f>
        <v>0</v>
      </c>
      <c r="DI6" s="117">
        <v>0</v>
      </c>
      <c r="DJ6" s="121">
        <v>0</v>
      </c>
      <c r="DK6" s="117">
        <f t="shared" ref="DK6:DK13" si="20">IF(CA6&lt;&gt;"",$CA$4,0)</f>
        <v>0</v>
      </c>
      <c r="DL6" s="121">
        <f t="shared" ref="DL6:DL13" si="21">IF(CA6="IR",1,0)</f>
        <v>0</v>
      </c>
      <c r="DM6" s="117">
        <f t="shared" ref="DM6:DM13" si="22">IF(CB6&lt;&gt;"",$CB$4,0) + IF(CC6&lt;&gt;"",$CC$4,0)</f>
        <v>0</v>
      </c>
      <c r="DN6" s="121">
        <f t="shared" ref="DN6:DN13" si="23">IF(OR(CB6="IR",CC6="IR"),1,0)</f>
        <v>0</v>
      </c>
      <c r="DO6" s="117">
        <f t="shared" ref="DO6:DO13" si="24">IF(CD6&lt;&gt;"",$CD$4,0) + IF(CE6="re",$CE$4,0)</f>
        <v>0</v>
      </c>
      <c r="DP6" s="121">
        <f t="shared" ref="DP6:DP13" si="25">IF(OR(CD6="IR",CE6="IR"),1,0)</f>
        <v>0</v>
      </c>
      <c r="DQ6" s="117">
        <f>IF(CF6&lt;&gt;"",$CF$4,0) + IF(CG6&lt;&gt;"",$CG$4,0)</f>
        <v>64</v>
      </c>
      <c r="DR6" s="121">
        <f>IF(OR(CF6="IR",CG6="IR"),1,0)</f>
        <v>0</v>
      </c>
      <c r="DS6" s="119">
        <f t="shared" ref="DS6:DS13" si="26">IF(CH6&lt;&gt;"",$CH$4,0) + IF(CI6&lt;&gt;"",$CI$4,0)</f>
        <v>0</v>
      </c>
      <c r="DT6" s="121">
        <f t="shared" ref="DT6:DT13" si="27">IF(OR(CH6="IR",CI6="IR"),1,0)</f>
        <v>0</v>
      </c>
      <c r="DU6" s="117">
        <f t="shared" ref="DU6:DU13" si="28">IF(CJ6&lt;&gt;"",$CJ$4,0)</f>
        <v>0</v>
      </c>
      <c r="DV6" s="123">
        <f t="shared" ref="DV6:DV13" si="29">IF(CJ6="IR",1,0)</f>
        <v>0</v>
      </c>
      <c r="DW6" s="332" t="s">
        <v>449</v>
      </c>
    </row>
    <row r="7" spans="1:127" ht="15.75">
      <c r="A7" s="34">
        <v>2</v>
      </c>
      <c r="B7" s="135" t="s">
        <v>452</v>
      </c>
      <c r="C7" s="341" t="s">
        <v>1179</v>
      </c>
      <c r="D7" s="162" t="s">
        <v>1181</v>
      </c>
      <c r="E7" s="162" t="s">
        <v>1181</v>
      </c>
      <c r="F7" s="335" t="s">
        <v>1181</v>
      </c>
      <c r="G7" s="162" t="s">
        <v>1008</v>
      </c>
      <c r="H7" s="162" t="s">
        <v>1473</v>
      </c>
      <c r="I7" s="32" t="s">
        <v>1496</v>
      </c>
      <c r="J7" s="398" t="s">
        <v>1475</v>
      </c>
      <c r="K7" s="162" t="s">
        <v>1476</v>
      </c>
      <c r="L7" s="32" t="s">
        <v>1009</v>
      </c>
      <c r="M7" s="164" t="s">
        <v>1010</v>
      </c>
      <c r="N7" s="32" t="str">
        <f t="shared" ref="N7:N13" si="30">IF(O7="Y",$O$3&amp;CHAR(10),"")&amp;IF(P7="Y",$P$3&amp;CHAR(10),"")&amp;IF(Q7="Y",$Q$3&amp;CHAR(10),"")&amp;IF(R7="Y",$R$3&amp;CHAR(10),"")&amp;IF(S7="Y",$S$3&amp;CHAR(10),"")&amp;IF(T7="Y",$T$3&amp;CHAR(10),"")&amp;IF(U7="Y",$U$3&amp;CHAR(10),"")&amp;IF(V7="Y",$V$3&amp;CHAR(10),"")&amp;IF(W7="Y",$W$3&amp;CHAR(10),"")&amp;IF(X7="Y",$X$3&amp;CHAR(10),"")&amp;IF(Y7="Y",$Y$3&amp;CHAR(10),"")</f>
        <v xml:space="preserve">EC_DRIVE_TEST_INACTIVE
EC_STARTUP_500MS
</v>
      </c>
      <c r="O7" s="16" t="s">
        <v>5</v>
      </c>
      <c r="P7" s="14" t="s">
        <v>5</v>
      </c>
      <c r="Q7" s="14" t="s">
        <v>1011</v>
      </c>
      <c r="R7" s="14" t="s">
        <v>5</v>
      </c>
      <c r="S7" s="14" t="s">
        <v>5</v>
      </c>
      <c r="T7" s="14"/>
      <c r="U7" s="14" t="s">
        <v>5</v>
      </c>
      <c r="V7" s="14" t="s">
        <v>5</v>
      </c>
      <c r="W7" s="14" t="s">
        <v>5</v>
      </c>
      <c r="X7" s="14" t="s">
        <v>1011</v>
      </c>
      <c r="Y7" s="17"/>
      <c r="Z7" s="34" t="str">
        <f>IF(AA7="Y",$AA$3&amp;CHAR(10),"") &amp; IF(AB7="Y",$AB$3&amp;CHAR(10),"") &amp; IF(AC7="Y",$AC$3&amp;CHAR(10),"") &amp; IF(AD7="Y",$AD$3&amp;CHAR(10),"")&amp; IF(AE7="Y",$AE$3&amp;CHAR(10),"")&amp; IF(AF7="Y",$AF$3&amp;CHAR(10),"") &amp; IF(AG7="Y",$AG$3&amp;CHAR(10),"") &amp; IF(AH7="Y",$AH$3&amp;CHAR(10),"") &amp; IF(AI7="Y",$AI$3&amp;CHAR(10),"") &amp; IF(AJ7="Y",$AJ$3&amp;CHAR(10),"") &amp; IF(AK7="Y",$AK$3&amp;CHAR(10),"") &amp; IF(AL7="Y",$AL$3&amp;CHAR(10),"") &amp; IF(AM7="Y",$AM$3&amp;CHAR(10),"") &amp; IF(AN7="Y",$AN$3&amp;CHAR(10),"") &amp; IF(AO7="Y",$AO$3&amp;CHAR(10),"") &amp; IF(AP7="Y",$AP$3&amp;CHAR(10),"") &amp; IF(AQ7="Y",$AQ$3&amp;CHAR(10),"") &amp; IF(AR7="Y",$AR$3&amp;CHAR(10),"") &amp; IF(AS7="Y",$AS$3&amp;CHAR(10),"") &amp; IF(AT7="Y",$AT$3&amp;CHAR(10),"") &amp; IF(AU7="Y",$AU$3&amp;CHAR(10),"") &amp; IF(AV7="Y",$AV$3&amp;CHAR(10),"") &amp; IF(AW7="Y",$AW$3&amp;CHAR(10),"") &amp; IF(AX7="Y",$AX$3&amp;CHAR(10),"") &amp; IF(AY7="Y",$AY$3&amp;CHAR(10),"")</f>
        <v xml:space="preserve">CA_ACC_02
CA_PSS_02
CA_SENSOR_01
CA_SENSOR_04
CA_SENSOR_12
</v>
      </c>
      <c r="AA7" s="16"/>
      <c r="AB7" s="14" t="s">
        <v>1011</v>
      </c>
      <c r="AC7" s="14"/>
      <c r="AD7" s="14"/>
      <c r="AE7" s="14"/>
      <c r="AF7" s="14" t="s">
        <v>1011</v>
      </c>
      <c r="AG7" s="14"/>
      <c r="AH7" s="14"/>
      <c r="AI7" s="14"/>
      <c r="AJ7" s="14"/>
      <c r="AK7" s="14"/>
      <c r="AL7" s="14" t="s">
        <v>1011</v>
      </c>
      <c r="AM7" s="14"/>
      <c r="AN7" s="14"/>
      <c r="AO7" s="14" t="s">
        <v>1011</v>
      </c>
      <c r="AP7" s="14"/>
      <c r="AQ7" s="14"/>
      <c r="AR7" s="14"/>
      <c r="AS7" s="14"/>
      <c r="AT7" s="14"/>
      <c r="AU7" s="14"/>
      <c r="AV7" s="14"/>
      <c r="AW7" s="14" t="s">
        <v>1011</v>
      </c>
      <c r="AX7" s="14"/>
      <c r="AY7" s="17" t="s">
        <v>5</v>
      </c>
      <c r="AZ7" s="21" t="s">
        <v>1012</v>
      </c>
      <c r="BA7" s="15" t="s">
        <v>5</v>
      </c>
      <c r="BB7" s="15" t="s">
        <v>5</v>
      </c>
      <c r="BC7" s="15" t="s">
        <v>5</v>
      </c>
      <c r="BD7" s="15" t="s">
        <v>5</v>
      </c>
      <c r="BE7" s="15" t="s">
        <v>5</v>
      </c>
      <c r="BF7" s="22" t="s">
        <v>5</v>
      </c>
      <c r="BG7" s="21" t="s">
        <v>5</v>
      </c>
      <c r="BH7" s="15" t="s">
        <v>1012</v>
      </c>
      <c r="BI7" s="15" t="s">
        <v>1012</v>
      </c>
      <c r="BJ7" s="15" t="s">
        <v>1012</v>
      </c>
      <c r="BK7" s="15" t="s">
        <v>1012</v>
      </c>
      <c r="BL7" s="15" t="s">
        <v>1012</v>
      </c>
      <c r="BM7" s="15" t="s">
        <v>5</v>
      </c>
      <c r="BN7" s="15" t="s">
        <v>5</v>
      </c>
      <c r="BO7" s="15" t="s">
        <v>5</v>
      </c>
      <c r="BP7" s="22" t="s">
        <v>5</v>
      </c>
      <c r="BQ7" s="21" t="s">
        <v>1012</v>
      </c>
      <c r="BR7" s="15"/>
      <c r="BS7" s="15" t="s">
        <v>5</v>
      </c>
      <c r="BT7" s="15" t="s">
        <v>1012</v>
      </c>
      <c r="BU7" s="15" t="s">
        <v>5</v>
      </c>
      <c r="BV7" s="15" t="s">
        <v>5</v>
      </c>
      <c r="BW7" s="15" t="s">
        <v>5</v>
      </c>
      <c r="BX7" s="15" t="s">
        <v>5</v>
      </c>
      <c r="BY7" s="15" t="s">
        <v>5</v>
      </c>
      <c r="BZ7" s="15" t="s">
        <v>5</v>
      </c>
      <c r="CA7" s="15" t="s">
        <v>5</v>
      </c>
      <c r="CB7" s="15" t="s">
        <v>5</v>
      </c>
      <c r="CC7" s="15" t="s">
        <v>5</v>
      </c>
      <c r="CD7" s="15" t="s">
        <v>5</v>
      </c>
      <c r="CE7" s="15" t="s">
        <v>5</v>
      </c>
      <c r="CF7" s="15"/>
      <c r="CG7" s="15" t="s">
        <v>1012</v>
      </c>
      <c r="CH7" s="15" t="s">
        <v>5</v>
      </c>
      <c r="CI7" s="15" t="s">
        <v>5</v>
      </c>
      <c r="CJ7" s="22" t="s">
        <v>5</v>
      </c>
      <c r="CK7" s="116">
        <f t="shared" si="0"/>
        <v>4</v>
      </c>
      <c r="CL7" s="122">
        <f t="shared" si="1"/>
        <v>0</v>
      </c>
      <c r="CM7" s="118">
        <f t="shared" si="2"/>
        <v>0</v>
      </c>
      <c r="CN7" s="122">
        <f t="shared" si="3"/>
        <v>0</v>
      </c>
      <c r="CO7" s="118">
        <f t="shared" si="4"/>
        <v>62</v>
      </c>
      <c r="CP7" s="122">
        <f t="shared" si="5"/>
        <v>0</v>
      </c>
      <c r="CQ7" s="118">
        <f t="shared" si="6"/>
        <v>0</v>
      </c>
      <c r="CR7" s="122">
        <f t="shared" si="7"/>
        <v>0</v>
      </c>
      <c r="CS7" s="118">
        <f>IF(BQ7&lt;&gt;"",$BQ$4,0) + IF(BR7&lt;&gt;"",$BR$4,0)</f>
        <v>1</v>
      </c>
      <c r="CT7" s="122">
        <f>IF(OR(BQ7="IR",BR7="IR"),1,0)</f>
        <v>0</v>
      </c>
      <c r="CU7" s="118">
        <f t="shared" si="8"/>
        <v>0</v>
      </c>
      <c r="CV7" s="122">
        <f t="shared" si="9"/>
        <v>0</v>
      </c>
      <c r="CW7" s="118">
        <f t="shared" si="10"/>
        <v>8</v>
      </c>
      <c r="CX7" s="122">
        <f t="shared" si="11"/>
        <v>0</v>
      </c>
      <c r="CY7" s="118">
        <f t="shared" si="12"/>
        <v>0</v>
      </c>
      <c r="CZ7" s="122">
        <f t="shared" si="13"/>
        <v>0</v>
      </c>
      <c r="DA7" s="118">
        <f t="shared" si="14"/>
        <v>0</v>
      </c>
      <c r="DB7" s="122">
        <f t="shared" si="15"/>
        <v>0</v>
      </c>
      <c r="DC7" s="118">
        <v>0</v>
      </c>
      <c r="DD7" s="122">
        <v>0</v>
      </c>
      <c r="DE7" s="118">
        <f t="shared" si="16"/>
        <v>0</v>
      </c>
      <c r="DF7" s="122">
        <f t="shared" si="17"/>
        <v>0</v>
      </c>
      <c r="DG7" s="118">
        <f t="shared" si="18"/>
        <v>0</v>
      </c>
      <c r="DH7" s="122">
        <f t="shared" si="19"/>
        <v>0</v>
      </c>
      <c r="DI7" s="118">
        <v>0</v>
      </c>
      <c r="DJ7" s="122">
        <v>0</v>
      </c>
      <c r="DK7" s="118">
        <f t="shared" si="20"/>
        <v>0</v>
      </c>
      <c r="DL7" s="122">
        <f t="shared" si="21"/>
        <v>0</v>
      </c>
      <c r="DM7" s="118">
        <f t="shared" si="22"/>
        <v>0</v>
      </c>
      <c r="DN7" s="122">
        <f t="shared" si="23"/>
        <v>0</v>
      </c>
      <c r="DO7" s="118">
        <f t="shared" si="24"/>
        <v>0</v>
      </c>
      <c r="DP7" s="122">
        <f t="shared" si="25"/>
        <v>0</v>
      </c>
      <c r="DQ7" s="118">
        <f t="shared" ref="DQ7:DQ13" si="31">IF(CF7&lt;&gt;"",$CF$4,0) + IF(CG7&lt;&gt;"",$CG$4,0)</f>
        <v>64</v>
      </c>
      <c r="DR7" s="122">
        <f t="shared" ref="DR7:DR13" si="32">IF(OR(CF7="IR",CG7="IR"),1,0)</f>
        <v>0</v>
      </c>
      <c r="DS7" s="120">
        <f t="shared" si="26"/>
        <v>0</v>
      </c>
      <c r="DT7" s="122">
        <f t="shared" si="27"/>
        <v>0</v>
      </c>
      <c r="DU7" s="118">
        <f t="shared" si="28"/>
        <v>0</v>
      </c>
      <c r="DV7" s="124">
        <f t="shared" si="29"/>
        <v>0</v>
      </c>
      <c r="DW7" s="333" t="s">
        <v>453</v>
      </c>
    </row>
    <row r="8" spans="1:127" ht="30">
      <c r="A8" s="34">
        <v>3</v>
      </c>
      <c r="B8" s="135" t="s">
        <v>481</v>
      </c>
      <c r="C8" s="341" t="s">
        <v>1179</v>
      </c>
      <c r="D8" s="162" t="s">
        <v>1181</v>
      </c>
      <c r="E8" s="162" t="s">
        <v>1181</v>
      </c>
      <c r="F8" s="335" t="s">
        <v>1181</v>
      </c>
      <c r="G8" s="135" t="s">
        <v>1182</v>
      </c>
      <c r="H8" s="396" t="s">
        <v>1501</v>
      </c>
      <c r="I8" s="32" t="s">
        <v>1490</v>
      </c>
      <c r="J8" s="234" t="s">
        <v>1203</v>
      </c>
      <c r="K8" s="135" t="s">
        <v>1489</v>
      </c>
      <c r="L8" s="165" t="s">
        <v>1013</v>
      </c>
      <c r="M8" s="164" t="s">
        <v>1014</v>
      </c>
      <c r="N8" s="32" t="str">
        <f t="shared" si="30"/>
        <v/>
      </c>
      <c r="O8" s="16" t="s">
        <v>5</v>
      </c>
      <c r="P8" s="14" t="s">
        <v>5</v>
      </c>
      <c r="Q8" s="14"/>
      <c r="R8" s="14" t="s">
        <v>5</v>
      </c>
      <c r="S8" s="14" t="s">
        <v>5</v>
      </c>
      <c r="T8" s="14"/>
      <c r="U8" s="14" t="s">
        <v>5</v>
      </c>
      <c r="V8" s="14" t="s">
        <v>5</v>
      </c>
      <c r="W8" s="14" t="s">
        <v>5</v>
      </c>
      <c r="X8" s="14"/>
      <c r="Y8" s="17"/>
      <c r="Z8" s="34" t="str">
        <f t="shared" ref="Z8:Z13" si="33">IF(AA8="Y",$AA$3&amp;CHAR(10),"") &amp; IF(AB8="Y",$AB$3&amp;CHAR(10),"") &amp; IF(AC8="Y",$AC$3&amp;CHAR(10),"") &amp; IF(AD8="Y",$AD$3&amp;CHAR(10),"")&amp; IF(AE8="Y",$AE$3&amp;CHAR(10),"")&amp; IF(AF8="Y",$AF$3&amp;CHAR(10),"") &amp; IF(AG8="Y",$AG$3&amp;CHAR(10),"") &amp; IF(AH8="Y",$AH$3&amp;CHAR(10),"") &amp; IF(AI8="Y",$AI$3&amp;CHAR(10),"") &amp; IF(AJ8="Y",$AJ$3&amp;CHAR(10),"") &amp; IF(AK8="Y",$AK$3&amp;CHAR(10),"") &amp; IF(AL8="Y",$AL$3&amp;CHAR(10),"") &amp; IF(AM8="Y",$AM$3&amp;CHAR(10),"") &amp; IF(AN8="Y",$AN$3&amp;CHAR(10),"") &amp; IF(AO8="Y",$AO$3&amp;CHAR(10),"") &amp; IF(AP8="Y",$AP$3&amp;CHAR(10),"") &amp; IF(AQ8="Y",$AQ$3&amp;CHAR(10),"") &amp; IF(AR8="Y",$AR$3&amp;CHAR(10),"") &amp; IF(AS8="Y",$AS$3&amp;CHAR(10),"") &amp; IF(AT8="Y",$AT$3&amp;CHAR(10),"") &amp; IF(AU8="Y",$AU$3&amp;CHAR(10),"") &amp; IF(AV8="Y",$AV$3&amp;CHAR(10),"") &amp; IF(AW8="Y",$AW$3&amp;CHAR(10),"") &amp; IF(AX8="Y",$AX$3&amp;CHAR(10),"") &amp; IF(AY8="Y",$AY$3&amp;CHAR(10),"")</f>
        <v xml:space="preserve">CA_ACC_03
CA_PSS_03
CA_SENSOR_01
CA_SENSOR_04
CA_SENSOR_08
CA_SENSOR_12
</v>
      </c>
      <c r="AA8" s="16"/>
      <c r="AB8" s="14"/>
      <c r="AC8" s="14" t="s">
        <v>1011</v>
      </c>
      <c r="AD8" s="14"/>
      <c r="AE8" s="14"/>
      <c r="AF8" s="14"/>
      <c r="AG8" s="14" t="s">
        <v>1011</v>
      </c>
      <c r="AH8" s="14"/>
      <c r="AI8" s="14"/>
      <c r="AJ8" s="14"/>
      <c r="AK8" s="14"/>
      <c r="AL8" s="14" t="s">
        <v>1011</v>
      </c>
      <c r="AM8" s="14"/>
      <c r="AN8" s="14"/>
      <c r="AO8" s="14" t="s">
        <v>1011</v>
      </c>
      <c r="AP8" s="14"/>
      <c r="AQ8" s="14"/>
      <c r="AR8" s="14"/>
      <c r="AS8" s="14" t="s">
        <v>1011</v>
      </c>
      <c r="AT8" s="14"/>
      <c r="AU8" s="14"/>
      <c r="AV8" s="14"/>
      <c r="AW8" s="14" t="s">
        <v>1011</v>
      </c>
      <c r="AX8" s="14"/>
      <c r="AY8" s="17" t="s">
        <v>5</v>
      </c>
      <c r="AZ8" s="21" t="s">
        <v>1015</v>
      </c>
      <c r="BA8" s="15" t="s">
        <v>5</v>
      </c>
      <c r="BB8" s="15" t="s">
        <v>5</v>
      </c>
      <c r="BC8" s="15" t="s">
        <v>5</v>
      </c>
      <c r="BD8" s="15" t="s">
        <v>5</v>
      </c>
      <c r="BE8" s="15" t="s">
        <v>5</v>
      </c>
      <c r="BF8" s="22" t="s">
        <v>5</v>
      </c>
      <c r="BG8" s="21" t="s">
        <v>5</v>
      </c>
      <c r="BH8" s="15" t="s">
        <v>1015</v>
      </c>
      <c r="BI8" s="15" t="s">
        <v>1015</v>
      </c>
      <c r="BJ8" s="15" t="s">
        <v>1015</v>
      </c>
      <c r="BK8" s="15" t="s">
        <v>1015</v>
      </c>
      <c r="BL8" s="15" t="s">
        <v>1015</v>
      </c>
      <c r="BM8" s="15" t="s">
        <v>5</v>
      </c>
      <c r="BN8" s="15" t="s">
        <v>5</v>
      </c>
      <c r="BO8" s="15" t="s">
        <v>5</v>
      </c>
      <c r="BP8" s="22" t="s">
        <v>5</v>
      </c>
      <c r="BQ8" s="21" t="s">
        <v>1012</v>
      </c>
      <c r="BR8" s="15" t="s">
        <v>5</v>
      </c>
      <c r="BS8" s="15" t="s">
        <v>5</v>
      </c>
      <c r="BT8" s="15" t="s">
        <v>1012</v>
      </c>
      <c r="BU8" s="15" t="s">
        <v>5</v>
      </c>
      <c r="BV8" s="15" t="s">
        <v>5</v>
      </c>
      <c r="BW8" s="15" t="s">
        <v>5</v>
      </c>
      <c r="BX8" s="15" t="s">
        <v>5</v>
      </c>
      <c r="BY8" s="15" t="s">
        <v>1012</v>
      </c>
      <c r="BZ8" s="15" t="s">
        <v>5</v>
      </c>
      <c r="CA8" s="15" t="s">
        <v>1012</v>
      </c>
      <c r="CB8" s="15" t="s">
        <v>5</v>
      </c>
      <c r="CC8" s="15" t="s">
        <v>5</v>
      </c>
      <c r="CD8" s="15" t="s">
        <v>5</v>
      </c>
      <c r="CE8" s="15" t="s">
        <v>5</v>
      </c>
      <c r="CF8" s="15"/>
      <c r="CG8" s="15" t="s">
        <v>1012</v>
      </c>
      <c r="CH8" s="15" t="s">
        <v>5</v>
      </c>
      <c r="CI8" s="15" t="s">
        <v>5</v>
      </c>
      <c r="CJ8" s="22" t="s">
        <v>5</v>
      </c>
      <c r="CK8" s="116">
        <f t="shared" si="0"/>
        <v>4</v>
      </c>
      <c r="CL8" s="122">
        <f t="shared" si="1"/>
        <v>1</v>
      </c>
      <c r="CM8" s="118">
        <f t="shared" si="2"/>
        <v>0</v>
      </c>
      <c r="CN8" s="122">
        <f t="shared" si="3"/>
        <v>0</v>
      </c>
      <c r="CO8" s="118">
        <f t="shared" si="4"/>
        <v>62</v>
      </c>
      <c r="CP8" s="122">
        <f t="shared" si="5"/>
        <v>1</v>
      </c>
      <c r="CQ8" s="118">
        <f t="shared" si="6"/>
        <v>0</v>
      </c>
      <c r="CR8" s="122">
        <f t="shared" si="7"/>
        <v>0</v>
      </c>
      <c r="CS8" s="118">
        <f t="shared" ref="CS8:CS13" si="34">IF(BQ8&lt;&gt;"",$BQ$4,0) + IF(BR8&lt;&gt;"",$BR$4,0)</f>
        <v>1</v>
      </c>
      <c r="CT8" s="122">
        <f t="shared" ref="CT8:CT13" si="35">IF(OR(BQ8="IR",BR8="IR"),1,0)</f>
        <v>0</v>
      </c>
      <c r="CU8" s="118">
        <f t="shared" si="8"/>
        <v>0</v>
      </c>
      <c r="CV8" s="122">
        <f t="shared" si="9"/>
        <v>0</v>
      </c>
      <c r="CW8" s="118">
        <f t="shared" si="10"/>
        <v>8</v>
      </c>
      <c r="CX8" s="122">
        <f t="shared" si="11"/>
        <v>0</v>
      </c>
      <c r="CY8" s="118">
        <f t="shared" si="12"/>
        <v>0</v>
      </c>
      <c r="CZ8" s="122">
        <f t="shared" si="13"/>
        <v>0</v>
      </c>
      <c r="DA8" s="118">
        <f t="shared" si="14"/>
        <v>0</v>
      </c>
      <c r="DB8" s="122">
        <f t="shared" si="15"/>
        <v>0</v>
      </c>
      <c r="DC8" s="118">
        <v>0</v>
      </c>
      <c r="DD8" s="122">
        <v>0</v>
      </c>
      <c r="DE8" s="118">
        <f t="shared" si="16"/>
        <v>1</v>
      </c>
      <c r="DF8" s="122">
        <f t="shared" si="17"/>
        <v>0</v>
      </c>
      <c r="DG8" s="118">
        <f t="shared" si="18"/>
        <v>0</v>
      </c>
      <c r="DH8" s="122">
        <f t="shared" si="19"/>
        <v>0</v>
      </c>
      <c r="DI8" s="118">
        <v>0</v>
      </c>
      <c r="DJ8" s="122">
        <v>0</v>
      </c>
      <c r="DK8" s="118">
        <f t="shared" si="20"/>
        <v>1</v>
      </c>
      <c r="DL8" s="122">
        <f t="shared" si="21"/>
        <v>0</v>
      </c>
      <c r="DM8" s="118">
        <f t="shared" si="22"/>
        <v>0</v>
      </c>
      <c r="DN8" s="122">
        <f t="shared" si="23"/>
        <v>0</v>
      </c>
      <c r="DO8" s="118">
        <f t="shared" si="24"/>
        <v>0</v>
      </c>
      <c r="DP8" s="122">
        <f t="shared" si="25"/>
        <v>0</v>
      </c>
      <c r="DQ8" s="118">
        <f t="shared" si="31"/>
        <v>64</v>
      </c>
      <c r="DR8" s="122">
        <f t="shared" si="32"/>
        <v>0</v>
      </c>
      <c r="DS8" s="120">
        <f t="shared" si="26"/>
        <v>0</v>
      </c>
      <c r="DT8" s="122">
        <f t="shared" si="27"/>
        <v>0</v>
      </c>
      <c r="DU8" s="118">
        <f t="shared" si="28"/>
        <v>0</v>
      </c>
      <c r="DV8" s="124">
        <f t="shared" si="29"/>
        <v>0</v>
      </c>
      <c r="DW8" s="333" t="s">
        <v>482</v>
      </c>
    </row>
    <row r="9" spans="1:127" ht="15.75">
      <c r="A9" s="34">
        <v>4</v>
      </c>
      <c r="B9" s="135" t="s">
        <v>508</v>
      </c>
      <c r="C9" s="34" t="s">
        <v>881</v>
      </c>
      <c r="D9" s="162" t="s">
        <v>1181</v>
      </c>
      <c r="E9" s="162" t="s">
        <v>1181</v>
      </c>
      <c r="F9" s="335" t="s">
        <v>1181</v>
      </c>
      <c r="G9" s="135" t="s">
        <v>1497</v>
      </c>
      <c r="H9" s="396" t="s">
        <v>1487</v>
      </c>
      <c r="I9" s="165" t="s">
        <v>1488</v>
      </c>
      <c r="J9" s="234" t="s">
        <v>1203</v>
      </c>
      <c r="K9" s="234" t="s">
        <v>1203</v>
      </c>
      <c r="L9" s="32" t="s">
        <v>1009</v>
      </c>
      <c r="M9" s="164" t="s">
        <v>1010</v>
      </c>
      <c r="N9" s="32" t="str">
        <f t="shared" si="30"/>
        <v xml:space="preserve">EC_DRIVE_TEST_INACTIVE
</v>
      </c>
      <c r="O9" s="16"/>
      <c r="P9" s="14"/>
      <c r="Q9" s="14" t="s">
        <v>1011</v>
      </c>
      <c r="R9" s="14"/>
      <c r="S9" s="14"/>
      <c r="T9" s="14"/>
      <c r="U9" s="14" t="s">
        <v>5</v>
      </c>
      <c r="V9" s="14" t="s">
        <v>5</v>
      </c>
      <c r="W9" s="14" t="s">
        <v>5</v>
      </c>
      <c r="X9" s="14"/>
      <c r="Y9" s="17"/>
      <c r="Z9" s="34" t="str">
        <f t="shared" si="33"/>
        <v xml:space="preserve">CA_ACC_02
CA_PSS_05
CA_SENSOR_04
CA_SENSOR_12
</v>
      </c>
      <c r="AA9" s="16"/>
      <c r="AB9" s="14" t="s">
        <v>1011</v>
      </c>
      <c r="AC9" s="14"/>
      <c r="AD9" s="14"/>
      <c r="AE9" s="14"/>
      <c r="AF9" s="14"/>
      <c r="AG9" s="14"/>
      <c r="AH9" s="14"/>
      <c r="AI9" s="14" t="s">
        <v>1011</v>
      </c>
      <c r="AJ9" s="14"/>
      <c r="AK9" s="14"/>
      <c r="AL9" s="14"/>
      <c r="AM9" s="14"/>
      <c r="AN9" s="14"/>
      <c r="AO9" s="14" t="s">
        <v>1011</v>
      </c>
      <c r="AP9" s="14"/>
      <c r="AQ9" s="14"/>
      <c r="AR9" s="14"/>
      <c r="AS9" s="14"/>
      <c r="AT9" s="14"/>
      <c r="AU9" s="14"/>
      <c r="AV9" s="14"/>
      <c r="AW9" s="14" t="s">
        <v>1011</v>
      </c>
      <c r="AX9" s="14"/>
      <c r="AY9" s="17" t="s">
        <v>5</v>
      </c>
      <c r="AZ9" s="21" t="s">
        <v>1012</v>
      </c>
      <c r="BA9" s="15" t="s">
        <v>5</v>
      </c>
      <c r="BB9" s="15" t="s">
        <v>5</v>
      </c>
      <c r="BC9" s="15" t="s">
        <v>5</v>
      </c>
      <c r="BD9" s="15" t="s">
        <v>5</v>
      </c>
      <c r="BE9" s="15" t="s">
        <v>5</v>
      </c>
      <c r="BF9" s="22" t="s">
        <v>5</v>
      </c>
      <c r="BG9" s="21" t="s">
        <v>5</v>
      </c>
      <c r="BH9" s="15" t="s">
        <v>5</v>
      </c>
      <c r="BI9" s="15" t="s">
        <v>5</v>
      </c>
      <c r="BJ9" s="15" t="s">
        <v>1012</v>
      </c>
      <c r="BK9" s="15" t="s">
        <v>5</v>
      </c>
      <c r="BL9" s="15" t="s">
        <v>1012</v>
      </c>
      <c r="BM9" s="15" t="s">
        <v>1012</v>
      </c>
      <c r="BN9" s="15" t="s">
        <v>5</v>
      </c>
      <c r="BO9" s="15" t="s">
        <v>5</v>
      </c>
      <c r="BP9" s="22" t="s">
        <v>5</v>
      </c>
      <c r="BQ9" s="21"/>
      <c r="BR9" s="15" t="s">
        <v>5</v>
      </c>
      <c r="BS9" s="15" t="s">
        <v>5</v>
      </c>
      <c r="BT9" s="15" t="s">
        <v>1012</v>
      </c>
      <c r="BU9" s="15" t="s">
        <v>5</v>
      </c>
      <c r="BV9" s="15" t="s">
        <v>5</v>
      </c>
      <c r="BW9" s="15" t="s">
        <v>5</v>
      </c>
      <c r="BX9" s="15" t="s">
        <v>5</v>
      </c>
      <c r="BY9" s="15" t="s">
        <v>5</v>
      </c>
      <c r="BZ9" s="15" t="s">
        <v>5</v>
      </c>
      <c r="CA9" s="15" t="s">
        <v>5</v>
      </c>
      <c r="CB9" s="15" t="s">
        <v>5</v>
      </c>
      <c r="CC9" s="15" t="s">
        <v>5</v>
      </c>
      <c r="CD9" s="15" t="s">
        <v>5</v>
      </c>
      <c r="CE9" s="15" t="s">
        <v>5</v>
      </c>
      <c r="CF9" s="15"/>
      <c r="CG9" s="15" t="s">
        <v>1012</v>
      </c>
      <c r="CH9" s="15" t="s">
        <v>5</v>
      </c>
      <c r="CI9" s="15" t="s">
        <v>5</v>
      </c>
      <c r="CJ9" s="22" t="s">
        <v>5</v>
      </c>
      <c r="CK9" s="116">
        <f t="shared" si="0"/>
        <v>4</v>
      </c>
      <c r="CL9" s="122">
        <f t="shared" si="1"/>
        <v>0</v>
      </c>
      <c r="CM9" s="118">
        <f t="shared" si="2"/>
        <v>0</v>
      </c>
      <c r="CN9" s="122">
        <f t="shared" si="3"/>
        <v>0</v>
      </c>
      <c r="CO9" s="118">
        <f t="shared" si="4"/>
        <v>88</v>
      </c>
      <c r="CP9" s="122">
        <f t="shared" si="5"/>
        <v>0</v>
      </c>
      <c r="CQ9" s="118">
        <f t="shared" si="6"/>
        <v>0</v>
      </c>
      <c r="CR9" s="122">
        <f t="shared" si="7"/>
        <v>0</v>
      </c>
      <c r="CS9" s="118">
        <f t="shared" si="34"/>
        <v>0</v>
      </c>
      <c r="CT9" s="122">
        <f t="shared" si="35"/>
        <v>0</v>
      </c>
      <c r="CU9" s="118">
        <f t="shared" si="8"/>
        <v>0</v>
      </c>
      <c r="CV9" s="122">
        <f t="shared" si="9"/>
        <v>0</v>
      </c>
      <c r="CW9" s="118">
        <f t="shared" si="10"/>
        <v>8</v>
      </c>
      <c r="CX9" s="122">
        <f t="shared" si="11"/>
        <v>0</v>
      </c>
      <c r="CY9" s="118">
        <f t="shared" si="12"/>
        <v>0</v>
      </c>
      <c r="CZ9" s="122">
        <f t="shared" si="13"/>
        <v>0</v>
      </c>
      <c r="DA9" s="118">
        <f t="shared" si="14"/>
        <v>0</v>
      </c>
      <c r="DB9" s="122">
        <f t="shared" si="15"/>
        <v>0</v>
      </c>
      <c r="DC9" s="118">
        <v>0</v>
      </c>
      <c r="DD9" s="122">
        <v>0</v>
      </c>
      <c r="DE9" s="118">
        <f t="shared" si="16"/>
        <v>0</v>
      </c>
      <c r="DF9" s="122">
        <f t="shared" si="17"/>
        <v>0</v>
      </c>
      <c r="DG9" s="118">
        <f t="shared" si="18"/>
        <v>0</v>
      </c>
      <c r="DH9" s="122">
        <f t="shared" si="19"/>
        <v>0</v>
      </c>
      <c r="DI9" s="118">
        <v>0</v>
      </c>
      <c r="DJ9" s="122">
        <v>0</v>
      </c>
      <c r="DK9" s="118">
        <f t="shared" si="20"/>
        <v>0</v>
      </c>
      <c r="DL9" s="122">
        <f t="shared" si="21"/>
        <v>0</v>
      </c>
      <c r="DM9" s="118">
        <f t="shared" si="22"/>
        <v>0</v>
      </c>
      <c r="DN9" s="122">
        <f t="shared" si="23"/>
        <v>0</v>
      </c>
      <c r="DO9" s="118">
        <f t="shared" si="24"/>
        <v>0</v>
      </c>
      <c r="DP9" s="122">
        <f t="shared" si="25"/>
        <v>0</v>
      </c>
      <c r="DQ9" s="118">
        <f t="shared" si="31"/>
        <v>64</v>
      </c>
      <c r="DR9" s="122">
        <f t="shared" si="32"/>
        <v>0</v>
      </c>
      <c r="DS9" s="120">
        <f t="shared" si="26"/>
        <v>0</v>
      </c>
      <c r="DT9" s="122">
        <f t="shared" si="27"/>
        <v>0</v>
      </c>
      <c r="DU9" s="118">
        <f t="shared" si="28"/>
        <v>0</v>
      </c>
      <c r="DV9" s="124">
        <f t="shared" si="29"/>
        <v>0</v>
      </c>
      <c r="DW9" s="333" t="s">
        <v>509</v>
      </c>
    </row>
    <row r="10" spans="1:127" ht="30">
      <c r="A10" s="34">
        <v>5</v>
      </c>
      <c r="B10" s="135" t="s">
        <v>456</v>
      </c>
      <c r="C10" s="34" t="s">
        <v>1180</v>
      </c>
      <c r="D10" s="162" t="s">
        <v>1181</v>
      </c>
      <c r="E10" s="162" t="s">
        <v>1181</v>
      </c>
      <c r="F10" s="335" t="s">
        <v>1181</v>
      </c>
      <c r="G10" s="135" t="s">
        <v>1016</v>
      </c>
      <c r="H10" s="396" t="s">
        <v>1479</v>
      </c>
      <c r="I10" s="165" t="s">
        <v>1480</v>
      </c>
      <c r="J10" s="234" t="s">
        <v>1203</v>
      </c>
      <c r="K10" s="234" t="s">
        <v>1203</v>
      </c>
      <c r="L10" s="165" t="s">
        <v>1013</v>
      </c>
      <c r="M10" s="164" t="s">
        <v>1010</v>
      </c>
      <c r="N10" s="32" t="str">
        <f t="shared" si="30"/>
        <v xml:space="preserve">EC_DRIVE_TEST_INACTIVE
</v>
      </c>
      <c r="O10" s="16" t="s">
        <v>5</v>
      </c>
      <c r="P10" s="14" t="s">
        <v>5</v>
      </c>
      <c r="Q10" s="14" t="s">
        <v>1011</v>
      </c>
      <c r="R10" s="14" t="s">
        <v>5</v>
      </c>
      <c r="S10" s="14" t="s">
        <v>5</v>
      </c>
      <c r="T10" s="14"/>
      <c r="U10" s="14" t="s">
        <v>5</v>
      </c>
      <c r="V10" s="14" t="s">
        <v>5</v>
      </c>
      <c r="W10" s="14" t="s">
        <v>5</v>
      </c>
      <c r="X10" s="14"/>
      <c r="Y10" s="17"/>
      <c r="Z10" s="34" t="str">
        <f t="shared" si="33"/>
        <v xml:space="preserve">CA_ACC_04
CA_PSS_02
CA_SENSOR_01
CA_SENSOR_04
CA_SENSOR_08
CA_SENSOR_12
</v>
      </c>
      <c r="AA10" s="16"/>
      <c r="AB10" s="14"/>
      <c r="AC10" s="14"/>
      <c r="AD10" s="14" t="s">
        <v>1011</v>
      </c>
      <c r="AE10" s="14"/>
      <c r="AF10" s="14" t="s">
        <v>1011</v>
      </c>
      <c r="AG10" s="14"/>
      <c r="AH10" s="14"/>
      <c r="AI10" s="14"/>
      <c r="AJ10" s="14"/>
      <c r="AK10" s="14"/>
      <c r="AL10" s="14" t="s">
        <v>1011</v>
      </c>
      <c r="AM10" s="14"/>
      <c r="AN10" s="14"/>
      <c r="AO10" s="14" t="s">
        <v>1011</v>
      </c>
      <c r="AP10" s="14"/>
      <c r="AQ10" s="14"/>
      <c r="AR10" s="14"/>
      <c r="AS10" s="14" t="s">
        <v>1011</v>
      </c>
      <c r="AT10" s="14"/>
      <c r="AU10" s="14"/>
      <c r="AV10" s="14"/>
      <c r="AW10" s="14" t="s">
        <v>1011</v>
      </c>
      <c r="AX10" s="14"/>
      <c r="AY10" s="17" t="s">
        <v>5</v>
      </c>
      <c r="AZ10" s="21" t="s">
        <v>5</v>
      </c>
      <c r="BA10" s="15" t="s">
        <v>5</v>
      </c>
      <c r="BB10" s="15" t="s">
        <v>5</v>
      </c>
      <c r="BC10" s="15" t="s">
        <v>1012</v>
      </c>
      <c r="BD10" s="15" t="s">
        <v>5</v>
      </c>
      <c r="BE10" s="15" t="s">
        <v>5</v>
      </c>
      <c r="BF10" s="22" t="s">
        <v>5</v>
      </c>
      <c r="BG10" s="21" t="s">
        <v>5</v>
      </c>
      <c r="BH10" s="15" t="s">
        <v>1012</v>
      </c>
      <c r="BI10" s="15" t="s">
        <v>1012</v>
      </c>
      <c r="BJ10" s="15" t="s">
        <v>1012</v>
      </c>
      <c r="BK10" s="15" t="s">
        <v>1012</v>
      </c>
      <c r="BL10" s="15" t="s">
        <v>1012</v>
      </c>
      <c r="BM10" s="15" t="s">
        <v>5</v>
      </c>
      <c r="BN10" s="15" t="s">
        <v>5</v>
      </c>
      <c r="BO10" s="15" t="s">
        <v>5</v>
      </c>
      <c r="BP10" s="22" t="s">
        <v>5</v>
      </c>
      <c r="BQ10" s="21" t="s">
        <v>1012</v>
      </c>
      <c r="BR10" s="15" t="s">
        <v>5</v>
      </c>
      <c r="BS10" s="15" t="s">
        <v>5</v>
      </c>
      <c r="BT10" s="15" t="s">
        <v>1012</v>
      </c>
      <c r="BU10" s="15" t="s">
        <v>5</v>
      </c>
      <c r="BV10" s="15" t="s">
        <v>5</v>
      </c>
      <c r="BW10" s="15" t="s">
        <v>5</v>
      </c>
      <c r="BX10" s="15" t="s">
        <v>5</v>
      </c>
      <c r="BY10" s="15" t="s">
        <v>1012</v>
      </c>
      <c r="BZ10" s="15" t="s">
        <v>5</v>
      </c>
      <c r="CA10" s="15" t="s">
        <v>1012</v>
      </c>
      <c r="CB10" s="15" t="s">
        <v>5</v>
      </c>
      <c r="CC10" s="15" t="s">
        <v>5</v>
      </c>
      <c r="CD10" s="15" t="s">
        <v>5</v>
      </c>
      <c r="CE10" s="15" t="s">
        <v>5</v>
      </c>
      <c r="CF10" s="15"/>
      <c r="CG10" s="15" t="s">
        <v>1012</v>
      </c>
      <c r="CH10" s="15" t="s">
        <v>5</v>
      </c>
      <c r="CI10" s="15" t="s">
        <v>5</v>
      </c>
      <c r="CJ10" s="22" t="s">
        <v>5</v>
      </c>
      <c r="CK10" s="116">
        <f t="shared" si="0"/>
        <v>8</v>
      </c>
      <c r="CL10" s="122">
        <f t="shared" si="1"/>
        <v>0</v>
      </c>
      <c r="CM10" s="118">
        <f t="shared" si="2"/>
        <v>0</v>
      </c>
      <c r="CN10" s="122">
        <f t="shared" si="3"/>
        <v>0</v>
      </c>
      <c r="CO10" s="118">
        <f t="shared" si="4"/>
        <v>62</v>
      </c>
      <c r="CP10" s="122">
        <f t="shared" si="5"/>
        <v>0</v>
      </c>
      <c r="CQ10" s="118">
        <f t="shared" si="6"/>
        <v>0</v>
      </c>
      <c r="CR10" s="122">
        <f t="shared" si="7"/>
        <v>0</v>
      </c>
      <c r="CS10" s="118">
        <f t="shared" si="34"/>
        <v>1</v>
      </c>
      <c r="CT10" s="122">
        <f t="shared" si="35"/>
        <v>0</v>
      </c>
      <c r="CU10" s="118">
        <f t="shared" si="8"/>
        <v>0</v>
      </c>
      <c r="CV10" s="122">
        <f t="shared" si="9"/>
        <v>0</v>
      </c>
      <c r="CW10" s="118">
        <f t="shared" si="10"/>
        <v>8</v>
      </c>
      <c r="CX10" s="122">
        <f t="shared" si="11"/>
        <v>0</v>
      </c>
      <c r="CY10" s="118">
        <f t="shared" si="12"/>
        <v>0</v>
      </c>
      <c r="CZ10" s="122">
        <f t="shared" si="13"/>
        <v>0</v>
      </c>
      <c r="DA10" s="118">
        <f t="shared" si="14"/>
        <v>0</v>
      </c>
      <c r="DB10" s="122">
        <f t="shared" si="15"/>
        <v>0</v>
      </c>
      <c r="DC10" s="118">
        <v>0</v>
      </c>
      <c r="DD10" s="122">
        <v>0</v>
      </c>
      <c r="DE10" s="118">
        <f t="shared" si="16"/>
        <v>1</v>
      </c>
      <c r="DF10" s="122">
        <f t="shared" si="17"/>
        <v>0</v>
      </c>
      <c r="DG10" s="118">
        <f t="shared" si="18"/>
        <v>0</v>
      </c>
      <c r="DH10" s="122">
        <f t="shared" si="19"/>
        <v>0</v>
      </c>
      <c r="DI10" s="118">
        <v>0</v>
      </c>
      <c r="DJ10" s="122">
        <v>0</v>
      </c>
      <c r="DK10" s="118">
        <f t="shared" si="20"/>
        <v>1</v>
      </c>
      <c r="DL10" s="122">
        <f t="shared" si="21"/>
        <v>0</v>
      </c>
      <c r="DM10" s="118">
        <f t="shared" si="22"/>
        <v>0</v>
      </c>
      <c r="DN10" s="122">
        <f t="shared" si="23"/>
        <v>0</v>
      </c>
      <c r="DO10" s="118">
        <f t="shared" si="24"/>
        <v>0</v>
      </c>
      <c r="DP10" s="122">
        <f t="shared" si="25"/>
        <v>0</v>
      </c>
      <c r="DQ10" s="118">
        <f t="shared" si="31"/>
        <v>64</v>
      </c>
      <c r="DR10" s="122">
        <f t="shared" si="32"/>
        <v>0</v>
      </c>
      <c r="DS10" s="120">
        <f t="shared" si="26"/>
        <v>0</v>
      </c>
      <c r="DT10" s="122">
        <f t="shared" si="27"/>
        <v>0</v>
      </c>
      <c r="DU10" s="118">
        <f t="shared" si="28"/>
        <v>0</v>
      </c>
      <c r="DV10" s="124">
        <f t="shared" si="29"/>
        <v>0</v>
      </c>
      <c r="DW10" s="333" t="s">
        <v>457</v>
      </c>
    </row>
    <row r="11" spans="1:127" ht="45">
      <c r="A11" s="34">
        <v>6</v>
      </c>
      <c r="B11" s="135" t="s">
        <v>460</v>
      </c>
      <c r="C11" s="34" t="s">
        <v>1180</v>
      </c>
      <c r="D11" s="162" t="s">
        <v>1181</v>
      </c>
      <c r="E11" s="162" t="s">
        <v>1181</v>
      </c>
      <c r="F11" s="335" t="s">
        <v>1181</v>
      </c>
      <c r="G11" s="135" t="s">
        <v>1016</v>
      </c>
      <c r="H11" s="396" t="s">
        <v>1477</v>
      </c>
      <c r="I11" s="165" t="s">
        <v>1478</v>
      </c>
      <c r="J11" s="234" t="s">
        <v>1203</v>
      </c>
      <c r="K11" s="234" t="s">
        <v>1203</v>
      </c>
      <c r="L11" s="165" t="s">
        <v>1013</v>
      </c>
      <c r="M11" s="164" t="s">
        <v>1010</v>
      </c>
      <c r="N11" s="32" t="str">
        <f t="shared" si="30"/>
        <v xml:space="preserve">EC_DRIVE_TEST_INACTIVE
</v>
      </c>
      <c r="O11" s="16" t="s">
        <v>5</v>
      </c>
      <c r="P11" s="14" t="s">
        <v>5</v>
      </c>
      <c r="Q11" s="14" t="s">
        <v>1011</v>
      </c>
      <c r="R11" s="14" t="s">
        <v>5</v>
      </c>
      <c r="S11" s="14" t="s">
        <v>5</v>
      </c>
      <c r="T11" s="14"/>
      <c r="U11" s="14" t="s">
        <v>5</v>
      </c>
      <c r="V11" s="14" t="s">
        <v>5</v>
      </c>
      <c r="W11" s="14" t="s">
        <v>5</v>
      </c>
      <c r="X11" s="14"/>
      <c r="Y11" s="17"/>
      <c r="Z11" s="34" t="str">
        <f t="shared" si="33"/>
        <v xml:space="preserve">CA_ACC_04
CA_PSS_02
CA_SENSOR_01
CA_SENSOR_04
CA_SENSOR_08
CA_SENSOR_12
</v>
      </c>
      <c r="AA11" s="16"/>
      <c r="AB11" s="14"/>
      <c r="AC11" s="14"/>
      <c r="AD11" s="14" t="s">
        <v>1011</v>
      </c>
      <c r="AE11" s="14"/>
      <c r="AF11" s="14" t="s">
        <v>1011</v>
      </c>
      <c r="AG11" s="14"/>
      <c r="AH11" s="14"/>
      <c r="AI11" s="14"/>
      <c r="AJ11" s="14"/>
      <c r="AK11" s="14"/>
      <c r="AL11" s="14" t="s">
        <v>1011</v>
      </c>
      <c r="AM11" s="14"/>
      <c r="AN11" s="14"/>
      <c r="AO11" s="14" t="s">
        <v>1011</v>
      </c>
      <c r="AP11" s="14"/>
      <c r="AQ11" s="14"/>
      <c r="AR11" s="14"/>
      <c r="AS11" s="14" t="s">
        <v>1011</v>
      </c>
      <c r="AT11" s="14"/>
      <c r="AU11" s="14"/>
      <c r="AV11" s="14"/>
      <c r="AW11" s="14" t="s">
        <v>1011</v>
      </c>
      <c r="AX11" s="14"/>
      <c r="AY11" s="17" t="s">
        <v>5</v>
      </c>
      <c r="AZ11" s="21" t="s">
        <v>5</v>
      </c>
      <c r="BA11" s="15" t="s">
        <v>5</v>
      </c>
      <c r="BB11" s="15" t="s">
        <v>5</v>
      </c>
      <c r="BC11" s="15" t="s">
        <v>1012</v>
      </c>
      <c r="BD11" s="15" t="s">
        <v>5</v>
      </c>
      <c r="BE11" s="15" t="s">
        <v>5</v>
      </c>
      <c r="BF11" s="22" t="s">
        <v>5</v>
      </c>
      <c r="BG11" s="21" t="s">
        <v>5</v>
      </c>
      <c r="BH11" s="15" t="s">
        <v>1012</v>
      </c>
      <c r="BI11" s="15" t="s">
        <v>1012</v>
      </c>
      <c r="BJ11" s="15" t="s">
        <v>1012</v>
      </c>
      <c r="BK11" s="15" t="s">
        <v>1012</v>
      </c>
      <c r="BL11" s="15" t="s">
        <v>1012</v>
      </c>
      <c r="BM11" s="15" t="s">
        <v>5</v>
      </c>
      <c r="BN11" s="15" t="s">
        <v>5</v>
      </c>
      <c r="BO11" s="15" t="s">
        <v>5</v>
      </c>
      <c r="BP11" s="22" t="s">
        <v>5</v>
      </c>
      <c r="BQ11" s="21" t="s">
        <v>1012</v>
      </c>
      <c r="BR11" s="15" t="s">
        <v>5</v>
      </c>
      <c r="BS11" s="15" t="s">
        <v>5</v>
      </c>
      <c r="BT11" s="15" t="s">
        <v>1012</v>
      </c>
      <c r="BU11" s="15" t="s">
        <v>5</v>
      </c>
      <c r="BV11" s="15" t="s">
        <v>5</v>
      </c>
      <c r="BW11" s="15" t="s">
        <v>5</v>
      </c>
      <c r="BX11" s="15" t="s">
        <v>5</v>
      </c>
      <c r="BY11" s="15" t="s">
        <v>1012</v>
      </c>
      <c r="BZ11" s="15" t="s">
        <v>5</v>
      </c>
      <c r="CA11" s="15" t="s">
        <v>1012</v>
      </c>
      <c r="CB11" s="15" t="s">
        <v>5</v>
      </c>
      <c r="CC11" s="15" t="s">
        <v>5</v>
      </c>
      <c r="CD11" s="15" t="s">
        <v>5</v>
      </c>
      <c r="CE11" s="15" t="s">
        <v>5</v>
      </c>
      <c r="CF11" s="15"/>
      <c r="CG11" s="15" t="s">
        <v>1012</v>
      </c>
      <c r="CH11" s="15" t="s">
        <v>5</v>
      </c>
      <c r="CI11" s="15" t="s">
        <v>5</v>
      </c>
      <c r="CJ11" s="22" t="s">
        <v>5</v>
      </c>
      <c r="CK11" s="116">
        <f t="shared" si="0"/>
        <v>8</v>
      </c>
      <c r="CL11" s="122">
        <f t="shared" si="1"/>
        <v>0</v>
      </c>
      <c r="CM11" s="118">
        <f t="shared" si="2"/>
        <v>0</v>
      </c>
      <c r="CN11" s="122">
        <f t="shared" si="3"/>
        <v>0</v>
      </c>
      <c r="CO11" s="118">
        <f t="shared" si="4"/>
        <v>62</v>
      </c>
      <c r="CP11" s="122">
        <f t="shared" si="5"/>
        <v>0</v>
      </c>
      <c r="CQ11" s="118">
        <f t="shared" si="6"/>
        <v>0</v>
      </c>
      <c r="CR11" s="122">
        <f t="shared" si="7"/>
        <v>0</v>
      </c>
      <c r="CS11" s="118">
        <f t="shared" si="34"/>
        <v>1</v>
      </c>
      <c r="CT11" s="122">
        <f t="shared" si="35"/>
        <v>0</v>
      </c>
      <c r="CU11" s="118">
        <f t="shared" si="8"/>
        <v>0</v>
      </c>
      <c r="CV11" s="122">
        <f t="shared" si="9"/>
        <v>0</v>
      </c>
      <c r="CW11" s="118">
        <f t="shared" si="10"/>
        <v>8</v>
      </c>
      <c r="CX11" s="122">
        <f t="shared" si="11"/>
        <v>0</v>
      </c>
      <c r="CY11" s="118">
        <f t="shared" si="12"/>
        <v>0</v>
      </c>
      <c r="CZ11" s="122">
        <f t="shared" si="13"/>
        <v>0</v>
      </c>
      <c r="DA11" s="118">
        <f t="shared" si="14"/>
        <v>0</v>
      </c>
      <c r="DB11" s="122">
        <f t="shared" si="15"/>
        <v>0</v>
      </c>
      <c r="DC11" s="118">
        <v>0</v>
      </c>
      <c r="DD11" s="122">
        <v>0</v>
      </c>
      <c r="DE11" s="118">
        <f t="shared" si="16"/>
        <v>1</v>
      </c>
      <c r="DF11" s="122">
        <f t="shared" si="17"/>
        <v>0</v>
      </c>
      <c r="DG11" s="118">
        <f t="shared" si="18"/>
        <v>0</v>
      </c>
      <c r="DH11" s="122">
        <f t="shared" si="19"/>
        <v>0</v>
      </c>
      <c r="DI11" s="118">
        <v>0</v>
      </c>
      <c r="DJ11" s="122">
        <v>0</v>
      </c>
      <c r="DK11" s="118">
        <f t="shared" si="20"/>
        <v>1</v>
      </c>
      <c r="DL11" s="122">
        <f t="shared" si="21"/>
        <v>0</v>
      </c>
      <c r="DM11" s="118">
        <f t="shared" si="22"/>
        <v>0</v>
      </c>
      <c r="DN11" s="122">
        <f t="shared" si="23"/>
        <v>0</v>
      </c>
      <c r="DO11" s="118">
        <f t="shared" si="24"/>
        <v>0</v>
      </c>
      <c r="DP11" s="122">
        <f t="shared" si="25"/>
        <v>0</v>
      </c>
      <c r="DQ11" s="118">
        <f t="shared" si="31"/>
        <v>64</v>
      </c>
      <c r="DR11" s="122">
        <f t="shared" si="32"/>
        <v>0</v>
      </c>
      <c r="DS11" s="120">
        <f t="shared" si="26"/>
        <v>0</v>
      </c>
      <c r="DT11" s="122">
        <f t="shared" si="27"/>
        <v>0</v>
      </c>
      <c r="DU11" s="118">
        <f t="shared" si="28"/>
        <v>0</v>
      </c>
      <c r="DV11" s="124">
        <f t="shared" si="29"/>
        <v>0</v>
      </c>
      <c r="DW11" s="333" t="s">
        <v>461</v>
      </c>
    </row>
    <row r="12" spans="1:127" ht="15.75">
      <c r="A12" s="34">
        <v>7</v>
      </c>
      <c r="B12" s="135" t="s">
        <v>865</v>
      </c>
      <c r="C12" s="34" t="s">
        <v>1180</v>
      </c>
      <c r="D12" s="162" t="s">
        <v>1181</v>
      </c>
      <c r="E12" s="162" t="s">
        <v>1181</v>
      </c>
      <c r="F12" s="335" t="s">
        <v>1181</v>
      </c>
      <c r="G12" s="135" t="s">
        <v>1017</v>
      </c>
      <c r="H12" s="135" t="s">
        <v>1481</v>
      </c>
      <c r="I12" s="32" t="s">
        <v>1482</v>
      </c>
      <c r="J12" s="234" t="s">
        <v>1203</v>
      </c>
      <c r="K12" s="234" t="s">
        <v>1203</v>
      </c>
      <c r="L12" s="32"/>
      <c r="M12" s="164" t="s">
        <v>1010</v>
      </c>
      <c r="N12" s="32" t="str">
        <f t="shared" si="30"/>
        <v xml:space="preserve">EC_DRIVE_TEST_INACTIVE
</v>
      </c>
      <c r="O12" s="16" t="s">
        <v>5</v>
      </c>
      <c r="P12" s="14" t="s">
        <v>5</v>
      </c>
      <c r="Q12" s="14" t="s">
        <v>1011</v>
      </c>
      <c r="R12" s="14" t="s">
        <v>5</v>
      </c>
      <c r="S12" s="14" t="s">
        <v>5</v>
      </c>
      <c r="T12" s="14"/>
      <c r="U12" s="14" t="s">
        <v>5</v>
      </c>
      <c r="V12" s="14" t="s">
        <v>5</v>
      </c>
      <c r="W12" s="14" t="s">
        <v>5</v>
      </c>
      <c r="X12" s="14"/>
      <c r="Y12" s="17"/>
      <c r="Z12" s="34" t="str">
        <f t="shared" si="33"/>
        <v xml:space="preserve">CA_SENSOR_12
SYS_ALIGNMENT
</v>
      </c>
      <c r="AA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 t="s">
        <v>1011</v>
      </c>
      <c r="AX12" s="14"/>
      <c r="AY12" s="17" t="s">
        <v>1011</v>
      </c>
      <c r="AZ12" s="21" t="s">
        <v>5</v>
      </c>
      <c r="BA12" s="15" t="s">
        <v>5</v>
      </c>
      <c r="BB12" s="15" t="s">
        <v>5</v>
      </c>
      <c r="BC12" s="15" t="s">
        <v>5</v>
      </c>
      <c r="BD12" s="15" t="s">
        <v>1012</v>
      </c>
      <c r="BE12" s="15" t="s">
        <v>5</v>
      </c>
      <c r="BF12" s="22" t="s">
        <v>5</v>
      </c>
      <c r="BG12" s="21" t="s">
        <v>5</v>
      </c>
      <c r="BH12" s="15" t="s">
        <v>5</v>
      </c>
      <c r="BI12" s="15" t="s">
        <v>5</v>
      </c>
      <c r="BJ12" s="15" t="s">
        <v>5</v>
      </c>
      <c r="BK12" s="15" t="s">
        <v>5</v>
      </c>
      <c r="BL12" s="15" t="s">
        <v>5</v>
      </c>
      <c r="BM12" s="15" t="s">
        <v>5</v>
      </c>
      <c r="BN12" s="15" t="s">
        <v>1012</v>
      </c>
      <c r="BO12" s="15" t="s">
        <v>5</v>
      </c>
      <c r="BP12" s="22" t="s">
        <v>5</v>
      </c>
      <c r="BQ12" s="21" t="s">
        <v>5</v>
      </c>
      <c r="BR12" s="15" t="s">
        <v>5</v>
      </c>
      <c r="BS12" s="15" t="s">
        <v>5</v>
      </c>
      <c r="BT12" s="15" t="s">
        <v>5</v>
      </c>
      <c r="BU12" s="15" t="s">
        <v>5</v>
      </c>
      <c r="BV12" s="15" t="s">
        <v>5</v>
      </c>
      <c r="BW12" s="15" t="s">
        <v>5</v>
      </c>
      <c r="BX12" s="15" t="s">
        <v>5</v>
      </c>
      <c r="BY12" s="15" t="s">
        <v>5</v>
      </c>
      <c r="BZ12" s="15" t="s">
        <v>5</v>
      </c>
      <c r="CA12" s="15" t="s">
        <v>5</v>
      </c>
      <c r="CB12" s="15" t="s">
        <v>5</v>
      </c>
      <c r="CC12" s="15" t="s">
        <v>5</v>
      </c>
      <c r="CD12" s="15" t="s">
        <v>1012</v>
      </c>
      <c r="CE12" s="15" t="s">
        <v>5</v>
      </c>
      <c r="CF12" s="15"/>
      <c r="CG12" s="15" t="s">
        <v>1012</v>
      </c>
      <c r="CH12" s="15" t="s">
        <v>1012</v>
      </c>
      <c r="CI12" s="15" t="s">
        <v>5</v>
      </c>
      <c r="CJ12" s="22" t="s">
        <v>5</v>
      </c>
      <c r="CK12" s="116">
        <f t="shared" si="0"/>
        <v>0</v>
      </c>
      <c r="CL12" s="122">
        <f t="shared" si="1"/>
        <v>0</v>
      </c>
      <c r="CM12" s="118">
        <f t="shared" si="2"/>
        <v>1</v>
      </c>
      <c r="CN12" s="122">
        <f t="shared" si="3"/>
        <v>0</v>
      </c>
      <c r="CO12" s="118">
        <f t="shared" si="4"/>
        <v>0</v>
      </c>
      <c r="CP12" s="122">
        <f t="shared" si="5"/>
        <v>0</v>
      </c>
      <c r="CQ12" s="118">
        <f t="shared" si="6"/>
        <v>1</v>
      </c>
      <c r="CR12" s="122">
        <f t="shared" si="7"/>
        <v>0</v>
      </c>
      <c r="CS12" s="118">
        <f t="shared" si="34"/>
        <v>0</v>
      </c>
      <c r="CT12" s="122">
        <f t="shared" si="35"/>
        <v>0</v>
      </c>
      <c r="CU12" s="118">
        <f t="shared" si="8"/>
        <v>0</v>
      </c>
      <c r="CV12" s="122">
        <f t="shared" si="9"/>
        <v>0</v>
      </c>
      <c r="CW12" s="118">
        <f t="shared" si="10"/>
        <v>0</v>
      </c>
      <c r="CX12" s="122">
        <f t="shared" si="11"/>
        <v>0</v>
      </c>
      <c r="CY12" s="118">
        <f t="shared" si="12"/>
        <v>0</v>
      </c>
      <c r="CZ12" s="122">
        <f t="shared" si="13"/>
        <v>0</v>
      </c>
      <c r="DA12" s="118">
        <f t="shared" si="14"/>
        <v>0</v>
      </c>
      <c r="DB12" s="122">
        <f t="shared" si="15"/>
        <v>0</v>
      </c>
      <c r="DC12" s="118">
        <v>0</v>
      </c>
      <c r="DD12" s="122">
        <v>0</v>
      </c>
      <c r="DE12" s="118">
        <f t="shared" si="16"/>
        <v>0</v>
      </c>
      <c r="DF12" s="122">
        <f t="shared" si="17"/>
        <v>0</v>
      </c>
      <c r="DG12" s="118">
        <f t="shared" si="18"/>
        <v>0</v>
      </c>
      <c r="DH12" s="122">
        <f t="shared" si="19"/>
        <v>0</v>
      </c>
      <c r="DI12" s="118">
        <v>0</v>
      </c>
      <c r="DJ12" s="122">
        <v>0</v>
      </c>
      <c r="DK12" s="118">
        <f t="shared" si="20"/>
        <v>0</v>
      </c>
      <c r="DL12" s="122">
        <f t="shared" si="21"/>
        <v>0</v>
      </c>
      <c r="DM12" s="118">
        <f t="shared" si="22"/>
        <v>0</v>
      </c>
      <c r="DN12" s="122">
        <f t="shared" si="23"/>
        <v>0</v>
      </c>
      <c r="DO12" s="118">
        <f t="shared" si="24"/>
        <v>1</v>
      </c>
      <c r="DP12" s="122">
        <f t="shared" si="25"/>
        <v>0</v>
      </c>
      <c r="DQ12" s="118">
        <f t="shared" si="31"/>
        <v>64</v>
      </c>
      <c r="DR12" s="122">
        <f t="shared" si="32"/>
        <v>0</v>
      </c>
      <c r="DS12" s="120">
        <f t="shared" si="26"/>
        <v>1</v>
      </c>
      <c r="DT12" s="122">
        <f t="shared" si="27"/>
        <v>0</v>
      </c>
      <c r="DU12" s="118">
        <f t="shared" si="28"/>
        <v>0</v>
      </c>
      <c r="DV12" s="124">
        <f t="shared" si="29"/>
        <v>0</v>
      </c>
      <c r="DW12" s="333" t="s">
        <v>866</v>
      </c>
    </row>
    <row r="13" spans="1:127" ht="30">
      <c r="A13" s="34">
        <v>8</v>
      </c>
      <c r="B13" s="135" t="s">
        <v>489</v>
      </c>
      <c r="C13" s="34" t="s">
        <v>1180</v>
      </c>
      <c r="D13" s="162" t="s">
        <v>1181</v>
      </c>
      <c r="E13" s="162" t="s">
        <v>1181</v>
      </c>
      <c r="F13" s="335" t="s">
        <v>1181</v>
      </c>
      <c r="G13" s="135" t="s">
        <v>1018</v>
      </c>
      <c r="H13" s="135" t="s">
        <v>1483</v>
      </c>
      <c r="I13" s="32" t="s">
        <v>1484</v>
      </c>
      <c r="J13" s="234" t="s">
        <v>1203</v>
      </c>
      <c r="K13" s="234" t="s">
        <v>1203</v>
      </c>
      <c r="L13" s="165" t="s">
        <v>1019</v>
      </c>
      <c r="M13" s="164" t="s">
        <v>1010</v>
      </c>
      <c r="N13" s="32" t="str">
        <f t="shared" si="30"/>
        <v xml:space="preserve">EC_DRIVE_TEST_INACTIVE
</v>
      </c>
      <c r="O13" s="16" t="s">
        <v>5</v>
      </c>
      <c r="P13" s="14" t="s">
        <v>5</v>
      </c>
      <c r="Q13" s="14" t="s">
        <v>1011</v>
      </c>
      <c r="R13" s="14" t="s">
        <v>5</v>
      </c>
      <c r="S13" s="14" t="s">
        <v>5</v>
      </c>
      <c r="T13" s="14"/>
      <c r="U13" s="14" t="s">
        <v>5</v>
      </c>
      <c r="V13" s="14" t="s">
        <v>5</v>
      </c>
      <c r="W13" s="14" t="s">
        <v>5</v>
      </c>
      <c r="X13" s="14"/>
      <c r="Y13" s="17"/>
      <c r="Z13" s="34" t="str">
        <f t="shared" si="33"/>
        <v xml:space="preserve">CA_ACC_04
CA_PSS_02
CA_SENSOR_03
CA_SENSOR_08
CA_SENSOR_12
</v>
      </c>
      <c r="AA13" s="16"/>
      <c r="AB13" s="14"/>
      <c r="AC13" s="14"/>
      <c r="AD13" s="14" t="s">
        <v>1011</v>
      </c>
      <c r="AE13" s="14"/>
      <c r="AF13" s="14" t="s">
        <v>1011</v>
      </c>
      <c r="AG13" s="14"/>
      <c r="AH13" s="14"/>
      <c r="AI13" s="14"/>
      <c r="AJ13" s="14"/>
      <c r="AK13" s="14"/>
      <c r="AL13" s="14"/>
      <c r="AM13" s="14"/>
      <c r="AN13" s="14" t="s">
        <v>1011</v>
      </c>
      <c r="AO13" s="14"/>
      <c r="AP13" s="14"/>
      <c r="AQ13" s="14"/>
      <c r="AR13" s="14"/>
      <c r="AS13" s="14" t="s">
        <v>1011</v>
      </c>
      <c r="AT13" s="14"/>
      <c r="AU13" s="14"/>
      <c r="AV13" s="14"/>
      <c r="AW13" s="14" t="s">
        <v>1011</v>
      </c>
      <c r="AX13" s="14"/>
      <c r="AY13" s="17" t="s">
        <v>5</v>
      </c>
      <c r="AZ13" s="21" t="s">
        <v>5</v>
      </c>
      <c r="BA13" s="15" t="s">
        <v>5</v>
      </c>
      <c r="BB13" s="15" t="s">
        <v>5</v>
      </c>
      <c r="BC13" s="15" t="s">
        <v>1012</v>
      </c>
      <c r="BD13" s="15" t="s">
        <v>5</v>
      </c>
      <c r="BE13" s="15" t="s">
        <v>5</v>
      </c>
      <c r="BF13" s="22" t="s">
        <v>5</v>
      </c>
      <c r="BG13" s="21" t="s">
        <v>5</v>
      </c>
      <c r="BH13" s="15" t="s">
        <v>1012</v>
      </c>
      <c r="BI13" s="15" t="s">
        <v>1012</v>
      </c>
      <c r="BJ13" s="15" t="s">
        <v>1012</v>
      </c>
      <c r="BK13" s="15" t="s">
        <v>1012</v>
      </c>
      <c r="BL13" s="15" t="s">
        <v>1012</v>
      </c>
      <c r="BM13" s="15" t="s">
        <v>5</v>
      </c>
      <c r="BN13" s="15" t="s">
        <v>5</v>
      </c>
      <c r="BO13" s="15" t="s">
        <v>5</v>
      </c>
      <c r="BP13" s="22" t="s">
        <v>5</v>
      </c>
      <c r="BQ13" s="21"/>
      <c r="BR13" s="15" t="s">
        <v>5</v>
      </c>
      <c r="BS13" s="15" t="s">
        <v>1012</v>
      </c>
      <c r="BT13" s="15" t="s">
        <v>5</v>
      </c>
      <c r="BU13" s="15" t="s">
        <v>5</v>
      </c>
      <c r="BV13" s="15" t="s">
        <v>5</v>
      </c>
      <c r="BW13" s="15" t="s">
        <v>5</v>
      </c>
      <c r="BX13" s="15" t="s">
        <v>5</v>
      </c>
      <c r="BY13" s="15" t="s">
        <v>1012</v>
      </c>
      <c r="BZ13" s="15" t="s">
        <v>5</v>
      </c>
      <c r="CA13" s="15" t="s">
        <v>1012</v>
      </c>
      <c r="CB13" s="15" t="s">
        <v>5</v>
      </c>
      <c r="CC13" s="15" t="s">
        <v>5</v>
      </c>
      <c r="CD13" s="15" t="s">
        <v>5</v>
      </c>
      <c r="CE13" s="15" t="s">
        <v>5</v>
      </c>
      <c r="CF13" s="15"/>
      <c r="CG13" s="15" t="s">
        <v>1012</v>
      </c>
      <c r="CH13" s="15" t="s">
        <v>5</v>
      </c>
      <c r="CI13" s="15" t="s">
        <v>5</v>
      </c>
      <c r="CJ13" s="22" t="s">
        <v>5</v>
      </c>
      <c r="CK13" s="116">
        <f t="shared" si="0"/>
        <v>8</v>
      </c>
      <c r="CL13" s="122">
        <f t="shared" si="1"/>
        <v>0</v>
      </c>
      <c r="CM13" s="118">
        <f t="shared" si="2"/>
        <v>0</v>
      </c>
      <c r="CN13" s="122">
        <f t="shared" si="3"/>
        <v>0</v>
      </c>
      <c r="CO13" s="118">
        <f t="shared" si="4"/>
        <v>62</v>
      </c>
      <c r="CP13" s="122">
        <f t="shared" si="5"/>
        <v>0</v>
      </c>
      <c r="CQ13" s="118">
        <f t="shared" si="6"/>
        <v>0</v>
      </c>
      <c r="CR13" s="122">
        <f t="shared" si="7"/>
        <v>0</v>
      </c>
      <c r="CS13" s="118">
        <f t="shared" si="34"/>
        <v>0</v>
      </c>
      <c r="CT13" s="122">
        <f t="shared" si="35"/>
        <v>0</v>
      </c>
      <c r="CU13" s="118">
        <f t="shared" si="8"/>
        <v>1</v>
      </c>
      <c r="CV13" s="122">
        <f t="shared" si="9"/>
        <v>0</v>
      </c>
      <c r="CW13" s="118">
        <f t="shared" si="10"/>
        <v>0</v>
      </c>
      <c r="CX13" s="122">
        <f t="shared" si="11"/>
        <v>0</v>
      </c>
      <c r="CY13" s="118">
        <f t="shared" si="12"/>
        <v>0</v>
      </c>
      <c r="CZ13" s="122">
        <f t="shared" si="13"/>
        <v>0</v>
      </c>
      <c r="DA13" s="118">
        <f t="shared" si="14"/>
        <v>0</v>
      </c>
      <c r="DB13" s="122">
        <f t="shared" si="15"/>
        <v>0</v>
      </c>
      <c r="DC13" s="118">
        <v>0</v>
      </c>
      <c r="DD13" s="122">
        <v>0</v>
      </c>
      <c r="DE13" s="118">
        <f t="shared" si="16"/>
        <v>1</v>
      </c>
      <c r="DF13" s="122">
        <f t="shared" si="17"/>
        <v>0</v>
      </c>
      <c r="DG13" s="118">
        <f t="shared" si="18"/>
        <v>0</v>
      </c>
      <c r="DH13" s="122">
        <f t="shared" si="19"/>
        <v>0</v>
      </c>
      <c r="DI13" s="118">
        <v>0</v>
      </c>
      <c r="DJ13" s="122">
        <v>0</v>
      </c>
      <c r="DK13" s="118">
        <f t="shared" si="20"/>
        <v>1</v>
      </c>
      <c r="DL13" s="122">
        <f t="shared" si="21"/>
        <v>0</v>
      </c>
      <c r="DM13" s="118">
        <f t="shared" si="22"/>
        <v>0</v>
      </c>
      <c r="DN13" s="122">
        <f t="shared" si="23"/>
        <v>0</v>
      </c>
      <c r="DO13" s="118">
        <f t="shared" si="24"/>
        <v>0</v>
      </c>
      <c r="DP13" s="122">
        <f t="shared" si="25"/>
        <v>0</v>
      </c>
      <c r="DQ13" s="118">
        <f t="shared" si="31"/>
        <v>64</v>
      </c>
      <c r="DR13" s="122">
        <f t="shared" si="32"/>
        <v>0</v>
      </c>
      <c r="DS13" s="120">
        <f t="shared" si="26"/>
        <v>0</v>
      </c>
      <c r="DT13" s="122">
        <f t="shared" si="27"/>
        <v>0</v>
      </c>
      <c r="DU13" s="118">
        <f t="shared" si="28"/>
        <v>0</v>
      </c>
      <c r="DV13" s="124">
        <f t="shared" si="29"/>
        <v>0</v>
      </c>
      <c r="DW13" s="333" t="s">
        <v>490</v>
      </c>
    </row>
    <row r="14" spans="1:127" ht="30">
      <c r="A14" s="34">
        <v>9</v>
      </c>
      <c r="B14" s="135" t="s">
        <v>361</v>
      </c>
      <c r="C14" s="34" t="s">
        <v>1180</v>
      </c>
      <c r="D14" s="135" t="s">
        <v>1181</v>
      </c>
      <c r="E14" s="135" t="s">
        <v>1181</v>
      </c>
      <c r="F14" s="336" t="s">
        <v>1181</v>
      </c>
      <c r="G14" s="135" t="s">
        <v>1486</v>
      </c>
      <c r="H14" s="135" t="s">
        <v>1202</v>
      </c>
      <c r="I14" s="32" t="s">
        <v>1485</v>
      </c>
      <c r="J14" s="234" t="s">
        <v>1203</v>
      </c>
      <c r="K14" s="234" t="s">
        <v>1203</v>
      </c>
      <c r="L14" s="165" t="s">
        <v>1020</v>
      </c>
      <c r="M14" s="164" t="s">
        <v>1010</v>
      </c>
      <c r="N14" s="32" t="str">
        <f>IF(O14="Y",$O$3&amp;CHAR(10),"")&amp;IF(P14="Y",$P$3&amp;CHAR(10),"")&amp;IF(Q14="Y",$Q$3&amp;CHAR(10),"")&amp;IF(R14="Y",$R$3&amp;CHAR(10),"")&amp;IF(S14="Y",$S$3&amp;CHAR(10),"")&amp;IF(T14="Y",$T$3&amp;CHAR(10),"")&amp;IF(U14="Y",$U$3&amp;CHAR(10),"")&amp;IF(V14="Y",$V$3&amp;CHAR(10),"")&amp;IF(W14="Y",$W$3&amp;CHAR(10),"")&amp;IF(X14="Y",$X$3&amp;CHAR(10),"")&amp;IF(Y14="Y",$Y$3&amp;CHAR(10),"")</f>
        <v xml:space="preserve">EC_DRIVE_TEST_INACTIVE
</v>
      </c>
      <c r="O14" s="16" t="s">
        <v>5</v>
      </c>
      <c r="P14" s="14" t="s">
        <v>5</v>
      </c>
      <c r="Q14" s="14" t="s">
        <v>1011</v>
      </c>
      <c r="R14" s="14" t="s">
        <v>5</v>
      </c>
      <c r="S14" s="14" t="s">
        <v>5</v>
      </c>
      <c r="T14" s="14"/>
      <c r="U14" s="14" t="s">
        <v>5</v>
      </c>
      <c r="V14" s="14" t="s">
        <v>5</v>
      </c>
      <c r="W14" s="14" t="s">
        <v>5</v>
      </c>
      <c r="X14" s="14"/>
      <c r="Y14" s="17"/>
      <c r="Z14" s="34" t="str">
        <f>IF(AA14="Y",$AA$3&amp;CHAR(10),"") &amp; IF(AB14="Y",$AB$3&amp;CHAR(10),"") &amp; IF(AC14="Y",$AC$3&amp;CHAR(10),"") &amp; IF(AD14="Y",$AD$3&amp;CHAR(10),"")&amp; IF(AE14="Y",$AE$3&amp;CHAR(10),"")&amp; IF(AF14="Y",$AF$3&amp;CHAR(10),"") &amp; IF(AG14="Y",$AG$3&amp;CHAR(10),"") &amp; IF(AH14="Y",$AH$3&amp;CHAR(10),"") &amp; IF(AI14="Y",$AI$3&amp;CHAR(10),"") &amp; IF(AJ14="Y",$AJ$3&amp;CHAR(10),"") &amp; IF(AK14="Y",$AK$3&amp;CHAR(10),"") &amp; IF(AL14="Y",$AL$3&amp;CHAR(10),"") &amp; IF(AM14="Y",$AM$3&amp;CHAR(10),"") &amp; IF(AN14="Y",$AN$3&amp;CHAR(10),"") &amp; IF(AO14="Y",$AO$3&amp;CHAR(10),"") &amp; IF(AP14="Y",$AP$3&amp;CHAR(10),"") &amp; IF(AQ14="Y",$AQ$3&amp;CHAR(10),"") &amp; IF(AR14="Y",$AR$3&amp;CHAR(10),"") &amp; IF(AS14="Y",$AS$3&amp;CHAR(10),"") &amp; IF(AT14="Y",$AT$3&amp;CHAR(10),"") &amp; IF(AU14="Y",$AU$3&amp;CHAR(10),"") &amp; IF(AV14="Y",$AV$3&amp;CHAR(10),"") &amp; IF(AW14="Y",$AW$3&amp;CHAR(10),"") &amp; IF(AX14="Y",$AX$3&amp;CHAR(10),"") &amp; IF(AY14="Y",$AY$3&amp;CHAR(10),"")</f>
        <v xml:space="preserve">CA_ACC_02
CA_PSS_02
CA_SENSOR_01
CA_SENSOR_04
CA_SENSOR_12
</v>
      </c>
      <c r="AA14" s="16"/>
      <c r="AB14" s="14" t="s">
        <v>1011</v>
      </c>
      <c r="AC14" s="14"/>
      <c r="AD14" s="14"/>
      <c r="AE14" s="14"/>
      <c r="AF14" s="14" t="s">
        <v>1011</v>
      </c>
      <c r="AG14" s="14"/>
      <c r="AH14" s="14"/>
      <c r="AI14" s="14"/>
      <c r="AJ14" s="14"/>
      <c r="AK14" s="14"/>
      <c r="AL14" s="14" t="s">
        <v>1011</v>
      </c>
      <c r="AM14" s="14"/>
      <c r="AN14" s="14"/>
      <c r="AO14" s="14" t="s">
        <v>1011</v>
      </c>
      <c r="AP14" s="14"/>
      <c r="AQ14" s="14"/>
      <c r="AR14" s="14"/>
      <c r="AS14" s="14"/>
      <c r="AT14" s="14"/>
      <c r="AU14" s="14"/>
      <c r="AV14" s="14"/>
      <c r="AW14" s="14" t="s">
        <v>1011</v>
      </c>
      <c r="AX14" s="14"/>
      <c r="AY14" s="17" t="s">
        <v>5</v>
      </c>
      <c r="AZ14" s="21" t="s">
        <v>1012</v>
      </c>
      <c r="BA14" s="15" t="s">
        <v>5</v>
      </c>
      <c r="BB14" s="15" t="s">
        <v>5</v>
      </c>
      <c r="BC14" s="15" t="s">
        <v>5</v>
      </c>
      <c r="BD14" s="15" t="s">
        <v>5</v>
      </c>
      <c r="BE14" s="15" t="s">
        <v>5</v>
      </c>
      <c r="BF14" s="22" t="s">
        <v>5</v>
      </c>
      <c r="BG14" s="21" t="s">
        <v>5</v>
      </c>
      <c r="BH14" s="15" t="s">
        <v>1012</v>
      </c>
      <c r="BI14" s="15" t="s">
        <v>1012</v>
      </c>
      <c r="BJ14" s="15" t="s">
        <v>1012</v>
      </c>
      <c r="BK14" s="15" t="s">
        <v>1012</v>
      </c>
      <c r="BL14" s="15" t="s">
        <v>1012</v>
      </c>
      <c r="BM14" s="15" t="s">
        <v>5</v>
      </c>
      <c r="BN14" s="15" t="s">
        <v>5</v>
      </c>
      <c r="BO14" s="15" t="s">
        <v>5</v>
      </c>
      <c r="BP14" s="22" t="s">
        <v>5</v>
      </c>
      <c r="BQ14" s="21" t="s">
        <v>1012</v>
      </c>
      <c r="BR14" s="15" t="s">
        <v>5</v>
      </c>
      <c r="BS14" s="15" t="s">
        <v>5</v>
      </c>
      <c r="BT14" s="15" t="s">
        <v>1012</v>
      </c>
      <c r="BU14" s="15" t="s">
        <v>5</v>
      </c>
      <c r="BV14" s="15" t="s">
        <v>5</v>
      </c>
      <c r="BW14" s="15" t="s">
        <v>5</v>
      </c>
      <c r="BX14" s="15" t="s">
        <v>5</v>
      </c>
      <c r="BY14" s="15" t="s">
        <v>5</v>
      </c>
      <c r="BZ14" s="15" t="s">
        <v>5</v>
      </c>
      <c r="CA14" s="15" t="s">
        <v>5</v>
      </c>
      <c r="CB14" s="15" t="s">
        <v>5</v>
      </c>
      <c r="CC14" s="15" t="s">
        <v>5</v>
      </c>
      <c r="CD14" s="15" t="s">
        <v>5</v>
      </c>
      <c r="CE14" s="15" t="s">
        <v>5</v>
      </c>
      <c r="CF14" s="15"/>
      <c r="CG14" s="15" t="s">
        <v>1012</v>
      </c>
      <c r="CH14" s="15" t="s">
        <v>5</v>
      </c>
      <c r="CI14" s="15" t="s">
        <v>5</v>
      </c>
      <c r="CJ14" s="22" t="s">
        <v>5</v>
      </c>
      <c r="CK14" s="116">
        <f>IF(AZ14&lt;&gt;"",$AZ$4,0)+IF(BA14&lt;&gt;"",$BA$4,0)+IF(BB14&lt;&gt;"",$BB$4,0)+IF(BC14&lt;&gt;"",$BC$4,0)</f>
        <v>4</v>
      </c>
      <c r="CL14" s="122">
        <f>IF(OR(AZ14="IR",BA14="IR",BB14="IR",BC14="IR"),1,0)</f>
        <v>0</v>
      </c>
      <c r="CM14" s="118">
        <f>IF(BD14&lt;&gt;"",$BD$4,0) + IF(BE14&lt;&gt;"",$BE$4,0) + IF(BF14&lt;&gt;"",$BF$4,0)</f>
        <v>0</v>
      </c>
      <c r="CN14" s="122">
        <f>IF(OR(BD14="IR",BE14="IR",BF14="IR"),1,0)</f>
        <v>0</v>
      </c>
      <c r="CO14" s="118">
        <f>IF(BG14&lt;&gt;"",$BG$4,0)+IF(BH14&lt;&gt;"",$BH$4,0)+IF(BI14&lt;&gt;"",$BI$4,0)+IF(BJ14&lt;&gt;"",$BJ$4,0)+IF(BK14&lt;&gt;"",$BK$4,0)+IF(BL14&lt;&gt;"",$BL$4,0)+IF(BM14&lt;&gt;"",$BM$4,0)</f>
        <v>62</v>
      </c>
      <c r="CP14" s="122">
        <f>IF(OR(BG14="IR",BH14="IR",BI14="IR",BJ14="IR",BK14="IR",BL14="IR",BM14="IR"),1,0)</f>
        <v>0</v>
      </c>
      <c r="CQ14" s="118">
        <f>IF(BN14&lt;&gt;"",$BN$4,0) + IF(BO14&lt;&gt;"",$BO$4,0) + IF(BP14&lt;&gt;"",$BP$4,0)</f>
        <v>0</v>
      </c>
      <c r="CR14" s="122">
        <f>IF(OR(BN14="IR",BO14="IR",BP14="IR"),1,0)</f>
        <v>0</v>
      </c>
      <c r="CS14" s="118">
        <f>IF(BQ14&lt;&gt;"",$BQ$4,0) + IF(BR14&lt;&gt;"",$BR$4,0)</f>
        <v>1</v>
      </c>
      <c r="CT14" s="122">
        <f>IF(OR(BQ14="IR",BR14="IR"),1,0)</f>
        <v>0</v>
      </c>
      <c r="CU14" s="118">
        <f>IF(BS14&lt;&gt;"",$BS$4,0)</f>
        <v>0</v>
      </c>
      <c r="CV14" s="122">
        <f>IF(BS14="IR",1,0)</f>
        <v>0</v>
      </c>
      <c r="CW14" s="118">
        <f>IF(BT14&lt;&gt;"",$BT$4,0)</f>
        <v>8</v>
      </c>
      <c r="CX14" s="122">
        <f>IF(BT14="IR",1,0)</f>
        <v>0</v>
      </c>
      <c r="CY14" s="118">
        <f>IF(BU14&lt;&gt;"",$BU$4,0) + IF(BV14&lt;&gt;"",$BV$4,0) + IF(BW14&lt;&gt;"",$BW$4,0)</f>
        <v>0</v>
      </c>
      <c r="CZ14" s="122">
        <f>IF(OR(BU14="IR",BV14="IR",BW14="IR"),1,0)</f>
        <v>0</v>
      </c>
      <c r="DA14" s="118">
        <f>IF(BX14&lt;&gt;"",$BX$4,0)</f>
        <v>0</v>
      </c>
      <c r="DB14" s="122">
        <f>IF(BX14="IR",1,0)</f>
        <v>0</v>
      </c>
      <c r="DC14" s="118">
        <v>0</v>
      </c>
      <c r="DD14" s="122">
        <v>0</v>
      </c>
      <c r="DE14" s="118">
        <f>IF(BY14&lt;&gt;"",$BY$4,0)</f>
        <v>0</v>
      </c>
      <c r="DF14" s="122">
        <f>IF(BY14="IR",1,0)</f>
        <v>0</v>
      </c>
      <c r="DG14" s="118">
        <f>IF(BZ14&lt;&gt;"",$BZ$4,0)</f>
        <v>0</v>
      </c>
      <c r="DH14" s="122">
        <f>IF(BZ14="IR",1,0)</f>
        <v>0</v>
      </c>
      <c r="DI14" s="118">
        <v>0</v>
      </c>
      <c r="DJ14" s="122">
        <v>0</v>
      </c>
      <c r="DK14" s="118">
        <f>IF(CA14&lt;&gt;"",$CA$4,0)</f>
        <v>0</v>
      </c>
      <c r="DL14" s="122">
        <f>IF(CA14="IR",1,0)</f>
        <v>0</v>
      </c>
      <c r="DM14" s="118">
        <f>IF(CB14&lt;&gt;"",$CB$4,0) + IF(CC14&lt;&gt;"",$CC$4,0)</f>
        <v>0</v>
      </c>
      <c r="DN14" s="122">
        <f>IF(OR(CB14="IR",CC14="IR"),1,0)</f>
        <v>0</v>
      </c>
      <c r="DO14" s="118">
        <f>IF(CD14&lt;&gt;"",$CD$4,0) + IF(CE14="re",$CE$4,0)</f>
        <v>0</v>
      </c>
      <c r="DP14" s="122">
        <f>IF(OR(CD14="IR",CE14="IR"),1,0)</f>
        <v>0</v>
      </c>
      <c r="DQ14" s="118">
        <f>IF(CF14&lt;&gt;"",$CF$4,0) + IF(CG14&lt;&gt;"",$CG$4,0)</f>
        <v>64</v>
      </c>
      <c r="DR14" s="122">
        <f>IF(OR(CF14="IR",CG14="IR"),1,0)</f>
        <v>0</v>
      </c>
      <c r="DS14" s="120">
        <f>IF(CH14&lt;&gt;"",$CH$4,0) + IF(CI14&lt;&gt;"",$CI$4,0)</f>
        <v>0</v>
      </c>
      <c r="DT14" s="122">
        <f>IF(OR(CH14="IR",CI14="IR"),1,0)</f>
        <v>0</v>
      </c>
      <c r="DU14" s="118">
        <f>IF(CJ14&lt;&gt;"",$CJ$4,0)</f>
        <v>0</v>
      </c>
      <c r="DV14" s="124">
        <f>IF(CJ14="IR",1,0)</f>
        <v>0</v>
      </c>
      <c r="DW14" s="333" t="s">
        <v>362</v>
      </c>
    </row>
    <row r="15" spans="1:127" ht="15.75">
      <c r="A15" s="342"/>
      <c r="B15" s="343"/>
      <c r="C15" s="342"/>
      <c r="D15" s="343"/>
      <c r="E15" s="343"/>
      <c r="F15" s="359"/>
      <c r="G15" s="343"/>
      <c r="H15" s="343"/>
      <c r="I15" s="32"/>
      <c r="J15" s="399"/>
      <c r="K15" s="343"/>
      <c r="L15" s="344"/>
      <c r="M15" s="345"/>
      <c r="N15" s="346"/>
      <c r="O15" s="347"/>
      <c r="P15" s="348"/>
      <c r="Q15" s="348"/>
      <c r="R15" s="348"/>
      <c r="S15" s="348"/>
      <c r="T15" s="348"/>
      <c r="U15" s="348"/>
      <c r="V15" s="348"/>
      <c r="W15" s="348"/>
      <c r="X15" s="348"/>
      <c r="Y15" s="349"/>
      <c r="Z15" s="342"/>
      <c r="AA15" s="347"/>
      <c r="AB15" s="348"/>
      <c r="AC15" s="348"/>
      <c r="AD15" s="348"/>
      <c r="AE15" s="348"/>
      <c r="AF15" s="348"/>
      <c r="AG15" s="348"/>
      <c r="AH15" s="348"/>
      <c r="AI15" s="348"/>
      <c r="AJ15" s="348"/>
      <c r="AK15" s="348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8"/>
      <c r="AX15" s="348"/>
      <c r="AY15" s="349"/>
      <c r="AZ15" s="350"/>
      <c r="BA15" s="351"/>
      <c r="BB15" s="351"/>
      <c r="BC15" s="351"/>
      <c r="BD15" s="351"/>
      <c r="BE15" s="351"/>
      <c r="BF15" s="352"/>
      <c r="BG15" s="350"/>
      <c r="BH15" s="351"/>
      <c r="BI15" s="351"/>
      <c r="BJ15" s="351"/>
      <c r="BK15" s="351"/>
      <c r="BL15" s="351"/>
      <c r="BM15" s="351"/>
      <c r="BN15" s="351"/>
      <c r="BO15" s="351"/>
      <c r="BP15" s="352"/>
      <c r="BQ15" s="350"/>
      <c r="BR15" s="351"/>
      <c r="BS15" s="351"/>
      <c r="BT15" s="351"/>
      <c r="BU15" s="351"/>
      <c r="BV15" s="351"/>
      <c r="BW15" s="351"/>
      <c r="BX15" s="351"/>
      <c r="BY15" s="351"/>
      <c r="BZ15" s="351"/>
      <c r="CA15" s="351"/>
      <c r="CB15" s="351"/>
      <c r="CC15" s="351"/>
      <c r="CD15" s="351"/>
      <c r="CE15" s="351"/>
      <c r="CF15" s="351"/>
      <c r="CG15" s="351"/>
      <c r="CH15" s="351"/>
      <c r="CI15" s="351"/>
      <c r="CJ15" s="352"/>
      <c r="CK15" s="353"/>
      <c r="CL15" s="354"/>
      <c r="CM15" s="355"/>
      <c r="CN15" s="354"/>
      <c r="CO15" s="355"/>
      <c r="CP15" s="354"/>
      <c r="CQ15" s="355"/>
      <c r="CR15" s="354"/>
      <c r="CS15" s="355"/>
      <c r="CT15" s="354"/>
      <c r="CU15" s="355"/>
      <c r="CV15" s="354"/>
      <c r="CW15" s="355"/>
      <c r="CX15" s="354"/>
      <c r="CY15" s="355"/>
      <c r="CZ15" s="354"/>
      <c r="DA15" s="355"/>
      <c r="DB15" s="354"/>
      <c r="DC15" s="355"/>
      <c r="DD15" s="354"/>
      <c r="DE15" s="355"/>
      <c r="DF15" s="354"/>
      <c r="DG15" s="355"/>
      <c r="DH15" s="354"/>
      <c r="DI15" s="355"/>
      <c r="DJ15" s="354"/>
      <c r="DK15" s="355"/>
      <c r="DL15" s="354"/>
      <c r="DM15" s="355"/>
      <c r="DN15" s="354"/>
      <c r="DO15" s="355"/>
      <c r="DP15" s="354"/>
      <c r="DQ15" s="355"/>
      <c r="DR15" s="354"/>
      <c r="DS15" s="356"/>
      <c r="DT15" s="354"/>
      <c r="DU15" s="355"/>
      <c r="DV15" s="357"/>
      <c r="DW15" s="358"/>
    </row>
    <row r="16" spans="1:127" ht="16.5" thickBot="1">
      <c r="A16" s="360"/>
      <c r="B16" s="361"/>
      <c r="C16" s="360"/>
      <c r="D16" s="361"/>
      <c r="E16" s="361"/>
      <c r="F16" s="362"/>
      <c r="G16" s="361"/>
      <c r="H16" s="361"/>
      <c r="I16" s="365"/>
      <c r="J16" s="400"/>
      <c r="K16" s="361"/>
      <c r="L16" s="363"/>
      <c r="M16" s="364"/>
      <c r="N16" s="365"/>
      <c r="O16" s="366"/>
      <c r="P16" s="367"/>
      <c r="Q16" s="367"/>
      <c r="R16" s="367"/>
      <c r="S16" s="367"/>
      <c r="T16" s="367"/>
      <c r="U16" s="367"/>
      <c r="V16" s="367"/>
      <c r="W16" s="367"/>
      <c r="X16" s="367"/>
      <c r="Y16" s="368"/>
      <c r="Z16" s="360"/>
      <c r="AA16" s="366"/>
      <c r="AB16" s="367"/>
      <c r="AC16" s="367"/>
      <c r="AD16" s="367"/>
      <c r="AE16" s="367"/>
      <c r="AF16" s="367"/>
      <c r="AG16" s="367"/>
      <c r="AH16" s="367"/>
      <c r="AI16" s="367"/>
      <c r="AJ16" s="367"/>
      <c r="AK16" s="367"/>
      <c r="AL16" s="367"/>
      <c r="AM16" s="367"/>
      <c r="AN16" s="367"/>
      <c r="AO16" s="367"/>
      <c r="AP16" s="367"/>
      <c r="AQ16" s="367"/>
      <c r="AR16" s="367"/>
      <c r="AS16" s="367"/>
      <c r="AT16" s="367"/>
      <c r="AU16" s="367"/>
      <c r="AV16" s="367"/>
      <c r="AW16" s="367"/>
      <c r="AX16" s="367"/>
      <c r="AY16" s="368"/>
      <c r="AZ16" s="369"/>
      <c r="BA16" s="370"/>
      <c r="BB16" s="370"/>
      <c r="BC16" s="370"/>
      <c r="BD16" s="370"/>
      <c r="BE16" s="370"/>
      <c r="BF16" s="371"/>
      <c r="BG16" s="369"/>
      <c r="BH16" s="370"/>
      <c r="BI16" s="370"/>
      <c r="BJ16" s="370"/>
      <c r="BK16" s="370"/>
      <c r="BL16" s="370"/>
      <c r="BM16" s="370"/>
      <c r="BN16" s="370"/>
      <c r="BO16" s="370"/>
      <c r="BP16" s="371"/>
      <c r="BQ16" s="369"/>
      <c r="BR16" s="370"/>
      <c r="BS16" s="370"/>
      <c r="BT16" s="370"/>
      <c r="BU16" s="370"/>
      <c r="BV16" s="370"/>
      <c r="BW16" s="370"/>
      <c r="BX16" s="370"/>
      <c r="BY16" s="370"/>
      <c r="BZ16" s="370"/>
      <c r="CA16" s="370"/>
      <c r="CB16" s="370"/>
      <c r="CC16" s="370"/>
      <c r="CD16" s="370"/>
      <c r="CE16" s="370"/>
      <c r="CF16" s="370"/>
      <c r="CG16" s="370"/>
      <c r="CH16" s="370"/>
      <c r="CI16" s="370"/>
      <c r="CJ16" s="371"/>
      <c r="CK16" s="366"/>
      <c r="CL16" s="367"/>
      <c r="CM16" s="367"/>
      <c r="CN16" s="367"/>
      <c r="CO16" s="367"/>
      <c r="CP16" s="367"/>
      <c r="CQ16" s="367"/>
      <c r="CR16" s="367"/>
      <c r="CS16" s="367"/>
      <c r="CT16" s="367"/>
      <c r="CU16" s="367"/>
      <c r="CV16" s="367"/>
      <c r="CW16" s="367"/>
      <c r="CX16" s="367"/>
      <c r="CY16" s="367"/>
      <c r="CZ16" s="367"/>
      <c r="DA16" s="367"/>
      <c r="DB16" s="367"/>
      <c r="DC16" s="367"/>
      <c r="DD16" s="367"/>
      <c r="DE16" s="367"/>
      <c r="DF16" s="367"/>
      <c r="DG16" s="367"/>
      <c r="DH16" s="367"/>
      <c r="DI16" s="367"/>
      <c r="DJ16" s="367"/>
      <c r="DK16" s="367"/>
      <c r="DL16" s="367"/>
      <c r="DM16" s="367"/>
      <c r="DN16" s="367"/>
      <c r="DO16" s="367"/>
      <c r="DP16" s="367"/>
      <c r="DQ16" s="367"/>
      <c r="DR16" s="367"/>
      <c r="DS16" s="372"/>
      <c r="DT16" s="367"/>
      <c r="DU16" s="367"/>
      <c r="DV16" s="368"/>
      <c r="DW16" s="373"/>
    </row>
    <row r="17" spans="1:127" ht="32.25" customHeight="1" thickBot="1">
      <c r="A17" s="8"/>
      <c r="B17" s="9"/>
      <c r="C17" s="8"/>
      <c r="D17" s="9"/>
      <c r="E17" s="9"/>
      <c r="F17" s="8"/>
      <c r="G17" s="9"/>
      <c r="H17" s="9"/>
      <c r="I17" s="9"/>
      <c r="J17" s="9"/>
      <c r="K17" s="9"/>
      <c r="L17" s="9"/>
      <c r="M17" s="8"/>
      <c r="N17" s="9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11"/>
      <c r="DT17" s="8"/>
      <c r="DU17" s="8"/>
      <c r="DV17" s="8"/>
      <c r="DW17" s="9"/>
    </row>
    <row r="18" spans="1:127" ht="29.25" customHeight="1" thickBot="1">
      <c r="A18" s="211"/>
      <c r="B18" s="572" t="s">
        <v>1021</v>
      </c>
      <c r="C18" s="573"/>
      <c r="D18" s="573"/>
      <c r="E18" s="573"/>
      <c r="F18" s="573"/>
      <c r="G18" s="573"/>
      <c r="H18" s="573"/>
      <c r="I18" s="573"/>
      <c r="J18" s="573"/>
      <c r="K18" s="573"/>
      <c r="L18" s="573"/>
      <c r="M18" s="573"/>
      <c r="N18" s="574"/>
      <c r="O18" s="573"/>
      <c r="P18" s="573"/>
      <c r="Q18" s="573"/>
      <c r="R18" s="573"/>
      <c r="S18" s="573"/>
      <c r="T18" s="573"/>
      <c r="U18" s="573"/>
      <c r="V18" s="573"/>
      <c r="W18" s="573"/>
      <c r="X18" s="573"/>
      <c r="Y18" s="573"/>
      <c r="Z18" s="573"/>
      <c r="AA18" s="573"/>
      <c r="AB18" s="573"/>
      <c r="AC18" s="573"/>
      <c r="AD18" s="573"/>
      <c r="AE18" s="573"/>
      <c r="AF18" s="573"/>
      <c r="AG18" s="573"/>
      <c r="AH18" s="573"/>
      <c r="AI18" s="573"/>
      <c r="AJ18" s="573"/>
      <c r="AK18" s="573"/>
      <c r="AL18" s="573"/>
      <c r="AM18" s="573"/>
      <c r="AN18" s="573"/>
      <c r="AO18" s="573"/>
      <c r="AP18" s="573"/>
      <c r="AQ18" s="573"/>
      <c r="AR18" s="573"/>
      <c r="AS18" s="573"/>
      <c r="AT18" s="573"/>
      <c r="AU18" s="573"/>
      <c r="AV18" s="573"/>
      <c r="AW18" s="573"/>
      <c r="AX18" s="573"/>
      <c r="AY18" s="573"/>
      <c r="AZ18" s="573"/>
      <c r="BA18" s="573"/>
      <c r="BB18" s="573"/>
      <c r="BC18" s="573"/>
      <c r="BD18" s="573"/>
      <c r="BE18" s="573"/>
      <c r="BF18" s="573"/>
      <c r="BG18" s="573"/>
      <c r="BH18" s="573"/>
      <c r="BI18" s="573"/>
      <c r="BJ18" s="573"/>
      <c r="BK18" s="573"/>
      <c r="BL18" s="573"/>
      <c r="BM18" s="573"/>
      <c r="BN18" s="573"/>
      <c r="BO18" s="573"/>
      <c r="BP18" s="573"/>
      <c r="BQ18" s="573"/>
      <c r="BR18" s="573"/>
      <c r="BS18" s="573"/>
      <c r="BT18" s="573"/>
      <c r="BU18" s="573"/>
      <c r="BV18" s="573"/>
      <c r="BW18" s="573"/>
      <c r="BX18" s="573"/>
      <c r="BY18" s="573"/>
      <c r="BZ18" s="573"/>
      <c r="CA18" s="573"/>
      <c r="CB18" s="573"/>
      <c r="CC18" s="573"/>
      <c r="CD18" s="573"/>
      <c r="CE18" s="573"/>
      <c r="CF18" s="573"/>
      <c r="CG18" s="573"/>
      <c r="CH18" s="573"/>
      <c r="CI18" s="573"/>
      <c r="CJ18" s="573"/>
      <c r="CK18" s="574"/>
      <c r="CL18" s="574"/>
      <c r="CM18" s="574"/>
      <c r="CN18" s="574"/>
      <c r="CO18" s="574"/>
      <c r="CP18" s="574"/>
      <c r="CQ18" s="574"/>
      <c r="CR18" s="574"/>
      <c r="CS18" s="574"/>
      <c r="CT18" s="574"/>
      <c r="CU18" s="574"/>
      <c r="CV18" s="574"/>
      <c r="CW18" s="574"/>
      <c r="CX18" s="574"/>
      <c r="CY18" s="574"/>
      <c r="CZ18" s="574"/>
      <c r="DA18" s="574"/>
      <c r="DB18" s="574"/>
      <c r="DC18" s="574"/>
      <c r="DD18" s="574"/>
      <c r="DE18" s="574"/>
      <c r="DF18" s="574"/>
      <c r="DG18" s="574"/>
      <c r="DH18" s="574"/>
      <c r="DI18" s="574"/>
      <c r="DJ18" s="574"/>
      <c r="DK18" s="574"/>
      <c r="DL18" s="574"/>
      <c r="DM18" s="574"/>
      <c r="DN18" s="574"/>
      <c r="DO18" s="574"/>
      <c r="DP18" s="574"/>
      <c r="DQ18" s="574"/>
      <c r="DR18" s="574"/>
      <c r="DS18" s="574"/>
      <c r="DT18" s="574"/>
      <c r="DU18" s="574"/>
      <c r="DV18" s="574"/>
      <c r="DW18" s="575"/>
    </row>
    <row r="19" spans="1:127" ht="31.5">
      <c r="A19" s="212">
        <v>10</v>
      </c>
      <c r="B19" s="395" t="s">
        <v>504</v>
      </c>
      <c r="C19" s="215" t="s">
        <v>1183</v>
      </c>
      <c r="D19" s="395" t="s">
        <v>1181</v>
      </c>
      <c r="E19" s="395" t="s">
        <v>1181</v>
      </c>
      <c r="F19" s="337" t="s">
        <v>1181</v>
      </c>
      <c r="G19" s="213" t="s">
        <v>1499</v>
      </c>
      <c r="H19" s="213" t="s">
        <v>1492</v>
      </c>
      <c r="I19" s="213" t="s">
        <v>1493</v>
      </c>
      <c r="J19" s="395" t="s">
        <v>1491</v>
      </c>
      <c r="K19" s="234" t="s">
        <v>1203</v>
      </c>
      <c r="L19" s="214" t="s">
        <v>1013</v>
      </c>
      <c r="M19" s="215" t="s">
        <v>1014</v>
      </c>
      <c r="N19" s="216" t="str">
        <f t="shared" ref="N19:N79" si="36">IF(O19="Y",$O$3&amp;CHAR(10),"")&amp;IF(P19="Y",$P$3&amp;CHAR(10),"")&amp;IF(Q19="Y",$Q$3&amp;CHAR(10),"")&amp;IF(R19="Y",$R$3&amp;CHAR(10),"")&amp;IF(S19="Y",$S$3&amp;CHAR(10),"")&amp;IF(T19="Y",$T$3&amp;CHAR(10),"")&amp;IF(U19="Y",$U$3&amp;CHAR(10),"")&amp;IF(V19="Y",$V$3&amp;CHAR(10),"")&amp;IF(W19="Y",$W$3&amp;CHAR(10),"")&amp;IF(X19="Y",$X$3&amp;CHAR(10),"")&amp;IF(Y19="Y",$Y$3&amp;CHAR(10),"")</f>
        <v xml:space="preserve">EC_BUSMON
EC_DRIVE_TEST_INACTIVE
EC_STARTUP_1000MS
</v>
      </c>
      <c r="O19" s="217" t="s">
        <v>1011</v>
      </c>
      <c r="P19" s="218" t="s">
        <v>5</v>
      </c>
      <c r="Q19" s="218" t="s">
        <v>1011</v>
      </c>
      <c r="R19" s="218" t="s">
        <v>5</v>
      </c>
      <c r="S19" s="218" t="s">
        <v>1011</v>
      </c>
      <c r="T19" s="218"/>
      <c r="U19" s="218" t="s">
        <v>5</v>
      </c>
      <c r="V19" s="218" t="s">
        <v>5</v>
      </c>
      <c r="W19" s="218" t="s">
        <v>5</v>
      </c>
      <c r="X19" s="218"/>
      <c r="Y19" s="219"/>
      <c r="Z19" s="212" t="str">
        <f t="shared" ref="Z19:Z79" si="37">IF(AA19="Y",$AA$3&amp;CHAR(10),"") &amp; IF(AB19="Y",$AB$3&amp;CHAR(10),"") &amp; IF(AC19="Y",$AC$3&amp;CHAR(10),"") &amp; IF(AD19="Y",$AD$3&amp;CHAR(10),"")&amp; IF(AE19="Y",$AE$3&amp;CHAR(10),"")&amp; IF(AF19="Y",$AF$3&amp;CHAR(10),"") &amp; IF(AG19="Y",$AG$3&amp;CHAR(10),"") &amp; IF(AH19="Y",$AH$3&amp;CHAR(10),"") &amp; IF(AI19="Y",$AI$3&amp;CHAR(10),"") &amp; IF(AJ19="Y",$AJ$3&amp;CHAR(10),"") &amp; IF(AK19="Y",$AK$3&amp;CHAR(10),"") &amp; IF(AL19="Y",$AL$3&amp;CHAR(10),"") &amp; IF(AM19="Y",$AM$3&amp;CHAR(10),"") &amp; IF(AN19="Y",$AN$3&amp;CHAR(10),"") &amp; IF(AO19="Y",$AO$3&amp;CHAR(10),"") &amp; IF(AP19="Y",$AP$3&amp;CHAR(10),"") &amp; IF(AQ19="Y",$AQ$3&amp;CHAR(10),"") &amp; IF(AR19="Y",$AR$3&amp;CHAR(10),"") &amp; IF(AS19="Y",$AS$3&amp;CHAR(10),"") &amp; IF(AT19="Y",$AT$3&amp;CHAR(10),"") &amp; IF(AU19="Y",$AU$3&amp;CHAR(10),"") &amp; IF(AV19="Y",$AV$3&amp;CHAR(10),"") &amp; IF(AW19="Y",$AW$3&amp;CHAR(10),"") &amp; IF(AX19="Y",$AX$3&amp;CHAR(10),"") &amp; IF(AY19="Y",$AY$3&amp;CHAR(10),"")</f>
        <v xml:space="preserve">CA_ACC_02
CA_PSS_07
CA_SENSOR_01
CA_SENSOR_04
CA_SENSOR_08
CA_SENSOR_10
</v>
      </c>
      <c r="AA19" s="220"/>
      <c r="AB19" s="221" t="s">
        <v>1011</v>
      </c>
      <c r="AC19" s="221"/>
      <c r="AD19" s="221"/>
      <c r="AE19" s="221"/>
      <c r="AF19" s="221"/>
      <c r="AG19" s="221"/>
      <c r="AH19" s="221"/>
      <c r="AI19" s="221"/>
      <c r="AJ19" s="221"/>
      <c r="AK19" s="221" t="s">
        <v>1011</v>
      </c>
      <c r="AL19" s="221" t="s">
        <v>1011</v>
      </c>
      <c r="AM19" s="221"/>
      <c r="AN19" s="221"/>
      <c r="AO19" s="221" t="s">
        <v>1011</v>
      </c>
      <c r="AP19" s="221"/>
      <c r="AQ19" s="221"/>
      <c r="AR19" s="221"/>
      <c r="AS19" s="222" t="s">
        <v>1011</v>
      </c>
      <c r="AT19" s="222"/>
      <c r="AU19" s="222" t="s">
        <v>1011</v>
      </c>
      <c r="AV19" s="222"/>
      <c r="AW19" s="222"/>
      <c r="AX19" s="222"/>
      <c r="AY19" s="222" t="s">
        <v>5</v>
      </c>
      <c r="AZ19" s="223" t="s">
        <v>1012</v>
      </c>
      <c r="BA19" s="224" t="s">
        <v>5</v>
      </c>
      <c r="BB19" s="224" t="s">
        <v>5</v>
      </c>
      <c r="BC19" s="224" t="s">
        <v>5</v>
      </c>
      <c r="BD19" s="224" t="s">
        <v>5</v>
      </c>
      <c r="BE19" s="224" t="s">
        <v>5</v>
      </c>
      <c r="BF19" s="225" t="s">
        <v>5</v>
      </c>
      <c r="BG19" s="226" t="s">
        <v>5</v>
      </c>
      <c r="BH19" s="224" t="s">
        <v>5</v>
      </c>
      <c r="BI19" s="224" t="s">
        <v>5</v>
      </c>
      <c r="BJ19" s="224" t="s">
        <v>1015</v>
      </c>
      <c r="BK19" s="224" t="s">
        <v>5</v>
      </c>
      <c r="BL19" s="224" t="s">
        <v>1015</v>
      </c>
      <c r="BM19" s="224" t="s">
        <v>5</v>
      </c>
      <c r="BN19" s="224" t="s">
        <v>5</v>
      </c>
      <c r="BO19" s="224" t="s">
        <v>5</v>
      </c>
      <c r="BP19" s="227" t="s">
        <v>5</v>
      </c>
      <c r="BQ19" s="223" t="s">
        <v>1012</v>
      </c>
      <c r="BR19" s="224"/>
      <c r="BS19" s="224" t="s">
        <v>5</v>
      </c>
      <c r="BT19" s="224" t="s">
        <v>1012</v>
      </c>
      <c r="BU19" s="224" t="s">
        <v>5</v>
      </c>
      <c r="BV19" s="224" t="s">
        <v>5</v>
      </c>
      <c r="BW19" s="224" t="s">
        <v>5</v>
      </c>
      <c r="BX19" s="224" t="s">
        <v>5</v>
      </c>
      <c r="BY19" s="224" t="s">
        <v>1012</v>
      </c>
      <c r="BZ19" s="224" t="s">
        <v>5</v>
      </c>
      <c r="CA19" s="224" t="s">
        <v>1012</v>
      </c>
      <c r="CB19" s="224" t="s">
        <v>5</v>
      </c>
      <c r="CC19" s="224" t="s">
        <v>5</v>
      </c>
      <c r="CD19" s="224" t="s">
        <v>5</v>
      </c>
      <c r="CE19" s="224" t="s">
        <v>5</v>
      </c>
      <c r="CF19" s="224" t="s">
        <v>1012</v>
      </c>
      <c r="CG19" s="224"/>
      <c r="CH19" s="224" t="s">
        <v>5</v>
      </c>
      <c r="CI19" s="224" t="s">
        <v>5</v>
      </c>
      <c r="CJ19" s="227" t="s">
        <v>5</v>
      </c>
      <c r="CK19" s="228">
        <f>IF(AZ19&lt;&gt;"",$AZ$4,0)+IF(BA19&lt;&gt;"",$BA$4,0)+IF(BB19&lt;&gt;"",$BB$4,0)+IF(BC19&lt;&gt;"",$BC$4,0)</f>
        <v>4</v>
      </c>
      <c r="CL19" s="229">
        <f>IF(OR(AZ19="IR",BA19="IR",BB19="IR",BC19="IR"),1,0)</f>
        <v>0</v>
      </c>
      <c r="CM19" s="230">
        <f>IF(BD19&lt;&gt;"",$BD$4,0) + IF(BE19&lt;&gt;"",$BE$4,0) + IF(BF19&lt;&gt;"",$BF$4,0)</f>
        <v>0</v>
      </c>
      <c r="CN19" s="229">
        <f>IF(OR(BD19="IR",BE19="IR",BF19="IR"),1,0)</f>
        <v>0</v>
      </c>
      <c r="CO19" s="230">
        <f>IF(BG19&lt;&gt;"",$BG$4,0)+IF(BH19&lt;&gt;"",$BH$4,0)+IF(BI19&lt;&gt;"",$BI$4,0)+IF(BJ19&lt;&gt;"",$BJ$4,0)+IF(BK19&lt;&gt;"",$BK$4,0)+IF(BL19&lt;&gt;"",$BL$4,0)+IF(BM19&lt;&gt;"",$BM$4,0)</f>
        <v>24</v>
      </c>
      <c r="CP19" s="229">
        <f>IF(OR(BG19="IR",BH19="IR",BI19="IR",BJ19="IR",BK19="IR",BL19="IR",BM19="IR"),1,0)</f>
        <v>1</v>
      </c>
      <c r="CQ19" s="230">
        <f>IF(BN19&lt;&gt;"",$BN$4,0) + IF(BO19&lt;&gt;"",$BO$4,0) + IF(BP19&lt;&gt;"",$BP$4,0)</f>
        <v>0</v>
      </c>
      <c r="CR19" s="229">
        <f>IF(OR(BN19="IR",BO19="IR",BP19="IR"),1,0)</f>
        <v>0</v>
      </c>
      <c r="CS19" s="230">
        <f>IF(BQ19&lt;&gt;"",$BQ$4,0) + IF(BR19&lt;&gt;"",$BR$4,0)</f>
        <v>1</v>
      </c>
      <c r="CT19" s="229">
        <f>IF(OR(BQ19="IR",BR19="IR"),1,0)</f>
        <v>0</v>
      </c>
      <c r="CU19" s="230">
        <f>IF(BS19&lt;&gt;"",$BS$4,0)</f>
        <v>0</v>
      </c>
      <c r="CV19" s="229">
        <f>IF(BS19="IR",1,0)</f>
        <v>0</v>
      </c>
      <c r="CW19" s="230">
        <f>IF(BT19&lt;&gt;"",$BT$4,0)</f>
        <v>8</v>
      </c>
      <c r="CX19" s="229">
        <f>IF(BT19="IR",1,0)</f>
        <v>0</v>
      </c>
      <c r="CY19" s="230">
        <f>IF(BU19&lt;&gt;"",$BU$4,0) + IF(BV19&lt;&gt;"",$BV$4,0) + IF(BW19&lt;&gt;"",$BW$4,0)</f>
        <v>0</v>
      </c>
      <c r="CZ19" s="229">
        <f>IF(OR(BU19="IR",BV19="IR",BW19="IR"),1,0)</f>
        <v>0</v>
      </c>
      <c r="DA19" s="230">
        <f>IF(BX19&lt;&gt;"",$BX$4,0)</f>
        <v>0</v>
      </c>
      <c r="DB19" s="229">
        <f>IF(BX19="IR",1,0)</f>
        <v>0</v>
      </c>
      <c r="DC19" s="230">
        <v>0</v>
      </c>
      <c r="DD19" s="229">
        <v>0</v>
      </c>
      <c r="DE19" s="230">
        <f>IF(BY19&lt;&gt;"",$BY$4,0)</f>
        <v>1</v>
      </c>
      <c r="DF19" s="229">
        <f>IF(BY19="IR",1,0)</f>
        <v>0</v>
      </c>
      <c r="DG19" s="230">
        <f>IF(BZ19&lt;&gt;"",$BZ$4,0)</f>
        <v>0</v>
      </c>
      <c r="DH19" s="229">
        <f>IF(BZ19="IR",1,0)</f>
        <v>0</v>
      </c>
      <c r="DI19" s="230">
        <v>0</v>
      </c>
      <c r="DJ19" s="229">
        <v>0</v>
      </c>
      <c r="DK19" s="230">
        <f>IF(CA19&lt;&gt;"",$CA$4,0)</f>
        <v>1</v>
      </c>
      <c r="DL19" s="229">
        <f>IF(CA19="IR",1,0)</f>
        <v>0</v>
      </c>
      <c r="DM19" s="230">
        <f>IF(CB19&lt;&gt;"",$CB$4,0) + IF(CC19&lt;&gt;"",$CC$4,0)</f>
        <v>0</v>
      </c>
      <c r="DN19" s="229">
        <f>IF(OR(CB19="IR",CC19="IR"),1,0)</f>
        <v>0</v>
      </c>
      <c r="DO19" s="230">
        <f>IF(CD19&lt;&gt;"",$CD$4,0) + IF(CE19="re",$CE$4,0)</f>
        <v>0</v>
      </c>
      <c r="DP19" s="229">
        <f>IF(OR(CD19="IR",CE19="IR"),1,0)</f>
        <v>0</v>
      </c>
      <c r="DQ19" s="230">
        <f t="shared" ref="DQ19" si="38">IF(CF19&lt;&gt;"",$CF$4,0) + IF(CG19&lt;&gt;"",$CG$4,0)</f>
        <v>32</v>
      </c>
      <c r="DR19" s="229">
        <f t="shared" ref="DR19" si="39">IF(OR(CF19="IR",CG19="IR"),1,0)</f>
        <v>0</v>
      </c>
      <c r="DS19" s="231">
        <f>IF(CH19&lt;&gt;"",$CH$4,0) + IF(CI19&lt;&gt;"",$CI$4,0)</f>
        <v>0</v>
      </c>
      <c r="DT19" s="229">
        <f>IF(OR(CH19="IR",CI19="IR"),1,0)</f>
        <v>0</v>
      </c>
      <c r="DU19" s="230">
        <f>IF(CJ19&lt;&gt;"",$CJ$4,0)</f>
        <v>0</v>
      </c>
      <c r="DV19" s="232">
        <f>IF(CJ19="IR",1,0)</f>
        <v>0</v>
      </c>
      <c r="DW19" s="213" t="s">
        <v>505</v>
      </c>
    </row>
    <row r="20" spans="1:127" ht="15.75">
      <c r="A20" s="233">
        <v>11</v>
      </c>
      <c r="B20" s="235" t="s">
        <v>474</v>
      </c>
      <c r="C20" s="236" t="s">
        <v>1183</v>
      </c>
      <c r="D20" s="235" t="s">
        <v>1184</v>
      </c>
      <c r="E20" s="235" t="s">
        <v>1185</v>
      </c>
      <c r="F20" s="338">
        <v>1000</v>
      </c>
      <c r="G20" s="234" t="s">
        <v>1204</v>
      </c>
      <c r="H20" s="234" t="s">
        <v>1205</v>
      </c>
      <c r="I20" s="234" t="s">
        <v>1206</v>
      </c>
      <c r="J20" s="235" t="s">
        <v>1232</v>
      </c>
      <c r="K20" s="234" t="s">
        <v>1203</v>
      </c>
      <c r="L20" s="235"/>
      <c r="M20" s="236" t="s">
        <v>1010</v>
      </c>
      <c r="N20" s="237" t="str">
        <f t="shared" si="36"/>
        <v xml:space="preserve">EC_BUSMON
EC_BUSSYNC
EC_DRIVE_TEST_INACTIVE
EC_PRODUCTION_MODE_INACTIVE
EC_STARTUP_1000MS
EC_ENGINE_NOT_CRANKING
</v>
      </c>
      <c r="O20" s="238" t="s">
        <v>1011</v>
      </c>
      <c r="P20" s="239" t="s">
        <v>1011</v>
      </c>
      <c r="Q20" s="239" t="s">
        <v>1011</v>
      </c>
      <c r="R20" s="239" t="s">
        <v>1011</v>
      </c>
      <c r="S20" s="239" t="s">
        <v>1011</v>
      </c>
      <c r="T20" s="239" t="s">
        <v>1011</v>
      </c>
      <c r="U20" s="239" t="s">
        <v>5</v>
      </c>
      <c r="V20" s="239" t="s">
        <v>5</v>
      </c>
      <c r="W20" s="239" t="s">
        <v>5</v>
      </c>
      <c r="X20" s="239"/>
      <c r="Y20" s="240"/>
      <c r="Z20" s="233" t="str">
        <f t="shared" si="37"/>
        <v xml:space="preserve">CA_ACC_01
CA_PSS_01
CA_SENSOR_10
</v>
      </c>
      <c r="AA20" s="241" t="s">
        <v>1011</v>
      </c>
      <c r="AB20" s="242"/>
      <c r="AC20" s="242"/>
      <c r="AD20" s="242"/>
      <c r="AE20" s="242" t="s">
        <v>1011</v>
      </c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3"/>
      <c r="AT20" s="243"/>
      <c r="AU20" s="243" t="s">
        <v>1011</v>
      </c>
      <c r="AV20" s="243"/>
      <c r="AW20" s="243"/>
      <c r="AX20" s="243"/>
      <c r="AY20" s="243" t="s">
        <v>5</v>
      </c>
      <c r="AZ20" s="244" t="s">
        <v>5</v>
      </c>
      <c r="BA20" s="245" t="s">
        <v>1012</v>
      </c>
      <c r="BB20" s="245" t="s">
        <v>5</v>
      </c>
      <c r="BC20" s="245" t="s">
        <v>5</v>
      </c>
      <c r="BD20" s="245" t="s">
        <v>5</v>
      </c>
      <c r="BE20" s="245" t="s">
        <v>5</v>
      </c>
      <c r="BF20" s="246" t="s">
        <v>5</v>
      </c>
      <c r="BG20" s="247" t="s">
        <v>1012</v>
      </c>
      <c r="BH20" s="245" t="s">
        <v>5</v>
      </c>
      <c r="BI20" s="245" t="s">
        <v>5</v>
      </c>
      <c r="BJ20" s="245" t="s">
        <v>5</v>
      </c>
      <c r="BK20" s="245" t="s">
        <v>5</v>
      </c>
      <c r="BL20" s="245" t="s">
        <v>5</v>
      </c>
      <c r="BM20" s="245" t="s">
        <v>5</v>
      </c>
      <c r="BN20" s="245" t="s">
        <v>5</v>
      </c>
      <c r="BO20" s="245" t="s">
        <v>5</v>
      </c>
      <c r="BP20" s="248" t="s">
        <v>5</v>
      </c>
      <c r="BQ20" s="244" t="s">
        <v>5</v>
      </c>
      <c r="BR20" s="245" t="s">
        <v>5</v>
      </c>
      <c r="BS20" s="245" t="s">
        <v>5</v>
      </c>
      <c r="BT20" s="245" t="s">
        <v>5</v>
      </c>
      <c r="BU20" s="245" t="s">
        <v>5</v>
      </c>
      <c r="BV20" s="245" t="s">
        <v>5</v>
      </c>
      <c r="BW20" s="245" t="s">
        <v>5</v>
      </c>
      <c r="BX20" s="245" t="s">
        <v>5</v>
      </c>
      <c r="BY20" s="245" t="s">
        <v>5</v>
      </c>
      <c r="BZ20" s="245" t="s">
        <v>5</v>
      </c>
      <c r="CA20" s="245" t="s">
        <v>5</v>
      </c>
      <c r="CB20" s="245" t="s">
        <v>5</v>
      </c>
      <c r="CC20" s="245" t="s">
        <v>5</v>
      </c>
      <c r="CD20" s="245" t="s">
        <v>5</v>
      </c>
      <c r="CE20" s="245" t="s">
        <v>5</v>
      </c>
      <c r="CF20" s="245" t="s">
        <v>1012</v>
      </c>
      <c r="CG20" s="245"/>
      <c r="CH20" s="245" t="s">
        <v>5</v>
      </c>
      <c r="CI20" s="245" t="s">
        <v>5</v>
      </c>
      <c r="CJ20" s="248" t="s">
        <v>5</v>
      </c>
      <c r="CK20" s="249">
        <f t="shared" ref="CK20:CK80" si="40">IF(AZ20&lt;&gt;"",$AZ$4,0)+IF(BA20&lt;&gt;"",$BA$4,0)+IF(BB20&lt;&gt;"",$BB$4,0)+IF(BC20&lt;&gt;"",$BC$4,0)</f>
        <v>1</v>
      </c>
      <c r="CL20" s="250">
        <f t="shared" ref="CL20:CL80" si="41">IF(OR(AZ20="IR",BA20="IR",BB20="IR",BC20="IR"),1,0)</f>
        <v>0</v>
      </c>
      <c r="CM20" s="251">
        <f t="shared" ref="CM20:CM80" si="42">IF(BD20&lt;&gt;"",$BD$4,0) + IF(BE20&lt;&gt;"",$BE$4,0) + IF(BF20&lt;&gt;"",$BF$4,0)</f>
        <v>0</v>
      </c>
      <c r="CN20" s="250">
        <f t="shared" ref="CN20:CN80" si="43">IF(OR(BD20="IR",BE20="IR",BF20="IR"),1,0)</f>
        <v>0</v>
      </c>
      <c r="CO20" s="251">
        <f t="shared" ref="CO20:CO80" si="44">IF(BG20&lt;&gt;"",$BG$4,0)+IF(BH20&lt;&gt;"",$BH$4,0)+IF(BI20&lt;&gt;"",$BI$4,0)+IF(BJ20&lt;&gt;"",$BJ$4,0)+IF(BK20&lt;&gt;"",$BK$4,0)+IF(BL20&lt;&gt;"",$BL$4,0)+IF(BM20&lt;&gt;"",$BM$4,0)</f>
        <v>1</v>
      </c>
      <c r="CP20" s="250">
        <f t="shared" ref="CP20:CP80" si="45">IF(OR(BG20="IR",BH20="IR",BI20="IR",BJ20="IR",BK20="IR",BL20="IR",BM20="IR"),1,0)</f>
        <v>0</v>
      </c>
      <c r="CQ20" s="251">
        <f t="shared" ref="CQ20:CQ80" si="46">IF(BN20&lt;&gt;"",$BN$4,0) + IF(BO20&lt;&gt;"",$BO$4,0) + IF(BP20&lt;&gt;"",$BP$4,0)</f>
        <v>0</v>
      </c>
      <c r="CR20" s="250">
        <f t="shared" ref="CR20:CR80" si="47">IF(OR(BN20="IR",BO20="IR",BP20="IR"),1,0)</f>
        <v>0</v>
      </c>
      <c r="CS20" s="251">
        <f t="shared" ref="CS20:CS80" si="48">IF(BQ20&lt;&gt;"",$BQ$4,0) + IF(BR20&lt;&gt;"",$BR$4,0)</f>
        <v>0</v>
      </c>
      <c r="CT20" s="250">
        <f t="shared" ref="CT20:CT80" si="49">IF(OR(BQ20="IR",BR20="IR"),1,0)</f>
        <v>0</v>
      </c>
      <c r="CU20" s="251">
        <f t="shared" ref="CU20:CU80" si="50">IF(BS20&lt;&gt;"",$BS$4,0)</f>
        <v>0</v>
      </c>
      <c r="CV20" s="250">
        <f t="shared" ref="CV20:CV80" si="51">IF(BS20="IR",1,0)</f>
        <v>0</v>
      </c>
      <c r="CW20" s="251">
        <f t="shared" ref="CW20:CW80" si="52">IF(BT20&lt;&gt;"",$BT$4,0)</f>
        <v>0</v>
      </c>
      <c r="CX20" s="250">
        <f t="shared" ref="CX20:CX80" si="53">IF(BT20="IR",1,0)</f>
        <v>0</v>
      </c>
      <c r="CY20" s="251">
        <f t="shared" ref="CY20:CY80" si="54">IF(BU20&lt;&gt;"",$BU$4,0) + IF(BV20&lt;&gt;"",$BV$4,0) + IF(BW20&lt;&gt;"",$BW$4,0)</f>
        <v>0</v>
      </c>
      <c r="CZ20" s="250">
        <f t="shared" ref="CZ20:CZ80" si="55">IF(OR(BU20="IR",BV20="IR",BW20="IR"),1,0)</f>
        <v>0</v>
      </c>
      <c r="DA20" s="251">
        <f t="shared" ref="DA20:DA80" si="56">IF(BX20&lt;&gt;"",$BX$4,0)</f>
        <v>0</v>
      </c>
      <c r="DB20" s="250">
        <f t="shared" ref="DB20:DB80" si="57">IF(BX20="IR",1,0)</f>
        <v>0</v>
      </c>
      <c r="DC20" s="251">
        <v>0</v>
      </c>
      <c r="DD20" s="250">
        <v>0</v>
      </c>
      <c r="DE20" s="251">
        <f t="shared" ref="DE20:DE80" si="58">IF(BY20&lt;&gt;"",$BY$4,0)</f>
        <v>0</v>
      </c>
      <c r="DF20" s="250">
        <f t="shared" ref="DF20:DF80" si="59">IF(BY20="IR",1,0)</f>
        <v>0</v>
      </c>
      <c r="DG20" s="251">
        <f t="shared" ref="DG20:DG80" si="60">IF(BZ20&lt;&gt;"",$BZ$4,0)</f>
        <v>0</v>
      </c>
      <c r="DH20" s="250">
        <f t="shared" ref="DH20:DH80" si="61">IF(BZ20="IR",1,0)</f>
        <v>0</v>
      </c>
      <c r="DI20" s="251">
        <v>0</v>
      </c>
      <c r="DJ20" s="250">
        <v>0</v>
      </c>
      <c r="DK20" s="251">
        <f t="shared" ref="DK20:DK80" si="62">IF(CA20&lt;&gt;"",$CA$4,0)</f>
        <v>0</v>
      </c>
      <c r="DL20" s="250">
        <f t="shared" ref="DL20:DL80" si="63">IF(CA20="IR",1,0)</f>
        <v>0</v>
      </c>
      <c r="DM20" s="251">
        <f t="shared" ref="DM20:DM80" si="64">IF(CB20&lt;&gt;"",$CB$4,0) + IF(CC20&lt;&gt;"",$CC$4,0)</f>
        <v>0</v>
      </c>
      <c r="DN20" s="250">
        <f t="shared" ref="DN20:DN80" si="65">IF(OR(CB20="IR",CC20="IR"),1,0)</f>
        <v>0</v>
      </c>
      <c r="DO20" s="251">
        <f t="shared" ref="DO20:DO80" si="66">IF(CD20&lt;&gt;"",$CD$4,0) + IF(CE20="re",$CE$4,0)</f>
        <v>0</v>
      </c>
      <c r="DP20" s="250">
        <f t="shared" ref="DP20:DP80" si="67">IF(OR(CD20="IR",CE20="IR"),1,0)</f>
        <v>0</v>
      </c>
      <c r="DQ20" s="251">
        <f t="shared" ref="DQ20:DQ80" si="68">IF(CF20&lt;&gt;"",$CF$4,0) + IF(CG20&lt;&gt;"",$CG$4,0)</f>
        <v>32</v>
      </c>
      <c r="DR20" s="250">
        <f t="shared" ref="DR20:DR80" si="69">IF(OR(CF20="IR",CG20="IR"),1,0)</f>
        <v>0</v>
      </c>
      <c r="DS20" s="252">
        <f t="shared" ref="DS20:DS80" si="70">IF(CH20&lt;&gt;"",$CH$4,0) + IF(CI20&lt;&gt;"",$CI$4,0)</f>
        <v>0</v>
      </c>
      <c r="DT20" s="250">
        <f t="shared" ref="DT20:DT80" si="71">IF(OR(CH20="IR",CI20="IR"),1,0)</f>
        <v>0</v>
      </c>
      <c r="DU20" s="251">
        <f t="shared" ref="DU20:DU80" si="72">IF(CJ20&lt;&gt;"",$CJ$4,0)</f>
        <v>0</v>
      </c>
      <c r="DV20" s="253">
        <f t="shared" ref="DV20:DV80" si="73">IF(CJ20="IR",1,0)</f>
        <v>0</v>
      </c>
      <c r="DW20" s="234" t="s">
        <v>465</v>
      </c>
    </row>
    <row r="21" spans="1:127" ht="15.75">
      <c r="A21" s="233">
        <v>12</v>
      </c>
      <c r="B21" s="235" t="s">
        <v>472</v>
      </c>
      <c r="C21" s="236" t="s">
        <v>1183</v>
      </c>
      <c r="D21" s="235" t="s">
        <v>1187</v>
      </c>
      <c r="E21" s="235" t="s">
        <v>1193</v>
      </c>
      <c r="F21" s="338">
        <v>50</v>
      </c>
      <c r="G21" s="234" t="s">
        <v>1204</v>
      </c>
      <c r="H21" s="234" t="s">
        <v>1205</v>
      </c>
      <c r="I21" s="234" t="s">
        <v>1206</v>
      </c>
      <c r="J21" s="235" t="s">
        <v>1232</v>
      </c>
      <c r="K21" s="234" t="s">
        <v>1203</v>
      </c>
      <c r="L21" s="235"/>
      <c r="M21" s="236" t="s">
        <v>1010</v>
      </c>
      <c r="N21" s="237" t="str">
        <f t="shared" si="36"/>
        <v xml:space="preserve">EC_BUSMON
EC_BUSSYNC
EC_DRIVE_TEST_INACTIVE
EC_PRODUCTION_MODE_INACTIVE
EC_STARTUP_1000MS
EC_ENGINE_NOT_CRANKING
</v>
      </c>
      <c r="O21" s="238" t="s">
        <v>1011</v>
      </c>
      <c r="P21" s="239" t="s">
        <v>1011</v>
      </c>
      <c r="Q21" s="239" t="s">
        <v>1011</v>
      </c>
      <c r="R21" s="239" t="s">
        <v>1011</v>
      </c>
      <c r="S21" s="239" t="s">
        <v>1011</v>
      </c>
      <c r="T21" s="239" t="s">
        <v>1011</v>
      </c>
      <c r="U21" s="239" t="s">
        <v>5</v>
      </c>
      <c r="V21" s="239" t="s">
        <v>5</v>
      </c>
      <c r="W21" s="239" t="s">
        <v>5</v>
      </c>
      <c r="X21" s="239"/>
      <c r="Y21" s="240"/>
      <c r="Z21" s="233" t="str">
        <f t="shared" si="37"/>
        <v xml:space="preserve">CA_ACC_01
CA_PSS_01
CA_SENSOR_10
</v>
      </c>
      <c r="AA21" s="241" t="s">
        <v>1011</v>
      </c>
      <c r="AB21" s="242"/>
      <c r="AC21" s="242"/>
      <c r="AD21" s="242"/>
      <c r="AE21" s="242" t="s">
        <v>1011</v>
      </c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3"/>
      <c r="AT21" s="243"/>
      <c r="AU21" s="243" t="s">
        <v>1011</v>
      </c>
      <c r="AV21" s="243"/>
      <c r="AW21" s="243"/>
      <c r="AX21" s="243"/>
      <c r="AY21" s="243" t="s">
        <v>5</v>
      </c>
      <c r="AZ21" s="244" t="s">
        <v>5</v>
      </c>
      <c r="BA21" s="245" t="s">
        <v>1012</v>
      </c>
      <c r="BB21" s="245" t="s">
        <v>5</v>
      </c>
      <c r="BC21" s="245" t="s">
        <v>5</v>
      </c>
      <c r="BD21" s="245" t="s">
        <v>5</v>
      </c>
      <c r="BE21" s="245" t="s">
        <v>5</v>
      </c>
      <c r="BF21" s="246" t="s">
        <v>5</v>
      </c>
      <c r="BG21" s="247" t="s">
        <v>1012</v>
      </c>
      <c r="BH21" s="245" t="s">
        <v>5</v>
      </c>
      <c r="BI21" s="245" t="s">
        <v>5</v>
      </c>
      <c r="BJ21" s="245" t="s">
        <v>5</v>
      </c>
      <c r="BK21" s="245" t="s">
        <v>5</v>
      </c>
      <c r="BL21" s="245" t="s">
        <v>5</v>
      </c>
      <c r="BM21" s="245" t="s">
        <v>5</v>
      </c>
      <c r="BN21" s="245" t="s">
        <v>5</v>
      </c>
      <c r="BO21" s="245" t="s">
        <v>5</v>
      </c>
      <c r="BP21" s="248" t="s">
        <v>5</v>
      </c>
      <c r="BQ21" s="244" t="s">
        <v>5</v>
      </c>
      <c r="BR21" s="245" t="s">
        <v>5</v>
      </c>
      <c r="BS21" s="245" t="s">
        <v>5</v>
      </c>
      <c r="BT21" s="245" t="s">
        <v>5</v>
      </c>
      <c r="BU21" s="245" t="s">
        <v>5</v>
      </c>
      <c r="BV21" s="245" t="s">
        <v>5</v>
      </c>
      <c r="BW21" s="245" t="s">
        <v>5</v>
      </c>
      <c r="BX21" s="245" t="s">
        <v>5</v>
      </c>
      <c r="BY21" s="245" t="s">
        <v>5</v>
      </c>
      <c r="BZ21" s="245" t="s">
        <v>5</v>
      </c>
      <c r="CA21" s="245" t="s">
        <v>5</v>
      </c>
      <c r="CB21" s="245" t="s">
        <v>5</v>
      </c>
      <c r="CC21" s="245" t="s">
        <v>5</v>
      </c>
      <c r="CD21" s="245" t="s">
        <v>5</v>
      </c>
      <c r="CE21" s="245" t="s">
        <v>5</v>
      </c>
      <c r="CF21" s="245" t="s">
        <v>1012</v>
      </c>
      <c r="CG21" s="245"/>
      <c r="CH21" s="245" t="s">
        <v>5</v>
      </c>
      <c r="CI21" s="245" t="s">
        <v>5</v>
      </c>
      <c r="CJ21" s="248" t="s">
        <v>5</v>
      </c>
      <c r="CK21" s="249">
        <f t="shared" si="40"/>
        <v>1</v>
      </c>
      <c r="CL21" s="250">
        <f t="shared" si="41"/>
        <v>0</v>
      </c>
      <c r="CM21" s="251">
        <f t="shared" si="42"/>
        <v>0</v>
      </c>
      <c r="CN21" s="250">
        <f t="shared" si="43"/>
        <v>0</v>
      </c>
      <c r="CO21" s="251">
        <f t="shared" si="44"/>
        <v>1</v>
      </c>
      <c r="CP21" s="250">
        <f t="shared" si="45"/>
        <v>0</v>
      </c>
      <c r="CQ21" s="251">
        <f t="shared" si="46"/>
        <v>0</v>
      </c>
      <c r="CR21" s="250">
        <f t="shared" si="47"/>
        <v>0</v>
      </c>
      <c r="CS21" s="251">
        <f t="shared" si="48"/>
        <v>0</v>
      </c>
      <c r="CT21" s="250">
        <f t="shared" si="49"/>
        <v>0</v>
      </c>
      <c r="CU21" s="251">
        <f t="shared" si="50"/>
        <v>0</v>
      </c>
      <c r="CV21" s="250">
        <f t="shared" si="51"/>
        <v>0</v>
      </c>
      <c r="CW21" s="251">
        <f t="shared" si="52"/>
        <v>0</v>
      </c>
      <c r="CX21" s="250">
        <f t="shared" si="53"/>
        <v>0</v>
      </c>
      <c r="CY21" s="251">
        <f t="shared" si="54"/>
        <v>0</v>
      </c>
      <c r="CZ21" s="250">
        <f t="shared" si="55"/>
        <v>0</v>
      </c>
      <c r="DA21" s="251">
        <f t="shared" si="56"/>
        <v>0</v>
      </c>
      <c r="DB21" s="250">
        <f t="shared" si="57"/>
        <v>0</v>
      </c>
      <c r="DC21" s="251">
        <v>0</v>
      </c>
      <c r="DD21" s="250">
        <v>0</v>
      </c>
      <c r="DE21" s="251">
        <f t="shared" si="58"/>
        <v>0</v>
      </c>
      <c r="DF21" s="250">
        <f t="shared" si="59"/>
        <v>0</v>
      </c>
      <c r="DG21" s="251">
        <f t="shared" si="60"/>
        <v>0</v>
      </c>
      <c r="DH21" s="250">
        <f t="shared" si="61"/>
        <v>0</v>
      </c>
      <c r="DI21" s="251">
        <v>0</v>
      </c>
      <c r="DJ21" s="250">
        <v>0</v>
      </c>
      <c r="DK21" s="251">
        <f t="shared" si="62"/>
        <v>0</v>
      </c>
      <c r="DL21" s="250">
        <f t="shared" si="63"/>
        <v>0</v>
      </c>
      <c r="DM21" s="251">
        <f t="shared" si="64"/>
        <v>0</v>
      </c>
      <c r="DN21" s="250">
        <f t="shared" si="65"/>
        <v>0</v>
      </c>
      <c r="DO21" s="251">
        <f t="shared" si="66"/>
        <v>0</v>
      </c>
      <c r="DP21" s="250">
        <f t="shared" si="67"/>
        <v>0</v>
      </c>
      <c r="DQ21" s="251">
        <f t="shared" si="68"/>
        <v>32</v>
      </c>
      <c r="DR21" s="250">
        <f t="shared" si="69"/>
        <v>0</v>
      </c>
      <c r="DS21" s="252">
        <f t="shared" si="70"/>
        <v>0</v>
      </c>
      <c r="DT21" s="250">
        <f t="shared" si="71"/>
        <v>0</v>
      </c>
      <c r="DU21" s="251">
        <f t="shared" si="72"/>
        <v>0</v>
      </c>
      <c r="DV21" s="253">
        <f t="shared" si="73"/>
        <v>0</v>
      </c>
      <c r="DW21" s="234" t="s">
        <v>465</v>
      </c>
    </row>
    <row r="22" spans="1:127" ht="15.75">
      <c r="A22" s="233">
        <v>13</v>
      </c>
      <c r="B22" s="235" t="s">
        <v>468</v>
      </c>
      <c r="C22" s="236" t="s">
        <v>1183</v>
      </c>
      <c r="D22" s="235" t="s">
        <v>1188</v>
      </c>
      <c r="E22" s="235" t="s">
        <v>1194</v>
      </c>
      <c r="F22" s="338">
        <v>20</v>
      </c>
      <c r="G22" s="234" t="s">
        <v>1204</v>
      </c>
      <c r="H22" s="234" t="s">
        <v>1205</v>
      </c>
      <c r="I22" s="234" t="s">
        <v>1206</v>
      </c>
      <c r="J22" s="235" t="s">
        <v>1232</v>
      </c>
      <c r="K22" s="234" t="s">
        <v>1203</v>
      </c>
      <c r="L22" s="235"/>
      <c r="M22" s="236" t="s">
        <v>1010</v>
      </c>
      <c r="N22" s="237" t="str">
        <f t="shared" si="36"/>
        <v xml:space="preserve">EC_BUSMON
EC_BUSSYNC
EC_DRIVE_TEST_INACTIVE
EC_PRODUCTION_MODE_INACTIVE
EC_STARTUP_1000MS
EC_ENGINE_NOT_CRANKING
</v>
      </c>
      <c r="O22" s="238" t="s">
        <v>1011</v>
      </c>
      <c r="P22" s="239" t="s">
        <v>1011</v>
      </c>
      <c r="Q22" s="239" t="s">
        <v>1011</v>
      </c>
      <c r="R22" s="239" t="s">
        <v>1011</v>
      </c>
      <c r="S22" s="239" t="s">
        <v>1011</v>
      </c>
      <c r="T22" s="239" t="s">
        <v>1011</v>
      </c>
      <c r="U22" s="239" t="s">
        <v>5</v>
      </c>
      <c r="V22" s="239" t="s">
        <v>5</v>
      </c>
      <c r="W22" s="239" t="s">
        <v>5</v>
      </c>
      <c r="X22" s="239"/>
      <c r="Y22" s="240"/>
      <c r="Z22" s="233" t="str">
        <f t="shared" si="37"/>
        <v xml:space="preserve">CA_ACC_01
CA_PSS_01
CA_SENSOR_10
</v>
      </c>
      <c r="AA22" s="241" t="s">
        <v>1011</v>
      </c>
      <c r="AB22" s="242"/>
      <c r="AC22" s="242"/>
      <c r="AD22" s="242"/>
      <c r="AE22" s="242" t="s">
        <v>1011</v>
      </c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3"/>
      <c r="AT22" s="243"/>
      <c r="AU22" s="243" t="s">
        <v>1011</v>
      </c>
      <c r="AV22" s="243"/>
      <c r="AW22" s="243"/>
      <c r="AX22" s="243"/>
      <c r="AY22" s="243" t="s">
        <v>5</v>
      </c>
      <c r="AZ22" s="244" t="s">
        <v>5</v>
      </c>
      <c r="BA22" s="245" t="s">
        <v>1012</v>
      </c>
      <c r="BB22" s="245" t="s">
        <v>5</v>
      </c>
      <c r="BC22" s="245" t="s">
        <v>5</v>
      </c>
      <c r="BD22" s="245" t="s">
        <v>5</v>
      </c>
      <c r="BE22" s="245" t="s">
        <v>5</v>
      </c>
      <c r="BF22" s="246" t="s">
        <v>5</v>
      </c>
      <c r="BG22" s="247" t="s">
        <v>1012</v>
      </c>
      <c r="BH22" s="245" t="s">
        <v>5</v>
      </c>
      <c r="BI22" s="245" t="s">
        <v>5</v>
      </c>
      <c r="BJ22" s="245" t="s">
        <v>5</v>
      </c>
      <c r="BK22" s="245" t="s">
        <v>5</v>
      </c>
      <c r="BL22" s="245" t="s">
        <v>5</v>
      </c>
      <c r="BM22" s="245" t="s">
        <v>5</v>
      </c>
      <c r="BN22" s="245" t="s">
        <v>5</v>
      </c>
      <c r="BO22" s="245" t="s">
        <v>5</v>
      </c>
      <c r="BP22" s="248" t="s">
        <v>5</v>
      </c>
      <c r="BQ22" s="244" t="s">
        <v>5</v>
      </c>
      <c r="BR22" s="245" t="s">
        <v>5</v>
      </c>
      <c r="BS22" s="245" t="s">
        <v>5</v>
      </c>
      <c r="BT22" s="245" t="s">
        <v>5</v>
      </c>
      <c r="BU22" s="245" t="s">
        <v>5</v>
      </c>
      <c r="BV22" s="245" t="s">
        <v>5</v>
      </c>
      <c r="BW22" s="245" t="s">
        <v>5</v>
      </c>
      <c r="BX22" s="245" t="s">
        <v>5</v>
      </c>
      <c r="BY22" s="245" t="s">
        <v>5</v>
      </c>
      <c r="BZ22" s="245" t="s">
        <v>5</v>
      </c>
      <c r="CA22" s="245" t="s">
        <v>5</v>
      </c>
      <c r="CB22" s="245" t="s">
        <v>5</v>
      </c>
      <c r="CC22" s="245" t="s">
        <v>5</v>
      </c>
      <c r="CD22" s="245" t="s">
        <v>5</v>
      </c>
      <c r="CE22" s="245" t="s">
        <v>5</v>
      </c>
      <c r="CF22" s="245" t="s">
        <v>1012</v>
      </c>
      <c r="CG22" s="245"/>
      <c r="CH22" s="245" t="s">
        <v>5</v>
      </c>
      <c r="CI22" s="245" t="s">
        <v>5</v>
      </c>
      <c r="CJ22" s="248" t="s">
        <v>5</v>
      </c>
      <c r="CK22" s="249">
        <f t="shared" si="40"/>
        <v>1</v>
      </c>
      <c r="CL22" s="250">
        <f t="shared" si="41"/>
        <v>0</v>
      </c>
      <c r="CM22" s="251">
        <f t="shared" si="42"/>
        <v>0</v>
      </c>
      <c r="CN22" s="250">
        <f t="shared" si="43"/>
        <v>0</v>
      </c>
      <c r="CO22" s="251">
        <f t="shared" si="44"/>
        <v>1</v>
      </c>
      <c r="CP22" s="250">
        <f t="shared" si="45"/>
        <v>0</v>
      </c>
      <c r="CQ22" s="251">
        <f t="shared" si="46"/>
        <v>0</v>
      </c>
      <c r="CR22" s="250">
        <f t="shared" si="47"/>
        <v>0</v>
      </c>
      <c r="CS22" s="251">
        <f t="shared" si="48"/>
        <v>0</v>
      </c>
      <c r="CT22" s="250">
        <f t="shared" si="49"/>
        <v>0</v>
      </c>
      <c r="CU22" s="251">
        <f t="shared" si="50"/>
        <v>0</v>
      </c>
      <c r="CV22" s="250">
        <f t="shared" si="51"/>
        <v>0</v>
      </c>
      <c r="CW22" s="251">
        <f t="shared" si="52"/>
        <v>0</v>
      </c>
      <c r="CX22" s="250">
        <f t="shared" si="53"/>
        <v>0</v>
      </c>
      <c r="CY22" s="251">
        <f t="shared" si="54"/>
        <v>0</v>
      </c>
      <c r="CZ22" s="250">
        <f t="shared" si="55"/>
        <v>0</v>
      </c>
      <c r="DA22" s="251">
        <f t="shared" si="56"/>
        <v>0</v>
      </c>
      <c r="DB22" s="250">
        <f t="shared" si="57"/>
        <v>0</v>
      </c>
      <c r="DC22" s="251">
        <v>0</v>
      </c>
      <c r="DD22" s="250">
        <v>0</v>
      </c>
      <c r="DE22" s="251">
        <f t="shared" si="58"/>
        <v>0</v>
      </c>
      <c r="DF22" s="250">
        <f t="shared" si="59"/>
        <v>0</v>
      </c>
      <c r="DG22" s="251">
        <f t="shared" si="60"/>
        <v>0</v>
      </c>
      <c r="DH22" s="250">
        <f t="shared" si="61"/>
        <v>0</v>
      </c>
      <c r="DI22" s="251">
        <v>0</v>
      </c>
      <c r="DJ22" s="250">
        <v>0</v>
      </c>
      <c r="DK22" s="251">
        <f t="shared" si="62"/>
        <v>0</v>
      </c>
      <c r="DL22" s="250">
        <f t="shared" si="63"/>
        <v>0</v>
      </c>
      <c r="DM22" s="251">
        <f t="shared" si="64"/>
        <v>0</v>
      </c>
      <c r="DN22" s="250">
        <f t="shared" si="65"/>
        <v>0</v>
      </c>
      <c r="DO22" s="251">
        <f t="shared" si="66"/>
        <v>0</v>
      </c>
      <c r="DP22" s="250">
        <f t="shared" si="67"/>
        <v>0</v>
      </c>
      <c r="DQ22" s="251">
        <f t="shared" si="68"/>
        <v>32</v>
      </c>
      <c r="DR22" s="250">
        <f t="shared" si="69"/>
        <v>0</v>
      </c>
      <c r="DS22" s="252">
        <f t="shared" si="70"/>
        <v>0</v>
      </c>
      <c r="DT22" s="250">
        <f t="shared" si="71"/>
        <v>0</v>
      </c>
      <c r="DU22" s="251">
        <f t="shared" si="72"/>
        <v>0</v>
      </c>
      <c r="DV22" s="253">
        <f t="shared" si="73"/>
        <v>0</v>
      </c>
      <c r="DW22" s="234" t="s">
        <v>465</v>
      </c>
    </row>
    <row r="23" spans="1:127" ht="15.75">
      <c r="A23" s="233">
        <v>14</v>
      </c>
      <c r="B23" s="235" t="s">
        <v>470</v>
      </c>
      <c r="C23" s="236" t="s">
        <v>1183</v>
      </c>
      <c r="D23" s="235" t="s">
        <v>1189</v>
      </c>
      <c r="E23" s="235" t="s">
        <v>1195</v>
      </c>
      <c r="F23" s="338">
        <v>20</v>
      </c>
      <c r="G23" s="234" t="s">
        <v>1204</v>
      </c>
      <c r="H23" s="234" t="s">
        <v>1205</v>
      </c>
      <c r="I23" s="234" t="s">
        <v>1206</v>
      </c>
      <c r="J23" s="235" t="s">
        <v>1232</v>
      </c>
      <c r="K23" s="234" t="s">
        <v>1203</v>
      </c>
      <c r="L23" s="235"/>
      <c r="M23" s="236" t="s">
        <v>1010</v>
      </c>
      <c r="N23" s="237" t="str">
        <f t="shared" si="36"/>
        <v xml:space="preserve">EC_BUSMON
EC_BUSSYNC
EC_DRIVE_TEST_INACTIVE
EC_PRODUCTION_MODE_INACTIVE
EC_STARTUP_1000MS
EC_ENGINE_NOT_CRANKING
</v>
      </c>
      <c r="O23" s="238" t="s">
        <v>1011</v>
      </c>
      <c r="P23" s="239" t="s">
        <v>1011</v>
      </c>
      <c r="Q23" s="239" t="s">
        <v>1011</v>
      </c>
      <c r="R23" s="239" t="s">
        <v>1011</v>
      </c>
      <c r="S23" s="239" t="s">
        <v>1011</v>
      </c>
      <c r="T23" s="239" t="s">
        <v>1011</v>
      </c>
      <c r="U23" s="239" t="s">
        <v>5</v>
      </c>
      <c r="V23" s="239" t="s">
        <v>5</v>
      </c>
      <c r="W23" s="239" t="s">
        <v>5</v>
      </c>
      <c r="X23" s="239"/>
      <c r="Y23" s="240"/>
      <c r="Z23" s="233" t="str">
        <f t="shared" si="37"/>
        <v xml:space="preserve">CA_ACC_01
CA_PSS_01
CA_SENSOR_10
</v>
      </c>
      <c r="AA23" s="241" t="s">
        <v>1011</v>
      </c>
      <c r="AB23" s="242"/>
      <c r="AC23" s="242"/>
      <c r="AD23" s="242"/>
      <c r="AE23" s="242" t="s">
        <v>1011</v>
      </c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3"/>
      <c r="AT23" s="243"/>
      <c r="AU23" s="243" t="s">
        <v>1011</v>
      </c>
      <c r="AV23" s="243"/>
      <c r="AW23" s="243"/>
      <c r="AX23" s="243"/>
      <c r="AY23" s="243" t="s">
        <v>5</v>
      </c>
      <c r="AZ23" s="244" t="s">
        <v>5</v>
      </c>
      <c r="BA23" s="245" t="s">
        <v>1012</v>
      </c>
      <c r="BB23" s="245" t="s">
        <v>5</v>
      </c>
      <c r="BC23" s="245" t="s">
        <v>5</v>
      </c>
      <c r="BD23" s="245" t="s">
        <v>5</v>
      </c>
      <c r="BE23" s="245" t="s">
        <v>5</v>
      </c>
      <c r="BF23" s="246" t="s">
        <v>5</v>
      </c>
      <c r="BG23" s="247" t="s">
        <v>1012</v>
      </c>
      <c r="BH23" s="245" t="s">
        <v>5</v>
      </c>
      <c r="BI23" s="245" t="s">
        <v>5</v>
      </c>
      <c r="BJ23" s="245" t="s">
        <v>5</v>
      </c>
      <c r="BK23" s="245" t="s">
        <v>5</v>
      </c>
      <c r="BL23" s="245" t="s">
        <v>5</v>
      </c>
      <c r="BM23" s="245" t="s">
        <v>5</v>
      </c>
      <c r="BN23" s="245" t="s">
        <v>5</v>
      </c>
      <c r="BO23" s="245" t="s">
        <v>5</v>
      </c>
      <c r="BP23" s="248" t="s">
        <v>5</v>
      </c>
      <c r="BQ23" s="244" t="s">
        <v>5</v>
      </c>
      <c r="BR23" s="245" t="s">
        <v>5</v>
      </c>
      <c r="BS23" s="245" t="s">
        <v>5</v>
      </c>
      <c r="BT23" s="245" t="s">
        <v>5</v>
      </c>
      <c r="BU23" s="245" t="s">
        <v>5</v>
      </c>
      <c r="BV23" s="245" t="s">
        <v>5</v>
      </c>
      <c r="BW23" s="245" t="s">
        <v>5</v>
      </c>
      <c r="BX23" s="245" t="s">
        <v>5</v>
      </c>
      <c r="BY23" s="245" t="s">
        <v>5</v>
      </c>
      <c r="BZ23" s="245" t="s">
        <v>5</v>
      </c>
      <c r="CA23" s="245" t="s">
        <v>5</v>
      </c>
      <c r="CB23" s="245" t="s">
        <v>5</v>
      </c>
      <c r="CC23" s="245" t="s">
        <v>5</v>
      </c>
      <c r="CD23" s="245" t="s">
        <v>5</v>
      </c>
      <c r="CE23" s="245" t="s">
        <v>5</v>
      </c>
      <c r="CF23" s="245" t="s">
        <v>1012</v>
      </c>
      <c r="CG23" s="245"/>
      <c r="CH23" s="245" t="s">
        <v>5</v>
      </c>
      <c r="CI23" s="245" t="s">
        <v>5</v>
      </c>
      <c r="CJ23" s="248" t="s">
        <v>5</v>
      </c>
      <c r="CK23" s="249">
        <f t="shared" si="40"/>
        <v>1</v>
      </c>
      <c r="CL23" s="250">
        <f t="shared" si="41"/>
        <v>0</v>
      </c>
      <c r="CM23" s="251">
        <f t="shared" si="42"/>
        <v>0</v>
      </c>
      <c r="CN23" s="250">
        <f t="shared" si="43"/>
        <v>0</v>
      </c>
      <c r="CO23" s="251">
        <f t="shared" si="44"/>
        <v>1</v>
      </c>
      <c r="CP23" s="250">
        <f t="shared" si="45"/>
        <v>0</v>
      </c>
      <c r="CQ23" s="251">
        <f t="shared" si="46"/>
        <v>0</v>
      </c>
      <c r="CR23" s="250">
        <f t="shared" si="47"/>
        <v>0</v>
      </c>
      <c r="CS23" s="251">
        <f t="shared" si="48"/>
        <v>0</v>
      </c>
      <c r="CT23" s="250">
        <f t="shared" si="49"/>
        <v>0</v>
      </c>
      <c r="CU23" s="251">
        <f t="shared" si="50"/>
        <v>0</v>
      </c>
      <c r="CV23" s="250">
        <f t="shared" si="51"/>
        <v>0</v>
      </c>
      <c r="CW23" s="251">
        <f t="shared" si="52"/>
        <v>0</v>
      </c>
      <c r="CX23" s="250">
        <f t="shared" si="53"/>
        <v>0</v>
      </c>
      <c r="CY23" s="251">
        <f t="shared" si="54"/>
        <v>0</v>
      </c>
      <c r="CZ23" s="250">
        <f t="shared" si="55"/>
        <v>0</v>
      </c>
      <c r="DA23" s="251">
        <f t="shared" si="56"/>
        <v>0</v>
      </c>
      <c r="DB23" s="250">
        <f t="shared" si="57"/>
        <v>0</v>
      </c>
      <c r="DC23" s="251">
        <v>0</v>
      </c>
      <c r="DD23" s="250">
        <v>0</v>
      </c>
      <c r="DE23" s="251">
        <f t="shared" si="58"/>
        <v>0</v>
      </c>
      <c r="DF23" s="250">
        <f t="shared" si="59"/>
        <v>0</v>
      </c>
      <c r="DG23" s="251">
        <f t="shared" si="60"/>
        <v>0</v>
      </c>
      <c r="DH23" s="250">
        <f t="shared" si="61"/>
        <v>0</v>
      </c>
      <c r="DI23" s="251">
        <v>0</v>
      </c>
      <c r="DJ23" s="250">
        <v>0</v>
      </c>
      <c r="DK23" s="251">
        <f t="shared" si="62"/>
        <v>0</v>
      </c>
      <c r="DL23" s="250">
        <f t="shared" si="63"/>
        <v>0</v>
      </c>
      <c r="DM23" s="251">
        <f t="shared" si="64"/>
        <v>0</v>
      </c>
      <c r="DN23" s="250">
        <f t="shared" si="65"/>
        <v>0</v>
      </c>
      <c r="DO23" s="251">
        <f t="shared" si="66"/>
        <v>0</v>
      </c>
      <c r="DP23" s="250">
        <f t="shared" si="67"/>
        <v>0</v>
      </c>
      <c r="DQ23" s="251">
        <f t="shared" si="68"/>
        <v>32</v>
      </c>
      <c r="DR23" s="250">
        <f t="shared" si="69"/>
        <v>0</v>
      </c>
      <c r="DS23" s="252">
        <f t="shared" si="70"/>
        <v>0</v>
      </c>
      <c r="DT23" s="250">
        <f t="shared" si="71"/>
        <v>0</v>
      </c>
      <c r="DU23" s="251">
        <f t="shared" si="72"/>
        <v>0</v>
      </c>
      <c r="DV23" s="253">
        <f t="shared" si="73"/>
        <v>0</v>
      </c>
      <c r="DW23" s="234" t="s">
        <v>465</v>
      </c>
    </row>
    <row r="24" spans="1:127" ht="15.75">
      <c r="A24" s="233">
        <v>15</v>
      </c>
      <c r="B24" s="235" t="s">
        <v>477</v>
      </c>
      <c r="C24" s="236" t="s">
        <v>1183</v>
      </c>
      <c r="D24" s="235" t="s">
        <v>1196</v>
      </c>
      <c r="E24" s="235" t="s">
        <v>1199</v>
      </c>
      <c r="F24" s="338">
        <v>200</v>
      </c>
      <c r="G24" s="234" t="s">
        <v>1204</v>
      </c>
      <c r="H24" s="234" t="s">
        <v>1205</v>
      </c>
      <c r="I24" s="234" t="s">
        <v>1206</v>
      </c>
      <c r="J24" s="235" t="s">
        <v>1232</v>
      </c>
      <c r="K24" s="234" t="s">
        <v>1203</v>
      </c>
      <c r="L24" s="235"/>
      <c r="M24" s="236" t="s">
        <v>1010</v>
      </c>
      <c r="N24" s="237" t="str">
        <f t="shared" si="36"/>
        <v xml:space="preserve">EC_BUSMON
EC_BUSSYNC
EC_DRIVE_TEST_INACTIVE
EC_PRODUCTION_MODE_INACTIVE
EC_STARTUP_1000MS
EC_ENGINE_NOT_CRANKING
</v>
      </c>
      <c r="O24" s="238" t="s">
        <v>1011</v>
      </c>
      <c r="P24" s="239" t="s">
        <v>1011</v>
      </c>
      <c r="Q24" s="239" t="s">
        <v>1011</v>
      </c>
      <c r="R24" s="239" t="s">
        <v>1011</v>
      </c>
      <c r="S24" s="239" t="s">
        <v>1011</v>
      </c>
      <c r="T24" s="239" t="s">
        <v>1011</v>
      </c>
      <c r="U24" s="239" t="s">
        <v>5</v>
      </c>
      <c r="V24" s="239" t="s">
        <v>5</v>
      </c>
      <c r="W24" s="239" t="s">
        <v>5</v>
      </c>
      <c r="X24" s="239"/>
      <c r="Y24" s="240"/>
      <c r="Z24" s="233" t="str">
        <f t="shared" si="37"/>
        <v xml:space="preserve">CA_ACC_01
CA_PSS_01
CA_SENSOR_10
</v>
      </c>
      <c r="AA24" s="241" t="s">
        <v>1011</v>
      </c>
      <c r="AB24" s="242"/>
      <c r="AC24" s="242"/>
      <c r="AD24" s="242"/>
      <c r="AE24" s="242" t="s">
        <v>1011</v>
      </c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3"/>
      <c r="AT24" s="243"/>
      <c r="AU24" s="243" t="s">
        <v>1011</v>
      </c>
      <c r="AV24" s="243"/>
      <c r="AW24" s="243"/>
      <c r="AX24" s="243"/>
      <c r="AY24" s="243" t="s">
        <v>5</v>
      </c>
      <c r="AZ24" s="244" t="s">
        <v>5</v>
      </c>
      <c r="BA24" s="245" t="s">
        <v>1012</v>
      </c>
      <c r="BB24" s="245" t="s">
        <v>5</v>
      </c>
      <c r="BC24" s="245" t="s">
        <v>5</v>
      </c>
      <c r="BD24" s="245" t="s">
        <v>5</v>
      </c>
      <c r="BE24" s="245" t="s">
        <v>5</v>
      </c>
      <c r="BF24" s="246" t="s">
        <v>5</v>
      </c>
      <c r="BG24" s="247" t="s">
        <v>1012</v>
      </c>
      <c r="BH24" s="245" t="s">
        <v>5</v>
      </c>
      <c r="BI24" s="245" t="s">
        <v>5</v>
      </c>
      <c r="BJ24" s="245" t="s">
        <v>5</v>
      </c>
      <c r="BK24" s="245" t="s">
        <v>5</v>
      </c>
      <c r="BL24" s="245" t="s">
        <v>5</v>
      </c>
      <c r="BM24" s="245" t="s">
        <v>5</v>
      </c>
      <c r="BN24" s="245" t="s">
        <v>5</v>
      </c>
      <c r="BO24" s="245" t="s">
        <v>5</v>
      </c>
      <c r="BP24" s="248" t="s">
        <v>5</v>
      </c>
      <c r="BQ24" s="244" t="s">
        <v>5</v>
      </c>
      <c r="BR24" s="245" t="s">
        <v>5</v>
      </c>
      <c r="BS24" s="245" t="s">
        <v>5</v>
      </c>
      <c r="BT24" s="245" t="s">
        <v>5</v>
      </c>
      <c r="BU24" s="245" t="s">
        <v>5</v>
      </c>
      <c r="BV24" s="245" t="s">
        <v>5</v>
      </c>
      <c r="BW24" s="245" t="s">
        <v>5</v>
      </c>
      <c r="BX24" s="245" t="s">
        <v>5</v>
      </c>
      <c r="BY24" s="245" t="s">
        <v>5</v>
      </c>
      <c r="BZ24" s="245" t="s">
        <v>5</v>
      </c>
      <c r="CA24" s="245" t="s">
        <v>5</v>
      </c>
      <c r="CB24" s="245" t="s">
        <v>5</v>
      </c>
      <c r="CC24" s="245" t="s">
        <v>5</v>
      </c>
      <c r="CD24" s="245" t="s">
        <v>5</v>
      </c>
      <c r="CE24" s="245" t="s">
        <v>5</v>
      </c>
      <c r="CF24" s="245" t="s">
        <v>1012</v>
      </c>
      <c r="CG24" s="245"/>
      <c r="CH24" s="245" t="s">
        <v>5</v>
      </c>
      <c r="CI24" s="245" t="s">
        <v>5</v>
      </c>
      <c r="CJ24" s="248" t="s">
        <v>5</v>
      </c>
      <c r="CK24" s="249">
        <f t="shared" si="40"/>
        <v>1</v>
      </c>
      <c r="CL24" s="250">
        <f t="shared" si="41"/>
        <v>0</v>
      </c>
      <c r="CM24" s="251">
        <f t="shared" si="42"/>
        <v>0</v>
      </c>
      <c r="CN24" s="250">
        <f t="shared" si="43"/>
        <v>0</v>
      </c>
      <c r="CO24" s="251">
        <f t="shared" si="44"/>
        <v>1</v>
      </c>
      <c r="CP24" s="250">
        <f t="shared" si="45"/>
        <v>0</v>
      </c>
      <c r="CQ24" s="251">
        <f t="shared" si="46"/>
        <v>0</v>
      </c>
      <c r="CR24" s="250">
        <f t="shared" si="47"/>
        <v>0</v>
      </c>
      <c r="CS24" s="251">
        <f t="shared" si="48"/>
        <v>0</v>
      </c>
      <c r="CT24" s="250">
        <f t="shared" si="49"/>
        <v>0</v>
      </c>
      <c r="CU24" s="251">
        <f t="shared" si="50"/>
        <v>0</v>
      </c>
      <c r="CV24" s="250">
        <f t="shared" si="51"/>
        <v>0</v>
      </c>
      <c r="CW24" s="251">
        <f t="shared" si="52"/>
        <v>0</v>
      </c>
      <c r="CX24" s="250">
        <f t="shared" si="53"/>
        <v>0</v>
      </c>
      <c r="CY24" s="251">
        <f t="shared" si="54"/>
        <v>0</v>
      </c>
      <c r="CZ24" s="250">
        <f t="shared" si="55"/>
        <v>0</v>
      </c>
      <c r="DA24" s="251">
        <f t="shared" si="56"/>
        <v>0</v>
      </c>
      <c r="DB24" s="250">
        <f t="shared" si="57"/>
        <v>0</v>
      </c>
      <c r="DC24" s="251">
        <v>0</v>
      </c>
      <c r="DD24" s="250">
        <v>0</v>
      </c>
      <c r="DE24" s="251">
        <f t="shared" si="58"/>
        <v>0</v>
      </c>
      <c r="DF24" s="250">
        <f t="shared" si="59"/>
        <v>0</v>
      </c>
      <c r="DG24" s="251">
        <f t="shared" si="60"/>
        <v>0</v>
      </c>
      <c r="DH24" s="250">
        <f t="shared" si="61"/>
        <v>0</v>
      </c>
      <c r="DI24" s="251">
        <v>0</v>
      </c>
      <c r="DJ24" s="250">
        <v>0</v>
      </c>
      <c r="DK24" s="251">
        <f t="shared" si="62"/>
        <v>0</v>
      </c>
      <c r="DL24" s="250">
        <f t="shared" si="63"/>
        <v>0</v>
      </c>
      <c r="DM24" s="251">
        <f t="shared" si="64"/>
        <v>0</v>
      </c>
      <c r="DN24" s="250">
        <f t="shared" si="65"/>
        <v>0</v>
      </c>
      <c r="DO24" s="251">
        <f t="shared" si="66"/>
        <v>0</v>
      </c>
      <c r="DP24" s="250">
        <f t="shared" si="67"/>
        <v>0</v>
      </c>
      <c r="DQ24" s="251">
        <f t="shared" si="68"/>
        <v>32</v>
      </c>
      <c r="DR24" s="250">
        <f t="shared" si="69"/>
        <v>0</v>
      </c>
      <c r="DS24" s="252">
        <f t="shared" si="70"/>
        <v>0</v>
      </c>
      <c r="DT24" s="250">
        <f t="shared" si="71"/>
        <v>0</v>
      </c>
      <c r="DU24" s="251">
        <f t="shared" si="72"/>
        <v>0</v>
      </c>
      <c r="DV24" s="253">
        <f t="shared" si="73"/>
        <v>0</v>
      </c>
      <c r="DW24" s="234" t="s">
        <v>465</v>
      </c>
    </row>
    <row r="25" spans="1:127" ht="15.75">
      <c r="A25" s="233">
        <v>16</v>
      </c>
      <c r="B25" s="235" t="s">
        <v>479</v>
      </c>
      <c r="C25" s="236" t="s">
        <v>1183</v>
      </c>
      <c r="D25" s="235" t="s">
        <v>1197</v>
      </c>
      <c r="E25" s="235" t="s">
        <v>1200</v>
      </c>
      <c r="F25" s="338">
        <v>200</v>
      </c>
      <c r="G25" s="234" t="s">
        <v>1204</v>
      </c>
      <c r="H25" s="234" t="s">
        <v>1205</v>
      </c>
      <c r="I25" s="234" t="s">
        <v>1206</v>
      </c>
      <c r="J25" s="235" t="s">
        <v>1232</v>
      </c>
      <c r="K25" s="234" t="s">
        <v>1203</v>
      </c>
      <c r="L25" s="235"/>
      <c r="M25" s="236" t="s">
        <v>1010</v>
      </c>
      <c r="N25" s="237" t="str">
        <f t="shared" si="36"/>
        <v xml:space="preserve">EC_BUSMON
EC_BUSSYNC
EC_DRIVE_TEST_INACTIVE
EC_PRODUCTION_MODE_INACTIVE
EC_STARTUP_1000MS
EC_ENGINE_NOT_CRANKING
</v>
      </c>
      <c r="O25" s="238" t="s">
        <v>1011</v>
      </c>
      <c r="P25" s="239" t="s">
        <v>1011</v>
      </c>
      <c r="Q25" s="239" t="s">
        <v>1011</v>
      </c>
      <c r="R25" s="239" t="s">
        <v>1011</v>
      </c>
      <c r="S25" s="239" t="s">
        <v>1011</v>
      </c>
      <c r="T25" s="239" t="s">
        <v>1011</v>
      </c>
      <c r="U25" s="239" t="s">
        <v>5</v>
      </c>
      <c r="V25" s="239" t="s">
        <v>5</v>
      </c>
      <c r="W25" s="239" t="s">
        <v>5</v>
      </c>
      <c r="X25" s="239"/>
      <c r="Y25" s="240"/>
      <c r="Z25" s="233" t="str">
        <f t="shared" si="37"/>
        <v xml:space="preserve">CA_ACC_01
CA_PSS_01
CA_SENSOR_10
</v>
      </c>
      <c r="AA25" s="241" t="s">
        <v>1011</v>
      </c>
      <c r="AB25" s="242"/>
      <c r="AC25" s="242"/>
      <c r="AD25" s="242"/>
      <c r="AE25" s="242" t="s">
        <v>1011</v>
      </c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3"/>
      <c r="AT25" s="243"/>
      <c r="AU25" s="243" t="s">
        <v>1011</v>
      </c>
      <c r="AV25" s="243"/>
      <c r="AW25" s="243"/>
      <c r="AX25" s="243"/>
      <c r="AY25" s="243" t="s">
        <v>5</v>
      </c>
      <c r="AZ25" s="244" t="s">
        <v>5</v>
      </c>
      <c r="BA25" s="245" t="s">
        <v>1012</v>
      </c>
      <c r="BB25" s="245" t="s">
        <v>5</v>
      </c>
      <c r="BC25" s="245" t="s">
        <v>5</v>
      </c>
      <c r="BD25" s="245" t="s">
        <v>5</v>
      </c>
      <c r="BE25" s="245" t="s">
        <v>5</v>
      </c>
      <c r="BF25" s="246" t="s">
        <v>5</v>
      </c>
      <c r="BG25" s="247" t="s">
        <v>1012</v>
      </c>
      <c r="BH25" s="245" t="s">
        <v>5</v>
      </c>
      <c r="BI25" s="245" t="s">
        <v>5</v>
      </c>
      <c r="BJ25" s="245" t="s">
        <v>5</v>
      </c>
      <c r="BK25" s="245" t="s">
        <v>5</v>
      </c>
      <c r="BL25" s="245" t="s">
        <v>5</v>
      </c>
      <c r="BM25" s="245" t="s">
        <v>5</v>
      </c>
      <c r="BN25" s="245" t="s">
        <v>5</v>
      </c>
      <c r="BO25" s="245" t="s">
        <v>5</v>
      </c>
      <c r="BP25" s="248" t="s">
        <v>5</v>
      </c>
      <c r="BQ25" s="244" t="s">
        <v>5</v>
      </c>
      <c r="BR25" s="245" t="s">
        <v>5</v>
      </c>
      <c r="BS25" s="245" t="s">
        <v>5</v>
      </c>
      <c r="BT25" s="245" t="s">
        <v>5</v>
      </c>
      <c r="BU25" s="245" t="s">
        <v>5</v>
      </c>
      <c r="BV25" s="245" t="s">
        <v>5</v>
      </c>
      <c r="BW25" s="245" t="s">
        <v>5</v>
      </c>
      <c r="BX25" s="245" t="s">
        <v>5</v>
      </c>
      <c r="BY25" s="245" t="s">
        <v>5</v>
      </c>
      <c r="BZ25" s="245" t="s">
        <v>5</v>
      </c>
      <c r="CA25" s="245" t="s">
        <v>5</v>
      </c>
      <c r="CB25" s="245" t="s">
        <v>5</v>
      </c>
      <c r="CC25" s="245" t="s">
        <v>5</v>
      </c>
      <c r="CD25" s="245" t="s">
        <v>5</v>
      </c>
      <c r="CE25" s="245" t="s">
        <v>5</v>
      </c>
      <c r="CF25" s="245" t="s">
        <v>1012</v>
      </c>
      <c r="CG25" s="245"/>
      <c r="CH25" s="245" t="s">
        <v>5</v>
      </c>
      <c r="CI25" s="245" t="s">
        <v>5</v>
      </c>
      <c r="CJ25" s="248" t="s">
        <v>5</v>
      </c>
      <c r="CK25" s="249">
        <f t="shared" si="40"/>
        <v>1</v>
      </c>
      <c r="CL25" s="250">
        <f t="shared" si="41"/>
        <v>0</v>
      </c>
      <c r="CM25" s="251">
        <f t="shared" si="42"/>
        <v>0</v>
      </c>
      <c r="CN25" s="250">
        <f t="shared" si="43"/>
        <v>0</v>
      </c>
      <c r="CO25" s="251">
        <f t="shared" si="44"/>
        <v>1</v>
      </c>
      <c r="CP25" s="250">
        <f t="shared" si="45"/>
        <v>0</v>
      </c>
      <c r="CQ25" s="251">
        <f t="shared" si="46"/>
        <v>0</v>
      </c>
      <c r="CR25" s="250">
        <f t="shared" si="47"/>
        <v>0</v>
      </c>
      <c r="CS25" s="251">
        <f t="shared" si="48"/>
        <v>0</v>
      </c>
      <c r="CT25" s="250">
        <f t="shared" si="49"/>
        <v>0</v>
      </c>
      <c r="CU25" s="251">
        <f t="shared" si="50"/>
        <v>0</v>
      </c>
      <c r="CV25" s="250">
        <f t="shared" si="51"/>
        <v>0</v>
      </c>
      <c r="CW25" s="251">
        <f t="shared" si="52"/>
        <v>0</v>
      </c>
      <c r="CX25" s="250">
        <f t="shared" si="53"/>
        <v>0</v>
      </c>
      <c r="CY25" s="251">
        <f t="shared" si="54"/>
        <v>0</v>
      </c>
      <c r="CZ25" s="250">
        <f t="shared" si="55"/>
        <v>0</v>
      </c>
      <c r="DA25" s="251">
        <f t="shared" si="56"/>
        <v>0</v>
      </c>
      <c r="DB25" s="250">
        <f t="shared" si="57"/>
        <v>0</v>
      </c>
      <c r="DC25" s="251">
        <v>0</v>
      </c>
      <c r="DD25" s="250">
        <v>0</v>
      </c>
      <c r="DE25" s="251">
        <f t="shared" si="58"/>
        <v>0</v>
      </c>
      <c r="DF25" s="250">
        <f t="shared" si="59"/>
        <v>0</v>
      </c>
      <c r="DG25" s="251">
        <f t="shared" si="60"/>
        <v>0</v>
      </c>
      <c r="DH25" s="250">
        <f t="shared" si="61"/>
        <v>0</v>
      </c>
      <c r="DI25" s="251">
        <v>0</v>
      </c>
      <c r="DJ25" s="250">
        <v>0</v>
      </c>
      <c r="DK25" s="251">
        <f t="shared" si="62"/>
        <v>0</v>
      </c>
      <c r="DL25" s="250">
        <f t="shared" si="63"/>
        <v>0</v>
      </c>
      <c r="DM25" s="251">
        <f t="shared" si="64"/>
        <v>0</v>
      </c>
      <c r="DN25" s="250">
        <f t="shared" si="65"/>
        <v>0</v>
      </c>
      <c r="DO25" s="251">
        <f t="shared" si="66"/>
        <v>0</v>
      </c>
      <c r="DP25" s="250">
        <f t="shared" si="67"/>
        <v>0</v>
      </c>
      <c r="DQ25" s="251">
        <f t="shared" si="68"/>
        <v>32</v>
      </c>
      <c r="DR25" s="250">
        <f t="shared" si="69"/>
        <v>0</v>
      </c>
      <c r="DS25" s="252">
        <f t="shared" si="70"/>
        <v>0</v>
      </c>
      <c r="DT25" s="250">
        <f t="shared" si="71"/>
        <v>0</v>
      </c>
      <c r="DU25" s="251">
        <f t="shared" si="72"/>
        <v>0</v>
      </c>
      <c r="DV25" s="253">
        <f t="shared" si="73"/>
        <v>0</v>
      </c>
      <c r="DW25" s="234" t="s">
        <v>465</v>
      </c>
    </row>
    <row r="26" spans="1:127" ht="15.75">
      <c r="A26" s="233">
        <v>17</v>
      </c>
      <c r="B26" s="434" t="s">
        <v>464</v>
      </c>
      <c r="C26" s="236" t="s">
        <v>1183</v>
      </c>
      <c r="D26" s="235" t="s">
        <v>1198</v>
      </c>
      <c r="E26" s="434" t="s">
        <v>1201</v>
      </c>
      <c r="F26" s="338">
        <v>200</v>
      </c>
      <c r="G26" s="234" t="s">
        <v>1204</v>
      </c>
      <c r="H26" s="234" t="s">
        <v>1205</v>
      </c>
      <c r="I26" s="234" t="s">
        <v>1206</v>
      </c>
      <c r="J26" s="235" t="s">
        <v>1232</v>
      </c>
      <c r="K26" s="234" t="s">
        <v>1203</v>
      </c>
      <c r="L26" s="255"/>
      <c r="M26" s="256" t="s">
        <v>1010</v>
      </c>
      <c r="N26" s="237" t="str">
        <f t="shared" si="36"/>
        <v xml:space="preserve">EC_BUSMON
EC_BUSSYNC
EC_DRIVE_TEST_INACTIVE
EC_PRODUCTION_MODE_INACTIVE
EC_STARTUP_1000MS
EC_ENGINE_NOT_CRANKING
</v>
      </c>
      <c r="O26" s="238" t="s">
        <v>1011</v>
      </c>
      <c r="P26" s="239" t="s">
        <v>1011</v>
      </c>
      <c r="Q26" s="239" t="s">
        <v>1011</v>
      </c>
      <c r="R26" s="239" t="s">
        <v>1011</v>
      </c>
      <c r="S26" s="239" t="s">
        <v>1011</v>
      </c>
      <c r="T26" s="239" t="s">
        <v>1011</v>
      </c>
      <c r="U26" s="239" t="s">
        <v>5</v>
      </c>
      <c r="V26" s="239" t="s">
        <v>5</v>
      </c>
      <c r="W26" s="239" t="s">
        <v>5</v>
      </c>
      <c r="X26" s="239"/>
      <c r="Y26" s="240"/>
      <c r="Z26" s="233" t="str">
        <f t="shared" si="37"/>
        <v xml:space="preserve">CA_ACC_01
CA_PSS_01
CA_SENSOR_10
</v>
      </c>
      <c r="AA26" s="241" t="s">
        <v>1011</v>
      </c>
      <c r="AB26" s="242"/>
      <c r="AC26" s="242"/>
      <c r="AD26" s="242"/>
      <c r="AE26" s="242" t="s">
        <v>1011</v>
      </c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3"/>
      <c r="AT26" s="243"/>
      <c r="AU26" s="243" t="s">
        <v>1011</v>
      </c>
      <c r="AV26" s="243"/>
      <c r="AW26" s="243"/>
      <c r="AX26" s="243"/>
      <c r="AY26" s="243" t="s">
        <v>5</v>
      </c>
      <c r="AZ26" s="244" t="s">
        <v>5</v>
      </c>
      <c r="BA26" s="245" t="s">
        <v>1012</v>
      </c>
      <c r="BB26" s="245" t="s">
        <v>5</v>
      </c>
      <c r="BC26" s="245" t="s">
        <v>5</v>
      </c>
      <c r="BD26" s="245" t="s">
        <v>5</v>
      </c>
      <c r="BE26" s="245" t="s">
        <v>5</v>
      </c>
      <c r="BF26" s="246" t="s">
        <v>5</v>
      </c>
      <c r="BG26" s="247" t="s">
        <v>1012</v>
      </c>
      <c r="BH26" s="245" t="s">
        <v>5</v>
      </c>
      <c r="BI26" s="245" t="s">
        <v>5</v>
      </c>
      <c r="BJ26" s="245" t="s">
        <v>5</v>
      </c>
      <c r="BK26" s="245" t="s">
        <v>5</v>
      </c>
      <c r="BL26" s="245" t="s">
        <v>5</v>
      </c>
      <c r="BM26" s="245" t="s">
        <v>5</v>
      </c>
      <c r="BN26" s="245" t="s">
        <v>5</v>
      </c>
      <c r="BO26" s="245" t="s">
        <v>5</v>
      </c>
      <c r="BP26" s="248" t="s">
        <v>5</v>
      </c>
      <c r="BQ26" s="244" t="s">
        <v>5</v>
      </c>
      <c r="BR26" s="245" t="s">
        <v>5</v>
      </c>
      <c r="BS26" s="245" t="s">
        <v>5</v>
      </c>
      <c r="BT26" s="245" t="s">
        <v>5</v>
      </c>
      <c r="BU26" s="245" t="s">
        <v>5</v>
      </c>
      <c r="BV26" s="245" t="s">
        <v>5</v>
      </c>
      <c r="BW26" s="245" t="s">
        <v>5</v>
      </c>
      <c r="BX26" s="245" t="s">
        <v>5</v>
      </c>
      <c r="BY26" s="245" t="s">
        <v>5</v>
      </c>
      <c r="BZ26" s="245" t="s">
        <v>5</v>
      </c>
      <c r="CA26" s="245" t="s">
        <v>5</v>
      </c>
      <c r="CB26" s="245" t="s">
        <v>5</v>
      </c>
      <c r="CC26" s="245" t="s">
        <v>5</v>
      </c>
      <c r="CD26" s="245" t="s">
        <v>5</v>
      </c>
      <c r="CE26" s="245" t="s">
        <v>5</v>
      </c>
      <c r="CF26" s="245" t="s">
        <v>1012</v>
      </c>
      <c r="CG26" s="245"/>
      <c r="CH26" s="245" t="s">
        <v>5</v>
      </c>
      <c r="CI26" s="245" t="s">
        <v>5</v>
      </c>
      <c r="CJ26" s="248" t="s">
        <v>5</v>
      </c>
      <c r="CK26" s="249">
        <f t="shared" si="40"/>
        <v>1</v>
      </c>
      <c r="CL26" s="250">
        <f t="shared" si="41"/>
        <v>0</v>
      </c>
      <c r="CM26" s="251">
        <f t="shared" si="42"/>
        <v>0</v>
      </c>
      <c r="CN26" s="250">
        <f t="shared" si="43"/>
        <v>0</v>
      </c>
      <c r="CO26" s="251">
        <f t="shared" si="44"/>
        <v>1</v>
      </c>
      <c r="CP26" s="250">
        <f t="shared" si="45"/>
        <v>0</v>
      </c>
      <c r="CQ26" s="251">
        <f t="shared" si="46"/>
        <v>0</v>
      </c>
      <c r="CR26" s="250">
        <f t="shared" si="47"/>
        <v>0</v>
      </c>
      <c r="CS26" s="251">
        <f t="shared" si="48"/>
        <v>0</v>
      </c>
      <c r="CT26" s="250">
        <f t="shared" si="49"/>
        <v>0</v>
      </c>
      <c r="CU26" s="251">
        <f t="shared" si="50"/>
        <v>0</v>
      </c>
      <c r="CV26" s="250">
        <f t="shared" si="51"/>
        <v>0</v>
      </c>
      <c r="CW26" s="251">
        <f t="shared" si="52"/>
        <v>0</v>
      </c>
      <c r="CX26" s="250">
        <f t="shared" si="53"/>
        <v>0</v>
      </c>
      <c r="CY26" s="251">
        <f t="shared" si="54"/>
        <v>0</v>
      </c>
      <c r="CZ26" s="250">
        <f t="shared" si="55"/>
        <v>0</v>
      </c>
      <c r="DA26" s="251">
        <f t="shared" si="56"/>
        <v>0</v>
      </c>
      <c r="DB26" s="250">
        <f t="shared" si="57"/>
        <v>0</v>
      </c>
      <c r="DC26" s="251">
        <v>0</v>
      </c>
      <c r="DD26" s="250">
        <v>0</v>
      </c>
      <c r="DE26" s="251">
        <f t="shared" si="58"/>
        <v>0</v>
      </c>
      <c r="DF26" s="250">
        <f t="shared" si="59"/>
        <v>0</v>
      </c>
      <c r="DG26" s="251">
        <f t="shared" si="60"/>
        <v>0</v>
      </c>
      <c r="DH26" s="250">
        <f t="shared" si="61"/>
        <v>0</v>
      </c>
      <c r="DI26" s="251">
        <v>0</v>
      </c>
      <c r="DJ26" s="250">
        <v>0</v>
      </c>
      <c r="DK26" s="251">
        <f t="shared" si="62"/>
        <v>0</v>
      </c>
      <c r="DL26" s="250">
        <f t="shared" si="63"/>
        <v>0</v>
      </c>
      <c r="DM26" s="251">
        <f t="shared" si="64"/>
        <v>0</v>
      </c>
      <c r="DN26" s="250">
        <f t="shared" si="65"/>
        <v>0</v>
      </c>
      <c r="DO26" s="251">
        <f t="shared" si="66"/>
        <v>0</v>
      </c>
      <c r="DP26" s="250">
        <f t="shared" si="67"/>
        <v>0</v>
      </c>
      <c r="DQ26" s="251">
        <f t="shared" si="68"/>
        <v>32</v>
      </c>
      <c r="DR26" s="250">
        <f t="shared" si="69"/>
        <v>0</v>
      </c>
      <c r="DS26" s="252">
        <f t="shared" si="70"/>
        <v>0</v>
      </c>
      <c r="DT26" s="250">
        <f t="shared" si="71"/>
        <v>0</v>
      </c>
      <c r="DU26" s="251">
        <f t="shared" si="72"/>
        <v>0</v>
      </c>
      <c r="DV26" s="253">
        <f t="shared" si="73"/>
        <v>0</v>
      </c>
      <c r="DW26" s="254" t="s">
        <v>465</v>
      </c>
    </row>
    <row r="27" spans="1:127" ht="15.75">
      <c r="A27" s="233">
        <v>18</v>
      </c>
      <c r="B27" s="235" t="s">
        <v>592</v>
      </c>
      <c r="C27" s="236" t="s">
        <v>1183</v>
      </c>
      <c r="D27" s="235" t="s">
        <v>1207</v>
      </c>
      <c r="E27" s="235" t="s">
        <v>1208</v>
      </c>
      <c r="F27" s="338">
        <v>10</v>
      </c>
      <c r="G27" s="234" t="s">
        <v>1186</v>
      </c>
      <c r="H27" s="234" t="s">
        <v>1186</v>
      </c>
      <c r="I27" s="234" t="s">
        <v>1214</v>
      </c>
      <c r="J27" s="235" t="s">
        <v>1231</v>
      </c>
      <c r="K27" s="234" t="s">
        <v>1232</v>
      </c>
      <c r="L27" s="235"/>
      <c r="M27" s="236" t="s">
        <v>1010</v>
      </c>
      <c r="N27" s="237" t="str">
        <f t="shared" si="36"/>
        <v xml:space="preserve">EC_BUSMON
EC_BUSSYNC
EC_DRIVE_TEST_INACTIVE
EC_PRODUCTION_MODE_INACTIVE
EC_STARTUP_1000MS
EC_ENGINE_NOT_CRANKING
</v>
      </c>
      <c r="O27" s="238" t="s">
        <v>1011</v>
      </c>
      <c r="P27" s="239" t="s">
        <v>1011</v>
      </c>
      <c r="Q27" s="239" t="s">
        <v>1011</v>
      </c>
      <c r="R27" s="239" t="s">
        <v>1011</v>
      </c>
      <c r="S27" s="239" t="s">
        <v>1011</v>
      </c>
      <c r="T27" s="239" t="s">
        <v>1011</v>
      </c>
      <c r="U27" s="239" t="s">
        <v>5</v>
      </c>
      <c r="V27" s="239" t="s">
        <v>5</v>
      </c>
      <c r="W27" s="239" t="s">
        <v>5</v>
      </c>
      <c r="X27" s="239"/>
      <c r="Y27" s="240"/>
      <c r="Z27" s="233" t="str">
        <f t="shared" si="37"/>
        <v xml:space="preserve">CA_ACC_02
CA_PSS_02
CA_SENSOR_10
</v>
      </c>
      <c r="AA27" s="241"/>
      <c r="AB27" s="242" t="s">
        <v>1011</v>
      </c>
      <c r="AC27" s="242"/>
      <c r="AD27" s="242"/>
      <c r="AE27" s="242"/>
      <c r="AF27" s="242" t="s">
        <v>1011</v>
      </c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3"/>
      <c r="AT27" s="243"/>
      <c r="AU27" s="243" t="s">
        <v>1011</v>
      </c>
      <c r="AV27" s="243"/>
      <c r="AW27" s="243"/>
      <c r="AX27" s="243"/>
      <c r="AY27" s="243" t="s">
        <v>5</v>
      </c>
      <c r="AZ27" s="244" t="s">
        <v>1012</v>
      </c>
      <c r="BA27" s="245" t="s">
        <v>5</v>
      </c>
      <c r="BB27" s="245" t="s">
        <v>5</v>
      </c>
      <c r="BC27" s="245" t="s">
        <v>5</v>
      </c>
      <c r="BD27" s="245" t="s">
        <v>5</v>
      </c>
      <c r="BE27" s="245" t="s">
        <v>5</v>
      </c>
      <c r="BF27" s="246" t="s">
        <v>5</v>
      </c>
      <c r="BG27" s="247" t="s">
        <v>5</v>
      </c>
      <c r="BH27" s="245" t="s">
        <v>1012</v>
      </c>
      <c r="BI27" s="245" t="s">
        <v>1012</v>
      </c>
      <c r="BJ27" s="245" t="s">
        <v>1012</v>
      </c>
      <c r="BK27" s="245" t="s">
        <v>1012</v>
      </c>
      <c r="BL27" s="245" t="s">
        <v>1012</v>
      </c>
      <c r="BM27" s="245" t="s">
        <v>5</v>
      </c>
      <c r="BN27" s="245" t="s">
        <v>5</v>
      </c>
      <c r="BO27" s="245" t="s">
        <v>5</v>
      </c>
      <c r="BP27" s="248" t="s">
        <v>5</v>
      </c>
      <c r="BQ27" s="244" t="s">
        <v>5</v>
      </c>
      <c r="BR27" s="245" t="s">
        <v>5</v>
      </c>
      <c r="BS27" s="245" t="s">
        <v>5</v>
      </c>
      <c r="BT27" s="245" t="s">
        <v>5</v>
      </c>
      <c r="BU27" s="245" t="s">
        <v>5</v>
      </c>
      <c r="BV27" s="245" t="s">
        <v>5</v>
      </c>
      <c r="BW27" s="245" t="s">
        <v>5</v>
      </c>
      <c r="BX27" s="245" t="s">
        <v>5</v>
      </c>
      <c r="BY27" s="245" t="s">
        <v>5</v>
      </c>
      <c r="BZ27" s="245" t="s">
        <v>5</v>
      </c>
      <c r="CA27" s="245" t="s">
        <v>5</v>
      </c>
      <c r="CB27" s="245" t="s">
        <v>5</v>
      </c>
      <c r="CC27" s="245" t="s">
        <v>5</v>
      </c>
      <c r="CD27" s="245" t="s">
        <v>5</v>
      </c>
      <c r="CE27" s="245" t="s">
        <v>5</v>
      </c>
      <c r="CF27" s="245" t="s">
        <v>1012</v>
      </c>
      <c r="CG27" s="245"/>
      <c r="CH27" s="245" t="s">
        <v>5</v>
      </c>
      <c r="CI27" s="245" t="s">
        <v>5</v>
      </c>
      <c r="CJ27" s="248" t="s">
        <v>5</v>
      </c>
      <c r="CK27" s="249">
        <f t="shared" si="40"/>
        <v>4</v>
      </c>
      <c r="CL27" s="250">
        <f t="shared" si="41"/>
        <v>0</v>
      </c>
      <c r="CM27" s="251">
        <f t="shared" si="42"/>
        <v>0</v>
      </c>
      <c r="CN27" s="250">
        <f t="shared" si="43"/>
        <v>0</v>
      </c>
      <c r="CO27" s="251">
        <f t="shared" si="44"/>
        <v>62</v>
      </c>
      <c r="CP27" s="250">
        <f t="shared" si="45"/>
        <v>0</v>
      </c>
      <c r="CQ27" s="251">
        <f t="shared" si="46"/>
        <v>0</v>
      </c>
      <c r="CR27" s="250">
        <f t="shared" si="47"/>
        <v>0</v>
      </c>
      <c r="CS27" s="251">
        <f t="shared" si="48"/>
        <v>0</v>
      </c>
      <c r="CT27" s="250">
        <f t="shared" si="49"/>
        <v>0</v>
      </c>
      <c r="CU27" s="251">
        <f t="shared" si="50"/>
        <v>0</v>
      </c>
      <c r="CV27" s="250">
        <f t="shared" si="51"/>
        <v>0</v>
      </c>
      <c r="CW27" s="251">
        <f t="shared" si="52"/>
        <v>0</v>
      </c>
      <c r="CX27" s="250">
        <f t="shared" si="53"/>
        <v>0</v>
      </c>
      <c r="CY27" s="251">
        <f t="shared" si="54"/>
        <v>0</v>
      </c>
      <c r="CZ27" s="250">
        <f t="shared" si="55"/>
        <v>0</v>
      </c>
      <c r="DA27" s="251">
        <f t="shared" si="56"/>
        <v>0</v>
      </c>
      <c r="DB27" s="250">
        <f t="shared" si="57"/>
        <v>0</v>
      </c>
      <c r="DC27" s="251">
        <v>0</v>
      </c>
      <c r="DD27" s="250">
        <v>0</v>
      </c>
      <c r="DE27" s="251">
        <f t="shared" si="58"/>
        <v>0</v>
      </c>
      <c r="DF27" s="250">
        <f t="shared" si="59"/>
        <v>0</v>
      </c>
      <c r="DG27" s="251">
        <f t="shared" si="60"/>
        <v>0</v>
      </c>
      <c r="DH27" s="250">
        <f t="shared" si="61"/>
        <v>0</v>
      </c>
      <c r="DI27" s="251">
        <v>0</v>
      </c>
      <c r="DJ27" s="250">
        <v>0</v>
      </c>
      <c r="DK27" s="251">
        <f t="shared" si="62"/>
        <v>0</v>
      </c>
      <c r="DL27" s="250">
        <f t="shared" si="63"/>
        <v>0</v>
      </c>
      <c r="DM27" s="251">
        <f t="shared" si="64"/>
        <v>0</v>
      </c>
      <c r="DN27" s="250">
        <f t="shared" si="65"/>
        <v>0</v>
      </c>
      <c r="DO27" s="251">
        <f t="shared" si="66"/>
        <v>0</v>
      </c>
      <c r="DP27" s="250">
        <f t="shared" si="67"/>
        <v>0</v>
      </c>
      <c r="DQ27" s="251">
        <f t="shared" si="68"/>
        <v>32</v>
      </c>
      <c r="DR27" s="250">
        <f t="shared" si="69"/>
        <v>0</v>
      </c>
      <c r="DS27" s="252">
        <f t="shared" si="70"/>
        <v>0</v>
      </c>
      <c r="DT27" s="250">
        <f t="shared" si="71"/>
        <v>0</v>
      </c>
      <c r="DU27" s="251">
        <f t="shared" si="72"/>
        <v>0</v>
      </c>
      <c r="DV27" s="253">
        <f t="shared" si="73"/>
        <v>0</v>
      </c>
      <c r="DW27" s="234" t="s">
        <v>593</v>
      </c>
    </row>
    <row r="28" spans="1:127" ht="15.75">
      <c r="A28" s="233">
        <v>19</v>
      </c>
      <c r="B28" s="235" t="s">
        <v>674</v>
      </c>
      <c r="C28" s="236" t="s">
        <v>1183</v>
      </c>
      <c r="D28" s="235" t="s">
        <v>1207</v>
      </c>
      <c r="E28" s="235" t="s">
        <v>1208</v>
      </c>
      <c r="F28" s="338">
        <v>10</v>
      </c>
      <c r="G28" s="234" t="s">
        <v>1215</v>
      </c>
      <c r="H28" s="234" t="s">
        <v>1219</v>
      </c>
      <c r="I28" s="234" t="s">
        <v>1217</v>
      </c>
      <c r="J28" s="235" t="s">
        <v>1231</v>
      </c>
      <c r="K28" s="234" t="s">
        <v>1232</v>
      </c>
      <c r="L28" s="235"/>
      <c r="M28" s="236" t="s">
        <v>1010</v>
      </c>
      <c r="N28" s="237" t="str">
        <f t="shared" si="36"/>
        <v xml:space="preserve">EC_BUSMON
EC_BUSSYNC
EC_DRIVE_TEST_INACTIVE
EC_PRODUCTION_MODE_INACTIVE
EC_STARTUP_1000MS
EC_ENGINE_NOT_CRANKING
</v>
      </c>
      <c r="O28" s="238" t="s">
        <v>1011</v>
      </c>
      <c r="P28" s="239" t="s">
        <v>1011</v>
      </c>
      <c r="Q28" s="239" t="s">
        <v>1011</v>
      </c>
      <c r="R28" s="239" t="s">
        <v>1011</v>
      </c>
      <c r="S28" s="239" t="s">
        <v>1011</v>
      </c>
      <c r="T28" s="239" t="s">
        <v>1011</v>
      </c>
      <c r="U28" s="239" t="s">
        <v>5</v>
      </c>
      <c r="V28" s="239" t="s">
        <v>5</v>
      </c>
      <c r="W28" s="239" t="s">
        <v>5</v>
      </c>
      <c r="X28" s="239"/>
      <c r="Y28" s="240"/>
      <c r="Z28" s="233" t="str">
        <f t="shared" si="37"/>
        <v xml:space="preserve">CA_ACC_02
CA_PSS_02
CA_SENSOR_10
</v>
      </c>
      <c r="AA28" s="241"/>
      <c r="AB28" s="242" t="s">
        <v>1011</v>
      </c>
      <c r="AC28" s="242"/>
      <c r="AD28" s="242"/>
      <c r="AE28" s="242"/>
      <c r="AF28" s="242" t="s">
        <v>1011</v>
      </c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3"/>
      <c r="AT28" s="243"/>
      <c r="AU28" s="243" t="s">
        <v>1011</v>
      </c>
      <c r="AV28" s="243"/>
      <c r="AW28" s="243"/>
      <c r="AX28" s="243"/>
      <c r="AY28" s="243" t="s">
        <v>5</v>
      </c>
      <c r="AZ28" s="244" t="s">
        <v>1012</v>
      </c>
      <c r="BA28" s="245" t="s">
        <v>5</v>
      </c>
      <c r="BB28" s="245" t="s">
        <v>5</v>
      </c>
      <c r="BC28" s="245" t="s">
        <v>5</v>
      </c>
      <c r="BD28" s="245" t="s">
        <v>5</v>
      </c>
      <c r="BE28" s="245" t="s">
        <v>5</v>
      </c>
      <c r="BF28" s="246" t="s">
        <v>5</v>
      </c>
      <c r="BG28" s="247" t="s">
        <v>5</v>
      </c>
      <c r="BH28" s="245" t="s">
        <v>1012</v>
      </c>
      <c r="BI28" s="245" t="s">
        <v>1012</v>
      </c>
      <c r="BJ28" s="245" t="s">
        <v>1012</v>
      </c>
      <c r="BK28" s="245" t="s">
        <v>1012</v>
      </c>
      <c r="BL28" s="245" t="s">
        <v>1012</v>
      </c>
      <c r="BM28" s="245" t="s">
        <v>5</v>
      </c>
      <c r="BN28" s="245" t="s">
        <v>5</v>
      </c>
      <c r="BO28" s="245" t="s">
        <v>5</v>
      </c>
      <c r="BP28" s="248" t="s">
        <v>5</v>
      </c>
      <c r="BQ28" s="244" t="s">
        <v>5</v>
      </c>
      <c r="BR28" s="245" t="s">
        <v>5</v>
      </c>
      <c r="BS28" s="245" t="s">
        <v>5</v>
      </c>
      <c r="BT28" s="245" t="s">
        <v>5</v>
      </c>
      <c r="BU28" s="245" t="s">
        <v>5</v>
      </c>
      <c r="BV28" s="245" t="s">
        <v>5</v>
      </c>
      <c r="BW28" s="245" t="s">
        <v>5</v>
      </c>
      <c r="BX28" s="245" t="s">
        <v>5</v>
      </c>
      <c r="BY28" s="245" t="s">
        <v>5</v>
      </c>
      <c r="BZ28" s="245" t="s">
        <v>5</v>
      </c>
      <c r="CA28" s="245" t="s">
        <v>5</v>
      </c>
      <c r="CB28" s="245" t="s">
        <v>5</v>
      </c>
      <c r="CC28" s="245" t="s">
        <v>5</v>
      </c>
      <c r="CD28" s="245" t="s">
        <v>5</v>
      </c>
      <c r="CE28" s="245" t="s">
        <v>5</v>
      </c>
      <c r="CF28" s="245" t="s">
        <v>1012</v>
      </c>
      <c r="CG28" s="245"/>
      <c r="CH28" s="245" t="s">
        <v>5</v>
      </c>
      <c r="CI28" s="245" t="s">
        <v>5</v>
      </c>
      <c r="CJ28" s="248" t="s">
        <v>5</v>
      </c>
      <c r="CK28" s="249">
        <f t="shared" si="40"/>
        <v>4</v>
      </c>
      <c r="CL28" s="250">
        <f t="shared" si="41"/>
        <v>0</v>
      </c>
      <c r="CM28" s="251">
        <f t="shared" si="42"/>
        <v>0</v>
      </c>
      <c r="CN28" s="250">
        <f t="shared" si="43"/>
        <v>0</v>
      </c>
      <c r="CO28" s="251">
        <f t="shared" si="44"/>
        <v>62</v>
      </c>
      <c r="CP28" s="250">
        <f t="shared" si="45"/>
        <v>0</v>
      </c>
      <c r="CQ28" s="251">
        <f t="shared" si="46"/>
        <v>0</v>
      </c>
      <c r="CR28" s="250">
        <f t="shared" si="47"/>
        <v>0</v>
      </c>
      <c r="CS28" s="251">
        <f t="shared" si="48"/>
        <v>0</v>
      </c>
      <c r="CT28" s="250">
        <f t="shared" si="49"/>
        <v>0</v>
      </c>
      <c r="CU28" s="251">
        <f t="shared" si="50"/>
        <v>0</v>
      </c>
      <c r="CV28" s="250">
        <f t="shared" si="51"/>
        <v>0</v>
      </c>
      <c r="CW28" s="251">
        <f t="shared" si="52"/>
        <v>0</v>
      </c>
      <c r="CX28" s="250">
        <f t="shared" si="53"/>
        <v>0</v>
      </c>
      <c r="CY28" s="251">
        <f t="shared" si="54"/>
        <v>0</v>
      </c>
      <c r="CZ28" s="250">
        <f t="shared" si="55"/>
        <v>0</v>
      </c>
      <c r="DA28" s="251">
        <f t="shared" si="56"/>
        <v>0</v>
      </c>
      <c r="DB28" s="250">
        <f t="shared" si="57"/>
        <v>0</v>
      </c>
      <c r="DC28" s="251">
        <v>0</v>
      </c>
      <c r="DD28" s="250">
        <v>0</v>
      </c>
      <c r="DE28" s="251">
        <f t="shared" si="58"/>
        <v>0</v>
      </c>
      <c r="DF28" s="250">
        <f t="shared" si="59"/>
        <v>0</v>
      </c>
      <c r="DG28" s="251">
        <f t="shared" si="60"/>
        <v>0</v>
      </c>
      <c r="DH28" s="250">
        <f t="shared" si="61"/>
        <v>0</v>
      </c>
      <c r="DI28" s="251">
        <v>0</v>
      </c>
      <c r="DJ28" s="250">
        <v>0</v>
      </c>
      <c r="DK28" s="251">
        <f t="shared" si="62"/>
        <v>0</v>
      </c>
      <c r="DL28" s="250">
        <f t="shared" si="63"/>
        <v>0</v>
      </c>
      <c r="DM28" s="251">
        <f t="shared" si="64"/>
        <v>0</v>
      </c>
      <c r="DN28" s="250">
        <f t="shared" si="65"/>
        <v>0</v>
      </c>
      <c r="DO28" s="251">
        <f t="shared" si="66"/>
        <v>0</v>
      </c>
      <c r="DP28" s="250">
        <f t="shared" si="67"/>
        <v>0</v>
      </c>
      <c r="DQ28" s="251">
        <f t="shared" si="68"/>
        <v>32</v>
      </c>
      <c r="DR28" s="250">
        <f t="shared" si="69"/>
        <v>0</v>
      </c>
      <c r="DS28" s="252">
        <f t="shared" si="70"/>
        <v>0</v>
      </c>
      <c r="DT28" s="250">
        <f t="shared" si="71"/>
        <v>0</v>
      </c>
      <c r="DU28" s="251">
        <f t="shared" si="72"/>
        <v>0</v>
      </c>
      <c r="DV28" s="253">
        <f t="shared" si="73"/>
        <v>0</v>
      </c>
      <c r="DW28" s="234" t="s">
        <v>675</v>
      </c>
    </row>
    <row r="29" spans="1:127" ht="15.75">
      <c r="A29" s="233">
        <v>20</v>
      </c>
      <c r="B29" s="235" t="s">
        <v>678</v>
      </c>
      <c r="C29" s="236" t="s">
        <v>1183</v>
      </c>
      <c r="D29" s="235" t="s">
        <v>1207</v>
      </c>
      <c r="E29" s="235" t="s">
        <v>1208</v>
      </c>
      <c r="F29" s="338">
        <v>10</v>
      </c>
      <c r="G29" s="234" t="s">
        <v>1216</v>
      </c>
      <c r="H29" s="234" t="s">
        <v>1220</v>
      </c>
      <c r="I29" s="234" t="s">
        <v>1218</v>
      </c>
      <c r="J29" s="235" t="s">
        <v>1231</v>
      </c>
      <c r="K29" s="234" t="s">
        <v>1232</v>
      </c>
      <c r="L29" s="235"/>
      <c r="M29" s="236" t="s">
        <v>1010</v>
      </c>
      <c r="N29" s="237" t="str">
        <f t="shared" si="36"/>
        <v xml:space="preserve">EC_BUSMON
EC_BUSSYNC
EC_DRIVE_TEST_INACTIVE
EC_PRODUCTION_MODE_INACTIVE
EC_STARTUP_1000MS
EC_ENGINE_NOT_CRANKING
</v>
      </c>
      <c r="O29" s="238" t="s">
        <v>1011</v>
      </c>
      <c r="P29" s="239" t="s">
        <v>1011</v>
      </c>
      <c r="Q29" s="239" t="s">
        <v>1011</v>
      </c>
      <c r="R29" s="239" t="s">
        <v>1011</v>
      </c>
      <c r="S29" s="239" t="s">
        <v>1011</v>
      </c>
      <c r="T29" s="239" t="s">
        <v>1011</v>
      </c>
      <c r="U29" s="239" t="s">
        <v>5</v>
      </c>
      <c r="V29" s="239" t="s">
        <v>5</v>
      </c>
      <c r="W29" s="239" t="s">
        <v>5</v>
      </c>
      <c r="X29" s="239"/>
      <c r="Y29" s="240"/>
      <c r="Z29" s="233" t="str">
        <f t="shared" si="37"/>
        <v xml:space="preserve">CA_ACC_02
CA_PSS_02
CA_SENSOR_10
</v>
      </c>
      <c r="AA29" s="241"/>
      <c r="AB29" s="242" t="s">
        <v>1011</v>
      </c>
      <c r="AC29" s="242"/>
      <c r="AD29" s="242"/>
      <c r="AE29" s="242"/>
      <c r="AF29" s="242" t="s">
        <v>1011</v>
      </c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3"/>
      <c r="AT29" s="243"/>
      <c r="AU29" s="243" t="s">
        <v>1011</v>
      </c>
      <c r="AV29" s="243"/>
      <c r="AW29" s="243"/>
      <c r="AX29" s="243"/>
      <c r="AY29" s="243" t="s">
        <v>5</v>
      </c>
      <c r="AZ29" s="244" t="s">
        <v>1012</v>
      </c>
      <c r="BA29" s="245" t="s">
        <v>5</v>
      </c>
      <c r="BB29" s="245" t="s">
        <v>5</v>
      </c>
      <c r="BC29" s="245" t="s">
        <v>5</v>
      </c>
      <c r="BD29" s="245" t="s">
        <v>5</v>
      </c>
      <c r="BE29" s="245" t="s">
        <v>5</v>
      </c>
      <c r="BF29" s="246" t="s">
        <v>5</v>
      </c>
      <c r="BG29" s="247" t="s">
        <v>5</v>
      </c>
      <c r="BH29" s="245" t="s">
        <v>1012</v>
      </c>
      <c r="BI29" s="245" t="s">
        <v>1012</v>
      </c>
      <c r="BJ29" s="245" t="s">
        <v>1012</v>
      </c>
      <c r="BK29" s="245" t="s">
        <v>1012</v>
      </c>
      <c r="BL29" s="245" t="s">
        <v>1012</v>
      </c>
      <c r="BM29" s="245" t="s">
        <v>5</v>
      </c>
      <c r="BN29" s="245" t="s">
        <v>5</v>
      </c>
      <c r="BO29" s="245" t="s">
        <v>5</v>
      </c>
      <c r="BP29" s="248" t="s">
        <v>5</v>
      </c>
      <c r="BQ29" s="244" t="s">
        <v>5</v>
      </c>
      <c r="BR29" s="245" t="s">
        <v>5</v>
      </c>
      <c r="BS29" s="245" t="s">
        <v>5</v>
      </c>
      <c r="BT29" s="245" t="s">
        <v>5</v>
      </c>
      <c r="BU29" s="245" t="s">
        <v>5</v>
      </c>
      <c r="BV29" s="245" t="s">
        <v>5</v>
      </c>
      <c r="BW29" s="245" t="s">
        <v>5</v>
      </c>
      <c r="BX29" s="245" t="s">
        <v>5</v>
      </c>
      <c r="BY29" s="245" t="s">
        <v>5</v>
      </c>
      <c r="BZ29" s="245" t="s">
        <v>5</v>
      </c>
      <c r="CA29" s="245" t="s">
        <v>5</v>
      </c>
      <c r="CB29" s="245" t="s">
        <v>5</v>
      </c>
      <c r="CC29" s="245" t="s">
        <v>5</v>
      </c>
      <c r="CD29" s="245" t="s">
        <v>5</v>
      </c>
      <c r="CE29" s="245" t="s">
        <v>5</v>
      </c>
      <c r="CF29" s="245" t="s">
        <v>1012</v>
      </c>
      <c r="CG29" s="245"/>
      <c r="CH29" s="245" t="s">
        <v>5</v>
      </c>
      <c r="CI29" s="245" t="s">
        <v>5</v>
      </c>
      <c r="CJ29" s="248" t="s">
        <v>5</v>
      </c>
      <c r="CK29" s="249">
        <f t="shared" si="40"/>
        <v>4</v>
      </c>
      <c r="CL29" s="250">
        <f t="shared" si="41"/>
        <v>0</v>
      </c>
      <c r="CM29" s="251">
        <f t="shared" si="42"/>
        <v>0</v>
      </c>
      <c r="CN29" s="250">
        <f t="shared" si="43"/>
        <v>0</v>
      </c>
      <c r="CO29" s="251">
        <f t="shared" si="44"/>
        <v>62</v>
      </c>
      <c r="CP29" s="250">
        <f t="shared" si="45"/>
        <v>0</v>
      </c>
      <c r="CQ29" s="251">
        <f t="shared" si="46"/>
        <v>0</v>
      </c>
      <c r="CR29" s="250">
        <f t="shared" si="47"/>
        <v>0</v>
      </c>
      <c r="CS29" s="251">
        <f t="shared" si="48"/>
        <v>0</v>
      </c>
      <c r="CT29" s="250">
        <f t="shared" si="49"/>
        <v>0</v>
      </c>
      <c r="CU29" s="251">
        <f t="shared" si="50"/>
        <v>0</v>
      </c>
      <c r="CV29" s="250">
        <f t="shared" si="51"/>
        <v>0</v>
      </c>
      <c r="CW29" s="251">
        <f t="shared" si="52"/>
        <v>0</v>
      </c>
      <c r="CX29" s="250">
        <f t="shared" si="53"/>
        <v>0</v>
      </c>
      <c r="CY29" s="251">
        <f t="shared" si="54"/>
        <v>0</v>
      </c>
      <c r="CZ29" s="250">
        <f t="shared" si="55"/>
        <v>0</v>
      </c>
      <c r="DA29" s="251">
        <f t="shared" si="56"/>
        <v>0</v>
      </c>
      <c r="DB29" s="250">
        <f t="shared" si="57"/>
        <v>0</v>
      </c>
      <c r="DC29" s="251">
        <v>0</v>
      </c>
      <c r="DD29" s="250">
        <v>0</v>
      </c>
      <c r="DE29" s="251">
        <f t="shared" si="58"/>
        <v>0</v>
      </c>
      <c r="DF29" s="250">
        <f t="shared" si="59"/>
        <v>0</v>
      </c>
      <c r="DG29" s="251">
        <f t="shared" si="60"/>
        <v>0</v>
      </c>
      <c r="DH29" s="250">
        <f t="shared" si="61"/>
        <v>0</v>
      </c>
      <c r="DI29" s="251">
        <v>0</v>
      </c>
      <c r="DJ29" s="250">
        <v>0</v>
      </c>
      <c r="DK29" s="251">
        <f t="shared" si="62"/>
        <v>0</v>
      </c>
      <c r="DL29" s="250">
        <f t="shared" si="63"/>
        <v>0</v>
      </c>
      <c r="DM29" s="251">
        <f t="shared" si="64"/>
        <v>0</v>
      </c>
      <c r="DN29" s="250">
        <f t="shared" si="65"/>
        <v>0</v>
      </c>
      <c r="DO29" s="251">
        <f t="shared" si="66"/>
        <v>0</v>
      </c>
      <c r="DP29" s="250">
        <f t="shared" si="67"/>
        <v>0</v>
      </c>
      <c r="DQ29" s="251">
        <f t="shared" si="68"/>
        <v>32</v>
      </c>
      <c r="DR29" s="250">
        <f t="shared" si="69"/>
        <v>0</v>
      </c>
      <c r="DS29" s="252">
        <f t="shared" si="70"/>
        <v>0</v>
      </c>
      <c r="DT29" s="250">
        <f t="shared" si="71"/>
        <v>0</v>
      </c>
      <c r="DU29" s="251">
        <f t="shared" si="72"/>
        <v>0</v>
      </c>
      <c r="DV29" s="253">
        <f t="shared" si="73"/>
        <v>0</v>
      </c>
      <c r="DW29" s="234" t="s">
        <v>675</v>
      </c>
    </row>
    <row r="30" spans="1:127" ht="15.75">
      <c r="A30" s="233">
        <v>21</v>
      </c>
      <c r="B30" s="235" t="s">
        <v>584</v>
      </c>
      <c r="C30" s="236" t="s">
        <v>1183</v>
      </c>
      <c r="D30" s="235" t="s">
        <v>1190</v>
      </c>
      <c r="E30" s="235" t="s">
        <v>1225</v>
      </c>
      <c r="F30" s="338">
        <v>10</v>
      </c>
      <c r="G30" s="234" t="s">
        <v>1186</v>
      </c>
      <c r="H30" s="234" t="s">
        <v>1186</v>
      </c>
      <c r="I30" s="234" t="s">
        <v>1214</v>
      </c>
      <c r="J30" s="235" t="s">
        <v>1231</v>
      </c>
      <c r="K30" s="234" t="s">
        <v>1232</v>
      </c>
      <c r="L30" s="235"/>
      <c r="M30" s="236" t="s">
        <v>1010</v>
      </c>
      <c r="N30" s="237" t="str">
        <f t="shared" si="36"/>
        <v xml:space="preserve">EC_BUSMON
EC_BUSSYNC
EC_DRIVE_TEST_INACTIVE
EC_PRODUCTION_MODE_INACTIVE
EC_STARTUP_1000MS
EC_ENGINE_NOT_CRANKING
</v>
      </c>
      <c r="O30" s="238" t="s">
        <v>1011</v>
      </c>
      <c r="P30" s="239" t="s">
        <v>1011</v>
      </c>
      <c r="Q30" s="239" t="s">
        <v>1011</v>
      </c>
      <c r="R30" s="239" t="s">
        <v>1011</v>
      </c>
      <c r="S30" s="239" t="s">
        <v>1011</v>
      </c>
      <c r="T30" s="239" t="s">
        <v>1011</v>
      </c>
      <c r="U30" s="239" t="s">
        <v>5</v>
      </c>
      <c r="V30" s="239" t="s">
        <v>5</v>
      </c>
      <c r="W30" s="239" t="s">
        <v>5</v>
      </c>
      <c r="X30" s="239"/>
      <c r="Y30" s="240"/>
      <c r="Z30" s="233" t="str">
        <f t="shared" si="37"/>
        <v xml:space="preserve">CA_ACC_02
CA_PSS_02
CA_SENSOR_10
</v>
      </c>
      <c r="AA30" s="241"/>
      <c r="AB30" s="242" t="s">
        <v>1011</v>
      </c>
      <c r="AC30" s="242"/>
      <c r="AD30" s="242"/>
      <c r="AE30" s="242"/>
      <c r="AF30" s="242" t="s">
        <v>1011</v>
      </c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3"/>
      <c r="AT30" s="243"/>
      <c r="AU30" s="243" t="s">
        <v>1011</v>
      </c>
      <c r="AV30" s="243"/>
      <c r="AW30" s="243"/>
      <c r="AX30" s="243"/>
      <c r="AY30" s="243" t="s">
        <v>5</v>
      </c>
      <c r="AZ30" s="244" t="s">
        <v>1012</v>
      </c>
      <c r="BA30" s="245" t="s">
        <v>5</v>
      </c>
      <c r="BB30" s="245" t="s">
        <v>5</v>
      </c>
      <c r="BC30" s="245" t="s">
        <v>5</v>
      </c>
      <c r="BD30" s="245" t="s">
        <v>5</v>
      </c>
      <c r="BE30" s="245" t="s">
        <v>5</v>
      </c>
      <c r="BF30" s="246" t="s">
        <v>5</v>
      </c>
      <c r="BG30" s="247" t="s">
        <v>5</v>
      </c>
      <c r="BH30" s="245" t="s">
        <v>1012</v>
      </c>
      <c r="BI30" s="245" t="s">
        <v>1012</v>
      </c>
      <c r="BJ30" s="245" t="s">
        <v>1012</v>
      </c>
      <c r="BK30" s="245" t="s">
        <v>1012</v>
      </c>
      <c r="BL30" s="245" t="s">
        <v>1012</v>
      </c>
      <c r="BM30" s="245" t="s">
        <v>5</v>
      </c>
      <c r="BN30" s="245" t="s">
        <v>5</v>
      </c>
      <c r="BO30" s="245" t="s">
        <v>5</v>
      </c>
      <c r="BP30" s="248" t="s">
        <v>5</v>
      </c>
      <c r="BQ30" s="244" t="s">
        <v>5</v>
      </c>
      <c r="BR30" s="245" t="s">
        <v>5</v>
      </c>
      <c r="BS30" s="245" t="s">
        <v>5</v>
      </c>
      <c r="BT30" s="245" t="s">
        <v>5</v>
      </c>
      <c r="BU30" s="245" t="s">
        <v>5</v>
      </c>
      <c r="BV30" s="245" t="s">
        <v>5</v>
      </c>
      <c r="BW30" s="245" t="s">
        <v>5</v>
      </c>
      <c r="BX30" s="245" t="s">
        <v>5</v>
      </c>
      <c r="BY30" s="245" t="s">
        <v>5</v>
      </c>
      <c r="BZ30" s="245" t="s">
        <v>5</v>
      </c>
      <c r="CA30" s="245" t="s">
        <v>5</v>
      </c>
      <c r="CB30" s="245" t="s">
        <v>5</v>
      </c>
      <c r="CC30" s="245" t="s">
        <v>5</v>
      </c>
      <c r="CD30" s="245" t="s">
        <v>5</v>
      </c>
      <c r="CE30" s="245" t="s">
        <v>5</v>
      </c>
      <c r="CF30" s="245" t="s">
        <v>1012</v>
      </c>
      <c r="CG30" s="245"/>
      <c r="CH30" s="245" t="s">
        <v>5</v>
      </c>
      <c r="CI30" s="245" t="s">
        <v>5</v>
      </c>
      <c r="CJ30" s="248" t="s">
        <v>5</v>
      </c>
      <c r="CK30" s="249">
        <f t="shared" si="40"/>
        <v>4</v>
      </c>
      <c r="CL30" s="250">
        <f t="shared" si="41"/>
        <v>0</v>
      </c>
      <c r="CM30" s="251">
        <f t="shared" si="42"/>
        <v>0</v>
      </c>
      <c r="CN30" s="250">
        <f t="shared" si="43"/>
        <v>0</v>
      </c>
      <c r="CO30" s="251">
        <f t="shared" si="44"/>
        <v>62</v>
      </c>
      <c r="CP30" s="250">
        <f t="shared" si="45"/>
        <v>0</v>
      </c>
      <c r="CQ30" s="251">
        <f t="shared" si="46"/>
        <v>0</v>
      </c>
      <c r="CR30" s="250">
        <f t="shared" si="47"/>
        <v>0</v>
      </c>
      <c r="CS30" s="251">
        <f t="shared" si="48"/>
        <v>0</v>
      </c>
      <c r="CT30" s="250">
        <f t="shared" si="49"/>
        <v>0</v>
      </c>
      <c r="CU30" s="251">
        <f t="shared" si="50"/>
        <v>0</v>
      </c>
      <c r="CV30" s="250">
        <f t="shared" si="51"/>
        <v>0</v>
      </c>
      <c r="CW30" s="251">
        <f t="shared" si="52"/>
        <v>0</v>
      </c>
      <c r="CX30" s="250">
        <f t="shared" si="53"/>
        <v>0</v>
      </c>
      <c r="CY30" s="251">
        <f t="shared" si="54"/>
        <v>0</v>
      </c>
      <c r="CZ30" s="250">
        <f t="shared" si="55"/>
        <v>0</v>
      </c>
      <c r="DA30" s="251">
        <f t="shared" si="56"/>
        <v>0</v>
      </c>
      <c r="DB30" s="250">
        <f t="shared" si="57"/>
        <v>0</v>
      </c>
      <c r="DC30" s="251">
        <v>0</v>
      </c>
      <c r="DD30" s="250">
        <v>0</v>
      </c>
      <c r="DE30" s="251">
        <f t="shared" si="58"/>
        <v>0</v>
      </c>
      <c r="DF30" s="250">
        <f t="shared" si="59"/>
        <v>0</v>
      </c>
      <c r="DG30" s="251">
        <f t="shared" si="60"/>
        <v>0</v>
      </c>
      <c r="DH30" s="250">
        <f t="shared" si="61"/>
        <v>0</v>
      </c>
      <c r="DI30" s="251">
        <v>0</v>
      </c>
      <c r="DJ30" s="250">
        <v>0</v>
      </c>
      <c r="DK30" s="251">
        <f t="shared" si="62"/>
        <v>0</v>
      </c>
      <c r="DL30" s="250">
        <f t="shared" si="63"/>
        <v>0</v>
      </c>
      <c r="DM30" s="251">
        <f t="shared" si="64"/>
        <v>0</v>
      </c>
      <c r="DN30" s="250">
        <f t="shared" si="65"/>
        <v>0</v>
      </c>
      <c r="DO30" s="251">
        <f t="shared" si="66"/>
        <v>0</v>
      </c>
      <c r="DP30" s="250">
        <f t="shared" si="67"/>
        <v>0</v>
      </c>
      <c r="DQ30" s="251">
        <f t="shared" si="68"/>
        <v>32</v>
      </c>
      <c r="DR30" s="250">
        <f t="shared" si="69"/>
        <v>0</v>
      </c>
      <c r="DS30" s="252">
        <f t="shared" si="70"/>
        <v>0</v>
      </c>
      <c r="DT30" s="250">
        <f t="shared" si="71"/>
        <v>0</v>
      </c>
      <c r="DU30" s="251">
        <f t="shared" si="72"/>
        <v>0</v>
      </c>
      <c r="DV30" s="253">
        <f t="shared" si="73"/>
        <v>0</v>
      </c>
      <c r="DW30" s="234" t="s">
        <v>585</v>
      </c>
    </row>
    <row r="31" spans="1:127" ht="15.75">
      <c r="A31" s="233">
        <v>22</v>
      </c>
      <c r="B31" s="235" t="s">
        <v>672</v>
      </c>
      <c r="C31" s="236" t="s">
        <v>1183</v>
      </c>
      <c r="D31" s="235" t="s">
        <v>1190</v>
      </c>
      <c r="E31" s="235" t="s">
        <v>1225</v>
      </c>
      <c r="F31" s="338">
        <v>10</v>
      </c>
      <c r="G31" s="234" t="s">
        <v>1226</v>
      </c>
      <c r="H31" s="234" t="s">
        <v>1219</v>
      </c>
      <c r="I31" s="234" t="s">
        <v>1217</v>
      </c>
      <c r="J31" s="235" t="s">
        <v>1231</v>
      </c>
      <c r="K31" s="234" t="s">
        <v>1232</v>
      </c>
      <c r="L31" s="235"/>
      <c r="M31" s="236" t="s">
        <v>1010</v>
      </c>
      <c r="N31" s="237" t="str">
        <f t="shared" si="36"/>
        <v xml:space="preserve">EC_BUSMON
EC_BUSSYNC
EC_DRIVE_TEST_INACTIVE
EC_PRODUCTION_MODE_INACTIVE
EC_STARTUP_1000MS
EC_ENGINE_NOT_CRANKING
</v>
      </c>
      <c r="O31" s="238" t="s">
        <v>1011</v>
      </c>
      <c r="P31" s="239" t="s">
        <v>1011</v>
      </c>
      <c r="Q31" s="239" t="s">
        <v>1011</v>
      </c>
      <c r="R31" s="239" t="s">
        <v>1011</v>
      </c>
      <c r="S31" s="239" t="s">
        <v>1011</v>
      </c>
      <c r="T31" s="239" t="s">
        <v>1011</v>
      </c>
      <c r="U31" s="239" t="s">
        <v>5</v>
      </c>
      <c r="V31" s="239" t="s">
        <v>5</v>
      </c>
      <c r="W31" s="239" t="s">
        <v>5</v>
      </c>
      <c r="X31" s="239"/>
      <c r="Y31" s="240"/>
      <c r="Z31" s="233" t="str">
        <f t="shared" si="37"/>
        <v xml:space="preserve">CA_ACC_02
CA_PSS_02
CA_SENSOR_10
</v>
      </c>
      <c r="AA31" s="241"/>
      <c r="AB31" s="242" t="s">
        <v>1011</v>
      </c>
      <c r="AC31" s="242"/>
      <c r="AD31" s="242"/>
      <c r="AE31" s="242"/>
      <c r="AF31" s="242" t="s">
        <v>1011</v>
      </c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3"/>
      <c r="AT31" s="243"/>
      <c r="AU31" s="243" t="s">
        <v>1011</v>
      </c>
      <c r="AV31" s="243"/>
      <c r="AW31" s="243"/>
      <c r="AX31" s="243"/>
      <c r="AY31" s="243" t="s">
        <v>5</v>
      </c>
      <c r="AZ31" s="244" t="s">
        <v>1012</v>
      </c>
      <c r="BA31" s="245" t="s">
        <v>5</v>
      </c>
      <c r="BB31" s="245" t="s">
        <v>5</v>
      </c>
      <c r="BC31" s="245" t="s">
        <v>5</v>
      </c>
      <c r="BD31" s="245" t="s">
        <v>5</v>
      </c>
      <c r="BE31" s="245" t="s">
        <v>5</v>
      </c>
      <c r="BF31" s="246" t="s">
        <v>5</v>
      </c>
      <c r="BG31" s="247" t="s">
        <v>5</v>
      </c>
      <c r="BH31" s="245" t="s">
        <v>1012</v>
      </c>
      <c r="BI31" s="245" t="s">
        <v>1012</v>
      </c>
      <c r="BJ31" s="245" t="s">
        <v>1012</v>
      </c>
      <c r="BK31" s="245" t="s">
        <v>1012</v>
      </c>
      <c r="BL31" s="245" t="s">
        <v>1012</v>
      </c>
      <c r="BM31" s="245" t="s">
        <v>5</v>
      </c>
      <c r="BN31" s="245" t="s">
        <v>5</v>
      </c>
      <c r="BO31" s="245" t="s">
        <v>5</v>
      </c>
      <c r="BP31" s="248" t="s">
        <v>5</v>
      </c>
      <c r="BQ31" s="244" t="s">
        <v>5</v>
      </c>
      <c r="BR31" s="245" t="s">
        <v>5</v>
      </c>
      <c r="BS31" s="245" t="s">
        <v>5</v>
      </c>
      <c r="BT31" s="245" t="s">
        <v>5</v>
      </c>
      <c r="BU31" s="245" t="s">
        <v>5</v>
      </c>
      <c r="BV31" s="245" t="s">
        <v>5</v>
      </c>
      <c r="BW31" s="245" t="s">
        <v>5</v>
      </c>
      <c r="BX31" s="245" t="s">
        <v>5</v>
      </c>
      <c r="BY31" s="245" t="s">
        <v>5</v>
      </c>
      <c r="BZ31" s="245" t="s">
        <v>5</v>
      </c>
      <c r="CA31" s="245" t="s">
        <v>5</v>
      </c>
      <c r="CB31" s="245" t="s">
        <v>5</v>
      </c>
      <c r="CC31" s="245" t="s">
        <v>5</v>
      </c>
      <c r="CD31" s="245" t="s">
        <v>5</v>
      </c>
      <c r="CE31" s="245" t="s">
        <v>5</v>
      </c>
      <c r="CF31" s="245" t="s">
        <v>1012</v>
      </c>
      <c r="CG31" s="245"/>
      <c r="CH31" s="245" t="s">
        <v>5</v>
      </c>
      <c r="CI31" s="245" t="s">
        <v>5</v>
      </c>
      <c r="CJ31" s="248" t="s">
        <v>5</v>
      </c>
      <c r="CK31" s="249">
        <f t="shared" si="40"/>
        <v>4</v>
      </c>
      <c r="CL31" s="250">
        <f t="shared" si="41"/>
        <v>0</v>
      </c>
      <c r="CM31" s="251">
        <f t="shared" si="42"/>
        <v>0</v>
      </c>
      <c r="CN31" s="250">
        <f t="shared" si="43"/>
        <v>0</v>
      </c>
      <c r="CO31" s="251">
        <f t="shared" si="44"/>
        <v>62</v>
      </c>
      <c r="CP31" s="250">
        <f t="shared" si="45"/>
        <v>0</v>
      </c>
      <c r="CQ31" s="251">
        <f t="shared" si="46"/>
        <v>0</v>
      </c>
      <c r="CR31" s="250">
        <f t="shared" si="47"/>
        <v>0</v>
      </c>
      <c r="CS31" s="251">
        <f t="shared" si="48"/>
        <v>0</v>
      </c>
      <c r="CT31" s="250">
        <f t="shared" si="49"/>
        <v>0</v>
      </c>
      <c r="CU31" s="251">
        <f t="shared" si="50"/>
        <v>0</v>
      </c>
      <c r="CV31" s="250">
        <f t="shared" si="51"/>
        <v>0</v>
      </c>
      <c r="CW31" s="251">
        <f t="shared" si="52"/>
        <v>0</v>
      </c>
      <c r="CX31" s="250">
        <f t="shared" si="53"/>
        <v>0</v>
      </c>
      <c r="CY31" s="251">
        <f t="shared" si="54"/>
        <v>0</v>
      </c>
      <c r="CZ31" s="250">
        <f t="shared" si="55"/>
        <v>0</v>
      </c>
      <c r="DA31" s="251">
        <f t="shared" si="56"/>
        <v>0</v>
      </c>
      <c r="DB31" s="250">
        <f t="shared" si="57"/>
        <v>0</v>
      </c>
      <c r="DC31" s="251">
        <v>0</v>
      </c>
      <c r="DD31" s="250">
        <v>0</v>
      </c>
      <c r="DE31" s="251">
        <f t="shared" si="58"/>
        <v>0</v>
      </c>
      <c r="DF31" s="250">
        <f t="shared" si="59"/>
        <v>0</v>
      </c>
      <c r="DG31" s="251">
        <f t="shared" si="60"/>
        <v>0</v>
      </c>
      <c r="DH31" s="250">
        <f t="shared" si="61"/>
        <v>0</v>
      </c>
      <c r="DI31" s="251">
        <v>0</v>
      </c>
      <c r="DJ31" s="250">
        <v>0</v>
      </c>
      <c r="DK31" s="251">
        <f t="shared" si="62"/>
        <v>0</v>
      </c>
      <c r="DL31" s="250">
        <f t="shared" si="63"/>
        <v>0</v>
      </c>
      <c r="DM31" s="251">
        <f t="shared" si="64"/>
        <v>0</v>
      </c>
      <c r="DN31" s="250">
        <f t="shared" si="65"/>
        <v>0</v>
      </c>
      <c r="DO31" s="251">
        <f t="shared" si="66"/>
        <v>0</v>
      </c>
      <c r="DP31" s="250">
        <f t="shared" si="67"/>
        <v>0</v>
      </c>
      <c r="DQ31" s="251">
        <f t="shared" si="68"/>
        <v>32</v>
      </c>
      <c r="DR31" s="250">
        <f t="shared" si="69"/>
        <v>0</v>
      </c>
      <c r="DS31" s="252">
        <f t="shared" si="70"/>
        <v>0</v>
      </c>
      <c r="DT31" s="250">
        <f t="shared" si="71"/>
        <v>0</v>
      </c>
      <c r="DU31" s="251">
        <f t="shared" si="72"/>
        <v>0</v>
      </c>
      <c r="DV31" s="253">
        <f t="shared" si="73"/>
        <v>0</v>
      </c>
      <c r="DW31" s="234" t="s">
        <v>669</v>
      </c>
    </row>
    <row r="32" spans="1:127" ht="15.75">
      <c r="A32" s="233">
        <v>23</v>
      </c>
      <c r="B32" s="235" t="s">
        <v>668</v>
      </c>
      <c r="C32" s="236" t="s">
        <v>1183</v>
      </c>
      <c r="D32" s="235" t="s">
        <v>1190</v>
      </c>
      <c r="E32" s="235" t="s">
        <v>1225</v>
      </c>
      <c r="F32" s="338">
        <v>10</v>
      </c>
      <c r="G32" s="234" t="s">
        <v>1227</v>
      </c>
      <c r="H32" s="234" t="s">
        <v>1220</v>
      </c>
      <c r="I32" s="234" t="s">
        <v>1218</v>
      </c>
      <c r="J32" s="235" t="s">
        <v>1231</v>
      </c>
      <c r="K32" s="234" t="s">
        <v>1232</v>
      </c>
      <c r="L32" s="235"/>
      <c r="M32" s="236" t="s">
        <v>1010</v>
      </c>
      <c r="N32" s="237" t="str">
        <f t="shared" si="36"/>
        <v xml:space="preserve">EC_BUSMON
EC_BUSSYNC
EC_DRIVE_TEST_INACTIVE
EC_PRODUCTION_MODE_INACTIVE
EC_STARTUP_1000MS
EC_ENGINE_NOT_CRANKING
</v>
      </c>
      <c r="O32" s="238" t="s">
        <v>1011</v>
      </c>
      <c r="P32" s="239" t="s">
        <v>1011</v>
      </c>
      <c r="Q32" s="239" t="s">
        <v>1011</v>
      </c>
      <c r="R32" s="239" t="s">
        <v>1011</v>
      </c>
      <c r="S32" s="239" t="s">
        <v>1011</v>
      </c>
      <c r="T32" s="239" t="s">
        <v>1011</v>
      </c>
      <c r="U32" s="239" t="s">
        <v>5</v>
      </c>
      <c r="V32" s="239" t="s">
        <v>5</v>
      </c>
      <c r="W32" s="239" t="s">
        <v>5</v>
      </c>
      <c r="X32" s="239"/>
      <c r="Y32" s="240"/>
      <c r="Z32" s="233" t="str">
        <f t="shared" si="37"/>
        <v xml:space="preserve">CA_ACC_02
CA_PSS_02
CA_SENSOR_10
</v>
      </c>
      <c r="AA32" s="241"/>
      <c r="AB32" s="242" t="s">
        <v>1011</v>
      </c>
      <c r="AC32" s="242"/>
      <c r="AD32" s="242"/>
      <c r="AE32" s="242"/>
      <c r="AF32" s="242" t="s">
        <v>1011</v>
      </c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3"/>
      <c r="AT32" s="243"/>
      <c r="AU32" s="243" t="s">
        <v>1011</v>
      </c>
      <c r="AV32" s="243"/>
      <c r="AW32" s="243"/>
      <c r="AX32" s="243"/>
      <c r="AY32" s="243" t="s">
        <v>5</v>
      </c>
      <c r="AZ32" s="244" t="s">
        <v>1012</v>
      </c>
      <c r="BA32" s="245" t="s">
        <v>5</v>
      </c>
      <c r="BB32" s="245" t="s">
        <v>5</v>
      </c>
      <c r="BC32" s="245" t="s">
        <v>5</v>
      </c>
      <c r="BD32" s="245" t="s">
        <v>5</v>
      </c>
      <c r="BE32" s="245" t="s">
        <v>5</v>
      </c>
      <c r="BF32" s="246" t="s">
        <v>5</v>
      </c>
      <c r="BG32" s="247" t="s">
        <v>5</v>
      </c>
      <c r="BH32" s="245" t="s">
        <v>1012</v>
      </c>
      <c r="BI32" s="245" t="s">
        <v>1012</v>
      </c>
      <c r="BJ32" s="245" t="s">
        <v>1012</v>
      </c>
      <c r="BK32" s="245" t="s">
        <v>1012</v>
      </c>
      <c r="BL32" s="245" t="s">
        <v>1012</v>
      </c>
      <c r="BM32" s="245" t="s">
        <v>5</v>
      </c>
      <c r="BN32" s="245" t="s">
        <v>5</v>
      </c>
      <c r="BO32" s="245" t="s">
        <v>5</v>
      </c>
      <c r="BP32" s="248" t="s">
        <v>5</v>
      </c>
      <c r="BQ32" s="244" t="s">
        <v>5</v>
      </c>
      <c r="BR32" s="245" t="s">
        <v>5</v>
      </c>
      <c r="BS32" s="245" t="s">
        <v>5</v>
      </c>
      <c r="BT32" s="245" t="s">
        <v>5</v>
      </c>
      <c r="BU32" s="245" t="s">
        <v>5</v>
      </c>
      <c r="BV32" s="245" t="s">
        <v>5</v>
      </c>
      <c r="BW32" s="245" t="s">
        <v>5</v>
      </c>
      <c r="BX32" s="245" t="s">
        <v>5</v>
      </c>
      <c r="BY32" s="245" t="s">
        <v>5</v>
      </c>
      <c r="BZ32" s="245" t="s">
        <v>5</v>
      </c>
      <c r="CA32" s="245" t="s">
        <v>5</v>
      </c>
      <c r="CB32" s="245" t="s">
        <v>5</v>
      </c>
      <c r="CC32" s="245" t="s">
        <v>5</v>
      </c>
      <c r="CD32" s="245" t="s">
        <v>5</v>
      </c>
      <c r="CE32" s="245" t="s">
        <v>5</v>
      </c>
      <c r="CF32" s="245" t="s">
        <v>1012</v>
      </c>
      <c r="CG32" s="245"/>
      <c r="CH32" s="245" t="s">
        <v>5</v>
      </c>
      <c r="CI32" s="245" t="s">
        <v>5</v>
      </c>
      <c r="CJ32" s="248" t="s">
        <v>5</v>
      </c>
      <c r="CK32" s="249">
        <f t="shared" si="40"/>
        <v>4</v>
      </c>
      <c r="CL32" s="250">
        <f t="shared" si="41"/>
        <v>0</v>
      </c>
      <c r="CM32" s="251">
        <f t="shared" si="42"/>
        <v>0</v>
      </c>
      <c r="CN32" s="250">
        <f t="shared" si="43"/>
        <v>0</v>
      </c>
      <c r="CO32" s="251">
        <f t="shared" si="44"/>
        <v>62</v>
      </c>
      <c r="CP32" s="250">
        <f t="shared" si="45"/>
        <v>0</v>
      </c>
      <c r="CQ32" s="251">
        <f t="shared" si="46"/>
        <v>0</v>
      </c>
      <c r="CR32" s="250">
        <f t="shared" si="47"/>
        <v>0</v>
      </c>
      <c r="CS32" s="251">
        <f t="shared" si="48"/>
        <v>0</v>
      </c>
      <c r="CT32" s="250">
        <f t="shared" si="49"/>
        <v>0</v>
      </c>
      <c r="CU32" s="251">
        <f t="shared" si="50"/>
        <v>0</v>
      </c>
      <c r="CV32" s="250">
        <f t="shared" si="51"/>
        <v>0</v>
      </c>
      <c r="CW32" s="251">
        <f t="shared" si="52"/>
        <v>0</v>
      </c>
      <c r="CX32" s="250">
        <f t="shared" si="53"/>
        <v>0</v>
      </c>
      <c r="CY32" s="251">
        <f t="shared" si="54"/>
        <v>0</v>
      </c>
      <c r="CZ32" s="250">
        <f t="shared" si="55"/>
        <v>0</v>
      </c>
      <c r="DA32" s="251">
        <f t="shared" si="56"/>
        <v>0</v>
      </c>
      <c r="DB32" s="250">
        <f t="shared" si="57"/>
        <v>0</v>
      </c>
      <c r="DC32" s="251">
        <v>0</v>
      </c>
      <c r="DD32" s="250">
        <v>0</v>
      </c>
      <c r="DE32" s="251">
        <f t="shared" si="58"/>
        <v>0</v>
      </c>
      <c r="DF32" s="250">
        <f t="shared" si="59"/>
        <v>0</v>
      </c>
      <c r="DG32" s="251">
        <f t="shared" si="60"/>
        <v>0</v>
      </c>
      <c r="DH32" s="250">
        <f t="shared" si="61"/>
        <v>0</v>
      </c>
      <c r="DI32" s="251">
        <v>0</v>
      </c>
      <c r="DJ32" s="250">
        <v>0</v>
      </c>
      <c r="DK32" s="251">
        <f t="shared" si="62"/>
        <v>0</v>
      </c>
      <c r="DL32" s="250">
        <f t="shared" si="63"/>
        <v>0</v>
      </c>
      <c r="DM32" s="251">
        <f t="shared" si="64"/>
        <v>0</v>
      </c>
      <c r="DN32" s="250">
        <f t="shared" si="65"/>
        <v>0</v>
      </c>
      <c r="DO32" s="251">
        <f t="shared" si="66"/>
        <v>0</v>
      </c>
      <c r="DP32" s="250">
        <f t="shared" si="67"/>
        <v>0</v>
      </c>
      <c r="DQ32" s="251">
        <f t="shared" si="68"/>
        <v>32</v>
      </c>
      <c r="DR32" s="250">
        <f t="shared" si="69"/>
        <v>0</v>
      </c>
      <c r="DS32" s="252">
        <f t="shared" si="70"/>
        <v>0</v>
      </c>
      <c r="DT32" s="250">
        <f t="shared" si="71"/>
        <v>0</v>
      </c>
      <c r="DU32" s="251">
        <f t="shared" si="72"/>
        <v>0</v>
      </c>
      <c r="DV32" s="253">
        <f t="shared" si="73"/>
        <v>0</v>
      </c>
      <c r="DW32" s="234" t="s">
        <v>669</v>
      </c>
    </row>
    <row r="33" spans="1:127" ht="15.75">
      <c r="A33" s="233">
        <v>24</v>
      </c>
      <c r="B33" s="235" t="s">
        <v>381</v>
      </c>
      <c r="C33" s="236" t="s">
        <v>1183</v>
      </c>
      <c r="D33" s="235" t="s">
        <v>1191</v>
      </c>
      <c r="E33" s="235" t="s">
        <v>1230</v>
      </c>
      <c r="F33" s="338">
        <v>200</v>
      </c>
      <c r="G33" s="234" t="s">
        <v>1186</v>
      </c>
      <c r="H33" s="234" t="s">
        <v>1186</v>
      </c>
      <c r="I33" s="234" t="s">
        <v>1214</v>
      </c>
      <c r="J33" s="235" t="s">
        <v>1231</v>
      </c>
      <c r="K33" s="234" t="s">
        <v>1232</v>
      </c>
      <c r="L33" s="235" t="s">
        <v>1009</v>
      </c>
      <c r="M33" s="236" t="s">
        <v>1010</v>
      </c>
      <c r="N33" s="237" t="str">
        <f t="shared" si="36"/>
        <v xml:space="preserve">EC_BUSMON
EC_BUSSYNC
EC_DRIVE_TEST_INACTIVE
EC_PRODUCTION_MODE_INACTIVE
EC_STARTUP_1000MS
EC_ENGINE_NOT_CRANKING
</v>
      </c>
      <c r="O33" s="238" t="s">
        <v>1011</v>
      </c>
      <c r="P33" s="239" t="s">
        <v>1011</v>
      </c>
      <c r="Q33" s="239" t="s">
        <v>1011</v>
      </c>
      <c r="R33" s="239" t="s">
        <v>1011</v>
      </c>
      <c r="S33" s="239" t="s">
        <v>1011</v>
      </c>
      <c r="T33" s="239" t="s">
        <v>1011</v>
      </c>
      <c r="U33" s="239" t="s">
        <v>5</v>
      </c>
      <c r="V33" s="239" t="s">
        <v>5</v>
      </c>
      <c r="W33" s="239" t="s">
        <v>5</v>
      </c>
      <c r="X33" s="239"/>
      <c r="Y33" s="240"/>
      <c r="Z33" s="233" t="str">
        <f t="shared" si="37"/>
        <v xml:space="preserve">CA_ACC_01
CA_PSS_01
CA_SENSOR_02
CA_SENSOR_04
CA_SENSOR_10
</v>
      </c>
      <c r="AA33" s="241" t="s">
        <v>1011</v>
      </c>
      <c r="AB33" s="242"/>
      <c r="AC33" s="242"/>
      <c r="AD33" s="242"/>
      <c r="AE33" s="242" t="s">
        <v>1011</v>
      </c>
      <c r="AF33" s="242"/>
      <c r="AG33" s="242"/>
      <c r="AH33" s="242"/>
      <c r="AI33" s="242"/>
      <c r="AJ33" s="242"/>
      <c r="AK33" s="242"/>
      <c r="AL33" s="242"/>
      <c r="AM33" s="242" t="s">
        <v>1011</v>
      </c>
      <c r="AN33" s="242"/>
      <c r="AO33" s="242" t="s">
        <v>1011</v>
      </c>
      <c r="AP33" s="242"/>
      <c r="AQ33" s="242"/>
      <c r="AR33" s="242"/>
      <c r="AS33" s="243"/>
      <c r="AT33" s="243"/>
      <c r="AU33" s="243" t="s">
        <v>1011</v>
      </c>
      <c r="AV33" s="243"/>
      <c r="AW33" s="243"/>
      <c r="AX33" s="243"/>
      <c r="AY33" s="243" t="s">
        <v>5</v>
      </c>
      <c r="AZ33" s="244" t="s">
        <v>5</v>
      </c>
      <c r="BA33" s="245" t="s">
        <v>1012</v>
      </c>
      <c r="BB33" s="245" t="s">
        <v>5</v>
      </c>
      <c r="BC33" s="245" t="s">
        <v>5</v>
      </c>
      <c r="BD33" s="245" t="s">
        <v>5</v>
      </c>
      <c r="BE33" s="245" t="s">
        <v>5</v>
      </c>
      <c r="BF33" s="246" t="s">
        <v>5</v>
      </c>
      <c r="BG33" s="247" t="s">
        <v>1012</v>
      </c>
      <c r="BH33" s="245" t="s">
        <v>5</v>
      </c>
      <c r="BI33" s="245" t="s">
        <v>5</v>
      </c>
      <c r="BJ33" s="245" t="s">
        <v>5</v>
      </c>
      <c r="BK33" s="245" t="s">
        <v>5</v>
      </c>
      <c r="BL33" s="245" t="s">
        <v>5</v>
      </c>
      <c r="BM33" s="245" t="s">
        <v>5</v>
      </c>
      <c r="BN33" s="245" t="s">
        <v>5</v>
      </c>
      <c r="BO33" s="245" t="s">
        <v>5</v>
      </c>
      <c r="BP33" s="248" t="s">
        <v>5</v>
      </c>
      <c r="BQ33" s="244"/>
      <c r="BR33" s="245" t="s">
        <v>1012</v>
      </c>
      <c r="BS33" s="245" t="s">
        <v>5</v>
      </c>
      <c r="BT33" s="245" t="s">
        <v>1012</v>
      </c>
      <c r="BU33" s="245" t="s">
        <v>5</v>
      </c>
      <c r="BV33" s="245" t="s">
        <v>5</v>
      </c>
      <c r="BW33" s="245" t="s">
        <v>5</v>
      </c>
      <c r="BX33" s="245" t="s">
        <v>5</v>
      </c>
      <c r="BY33" s="245" t="s">
        <v>5</v>
      </c>
      <c r="BZ33" s="245" t="s">
        <v>5</v>
      </c>
      <c r="CA33" s="245" t="s">
        <v>5</v>
      </c>
      <c r="CB33" s="245" t="s">
        <v>5</v>
      </c>
      <c r="CC33" s="245" t="s">
        <v>5</v>
      </c>
      <c r="CD33" s="245" t="s">
        <v>5</v>
      </c>
      <c r="CE33" s="245" t="s">
        <v>5</v>
      </c>
      <c r="CF33" s="245" t="s">
        <v>1012</v>
      </c>
      <c r="CG33" s="245"/>
      <c r="CH33" s="245" t="s">
        <v>5</v>
      </c>
      <c r="CI33" s="245" t="s">
        <v>5</v>
      </c>
      <c r="CJ33" s="248" t="s">
        <v>5</v>
      </c>
      <c r="CK33" s="249">
        <f t="shared" si="40"/>
        <v>1</v>
      </c>
      <c r="CL33" s="250">
        <f t="shared" si="41"/>
        <v>0</v>
      </c>
      <c r="CM33" s="251">
        <f t="shared" si="42"/>
        <v>0</v>
      </c>
      <c r="CN33" s="250">
        <f t="shared" si="43"/>
        <v>0</v>
      </c>
      <c r="CO33" s="251">
        <f t="shared" si="44"/>
        <v>1</v>
      </c>
      <c r="CP33" s="250">
        <f t="shared" si="45"/>
        <v>0</v>
      </c>
      <c r="CQ33" s="251">
        <f t="shared" si="46"/>
        <v>0</v>
      </c>
      <c r="CR33" s="250">
        <f t="shared" si="47"/>
        <v>0</v>
      </c>
      <c r="CS33" s="251">
        <f t="shared" si="48"/>
        <v>2</v>
      </c>
      <c r="CT33" s="250">
        <f t="shared" si="49"/>
        <v>0</v>
      </c>
      <c r="CU33" s="251">
        <f t="shared" si="50"/>
        <v>0</v>
      </c>
      <c r="CV33" s="250">
        <f t="shared" si="51"/>
        <v>0</v>
      </c>
      <c r="CW33" s="251">
        <f t="shared" si="52"/>
        <v>8</v>
      </c>
      <c r="CX33" s="250">
        <f t="shared" si="53"/>
        <v>0</v>
      </c>
      <c r="CY33" s="251">
        <f t="shared" si="54"/>
        <v>0</v>
      </c>
      <c r="CZ33" s="250">
        <f t="shared" si="55"/>
        <v>0</v>
      </c>
      <c r="DA33" s="251">
        <f t="shared" si="56"/>
        <v>0</v>
      </c>
      <c r="DB33" s="250">
        <f t="shared" si="57"/>
        <v>0</v>
      </c>
      <c r="DC33" s="251">
        <v>0</v>
      </c>
      <c r="DD33" s="250">
        <v>0</v>
      </c>
      <c r="DE33" s="251">
        <f t="shared" si="58"/>
        <v>0</v>
      </c>
      <c r="DF33" s="250">
        <f t="shared" si="59"/>
        <v>0</v>
      </c>
      <c r="DG33" s="251">
        <f t="shared" si="60"/>
        <v>0</v>
      </c>
      <c r="DH33" s="250">
        <f t="shared" si="61"/>
        <v>0</v>
      </c>
      <c r="DI33" s="251">
        <v>0</v>
      </c>
      <c r="DJ33" s="250">
        <v>0</v>
      </c>
      <c r="DK33" s="251">
        <f t="shared" si="62"/>
        <v>0</v>
      </c>
      <c r="DL33" s="250">
        <f t="shared" si="63"/>
        <v>0</v>
      </c>
      <c r="DM33" s="251">
        <f t="shared" si="64"/>
        <v>0</v>
      </c>
      <c r="DN33" s="250">
        <f t="shared" si="65"/>
        <v>0</v>
      </c>
      <c r="DO33" s="251">
        <f t="shared" si="66"/>
        <v>0</v>
      </c>
      <c r="DP33" s="250">
        <f t="shared" si="67"/>
        <v>0</v>
      </c>
      <c r="DQ33" s="251">
        <f t="shared" si="68"/>
        <v>32</v>
      </c>
      <c r="DR33" s="250">
        <f t="shared" si="69"/>
        <v>0</v>
      </c>
      <c r="DS33" s="252">
        <f t="shared" si="70"/>
        <v>0</v>
      </c>
      <c r="DT33" s="250">
        <f t="shared" si="71"/>
        <v>0</v>
      </c>
      <c r="DU33" s="251">
        <f t="shared" si="72"/>
        <v>0</v>
      </c>
      <c r="DV33" s="253">
        <f t="shared" si="73"/>
        <v>0</v>
      </c>
      <c r="DW33" s="234" t="s">
        <v>382</v>
      </c>
    </row>
    <row r="34" spans="1:127" ht="15.75">
      <c r="A34" s="233">
        <v>25</v>
      </c>
      <c r="B34" s="235" t="s">
        <v>651</v>
      </c>
      <c r="C34" s="236" t="s">
        <v>1183</v>
      </c>
      <c r="D34" s="235" t="s">
        <v>1192</v>
      </c>
      <c r="E34" s="235" t="s">
        <v>1209</v>
      </c>
      <c r="F34" s="338">
        <v>100</v>
      </c>
      <c r="G34" s="234" t="s">
        <v>1186</v>
      </c>
      <c r="H34" s="234" t="s">
        <v>1186</v>
      </c>
      <c r="I34" s="234" t="s">
        <v>1214</v>
      </c>
      <c r="J34" s="235" t="s">
        <v>1231</v>
      </c>
      <c r="K34" s="234" t="s">
        <v>1232</v>
      </c>
      <c r="L34" s="235"/>
      <c r="M34" s="236" t="s">
        <v>1010</v>
      </c>
      <c r="N34" s="237" t="str">
        <f t="shared" si="36"/>
        <v xml:space="preserve">EC_BUSMON
EC_BUSSYNC
EC_DRIVE_TEST_INACTIVE
EC_PRODUCTION_MODE_INACTIVE
EC_STARTUP_1000MS
EC_ENGINE_NOT_CRANKING
</v>
      </c>
      <c r="O34" s="238" t="s">
        <v>1011</v>
      </c>
      <c r="P34" s="239" t="s">
        <v>1011</v>
      </c>
      <c r="Q34" s="239" t="s">
        <v>1011</v>
      </c>
      <c r="R34" s="239" t="s">
        <v>1011</v>
      </c>
      <c r="S34" s="239" t="s">
        <v>1011</v>
      </c>
      <c r="T34" s="239" t="s">
        <v>1011</v>
      </c>
      <c r="U34" s="239" t="s">
        <v>5</v>
      </c>
      <c r="V34" s="239" t="s">
        <v>5</v>
      </c>
      <c r="W34" s="239" t="s">
        <v>5</v>
      </c>
      <c r="X34" s="239"/>
      <c r="Y34" s="240"/>
      <c r="Z34" s="233" t="str">
        <f t="shared" si="37"/>
        <v xml:space="preserve">CA_ACC_02
CA_PSS_01
CA_SENSOR_10
</v>
      </c>
      <c r="AA34" s="241"/>
      <c r="AB34" s="242" t="s">
        <v>1011</v>
      </c>
      <c r="AC34" s="242"/>
      <c r="AD34" s="242"/>
      <c r="AE34" s="242" t="s">
        <v>1011</v>
      </c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3"/>
      <c r="AT34" s="243"/>
      <c r="AU34" s="243" t="s">
        <v>1011</v>
      </c>
      <c r="AV34" s="243"/>
      <c r="AW34" s="243"/>
      <c r="AX34" s="243"/>
      <c r="AY34" s="243" t="s">
        <v>5</v>
      </c>
      <c r="AZ34" s="244" t="s">
        <v>1012</v>
      </c>
      <c r="BA34" s="245" t="s">
        <v>5</v>
      </c>
      <c r="BB34" s="245" t="s">
        <v>5</v>
      </c>
      <c r="BC34" s="245" t="s">
        <v>5</v>
      </c>
      <c r="BD34" s="245" t="s">
        <v>5</v>
      </c>
      <c r="BE34" s="245" t="s">
        <v>5</v>
      </c>
      <c r="BF34" s="246" t="s">
        <v>5</v>
      </c>
      <c r="BG34" s="247" t="s">
        <v>1012</v>
      </c>
      <c r="BH34" s="245" t="s">
        <v>5</v>
      </c>
      <c r="BI34" s="245" t="s">
        <v>5</v>
      </c>
      <c r="BJ34" s="245" t="s">
        <v>5</v>
      </c>
      <c r="BK34" s="245" t="s">
        <v>5</v>
      </c>
      <c r="BL34" s="245" t="s">
        <v>5</v>
      </c>
      <c r="BM34" s="245" t="s">
        <v>5</v>
      </c>
      <c r="BN34" s="245" t="s">
        <v>5</v>
      </c>
      <c r="BO34" s="245" t="s">
        <v>5</v>
      </c>
      <c r="BP34" s="248" t="s">
        <v>5</v>
      </c>
      <c r="BQ34" s="244" t="s">
        <v>5</v>
      </c>
      <c r="BR34" s="245" t="s">
        <v>5</v>
      </c>
      <c r="BS34" s="245" t="s">
        <v>5</v>
      </c>
      <c r="BT34" s="245" t="s">
        <v>5</v>
      </c>
      <c r="BU34" s="245" t="s">
        <v>5</v>
      </c>
      <c r="BV34" s="245" t="s">
        <v>5</v>
      </c>
      <c r="BW34" s="245" t="s">
        <v>5</v>
      </c>
      <c r="BX34" s="245" t="s">
        <v>5</v>
      </c>
      <c r="BY34" s="245" t="s">
        <v>5</v>
      </c>
      <c r="BZ34" s="245" t="s">
        <v>5</v>
      </c>
      <c r="CA34" s="245" t="s">
        <v>5</v>
      </c>
      <c r="CB34" s="245" t="s">
        <v>5</v>
      </c>
      <c r="CC34" s="245" t="s">
        <v>5</v>
      </c>
      <c r="CD34" s="245" t="s">
        <v>5</v>
      </c>
      <c r="CE34" s="245" t="s">
        <v>5</v>
      </c>
      <c r="CF34" s="245" t="s">
        <v>1012</v>
      </c>
      <c r="CG34" s="245"/>
      <c r="CH34" s="245" t="s">
        <v>5</v>
      </c>
      <c r="CI34" s="245" t="s">
        <v>5</v>
      </c>
      <c r="CJ34" s="248" t="s">
        <v>5</v>
      </c>
      <c r="CK34" s="249">
        <f t="shared" si="40"/>
        <v>4</v>
      </c>
      <c r="CL34" s="250">
        <f t="shared" si="41"/>
        <v>0</v>
      </c>
      <c r="CM34" s="251">
        <f t="shared" si="42"/>
        <v>0</v>
      </c>
      <c r="CN34" s="250">
        <f t="shared" si="43"/>
        <v>0</v>
      </c>
      <c r="CO34" s="251">
        <f t="shared" si="44"/>
        <v>1</v>
      </c>
      <c r="CP34" s="250">
        <f t="shared" si="45"/>
        <v>0</v>
      </c>
      <c r="CQ34" s="251">
        <f t="shared" si="46"/>
        <v>0</v>
      </c>
      <c r="CR34" s="250">
        <f t="shared" si="47"/>
        <v>0</v>
      </c>
      <c r="CS34" s="251">
        <f t="shared" si="48"/>
        <v>0</v>
      </c>
      <c r="CT34" s="250">
        <f t="shared" si="49"/>
        <v>0</v>
      </c>
      <c r="CU34" s="251">
        <f t="shared" si="50"/>
        <v>0</v>
      </c>
      <c r="CV34" s="250">
        <f t="shared" si="51"/>
        <v>0</v>
      </c>
      <c r="CW34" s="251">
        <f t="shared" si="52"/>
        <v>0</v>
      </c>
      <c r="CX34" s="250">
        <f t="shared" si="53"/>
        <v>0</v>
      </c>
      <c r="CY34" s="251">
        <f t="shared" si="54"/>
        <v>0</v>
      </c>
      <c r="CZ34" s="250">
        <f t="shared" si="55"/>
        <v>0</v>
      </c>
      <c r="DA34" s="251">
        <f t="shared" si="56"/>
        <v>0</v>
      </c>
      <c r="DB34" s="250">
        <f t="shared" si="57"/>
        <v>0</v>
      </c>
      <c r="DC34" s="251">
        <v>0</v>
      </c>
      <c r="DD34" s="250">
        <v>0</v>
      </c>
      <c r="DE34" s="251">
        <f t="shared" si="58"/>
        <v>0</v>
      </c>
      <c r="DF34" s="250">
        <f t="shared" si="59"/>
        <v>0</v>
      </c>
      <c r="DG34" s="251">
        <f t="shared" si="60"/>
        <v>0</v>
      </c>
      <c r="DH34" s="250">
        <f t="shared" si="61"/>
        <v>0</v>
      </c>
      <c r="DI34" s="251">
        <v>0</v>
      </c>
      <c r="DJ34" s="250">
        <v>0</v>
      </c>
      <c r="DK34" s="251">
        <f t="shared" si="62"/>
        <v>0</v>
      </c>
      <c r="DL34" s="250">
        <f t="shared" si="63"/>
        <v>0</v>
      </c>
      <c r="DM34" s="251">
        <f t="shared" si="64"/>
        <v>0</v>
      </c>
      <c r="DN34" s="250">
        <f t="shared" si="65"/>
        <v>0</v>
      </c>
      <c r="DO34" s="251">
        <f t="shared" si="66"/>
        <v>0</v>
      </c>
      <c r="DP34" s="250">
        <f t="shared" si="67"/>
        <v>0</v>
      </c>
      <c r="DQ34" s="251">
        <f t="shared" si="68"/>
        <v>32</v>
      </c>
      <c r="DR34" s="250">
        <f t="shared" si="69"/>
        <v>0</v>
      </c>
      <c r="DS34" s="252">
        <f t="shared" si="70"/>
        <v>0</v>
      </c>
      <c r="DT34" s="250">
        <f t="shared" si="71"/>
        <v>0</v>
      </c>
      <c r="DU34" s="251">
        <f t="shared" si="72"/>
        <v>0</v>
      </c>
      <c r="DV34" s="253">
        <f t="shared" si="73"/>
        <v>0</v>
      </c>
      <c r="DW34" s="234" t="s">
        <v>652</v>
      </c>
    </row>
    <row r="35" spans="1:127" ht="15.75">
      <c r="A35" s="233">
        <v>26</v>
      </c>
      <c r="B35" s="235" t="s">
        <v>655</v>
      </c>
      <c r="C35" s="236" t="s">
        <v>1183</v>
      </c>
      <c r="D35" s="235" t="s">
        <v>1221</v>
      </c>
      <c r="E35" s="235" t="s">
        <v>1210</v>
      </c>
      <c r="F35" s="338">
        <v>20</v>
      </c>
      <c r="G35" s="234" t="s">
        <v>1186</v>
      </c>
      <c r="H35" s="234" t="s">
        <v>1186</v>
      </c>
      <c r="I35" s="234" t="s">
        <v>1214</v>
      </c>
      <c r="J35" s="235" t="s">
        <v>1231</v>
      </c>
      <c r="K35" s="234" t="s">
        <v>1232</v>
      </c>
      <c r="L35" s="235"/>
      <c r="M35" s="236" t="s">
        <v>1010</v>
      </c>
      <c r="N35" s="237" t="str">
        <f t="shared" si="36"/>
        <v xml:space="preserve">EC_BUSMON
EC_BUSSYNC
EC_DRIVE_TEST_INACTIVE
EC_PRODUCTION_MODE_INACTIVE
EC_STARTUP_1000MS
EC_ENGINE_NOT_CRANKING
</v>
      </c>
      <c r="O35" s="238" t="s">
        <v>1011</v>
      </c>
      <c r="P35" s="239" t="s">
        <v>1011</v>
      </c>
      <c r="Q35" s="239" t="s">
        <v>1011</v>
      </c>
      <c r="R35" s="239" t="s">
        <v>1011</v>
      </c>
      <c r="S35" s="239" t="s">
        <v>1011</v>
      </c>
      <c r="T35" s="239" t="s">
        <v>1011</v>
      </c>
      <c r="U35" s="239" t="s">
        <v>5</v>
      </c>
      <c r="V35" s="239" t="s">
        <v>5</v>
      </c>
      <c r="W35" s="239" t="s">
        <v>5</v>
      </c>
      <c r="X35" s="239"/>
      <c r="Y35" s="240"/>
      <c r="Z35" s="233" t="str">
        <f t="shared" si="37"/>
        <v xml:space="preserve">CA_ACC_02
CA_PSS_01
CA_SENSOR_10
</v>
      </c>
      <c r="AA35" s="241"/>
      <c r="AB35" s="242" t="s">
        <v>1011</v>
      </c>
      <c r="AC35" s="242"/>
      <c r="AD35" s="242"/>
      <c r="AE35" s="242" t="s">
        <v>1011</v>
      </c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3"/>
      <c r="AT35" s="243"/>
      <c r="AU35" s="243" t="s">
        <v>1011</v>
      </c>
      <c r="AV35" s="243"/>
      <c r="AW35" s="243"/>
      <c r="AX35" s="243"/>
      <c r="AY35" s="243" t="s">
        <v>5</v>
      </c>
      <c r="AZ35" s="244" t="s">
        <v>1012</v>
      </c>
      <c r="BA35" s="245" t="s">
        <v>5</v>
      </c>
      <c r="BB35" s="245" t="s">
        <v>5</v>
      </c>
      <c r="BC35" s="245" t="s">
        <v>5</v>
      </c>
      <c r="BD35" s="245" t="s">
        <v>5</v>
      </c>
      <c r="BE35" s="245" t="s">
        <v>5</v>
      </c>
      <c r="BF35" s="246" t="s">
        <v>5</v>
      </c>
      <c r="BG35" s="247" t="s">
        <v>1012</v>
      </c>
      <c r="BH35" s="245" t="s">
        <v>5</v>
      </c>
      <c r="BI35" s="245" t="s">
        <v>5</v>
      </c>
      <c r="BJ35" s="245" t="s">
        <v>5</v>
      </c>
      <c r="BK35" s="245" t="s">
        <v>5</v>
      </c>
      <c r="BL35" s="245" t="s">
        <v>5</v>
      </c>
      <c r="BM35" s="245" t="s">
        <v>5</v>
      </c>
      <c r="BN35" s="245" t="s">
        <v>5</v>
      </c>
      <c r="BO35" s="245" t="s">
        <v>5</v>
      </c>
      <c r="BP35" s="248" t="s">
        <v>5</v>
      </c>
      <c r="BQ35" s="244" t="s">
        <v>5</v>
      </c>
      <c r="BR35" s="245" t="s">
        <v>5</v>
      </c>
      <c r="BS35" s="245" t="s">
        <v>5</v>
      </c>
      <c r="BT35" s="245" t="s">
        <v>5</v>
      </c>
      <c r="BU35" s="245" t="s">
        <v>5</v>
      </c>
      <c r="BV35" s="245" t="s">
        <v>5</v>
      </c>
      <c r="BW35" s="245" t="s">
        <v>5</v>
      </c>
      <c r="BX35" s="245" t="s">
        <v>5</v>
      </c>
      <c r="BY35" s="245" t="s">
        <v>5</v>
      </c>
      <c r="BZ35" s="245" t="s">
        <v>5</v>
      </c>
      <c r="CA35" s="245" t="s">
        <v>5</v>
      </c>
      <c r="CB35" s="245" t="s">
        <v>5</v>
      </c>
      <c r="CC35" s="245" t="s">
        <v>5</v>
      </c>
      <c r="CD35" s="245" t="s">
        <v>5</v>
      </c>
      <c r="CE35" s="245" t="s">
        <v>5</v>
      </c>
      <c r="CF35" s="245" t="s">
        <v>1012</v>
      </c>
      <c r="CG35" s="245"/>
      <c r="CH35" s="245" t="s">
        <v>5</v>
      </c>
      <c r="CI35" s="245" t="s">
        <v>5</v>
      </c>
      <c r="CJ35" s="248" t="s">
        <v>5</v>
      </c>
      <c r="CK35" s="249">
        <f t="shared" si="40"/>
        <v>4</v>
      </c>
      <c r="CL35" s="250">
        <f t="shared" si="41"/>
        <v>0</v>
      </c>
      <c r="CM35" s="251">
        <f t="shared" si="42"/>
        <v>0</v>
      </c>
      <c r="CN35" s="250">
        <f t="shared" si="43"/>
        <v>0</v>
      </c>
      <c r="CO35" s="251">
        <f t="shared" si="44"/>
        <v>1</v>
      </c>
      <c r="CP35" s="250">
        <f t="shared" si="45"/>
        <v>0</v>
      </c>
      <c r="CQ35" s="251">
        <f t="shared" si="46"/>
        <v>0</v>
      </c>
      <c r="CR35" s="250">
        <f t="shared" si="47"/>
        <v>0</v>
      </c>
      <c r="CS35" s="251">
        <f t="shared" si="48"/>
        <v>0</v>
      </c>
      <c r="CT35" s="250">
        <f t="shared" si="49"/>
        <v>0</v>
      </c>
      <c r="CU35" s="251">
        <f t="shared" si="50"/>
        <v>0</v>
      </c>
      <c r="CV35" s="250">
        <f t="shared" si="51"/>
        <v>0</v>
      </c>
      <c r="CW35" s="251">
        <f t="shared" si="52"/>
        <v>0</v>
      </c>
      <c r="CX35" s="250">
        <f t="shared" si="53"/>
        <v>0</v>
      </c>
      <c r="CY35" s="251">
        <f t="shared" si="54"/>
        <v>0</v>
      </c>
      <c r="CZ35" s="250">
        <f t="shared" si="55"/>
        <v>0</v>
      </c>
      <c r="DA35" s="251">
        <f t="shared" si="56"/>
        <v>0</v>
      </c>
      <c r="DB35" s="250">
        <f t="shared" si="57"/>
        <v>0</v>
      </c>
      <c r="DC35" s="251">
        <v>0</v>
      </c>
      <c r="DD35" s="250">
        <v>0</v>
      </c>
      <c r="DE35" s="251">
        <f t="shared" si="58"/>
        <v>0</v>
      </c>
      <c r="DF35" s="250">
        <f t="shared" si="59"/>
        <v>0</v>
      </c>
      <c r="DG35" s="251">
        <f t="shared" si="60"/>
        <v>0</v>
      </c>
      <c r="DH35" s="250">
        <f t="shared" si="61"/>
        <v>0</v>
      </c>
      <c r="DI35" s="251">
        <v>0</v>
      </c>
      <c r="DJ35" s="250">
        <v>0</v>
      </c>
      <c r="DK35" s="251">
        <f t="shared" si="62"/>
        <v>0</v>
      </c>
      <c r="DL35" s="250">
        <f t="shared" si="63"/>
        <v>0</v>
      </c>
      <c r="DM35" s="251">
        <f t="shared" si="64"/>
        <v>0</v>
      </c>
      <c r="DN35" s="250">
        <f t="shared" si="65"/>
        <v>0</v>
      </c>
      <c r="DO35" s="251">
        <f t="shared" si="66"/>
        <v>0</v>
      </c>
      <c r="DP35" s="250">
        <f t="shared" si="67"/>
        <v>0</v>
      </c>
      <c r="DQ35" s="251">
        <f t="shared" si="68"/>
        <v>32</v>
      </c>
      <c r="DR35" s="250">
        <f t="shared" si="69"/>
        <v>0</v>
      </c>
      <c r="DS35" s="252">
        <f t="shared" si="70"/>
        <v>0</v>
      </c>
      <c r="DT35" s="250">
        <f t="shared" si="71"/>
        <v>0</v>
      </c>
      <c r="DU35" s="251">
        <f t="shared" si="72"/>
        <v>0</v>
      </c>
      <c r="DV35" s="253">
        <f t="shared" si="73"/>
        <v>0</v>
      </c>
      <c r="DW35" s="234" t="s">
        <v>656</v>
      </c>
    </row>
    <row r="36" spans="1:127" ht="15.75">
      <c r="A36" s="233">
        <v>27</v>
      </c>
      <c r="B36" s="235" t="s">
        <v>754</v>
      </c>
      <c r="C36" s="236" t="s">
        <v>1183</v>
      </c>
      <c r="D36" s="235" t="s">
        <v>1221</v>
      </c>
      <c r="E36" s="235" t="s">
        <v>1210</v>
      </c>
      <c r="F36" s="338">
        <v>20</v>
      </c>
      <c r="G36" s="234" t="s">
        <v>1233</v>
      </c>
      <c r="H36" s="234" t="s">
        <v>1219</v>
      </c>
      <c r="I36" s="234" t="s">
        <v>1217</v>
      </c>
      <c r="J36" s="235" t="s">
        <v>1231</v>
      </c>
      <c r="K36" s="234" t="s">
        <v>1232</v>
      </c>
      <c r="L36" s="235"/>
      <c r="M36" s="236" t="s">
        <v>1010</v>
      </c>
      <c r="N36" s="237" t="str">
        <f t="shared" si="36"/>
        <v xml:space="preserve">EC_BUSMON
EC_BUSSYNC
EC_DRIVE_TEST_INACTIVE
EC_PRODUCTION_MODE_INACTIVE
EC_STARTUP_1000MS
EC_ENGINE_NOT_CRANKING
</v>
      </c>
      <c r="O36" s="238" t="s">
        <v>1011</v>
      </c>
      <c r="P36" s="239" t="s">
        <v>1011</v>
      </c>
      <c r="Q36" s="239" t="s">
        <v>1011</v>
      </c>
      <c r="R36" s="239" t="s">
        <v>1011</v>
      </c>
      <c r="S36" s="239" t="s">
        <v>1011</v>
      </c>
      <c r="T36" s="239" t="s">
        <v>1011</v>
      </c>
      <c r="U36" s="239" t="s">
        <v>5</v>
      </c>
      <c r="V36" s="239" t="s">
        <v>5</v>
      </c>
      <c r="W36" s="239" t="s">
        <v>5</v>
      </c>
      <c r="X36" s="239"/>
      <c r="Y36" s="240"/>
      <c r="Z36" s="233" t="str">
        <f t="shared" si="37"/>
        <v xml:space="preserve">CA_ACC_02
CA_PSS_01
CA_SENSOR_10
</v>
      </c>
      <c r="AA36" s="241"/>
      <c r="AB36" s="242" t="s">
        <v>1011</v>
      </c>
      <c r="AC36" s="242"/>
      <c r="AD36" s="242"/>
      <c r="AE36" s="242" t="s">
        <v>1011</v>
      </c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3"/>
      <c r="AT36" s="243"/>
      <c r="AU36" s="243" t="s">
        <v>1011</v>
      </c>
      <c r="AV36" s="243"/>
      <c r="AW36" s="243"/>
      <c r="AX36" s="243"/>
      <c r="AY36" s="243" t="s">
        <v>5</v>
      </c>
      <c r="AZ36" s="244" t="s">
        <v>1012</v>
      </c>
      <c r="BA36" s="245" t="s">
        <v>5</v>
      </c>
      <c r="BB36" s="245" t="s">
        <v>5</v>
      </c>
      <c r="BC36" s="245" t="s">
        <v>5</v>
      </c>
      <c r="BD36" s="245" t="s">
        <v>5</v>
      </c>
      <c r="BE36" s="245" t="s">
        <v>5</v>
      </c>
      <c r="BF36" s="246" t="s">
        <v>5</v>
      </c>
      <c r="BG36" s="247" t="s">
        <v>1012</v>
      </c>
      <c r="BH36" s="245" t="s">
        <v>5</v>
      </c>
      <c r="BI36" s="245" t="s">
        <v>5</v>
      </c>
      <c r="BJ36" s="245" t="s">
        <v>5</v>
      </c>
      <c r="BK36" s="245" t="s">
        <v>5</v>
      </c>
      <c r="BL36" s="245" t="s">
        <v>5</v>
      </c>
      <c r="BM36" s="245" t="s">
        <v>5</v>
      </c>
      <c r="BN36" s="245" t="s">
        <v>5</v>
      </c>
      <c r="BO36" s="245" t="s">
        <v>5</v>
      </c>
      <c r="BP36" s="248" t="s">
        <v>5</v>
      </c>
      <c r="BQ36" s="244" t="s">
        <v>5</v>
      </c>
      <c r="BR36" s="245" t="s">
        <v>5</v>
      </c>
      <c r="BS36" s="245" t="s">
        <v>5</v>
      </c>
      <c r="BT36" s="245" t="s">
        <v>5</v>
      </c>
      <c r="BU36" s="245" t="s">
        <v>5</v>
      </c>
      <c r="BV36" s="245" t="s">
        <v>5</v>
      </c>
      <c r="BW36" s="245" t="s">
        <v>5</v>
      </c>
      <c r="BX36" s="245" t="s">
        <v>5</v>
      </c>
      <c r="BY36" s="245" t="s">
        <v>5</v>
      </c>
      <c r="BZ36" s="245" t="s">
        <v>5</v>
      </c>
      <c r="CA36" s="245" t="s">
        <v>5</v>
      </c>
      <c r="CB36" s="245" t="s">
        <v>5</v>
      </c>
      <c r="CC36" s="245" t="s">
        <v>5</v>
      </c>
      <c r="CD36" s="245" t="s">
        <v>5</v>
      </c>
      <c r="CE36" s="245" t="s">
        <v>5</v>
      </c>
      <c r="CF36" s="245" t="s">
        <v>1012</v>
      </c>
      <c r="CG36" s="245"/>
      <c r="CH36" s="245" t="s">
        <v>5</v>
      </c>
      <c r="CI36" s="245" t="s">
        <v>5</v>
      </c>
      <c r="CJ36" s="248" t="s">
        <v>5</v>
      </c>
      <c r="CK36" s="249">
        <f t="shared" si="40"/>
        <v>4</v>
      </c>
      <c r="CL36" s="250">
        <f t="shared" si="41"/>
        <v>0</v>
      </c>
      <c r="CM36" s="251">
        <f t="shared" si="42"/>
        <v>0</v>
      </c>
      <c r="CN36" s="250">
        <f t="shared" si="43"/>
        <v>0</v>
      </c>
      <c r="CO36" s="251">
        <f t="shared" si="44"/>
        <v>1</v>
      </c>
      <c r="CP36" s="250">
        <f t="shared" si="45"/>
        <v>0</v>
      </c>
      <c r="CQ36" s="251">
        <f t="shared" si="46"/>
        <v>0</v>
      </c>
      <c r="CR36" s="250">
        <f t="shared" si="47"/>
        <v>0</v>
      </c>
      <c r="CS36" s="251">
        <f t="shared" si="48"/>
        <v>0</v>
      </c>
      <c r="CT36" s="250">
        <f t="shared" si="49"/>
        <v>0</v>
      </c>
      <c r="CU36" s="251">
        <f t="shared" si="50"/>
        <v>0</v>
      </c>
      <c r="CV36" s="250">
        <f t="shared" si="51"/>
        <v>0</v>
      </c>
      <c r="CW36" s="251">
        <f t="shared" si="52"/>
        <v>0</v>
      </c>
      <c r="CX36" s="250">
        <f t="shared" si="53"/>
        <v>0</v>
      </c>
      <c r="CY36" s="251">
        <f t="shared" si="54"/>
        <v>0</v>
      </c>
      <c r="CZ36" s="250">
        <f t="shared" si="55"/>
        <v>0</v>
      </c>
      <c r="DA36" s="251">
        <f t="shared" si="56"/>
        <v>0</v>
      </c>
      <c r="DB36" s="250">
        <f t="shared" si="57"/>
        <v>0</v>
      </c>
      <c r="DC36" s="251">
        <v>0</v>
      </c>
      <c r="DD36" s="250">
        <v>0</v>
      </c>
      <c r="DE36" s="251">
        <f t="shared" si="58"/>
        <v>0</v>
      </c>
      <c r="DF36" s="250">
        <f t="shared" si="59"/>
        <v>0</v>
      </c>
      <c r="DG36" s="251">
        <f t="shared" si="60"/>
        <v>0</v>
      </c>
      <c r="DH36" s="250">
        <f t="shared" si="61"/>
        <v>0</v>
      </c>
      <c r="DI36" s="251">
        <v>0</v>
      </c>
      <c r="DJ36" s="250">
        <v>0</v>
      </c>
      <c r="DK36" s="251">
        <f t="shared" si="62"/>
        <v>0</v>
      </c>
      <c r="DL36" s="250">
        <f t="shared" si="63"/>
        <v>0</v>
      </c>
      <c r="DM36" s="251">
        <f t="shared" si="64"/>
        <v>0</v>
      </c>
      <c r="DN36" s="250">
        <f t="shared" si="65"/>
        <v>0</v>
      </c>
      <c r="DO36" s="251">
        <f t="shared" si="66"/>
        <v>0</v>
      </c>
      <c r="DP36" s="250">
        <f t="shared" si="67"/>
        <v>0</v>
      </c>
      <c r="DQ36" s="251">
        <f t="shared" si="68"/>
        <v>32</v>
      </c>
      <c r="DR36" s="250">
        <f t="shared" si="69"/>
        <v>0</v>
      </c>
      <c r="DS36" s="252">
        <f t="shared" si="70"/>
        <v>0</v>
      </c>
      <c r="DT36" s="250">
        <f t="shared" si="71"/>
        <v>0</v>
      </c>
      <c r="DU36" s="251">
        <f t="shared" si="72"/>
        <v>0</v>
      </c>
      <c r="DV36" s="253">
        <f t="shared" si="73"/>
        <v>0</v>
      </c>
      <c r="DW36" s="234" t="s">
        <v>751</v>
      </c>
    </row>
    <row r="37" spans="1:127" ht="15.75">
      <c r="A37" s="233">
        <v>28</v>
      </c>
      <c r="B37" s="235" t="s">
        <v>750</v>
      </c>
      <c r="C37" s="236" t="s">
        <v>1183</v>
      </c>
      <c r="D37" s="235" t="s">
        <v>1221</v>
      </c>
      <c r="E37" s="235" t="s">
        <v>1210</v>
      </c>
      <c r="F37" s="338">
        <v>20</v>
      </c>
      <c r="G37" s="234" t="s">
        <v>1234</v>
      </c>
      <c r="H37" s="234" t="s">
        <v>1220</v>
      </c>
      <c r="I37" s="234" t="s">
        <v>1218</v>
      </c>
      <c r="J37" s="235" t="s">
        <v>1231</v>
      </c>
      <c r="K37" s="234" t="s">
        <v>1232</v>
      </c>
      <c r="L37" s="235"/>
      <c r="M37" s="236" t="s">
        <v>1010</v>
      </c>
      <c r="N37" s="237" t="str">
        <f t="shared" si="36"/>
        <v xml:space="preserve">EC_BUSMON
EC_BUSSYNC
EC_DRIVE_TEST_INACTIVE
EC_PRODUCTION_MODE_INACTIVE
EC_STARTUP_1000MS
EC_ENGINE_NOT_CRANKING
</v>
      </c>
      <c r="O37" s="238" t="s">
        <v>1011</v>
      </c>
      <c r="P37" s="239" t="s">
        <v>1011</v>
      </c>
      <c r="Q37" s="239" t="s">
        <v>1011</v>
      </c>
      <c r="R37" s="239" t="s">
        <v>1011</v>
      </c>
      <c r="S37" s="239" t="s">
        <v>1011</v>
      </c>
      <c r="T37" s="239" t="s">
        <v>1011</v>
      </c>
      <c r="U37" s="239" t="s">
        <v>5</v>
      </c>
      <c r="V37" s="239" t="s">
        <v>5</v>
      </c>
      <c r="W37" s="239" t="s">
        <v>5</v>
      </c>
      <c r="X37" s="239"/>
      <c r="Y37" s="240"/>
      <c r="Z37" s="233" t="str">
        <f t="shared" si="37"/>
        <v xml:space="preserve">CA_ACC_02
CA_PSS_01
CA_SENSOR_10
</v>
      </c>
      <c r="AA37" s="241"/>
      <c r="AB37" s="242" t="s">
        <v>1011</v>
      </c>
      <c r="AC37" s="242"/>
      <c r="AD37" s="242"/>
      <c r="AE37" s="242" t="s">
        <v>1011</v>
      </c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3"/>
      <c r="AT37" s="243"/>
      <c r="AU37" s="243" t="s">
        <v>1011</v>
      </c>
      <c r="AV37" s="243"/>
      <c r="AW37" s="243"/>
      <c r="AX37" s="243"/>
      <c r="AY37" s="243" t="s">
        <v>5</v>
      </c>
      <c r="AZ37" s="244" t="s">
        <v>1012</v>
      </c>
      <c r="BA37" s="245" t="s">
        <v>5</v>
      </c>
      <c r="BB37" s="245" t="s">
        <v>5</v>
      </c>
      <c r="BC37" s="245" t="s">
        <v>5</v>
      </c>
      <c r="BD37" s="245" t="s">
        <v>5</v>
      </c>
      <c r="BE37" s="245" t="s">
        <v>5</v>
      </c>
      <c r="BF37" s="246" t="s">
        <v>5</v>
      </c>
      <c r="BG37" s="247" t="s">
        <v>1012</v>
      </c>
      <c r="BH37" s="245" t="s">
        <v>5</v>
      </c>
      <c r="BI37" s="245" t="s">
        <v>5</v>
      </c>
      <c r="BJ37" s="245" t="s">
        <v>5</v>
      </c>
      <c r="BK37" s="245" t="s">
        <v>5</v>
      </c>
      <c r="BL37" s="245" t="s">
        <v>5</v>
      </c>
      <c r="BM37" s="245" t="s">
        <v>5</v>
      </c>
      <c r="BN37" s="245" t="s">
        <v>5</v>
      </c>
      <c r="BO37" s="245" t="s">
        <v>5</v>
      </c>
      <c r="BP37" s="248" t="s">
        <v>5</v>
      </c>
      <c r="BQ37" s="244" t="s">
        <v>5</v>
      </c>
      <c r="BR37" s="245" t="s">
        <v>5</v>
      </c>
      <c r="BS37" s="245" t="s">
        <v>5</v>
      </c>
      <c r="BT37" s="245" t="s">
        <v>5</v>
      </c>
      <c r="BU37" s="245" t="s">
        <v>5</v>
      </c>
      <c r="BV37" s="245" t="s">
        <v>5</v>
      </c>
      <c r="BW37" s="245" t="s">
        <v>5</v>
      </c>
      <c r="BX37" s="245" t="s">
        <v>5</v>
      </c>
      <c r="BY37" s="245" t="s">
        <v>5</v>
      </c>
      <c r="BZ37" s="245" t="s">
        <v>5</v>
      </c>
      <c r="CA37" s="245" t="s">
        <v>5</v>
      </c>
      <c r="CB37" s="245" t="s">
        <v>5</v>
      </c>
      <c r="CC37" s="245" t="s">
        <v>5</v>
      </c>
      <c r="CD37" s="245" t="s">
        <v>5</v>
      </c>
      <c r="CE37" s="245" t="s">
        <v>5</v>
      </c>
      <c r="CF37" s="245" t="s">
        <v>1012</v>
      </c>
      <c r="CG37" s="245"/>
      <c r="CH37" s="245" t="s">
        <v>5</v>
      </c>
      <c r="CI37" s="245" t="s">
        <v>5</v>
      </c>
      <c r="CJ37" s="248" t="s">
        <v>5</v>
      </c>
      <c r="CK37" s="249">
        <f t="shared" si="40"/>
        <v>4</v>
      </c>
      <c r="CL37" s="250">
        <f t="shared" si="41"/>
        <v>0</v>
      </c>
      <c r="CM37" s="251">
        <f t="shared" si="42"/>
        <v>0</v>
      </c>
      <c r="CN37" s="250">
        <f t="shared" si="43"/>
        <v>0</v>
      </c>
      <c r="CO37" s="251">
        <f t="shared" si="44"/>
        <v>1</v>
      </c>
      <c r="CP37" s="250">
        <f t="shared" si="45"/>
        <v>0</v>
      </c>
      <c r="CQ37" s="251">
        <f t="shared" si="46"/>
        <v>0</v>
      </c>
      <c r="CR37" s="250">
        <f t="shared" si="47"/>
        <v>0</v>
      </c>
      <c r="CS37" s="251">
        <f t="shared" si="48"/>
        <v>0</v>
      </c>
      <c r="CT37" s="250">
        <f t="shared" si="49"/>
        <v>0</v>
      </c>
      <c r="CU37" s="251">
        <f t="shared" si="50"/>
        <v>0</v>
      </c>
      <c r="CV37" s="250">
        <f t="shared" si="51"/>
        <v>0</v>
      </c>
      <c r="CW37" s="251">
        <f t="shared" si="52"/>
        <v>0</v>
      </c>
      <c r="CX37" s="250">
        <f t="shared" si="53"/>
        <v>0</v>
      </c>
      <c r="CY37" s="251">
        <f t="shared" si="54"/>
        <v>0</v>
      </c>
      <c r="CZ37" s="250">
        <f t="shared" si="55"/>
        <v>0</v>
      </c>
      <c r="DA37" s="251">
        <f t="shared" si="56"/>
        <v>0</v>
      </c>
      <c r="DB37" s="250">
        <f t="shared" si="57"/>
        <v>0</v>
      </c>
      <c r="DC37" s="251">
        <v>0</v>
      </c>
      <c r="DD37" s="250">
        <v>0</v>
      </c>
      <c r="DE37" s="251">
        <f t="shared" si="58"/>
        <v>0</v>
      </c>
      <c r="DF37" s="250">
        <f t="shared" si="59"/>
        <v>0</v>
      </c>
      <c r="DG37" s="251">
        <f t="shared" si="60"/>
        <v>0</v>
      </c>
      <c r="DH37" s="250">
        <f t="shared" si="61"/>
        <v>0</v>
      </c>
      <c r="DI37" s="251">
        <v>0</v>
      </c>
      <c r="DJ37" s="250">
        <v>0</v>
      </c>
      <c r="DK37" s="251">
        <f t="shared" si="62"/>
        <v>0</v>
      </c>
      <c r="DL37" s="250">
        <f t="shared" si="63"/>
        <v>0</v>
      </c>
      <c r="DM37" s="251">
        <f t="shared" si="64"/>
        <v>0</v>
      </c>
      <c r="DN37" s="250">
        <f t="shared" si="65"/>
        <v>0</v>
      </c>
      <c r="DO37" s="251">
        <f t="shared" si="66"/>
        <v>0</v>
      </c>
      <c r="DP37" s="250">
        <f t="shared" si="67"/>
        <v>0</v>
      </c>
      <c r="DQ37" s="251">
        <f t="shared" si="68"/>
        <v>32</v>
      </c>
      <c r="DR37" s="250">
        <f t="shared" si="69"/>
        <v>0</v>
      </c>
      <c r="DS37" s="252">
        <f t="shared" si="70"/>
        <v>0</v>
      </c>
      <c r="DT37" s="250">
        <f t="shared" si="71"/>
        <v>0</v>
      </c>
      <c r="DU37" s="251">
        <f t="shared" si="72"/>
        <v>0</v>
      </c>
      <c r="DV37" s="253">
        <f t="shared" si="73"/>
        <v>0</v>
      </c>
      <c r="DW37" s="234" t="s">
        <v>751</v>
      </c>
    </row>
    <row r="38" spans="1:127" ht="15.75">
      <c r="A38" s="233">
        <v>29</v>
      </c>
      <c r="B38" s="235" t="s">
        <v>588</v>
      </c>
      <c r="C38" s="236" t="s">
        <v>1183</v>
      </c>
      <c r="D38" s="235" t="s">
        <v>1222</v>
      </c>
      <c r="E38" s="235" t="s">
        <v>1211</v>
      </c>
      <c r="F38" s="338">
        <v>20</v>
      </c>
      <c r="G38" s="234" t="s">
        <v>1186</v>
      </c>
      <c r="H38" s="234" t="s">
        <v>1186</v>
      </c>
      <c r="I38" s="234" t="s">
        <v>1214</v>
      </c>
      <c r="J38" s="235" t="s">
        <v>1231</v>
      </c>
      <c r="K38" s="234" t="s">
        <v>1232</v>
      </c>
      <c r="L38" s="235"/>
      <c r="M38" s="236" t="s">
        <v>1010</v>
      </c>
      <c r="N38" s="237" t="str">
        <f t="shared" si="36"/>
        <v xml:space="preserve">EC_BUSMON
EC_BUSSYNC
EC_DRIVE_TEST_INACTIVE
EC_PRODUCTION_MODE_INACTIVE
EC_STARTUP_1000MS
EC_ENGINE_NOT_CRANKING
</v>
      </c>
      <c r="O38" s="238" t="s">
        <v>1011</v>
      </c>
      <c r="P38" s="239" t="s">
        <v>1011</v>
      </c>
      <c r="Q38" s="239" t="s">
        <v>1011</v>
      </c>
      <c r="R38" s="239" t="s">
        <v>1011</v>
      </c>
      <c r="S38" s="239" t="s">
        <v>1011</v>
      </c>
      <c r="T38" s="239" t="s">
        <v>1011</v>
      </c>
      <c r="U38" s="239" t="s">
        <v>5</v>
      </c>
      <c r="V38" s="239" t="s">
        <v>5</v>
      </c>
      <c r="W38" s="239" t="s">
        <v>5</v>
      </c>
      <c r="X38" s="239"/>
      <c r="Y38" s="240"/>
      <c r="Z38" s="233" t="str">
        <f t="shared" si="37"/>
        <v xml:space="preserve">CA_ACC_02
CA_PSS_02
CA_SENSOR_10
</v>
      </c>
      <c r="AA38" s="241"/>
      <c r="AB38" s="242" t="s">
        <v>1011</v>
      </c>
      <c r="AC38" s="242"/>
      <c r="AD38" s="242"/>
      <c r="AE38" s="242"/>
      <c r="AF38" s="242" t="s">
        <v>1011</v>
      </c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3"/>
      <c r="AT38" s="243"/>
      <c r="AU38" s="243" t="s">
        <v>1011</v>
      </c>
      <c r="AV38" s="243"/>
      <c r="AW38" s="243"/>
      <c r="AX38" s="243"/>
      <c r="AY38" s="243" t="s">
        <v>5</v>
      </c>
      <c r="AZ38" s="244" t="s">
        <v>1012</v>
      </c>
      <c r="BA38" s="245" t="s">
        <v>5</v>
      </c>
      <c r="BB38" s="245" t="s">
        <v>5</v>
      </c>
      <c r="BC38" s="245" t="s">
        <v>5</v>
      </c>
      <c r="BD38" s="245" t="s">
        <v>5</v>
      </c>
      <c r="BE38" s="245" t="s">
        <v>5</v>
      </c>
      <c r="BF38" s="246" t="s">
        <v>5</v>
      </c>
      <c r="BG38" s="247" t="s">
        <v>5</v>
      </c>
      <c r="BH38" s="245" t="s">
        <v>1012</v>
      </c>
      <c r="BI38" s="245" t="s">
        <v>1012</v>
      </c>
      <c r="BJ38" s="245" t="s">
        <v>1012</v>
      </c>
      <c r="BK38" s="245" t="s">
        <v>1012</v>
      </c>
      <c r="BL38" s="245" t="s">
        <v>1012</v>
      </c>
      <c r="BM38" s="245" t="s">
        <v>5</v>
      </c>
      <c r="BN38" s="245" t="s">
        <v>5</v>
      </c>
      <c r="BO38" s="245" t="s">
        <v>5</v>
      </c>
      <c r="BP38" s="248" t="s">
        <v>5</v>
      </c>
      <c r="BQ38" s="244" t="s">
        <v>5</v>
      </c>
      <c r="BR38" s="245" t="s">
        <v>5</v>
      </c>
      <c r="BS38" s="245" t="s">
        <v>5</v>
      </c>
      <c r="BT38" s="245" t="s">
        <v>5</v>
      </c>
      <c r="BU38" s="245" t="s">
        <v>5</v>
      </c>
      <c r="BV38" s="245" t="s">
        <v>5</v>
      </c>
      <c r="BW38" s="245" t="s">
        <v>5</v>
      </c>
      <c r="BX38" s="245" t="s">
        <v>5</v>
      </c>
      <c r="BY38" s="245" t="s">
        <v>5</v>
      </c>
      <c r="BZ38" s="245" t="s">
        <v>5</v>
      </c>
      <c r="CA38" s="245" t="s">
        <v>5</v>
      </c>
      <c r="CB38" s="245" t="s">
        <v>5</v>
      </c>
      <c r="CC38" s="245" t="s">
        <v>5</v>
      </c>
      <c r="CD38" s="245" t="s">
        <v>5</v>
      </c>
      <c r="CE38" s="245" t="s">
        <v>5</v>
      </c>
      <c r="CF38" s="245" t="s">
        <v>1012</v>
      </c>
      <c r="CG38" s="245"/>
      <c r="CH38" s="245" t="s">
        <v>5</v>
      </c>
      <c r="CI38" s="245" t="s">
        <v>5</v>
      </c>
      <c r="CJ38" s="248" t="s">
        <v>5</v>
      </c>
      <c r="CK38" s="249">
        <f t="shared" si="40"/>
        <v>4</v>
      </c>
      <c r="CL38" s="250">
        <f t="shared" si="41"/>
        <v>0</v>
      </c>
      <c r="CM38" s="251">
        <f t="shared" si="42"/>
        <v>0</v>
      </c>
      <c r="CN38" s="250">
        <f t="shared" si="43"/>
        <v>0</v>
      </c>
      <c r="CO38" s="251">
        <f t="shared" si="44"/>
        <v>62</v>
      </c>
      <c r="CP38" s="250">
        <f t="shared" si="45"/>
        <v>0</v>
      </c>
      <c r="CQ38" s="251">
        <f t="shared" si="46"/>
        <v>0</v>
      </c>
      <c r="CR38" s="250">
        <f t="shared" si="47"/>
        <v>0</v>
      </c>
      <c r="CS38" s="251">
        <f t="shared" si="48"/>
        <v>0</v>
      </c>
      <c r="CT38" s="250">
        <f t="shared" si="49"/>
        <v>0</v>
      </c>
      <c r="CU38" s="251">
        <f t="shared" si="50"/>
        <v>0</v>
      </c>
      <c r="CV38" s="250">
        <f t="shared" si="51"/>
        <v>0</v>
      </c>
      <c r="CW38" s="251">
        <f t="shared" si="52"/>
        <v>0</v>
      </c>
      <c r="CX38" s="250">
        <f t="shared" si="53"/>
        <v>0</v>
      </c>
      <c r="CY38" s="251">
        <f t="shared" si="54"/>
        <v>0</v>
      </c>
      <c r="CZ38" s="250">
        <f t="shared" si="55"/>
        <v>0</v>
      </c>
      <c r="DA38" s="251">
        <f t="shared" si="56"/>
        <v>0</v>
      </c>
      <c r="DB38" s="250">
        <f t="shared" si="57"/>
        <v>0</v>
      </c>
      <c r="DC38" s="251">
        <v>0</v>
      </c>
      <c r="DD38" s="250">
        <v>0</v>
      </c>
      <c r="DE38" s="251">
        <f t="shared" si="58"/>
        <v>0</v>
      </c>
      <c r="DF38" s="250">
        <f t="shared" si="59"/>
        <v>0</v>
      </c>
      <c r="DG38" s="251">
        <f t="shared" si="60"/>
        <v>0</v>
      </c>
      <c r="DH38" s="250">
        <f t="shared" si="61"/>
        <v>0</v>
      </c>
      <c r="DI38" s="251">
        <v>0</v>
      </c>
      <c r="DJ38" s="250">
        <v>0</v>
      </c>
      <c r="DK38" s="251">
        <f t="shared" si="62"/>
        <v>0</v>
      </c>
      <c r="DL38" s="250">
        <f t="shared" si="63"/>
        <v>0</v>
      </c>
      <c r="DM38" s="251">
        <f t="shared" si="64"/>
        <v>0</v>
      </c>
      <c r="DN38" s="250">
        <f t="shared" si="65"/>
        <v>0</v>
      </c>
      <c r="DO38" s="251">
        <f t="shared" si="66"/>
        <v>0</v>
      </c>
      <c r="DP38" s="250">
        <f t="shared" si="67"/>
        <v>0</v>
      </c>
      <c r="DQ38" s="251">
        <f t="shared" si="68"/>
        <v>32</v>
      </c>
      <c r="DR38" s="250">
        <f t="shared" si="69"/>
        <v>0</v>
      </c>
      <c r="DS38" s="252">
        <f t="shared" si="70"/>
        <v>0</v>
      </c>
      <c r="DT38" s="250">
        <f t="shared" si="71"/>
        <v>0</v>
      </c>
      <c r="DU38" s="251">
        <f t="shared" si="72"/>
        <v>0</v>
      </c>
      <c r="DV38" s="253">
        <f t="shared" si="73"/>
        <v>0</v>
      </c>
      <c r="DW38" s="234" t="s">
        <v>589</v>
      </c>
    </row>
    <row r="39" spans="1:127" ht="15.75">
      <c r="A39" s="233">
        <v>30</v>
      </c>
      <c r="B39" s="235" t="s">
        <v>640</v>
      </c>
      <c r="C39" s="236" t="s">
        <v>1183</v>
      </c>
      <c r="D39" s="235" t="s">
        <v>1223</v>
      </c>
      <c r="E39" s="235" t="s">
        <v>1212</v>
      </c>
      <c r="F39" s="338">
        <v>10</v>
      </c>
      <c r="G39" s="234" t="s">
        <v>1186</v>
      </c>
      <c r="H39" s="234" t="s">
        <v>1186</v>
      </c>
      <c r="I39" s="234" t="s">
        <v>1214</v>
      </c>
      <c r="J39" s="235" t="s">
        <v>1231</v>
      </c>
      <c r="K39" s="234" t="s">
        <v>1232</v>
      </c>
      <c r="L39" s="235" t="s">
        <v>1022</v>
      </c>
      <c r="M39" s="236" t="s">
        <v>1010</v>
      </c>
      <c r="N39" s="237" t="str">
        <f t="shared" si="36"/>
        <v xml:space="preserve">EC_BUSMON
EC_BUSSYNC
EC_DRIVE_TEST_INACTIVE
EC_PRODUCTION_MODE_INACTIVE
EC_STARTUP_1000MS
EC_ENGINE_NOT_CRANKING
</v>
      </c>
      <c r="O39" s="238" t="s">
        <v>1011</v>
      </c>
      <c r="P39" s="239" t="s">
        <v>1011</v>
      </c>
      <c r="Q39" s="239" t="s">
        <v>1011</v>
      </c>
      <c r="R39" s="239" t="s">
        <v>1011</v>
      </c>
      <c r="S39" s="239" t="s">
        <v>1011</v>
      </c>
      <c r="T39" s="239" t="s">
        <v>1011</v>
      </c>
      <c r="U39" s="239" t="s">
        <v>5</v>
      </c>
      <c r="V39" s="239" t="s">
        <v>5</v>
      </c>
      <c r="W39" s="239" t="s">
        <v>5</v>
      </c>
      <c r="X39" s="239"/>
      <c r="Y39" s="240"/>
      <c r="Z39" s="233" t="str">
        <f t="shared" si="37"/>
        <v xml:space="preserve">CA_ACC_02
CA_PSS_02
CA_SENSOR_04
CA_SENSOR_08
CA_SENSOR_10
</v>
      </c>
      <c r="AA39" s="241"/>
      <c r="AB39" s="242" t="s">
        <v>1011</v>
      </c>
      <c r="AC39" s="242"/>
      <c r="AD39" s="242"/>
      <c r="AE39" s="242"/>
      <c r="AF39" s="242" t="s">
        <v>1011</v>
      </c>
      <c r="AG39" s="242"/>
      <c r="AH39" s="242"/>
      <c r="AI39" s="242"/>
      <c r="AJ39" s="242"/>
      <c r="AK39" s="242"/>
      <c r="AL39" s="242"/>
      <c r="AM39" s="242"/>
      <c r="AN39" s="242"/>
      <c r="AO39" s="242" t="s">
        <v>1011</v>
      </c>
      <c r="AP39" s="242"/>
      <c r="AQ39" s="242"/>
      <c r="AR39" s="242"/>
      <c r="AS39" s="243" t="s">
        <v>1011</v>
      </c>
      <c r="AT39" s="243"/>
      <c r="AU39" s="243" t="s">
        <v>1011</v>
      </c>
      <c r="AV39" s="243"/>
      <c r="AW39" s="243"/>
      <c r="AX39" s="243"/>
      <c r="AY39" s="243" t="s">
        <v>5</v>
      </c>
      <c r="AZ39" s="244" t="s">
        <v>1012</v>
      </c>
      <c r="BA39" s="245" t="s">
        <v>5</v>
      </c>
      <c r="BB39" s="245" t="s">
        <v>5</v>
      </c>
      <c r="BC39" s="245" t="s">
        <v>5</v>
      </c>
      <c r="BD39" s="245" t="s">
        <v>5</v>
      </c>
      <c r="BE39" s="245" t="s">
        <v>5</v>
      </c>
      <c r="BF39" s="246" t="s">
        <v>5</v>
      </c>
      <c r="BG39" s="247" t="s">
        <v>5</v>
      </c>
      <c r="BH39" s="245" t="s">
        <v>1012</v>
      </c>
      <c r="BI39" s="245" t="s">
        <v>1012</v>
      </c>
      <c r="BJ39" s="245" t="s">
        <v>1012</v>
      </c>
      <c r="BK39" s="245" t="s">
        <v>1012</v>
      </c>
      <c r="BL39" s="245" t="s">
        <v>1012</v>
      </c>
      <c r="BM39" s="245" t="s">
        <v>5</v>
      </c>
      <c r="BN39" s="245" t="s">
        <v>5</v>
      </c>
      <c r="BO39" s="245" t="s">
        <v>5</v>
      </c>
      <c r="BP39" s="248" t="s">
        <v>5</v>
      </c>
      <c r="BQ39" s="244"/>
      <c r="BR39" s="245" t="s">
        <v>5</v>
      </c>
      <c r="BS39" s="245" t="s">
        <v>5</v>
      </c>
      <c r="BT39" s="245" t="s">
        <v>1012</v>
      </c>
      <c r="BU39" s="245" t="s">
        <v>5</v>
      </c>
      <c r="BV39" s="245" t="s">
        <v>5</v>
      </c>
      <c r="BW39" s="245" t="s">
        <v>5</v>
      </c>
      <c r="BX39" s="245" t="s">
        <v>5</v>
      </c>
      <c r="BY39" s="245" t="s">
        <v>1012</v>
      </c>
      <c r="BZ39" s="245" t="s">
        <v>5</v>
      </c>
      <c r="CA39" s="245" t="s">
        <v>1012</v>
      </c>
      <c r="CB39" s="245" t="s">
        <v>5</v>
      </c>
      <c r="CC39" s="245" t="s">
        <v>5</v>
      </c>
      <c r="CD39" s="245" t="s">
        <v>5</v>
      </c>
      <c r="CE39" s="245" t="s">
        <v>5</v>
      </c>
      <c r="CF39" s="245" t="s">
        <v>1012</v>
      </c>
      <c r="CG39" s="245"/>
      <c r="CH39" s="245" t="s">
        <v>5</v>
      </c>
      <c r="CI39" s="245" t="s">
        <v>5</v>
      </c>
      <c r="CJ39" s="248" t="s">
        <v>5</v>
      </c>
      <c r="CK39" s="249">
        <f t="shared" si="40"/>
        <v>4</v>
      </c>
      <c r="CL39" s="250">
        <f t="shared" si="41"/>
        <v>0</v>
      </c>
      <c r="CM39" s="251">
        <f t="shared" si="42"/>
        <v>0</v>
      </c>
      <c r="CN39" s="250">
        <f t="shared" si="43"/>
        <v>0</v>
      </c>
      <c r="CO39" s="251">
        <f t="shared" si="44"/>
        <v>62</v>
      </c>
      <c r="CP39" s="250">
        <f t="shared" si="45"/>
        <v>0</v>
      </c>
      <c r="CQ39" s="251">
        <f t="shared" si="46"/>
        <v>0</v>
      </c>
      <c r="CR39" s="250">
        <f t="shared" si="47"/>
        <v>0</v>
      </c>
      <c r="CS39" s="251">
        <f t="shared" si="48"/>
        <v>0</v>
      </c>
      <c r="CT39" s="250">
        <f t="shared" si="49"/>
        <v>0</v>
      </c>
      <c r="CU39" s="251">
        <f t="shared" si="50"/>
        <v>0</v>
      </c>
      <c r="CV39" s="250">
        <f t="shared" si="51"/>
        <v>0</v>
      </c>
      <c r="CW39" s="251">
        <f t="shared" si="52"/>
        <v>8</v>
      </c>
      <c r="CX39" s="250">
        <f t="shared" si="53"/>
        <v>0</v>
      </c>
      <c r="CY39" s="251">
        <f t="shared" si="54"/>
        <v>0</v>
      </c>
      <c r="CZ39" s="250">
        <f t="shared" si="55"/>
        <v>0</v>
      </c>
      <c r="DA39" s="251">
        <f t="shared" si="56"/>
        <v>0</v>
      </c>
      <c r="DB39" s="250">
        <f t="shared" si="57"/>
        <v>0</v>
      </c>
      <c r="DC39" s="251">
        <v>0</v>
      </c>
      <c r="DD39" s="250">
        <v>0</v>
      </c>
      <c r="DE39" s="251">
        <f t="shared" si="58"/>
        <v>1</v>
      </c>
      <c r="DF39" s="250">
        <f t="shared" si="59"/>
        <v>0</v>
      </c>
      <c r="DG39" s="251">
        <f t="shared" si="60"/>
        <v>0</v>
      </c>
      <c r="DH39" s="250">
        <f t="shared" si="61"/>
        <v>0</v>
      </c>
      <c r="DI39" s="251">
        <v>0</v>
      </c>
      <c r="DJ39" s="250">
        <v>0</v>
      </c>
      <c r="DK39" s="251">
        <f t="shared" si="62"/>
        <v>1</v>
      </c>
      <c r="DL39" s="250">
        <f t="shared" si="63"/>
        <v>0</v>
      </c>
      <c r="DM39" s="251">
        <f t="shared" si="64"/>
        <v>0</v>
      </c>
      <c r="DN39" s="250">
        <f t="shared" si="65"/>
        <v>0</v>
      </c>
      <c r="DO39" s="251">
        <f t="shared" si="66"/>
        <v>0</v>
      </c>
      <c r="DP39" s="250">
        <f t="shared" si="67"/>
        <v>0</v>
      </c>
      <c r="DQ39" s="251">
        <f t="shared" si="68"/>
        <v>32</v>
      </c>
      <c r="DR39" s="250">
        <f t="shared" si="69"/>
        <v>0</v>
      </c>
      <c r="DS39" s="252">
        <f t="shared" si="70"/>
        <v>0</v>
      </c>
      <c r="DT39" s="250">
        <f t="shared" si="71"/>
        <v>0</v>
      </c>
      <c r="DU39" s="251">
        <f t="shared" si="72"/>
        <v>0</v>
      </c>
      <c r="DV39" s="253">
        <f t="shared" si="73"/>
        <v>0</v>
      </c>
      <c r="DW39" s="234" t="s">
        <v>641</v>
      </c>
    </row>
    <row r="40" spans="1:127" ht="15.75">
      <c r="A40" s="233">
        <v>31</v>
      </c>
      <c r="B40" s="235" t="s">
        <v>742</v>
      </c>
      <c r="C40" s="236" t="s">
        <v>1183</v>
      </c>
      <c r="D40" s="235" t="s">
        <v>1223</v>
      </c>
      <c r="E40" s="235" t="s">
        <v>1212</v>
      </c>
      <c r="F40" s="338">
        <v>10</v>
      </c>
      <c r="G40" s="234" t="s">
        <v>1237</v>
      </c>
      <c r="H40" s="234" t="s">
        <v>1219</v>
      </c>
      <c r="I40" s="234" t="s">
        <v>1217</v>
      </c>
      <c r="J40" s="235" t="s">
        <v>1231</v>
      </c>
      <c r="K40" s="234" t="s">
        <v>1232</v>
      </c>
      <c r="L40" s="235" t="s">
        <v>1022</v>
      </c>
      <c r="M40" s="236" t="s">
        <v>1010</v>
      </c>
      <c r="N40" s="237" t="str">
        <f t="shared" si="36"/>
        <v xml:space="preserve">EC_BUSMON
EC_BUSSYNC
EC_DRIVE_TEST_INACTIVE
EC_PRODUCTION_MODE_INACTIVE
EC_STARTUP_1000MS
EC_ENGINE_NOT_CRANKING
</v>
      </c>
      <c r="O40" s="238" t="s">
        <v>1011</v>
      </c>
      <c r="P40" s="239" t="s">
        <v>1011</v>
      </c>
      <c r="Q40" s="239" t="s">
        <v>1011</v>
      </c>
      <c r="R40" s="239" t="s">
        <v>1011</v>
      </c>
      <c r="S40" s="239" t="s">
        <v>1011</v>
      </c>
      <c r="T40" s="239" t="s">
        <v>1011</v>
      </c>
      <c r="U40" s="239" t="s">
        <v>5</v>
      </c>
      <c r="V40" s="239" t="s">
        <v>5</v>
      </c>
      <c r="W40" s="239" t="s">
        <v>5</v>
      </c>
      <c r="X40" s="239"/>
      <c r="Y40" s="240"/>
      <c r="Z40" s="233" t="str">
        <f t="shared" si="37"/>
        <v xml:space="preserve">CA_ACC_02
CA_PSS_02
CA_SENSOR_04
CA_SENSOR_08
CA_SENSOR_10
</v>
      </c>
      <c r="AA40" s="241"/>
      <c r="AB40" s="242" t="s">
        <v>1011</v>
      </c>
      <c r="AC40" s="242"/>
      <c r="AD40" s="242"/>
      <c r="AE40" s="242"/>
      <c r="AF40" s="242" t="s">
        <v>1011</v>
      </c>
      <c r="AG40" s="242"/>
      <c r="AH40" s="242"/>
      <c r="AI40" s="242"/>
      <c r="AJ40" s="242"/>
      <c r="AK40" s="242"/>
      <c r="AL40" s="242"/>
      <c r="AM40" s="242"/>
      <c r="AN40" s="242"/>
      <c r="AO40" s="242" t="s">
        <v>1011</v>
      </c>
      <c r="AP40" s="242"/>
      <c r="AQ40" s="242"/>
      <c r="AR40" s="242"/>
      <c r="AS40" s="243" t="s">
        <v>1011</v>
      </c>
      <c r="AT40" s="243"/>
      <c r="AU40" s="243" t="s">
        <v>1011</v>
      </c>
      <c r="AV40" s="243"/>
      <c r="AW40" s="243"/>
      <c r="AX40" s="243"/>
      <c r="AY40" s="243" t="s">
        <v>5</v>
      </c>
      <c r="AZ40" s="244" t="s">
        <v>1012</v>
      </c>
      <c r="BA40" s="245" t="s">
        <v>5</v>
      </c>
      <c r="BB40" s="245" t="s">
        <v>5</v>
      </c>
      <c r="BC40" s="245" t="s">
        <v>5</v>
      </c>
      <c r="BD40" s="245" t="s">
        <v>5</v>
      </c>
      <c r="BE40" s="245" t="s">
        <v>5</v>
      </c>
      <c r="BF40" s="246" t="s">
        <v>5</v>
      </c>
      <c r="BG40" s="247" t="s">
        <v>5</v>
      </c>
      <c r="BH40" s="245" t="s">
        <v>1012</v>
      </c>
      <c r="BI40" s="245" t="s">
        <v>1012</v>
      </c>
      <c r="BJ40" s="245" t="s">
        <v>1012</v>
      </c>
      <c r="BK40" s="245" t="s">
        <v>1012</v>
      </c>
      <c r="BL40" s="245" t="s">
        <v>1012</v>
      </c>
      <c r="BM40" s="245" t="s">
        <v>5</v>
      </c>
      <c r="BN40" s="245" t="s">
        <v>5</v>
      </c>
      <c r="BO40" s="245" t="s">
        <v>5</v>
      </c>
      <c r="BP40" s="248" t="s">
        <v>5</v>
      </c>
      <c r="BQ40" s="244"/>
      <c r="BR40" s="245" t="s">
        <v>5</v>
      </c>
      <c r="BS40" s="245" t="s">
        <v>5</v>
      </c>
      <c r="BT40" s="245" t="s">
        <v>1012</v>
      </c>
      <c r="BU40" s="245" t="s">
        <v>5</v>
      </c>
      <c r="BV40" s="245" t="s">
        <v>5</v>
      </c>
      <c r="BW40" s="245" t="s">
        <v>5</v>
      </c>
      <c r="BX40" s="245" t="s">
        <v>5</v>
      </c>
      <c r="BY40" s="245" t="s">
        <v>1012</v>
      </c>
      <c r="BZ40" s="245" t="s">
        <v>5</v>
      </c>
      <c r="CA40" s="245" t="s">
        <v>1012</v>
      </c>
      <c r="CB40" s="245" t="s">
        <v>5</v>
      </c>
      <c r="CC40" s="245" t="s">
        <v>5</v>
      </c>
      <c r="CD40" s="245" t="s">
        <v>5</v>
      </c>
      <c r="CE40" s="245" t="s">
        <v>5</v>
      </c>
      <c r="CF40" s="245" t="s">
        <v>1012</v>
      </c>
      <c r="CG40" s="245"/>
      <c r="CH40" s="245" t="s">
        <v>5</v>
      </c>
      <c r="CI40" s="245" t="s">
        <v>5</v>
      </c>
      <c r="CJ40" s="248" t="s">
        <v>5</v>
      </c>
      <c r="CK40" s="249">
        <f t="shared" si="40"/>
        <v>4</v>
      </c>
      <c r="CL40" s="250">
        <f t="shared" si="41"/>
        <v>0</v>
      </c>
      <c r="CM40" s="251">
        <f t="shared" si="42"/>
        <v>0</v>
      </c>
      <c r="CN40" s="250">
        <f t="shared" si="43"/>
        <v>0</v>
      </c>
      <c r="CO40" s="251">
        <f t="shared" si="44"/>
        <v>62</v>
      </c>
      <c r="CP40" s="250">
        <f t="shared" si="45"/>
        <v>0</v>
      </c>
      <c r="CQ40" s="251">
        <f t="shared" si="46"/>
        <v>0</v>
      </c>
      <c r="CR40" s="250">
        <f t="shared" si="47"/>
        <v>0</v>
      </c>
      <c r="CS40" s="251">
        <f t="shared" si="48"/>
        <v>0</v>
      </c>
      <c r="CT40" s="250">
        <f t="shared" si="49"/>
        <v>0</v>
      </c>
      <c r="CU40" s="251">
        <f t="shared" si="50"/>
        <v>0</v>
      </c>
      <c r="CV40" s="250">
        <f t="shared" si="51"/>
        <v>0</v>
      </c>
      <c r="CW40" s="251">
        <f t="shared" si="52"/>
        <v>8</v>
      </c>
      <c r="CX40" s="250">
        <f t="shared" si="53"/>
        <v>0</v>
      </c>
      <c r="CY40" s="251">
        <f t="shared" si="54"/>
        <v>0</v>
      </c>
      <c r="CZ40" s="250">
        <f t="shared" si="55"/>
        <v>0</v>
      </c>
      <c r="DA40" s="251">
        <f t="shared" si="56"/>
        <v>0</v>
      </c>
      <c r="DB40" s="250">
        <f t="shared" si="57"/>
        <v>0</v>
      </c>
      <c r="DC40" s="251">
        <v>0</v>
      </c>
      <c r="DD40" s="250">
        <v>0</v>
      </c>
      <c r="DE40" s="251">
        <f t="shared" si="58"/>
        <v>1</v>
      </c>
      <c r="DF40" s="250">
        <f t="shared" si="59"/>
        <v>0</v>
      </c>
      <c r="DG40" s="251">
        <f t="shared" si="60"/>
        <v>0</v>
      </c>
      <c r="DH40" s="250">
        <f t="shared" si="61"/>
        <v>0</v>
      </c>
      <c r="DI40" s="251">
        <v>0</v>
      </c>
      <c r="DJ40" s="250">
        <v>0</v>
      </c>
      <c r="DK40" s="251">
        <f t="shared" si="62"/>
        <v>1</v>
      </c>
      <c r="DL40" s="250">
        <f t="shared" si="63"/>
        <v>0</v>
      </c>
      <c r="DM40" s="251">
        <f t="shared" si="64"/>
        <v>0</v>
      </c>
      <c r="DN40" s="250">
        <f t="shared" si="65"/>
        <v>0</v>
      </c>
      <c r="DO40" s="251">
        <f t="shared" si="66"/>
        <v>0</v>
      </c>
      <c r="DP40" s="250">
        <f t="shared" si="67"/>
        <v>0</v>
      </c>
      <c r="DQ40" s="251">
        <f t="shared" si="68"/>
        <v>32</v>
      </c>
      <c r="DR40" s="250">
        <f t="shared" si="69"/>
        <v>0</v>
      </c>
      <c r="DS40" s="252">
        <f t="shared" si="70"/>
        <v>0</v>
      </c>
      <c r="DT40" s="250">
        <f t="shared" si="71"/>
        <v>0</v>
      </c>
      <c r="DU40" s="251">
        <f t="shared" si="72"/>
        <v>0</v>
      </c>
      <c r="DV40" s="253">
        <f t="shared" si="73"/>
        <v>0</v>
      </c>
      <c r="DW40" s="234" t="s">
        <v>739</v>
      </c>
    </row>
    <row r="41" spans="1:127" ht="15.75">
      <c r="A41" s="233">
        <v>32</v>
      </c>
      <c r="B41" s="235" t="s">
        <v>738</v>
      </c>
      <c r="C41" s="236" t="s">
        <v>1183</v>
      </c>
      <c r="D41" s="235" t="s">
        <v>1223</v>
      </c>
      <c r="E41" s="235" t="s">
        <v>1212</v>
      </c>
      <c r="F41" s="338">
        <v>10</v>
      </c>
      <c r="G41" s="234" t="s">
        <v>1236</v>
      </c>
      <c r="H41" s="234" t="s">
        <v>1220</v>
      </c>
      <c r="I41" s="234" t="s">
        <v>1218</v>
      </c>
      <c r="J41" s="235" t="s">
        <v>1231</v>
      </c>
      <c r="K41" s="234" t="s">
        <v>1232</v>
      </c>
      <c r="L41" s="235" t="s">
        <v>1022</v>
      </c>
      <c r="M41" s="236" t="s">
        <v>1010</v>
      </c>
      <c r="N41" s="237" t="str">
        <f t="shared" si="36"/>
        <v xml:space="preserve">EC_BUSMON
EC_BUSSYNC
EC_DRIVE_TEST_INACTIVE
EC_PRODUCTION_MODE_INACTIVE
EC_STARTUP_1000MS
EC_ENGINE_NOT_CRANKING
</v>
      </c>
      <c r="O41" s="238" t="s">
        <v>1011</v>
      </c>
      <c r="P41" s="239" t="s">
        <v>1011</v>
      </c>
      <c r="Q41" s="239" t="s">
        <v>1011</v>
      </c>
      <c r="R41" s="239" t="s">
        <v>1011</v>
      </c>
      <c r="S41" s="239" t="s">
        <v>1011</v>
      </c>
      <c r="T41" s="239" t="s">
        <v>1011</v>
      </c>
      <c r="U41" s="239" t="s">
        <v>5</v>
      </c>
      <c r="V41" s="239" t="s">
        <v>5</v>
      </c>
      <c r="W41" s="239" t="s">
        <v>5</v>
      </c>
      <c r="X41" s="239"/>
      <c r="Y41" s="240"/>
      <c r="Z41" s="233" t="str">
        <f t="shared" si="37"/>
        <v xml:space="preserve">CA_ACC_02
CA_PSS_02
CA_SENSOR_04
CA_SENSOR_08
CA_SENSOR_10
</v>
      </c>
      <c r="AA41" s="241"/>
      <c r="AB41" s="242" t="s">
        <v>1011</v>
      </c>
      <c r="AC41" s="242"/>
      <c r="AD41" s="242"/>
      <c r="AE41" s="242"/>
      <c r="AF41" s="242" t="s">
        <v>1011</v>
      </c>
      <c r="AG41" s="242"/>
      <c r="AH41" s="242"/>
      <c r="AI41" s="242"/>
      <c r="AJ41" s="242"/>
      <c r="AK41" s="242"/>
      <c r="AL41" s="242"/>
      <c r="AM41" s="242"/>
      <c r="AN41" s="242"/>
      <c r="AO41" s="242" t="s">
        <v>1011</v>
      </c>
      <c r="AP41" s="242"/>
      <c r="AQ41" s="242"/>
      <c r="AR41" s="242"/>
      <c r="AS41" s="243" t="s">
        <v>1011</v>
      </c>
      <c r="AT41" s="243"/>
      <c r="AU41" s="243" t="s">
        <v>1011</v>
      </c>
      <c r="AV41" s="243"/>
      <c r="AW41" s="243"/>
      <c r="AX41" s="243"/>
      <c r="AY41" s="243" t="s">
        <v>5</v>
      </c>
      <c r="AZ41" s="244" t="s">
        <v>1012</v>
      </c>
      <c r="BA41" s="245" t="s">
        <v>5</v>
      </c>
      <c r="BB41" s="245" t="s">
        <v>5</v>
      </c>
      <c r="BC41" s="245" t="s">
        <v>5</v>
      </c>
      <c r="BD41" s="245" t="s">
        <v>5</v>
      </c>
      <c r="BE41" s="245" t="s">
        <v>5</v>
      </c>
      <c r="BF41" s="246" t="s">
        <v>5</v>
      </c>
      <c r="BG41" s="247" t="s">
        <v>5</v>
      </c>
      <c r="BH41" s="245" t="s">
        <v>1012</v>
      </c>
      <c r="BI41" s="245" t="s">
        <v>1012</v>
      </c>
      <c r="BJ41" s="245" t="s">
        <v>1012</v>
      </c>
      <c r="BK41" s="245" t="s">
        <v>1012</v>
      </c>
      <c r="BL41" s="245" t="s">
        <v>1012</v>
      </c>
      <c r="BM41" s="245" t="s">
        <v>5</v>
      </c>
      <c r="BN41" s="245" t="s">
        <v>5</v>
      </c>
      <c r="BO41" s="245" t="s">
        <v>5</v>
      </c>
      <c r="BP41" s="248" t="s">
        <v>5</v>
      </c>
      <c r="BQ41" s="244"/>
      <c r="BR41" s="245" t="s">
        <v>5</v>
      </c>
      <c r="BS41" s="245" t="s">
        <v>5</v>
      </c>
      <c r="BT41" s="245" t="s">
        <v>1012</v>
      </c>
      <c r="BU41" s="245"/>
      <c r="BV41" s="245" t="s">
        <v>5</v>
      </c>
      <c r="BW41" s="245" t="s">
        <v>5</v>
      </c>
      <c r="BX41" s="245" t="s">
        <v>5</v>
      </c>
      <c r="BY41" s="245" t="s">
        <v>1012</v>
      </c>
      <c r="BZ41" s="245" t="s">
        <v>5</v>
      </c>
      <c r="CA41" s="245" t="s">
        <v>1012</v>
      </c>
      <c r="CB41" s="245" t="s">
        <v>5</v>
      </c>
      <c r="CC41" s="245" t="s">
        <v>5</v>
      </c>
      <c r="CD41" s="245" t="s">
        <v>5</v>
      </c>
      <c r="CE41" s="245" t="s">
        <v>5</v>
      </c>
      <c r="CF41" s="245" t="s">
        <v>1012</v>
      </c>
      <c r="CG41" s="245"/>
      <c r="CH41" s="245" t="s">
        <v>5</v>
      </c>
      <c r="CI41" s="245" t="s">
        <v>5</v>
      </c>
      <c r="CJ41" s="248" t="s">
        <v>5</v>
      </c>
      <c r="CK41" s="249">
        <f t="shared" si="40"/>
        <v>4</v>
      </c>
      <c r="CL41" s="250">
        <f t="shared" si="41"/>
        <v>0</v>
      </c>
      <c r="CM41" s="251">
        <f t="shared" si="42"/>
        <v>0</v>
      </c>
      <c r="CN41" s="250">
        <f t="shared" si="43"/>
        <v>0</v>
      </c>
      <c r="CO41" s="251">
        <f t="shared" si="44"/>
        <v>62</v>
      </c>
      <c r="CP41" s="250">
        <f t="shared" si="45"/>
        <v>0</v>
      </c>
      <c r="CQ41" s="251">
        <f t="shared" si="46"/>
        <v>0</v>
      </c>
      <c r="CR41" s="250">
        <f t="shared" si="47"/>
        <v>0</v>
      </c>
      <c r="CS41" s="251">
        <f t="shared" si="48"/>
        <v>0</v>
      </c>
      <c r="CT41" s="250">
        <f t="shared" si="49"/>
        <v>0</v>
      </c>
      <c r="CU41" s="251">
        <f t="shared" si="50"/>
        <v>0</v>
      </c>
      <c r="CV41" s="250">
        <f t="shared" si="51"/>
        <v>0</v>
      </c>
      <c r="CW41" s="251">
        <f t="shared" si="52"/>
        <v>8</v>
      </c>
      <c r="CX41" s="250">
        <f t="shared" si="53"/>
        <v>0</v>
      </c>
      <c r="CY41" s="251">
        <f t="shared" si="54"/>
        <v>0</v>
      </c>
      <c r="CZ41" s="250">
        <f t="shared" si="55"/>
        <v>0</v>
      </c>
      <c r="DA41" s="251">
        <f t="shared" si="56"/>
        <v>0</v>
      </c>
      <c r="DB41" s="250">
        <f t="shared" si="57"/>
        <v>0</v>
      </c>
      <c r="DC41" s="251">
        <v>0</v>
      </c>
      <c r="DD41" s="250">
        <v>0</v>
      </c>
      <c r="DE41" s="251">
        <f t="shared" si="58"/>
        <v>1</v>
      </c>
      <c r="DF41" s="250">
        <f t="shared" si="59"/>
        <v>0</v>
      </c>
      <c r="DG41" s="251">
        <f t="shared" si="60"/>
        <v>0</v>
      </c>
      <c r="DH41" s="250">
        <f t="shared" si="61"/>
        <v>0</v>
      </c>
      <c r="DI41" s="251">
        <v>0</v>
      </c>
      <c r="DJ41" s="250">
        <v>0</v>
      </c>
      <c r="DK41" s="251">
        <f t="shared" si="62"/>
        <v>1</v>
      </c>
      <c r="DL41" s="250">
        <f t="shared" si="63"/>
        <v>0</v>
      </c>
      <c r="DM41" s="251">
        <f t="shared" si="64"/>
        <v>0</v>
      </c>
      <c r="DN41" s="250">
        <f t="shared" si="65"/>
        <v>0</v>
      </c>
      <c r="DO41" s="251">
        <f t="shared" si="66"/>
        <v>0</v>
      </c>
      <c r="DP41" s="250">
        <f t="shared" si="67"/>
        <v>0</v>
      </c>
      <c r="DQ41" s="251">
        <f t="shared" si="68"/>
        <v>32</v>
      </c>
      <c r="DR41" s="250">
        <f t="shared" si="69"/>
        <v>0</v>
      </c>
      <c r="DS41" s="252">
        <f t="shared" si="70"/>
        <v>0</v>
      </c>
      <c r="DT41" s="250">
        <f t="shared" si="71"/>
        <v>0</v>
      </c>
      <c r="DU41" s="251">
        <f t="shared" si="72"/>
        <v>0</v>
      </c>
      <c r="DV41" s="253">
        <f t="shared" si="73"/>
        <v>0</v>
      </c>
      <c r="DW41" s="234" t="s">
        <v>739</v>
      </c>
    </row>
    <row r="42" spans="1:127" ht="31.5">
      <c r="A42" s="233">
        <v>33</v>
      </c>
      <c r="B42" s="235" t="s">
        <v>636</v>
      </c>
      <c r="C42" s="236" t="s">
        <v>1183</v>
      </c>
      <c r="D42" s="235" t="s">
        <v>1224</v>
      </c>
      <c r="E42" s="235" t="s">
        <v>1213</v>
      </c>
      <c r="F42" s="338">
        <v>20</v>
      </c>
      <c r="G42" s="234" t="s">
        <v>1186</v>
      </c>
      <c r="H42" s="234" t="s">
        <v>1186</v>
      </c>
      <c r="I42" s="234" t="s">
        <v>1214</v>
      </c>
      <c r="J42" s="235" t="s">
        <v>1231</v>
      </c>
      <c r="K42" s="234" t="s">
        <v>1232</v>
      </c>
      <c r="L42" s="257" t="s">
        <v>1013</v>
      </c>
      <c r="M42" s="236" t="s">
        <v>1010</v>
      </c>
      <c r="N42" s="237" t="str">
        <f t="shared" si="36"/>
        <v xml:space="preserve">EC_BUSMON
EC_BUSSYNC
EC_DRIVE_TEST_INACTIVE
EC_PRODUCTION_MODE_INACTIVE
EC_STARTUP_1000MS
EC_ENGINE_NOT_CRANKING
</v>
      </c>
      <c r="O42" s="238" t="s">
        <v>1011</v>
      </c>
      <c r="P42" s="239" t="s">
        <v>1011</v>
      </c>
      <c r="Q42" s="239" t="s">
        <v>1011</v>
      </c>
      <c r="R42" s="239" t="s">
        <v>1011</v>
      </c>
      <c r="S42" s="239" t="s">
        <v>1011</v>
      </c>
      <c r="T42" s="239" t="s">
        <v>1011</v>
      </c>
      <c r="U42" s="239" t="s">
        <v>5</v>
      </c>
      <c r="V42" s="239" t="s">
        <v>5</v>
      </c>
      <c r="W42" s="239" t="s">
        <v>5</v>
      </c>
      <c r="X42" s="239"/>
      <c r="Y42" s="240"/>
      <c r="Z42" s="233" t="str">
        <f t="shared" si="37"/>
        <v xml:space="preserve">CA_ACC_02
CA_PSS_02
CA_SENSOR_01
CA_SENSOR_04
CA_SENSOR_08
CA_SENSOR_10
</v>
      </c>
      <c r="AA42" s="241"/>
      <c r="AB42" s="242" t="s">
        <v>1011</v>
      </c>
      <c r="AC42" s="242"/>
      <c r="AD42" s="242"/>
      <c r="AE42" s="242"/>
      <c r="AF42" s="242" t="s">
        <v>1011</v>
      </c>
      <c r="AG42" s="242"/>
      <c r="AH42" s="242"/>
      <c r="AI42" s="242"/>
      <c r="AJ42" s="242"/>
      <c r="AK42" s="242"/>
      <c r="AL42" s="242" t="s">
        <v>1011</v>
      </c>
      <c r="AM42" s="242"/>
      <c r="AN42" s="242"/>
      <c r="AO42" s="242" t="s">
        <v>1011</v>
      </c>
      <c r="AP42" s="242"/>
      <c r="AQ42" s="242"/>
      <c r="AR42" s="242"/>
      <c r="AS42" s="243" t="s">
        <v>1011</v>
      </c>
      <c r="AT42" s="243"/>
      <c r="AU42" s="243" t="s">
        <v>1011</v>
      </c>
      <c r="AV42" s="243"/>
      <c r="AW42" s="243"/>
      <c r="AX42" s="243"/>
      <c r="AY42" s="243" t="s">
        <v>5</v>
      </c>
      <c r="AZ42" s="244" t="s">
        <v>1012</v>
      </c>
      <c r="BA42" s="245" t="s">
        <v>5</v>
      </c>
      <c r="BB42" s="245" t="s">
        <v>5</v>
      </c>
      <c r="BC42" s="245" t="s">
        <v>5</v>
      </c>
      <c r="BD42" s="245" t="s">
        <v>5</v>
      </c>
      <c r="BE42" s="245" t="s">
        <v>5</v>
      </c>
      <c r="BF42" s="246" t="s">
        <v>5</v>
      </c>
      <c r="BG42" s="247" t="s">
        <v>5</v>
      </c>
      <c r="BH42" s="245" t="s">
        <v>1012</v>
      </c>
      <c r="BI42" s="245" t="s">
        <v>1012</v>
      </c>
      <c r="BJ42" s="245" t="s">
        <v>1012</v>
      </c>
      <c r="BK42" s="245" t="s">
        <v>1012</v>
      </c>
      <c r="BL42" s="245" t="s">
        <v>1012</v>
      </c>
      <c r="BM42" s="245" t="s">
        <v>5</v>
      </c>
      <c r="BN42" s="245" t="s">
        <v>5</v>
      </c>
      <c r="BO42" s="245" t="s">
        <v>5</v>
      </c>
      <c r="BP42" s="248" t="s">
        <v>5</v>
      </c>
      <c r="BQ42" s="244" t="s">
        <v>1012</v>
      </c>
      <c r="BR42" s="245" t="s">
        <v>5</v>
      </c>
      <c r="BS42" s="245" t="s">
        <v>5</v>
      </c>
      <c r="BT42" s="245" t="s">
        <v>1012</v>
      </c>
      <c r="BU42" s="245" t="s">
        <v>5</v>
      </c>
      <c r="BV42" s="245" t="s">
        <v>5</v>
      </c>
      <c r="BW42" s="245" t="s">
        <v>5</v>
      </c>
      <c r="BX42" s="245" t="s">
        <v>5</v>
      </c>
      <c r="BY42" s="245" t="s">
        <v>1012</v>
      </c>
      <c r="BZ42" s="245" t="s">
        <v>5</v>
      </c>
      <c r="CA42" s="245" t="s">
        <v>1012</v>
      </c>
      <c r="CB42" s="245" t="s">
        <v>5</v>
      </c>
      <c r="CC42" s="245" t="s">
        <v>5</v>
      </c>
      <c r="CD42" s="245" t="s">
        <v>5</v>
      </c>
      <c r="CE42" s="245" t="s">
        <v>5</v>
      </c>
      <c r="CF42" s="245" t="s">
        <v>1012</v>
      </c>
      <c r="CG42" s="245"/>
      <c r="CH42" s="245" t="s">
        <v>5</v>
      </c>
      <c r="CI42" s="245" t="s">
        <v>5</v>
      </c>
      <c r="CJ42" s="248" t="s">
        <v>5</v>
      </c>
      <c r="CK42" s="249">
        <f t="shared" si="40"/>
        <v>4</v>
      </c>
      <c r="CL42" s="250">
        <f t="shared" si="41"/>
        <v>0</v>
      </c>
      <c r="CM42" s="251">
        <f t="shared" si="42"/>
        <v>0</v>
      </c>
      <c r="CN42" s="250">
        <f t="shared" si="43"/>
        <v>0</v>
      </c>
      <c r="CO42" s="251">
        <f t="shared" si="44"/>
        <v>62</v>
      </c>
      <c r="CP42" s="250">
        <f t="shared" si="45"/>
        <v>0</v>
      </c>
      <c r="CQ42" s="251">
        <f t="shared" si="46"/>
        <v>0</v>
      </c>
      <c r="CR42" s="250">
        <f t="shared" si="47"/>
        <v>0</v>
      </c>
      <c r="CS42" s="251">
        <f t="shared" si="48"/>
        <v>1</v>
      </c>
      <c r="CT42" s="250">
        <f t="shared" si="49"/>
        <v>0</v>
      </c>
      <c r="CU42" s="251">
        <f t="shared" si="50"/>
        <v>0</v>
      </c>
      <c r="CV42" s="250">
        <f t="shared" si="51"/>
        <v>0</v>
      </c>
      <c r="CW42" s="251">
        <f t="shared" si="52"/>
        <v>8</v>
      </c>
      <c r="CX42" s="250">
        <f t="shared" si="53"/>
        <v>0</v>
      </c>
      <c r="CY42" s="251">
        <f t="shared" si="54"/>
        <v>0</v>
      </c>
      <c r="CZ42" s="250">
        <f t="shared" si="55"/>
        <v>0</v>
      </c>
      <c r="DA42" s="251">
        <f t="shared" si="56"/>
        <v>0</v>
      </c>
      <c r="DB42" s="250">
        <f t="shared" si="57"/>
        <v>0</v>
      </c>
      <c r="DC42" s="251">
        <v>0</v>
      </c>
      <c r="DD42" s="250">
        <v>0</v>
      </c>
      <c r="DE42" s="251">
        <f t="shared" si="58"/>
        <v>1</v>
      </c>
      <c r="DF42" s="250">
        <f t="shared" si="59"/>
        <v>0</v>
      </c>
      <c r="DG42" s="251">
        <f t="shared" si="60"/>
        <v>0</v>
      </c>
      <c r="DH42" s="250">
        <f t="shared" si="61"/>
        <v>0</v>
      </c>
      <c r="DI42" s="251">
        <v>0</v>
      </c>
      <c r="DJ42" s="250">
        <v>0</v>
      </c>
      <c r="DK42" s="251">
        <f t="shared" si="62"/>
        <v>1</v>
      </c>
      <c r="DL42" s="250">
        <f t="shared" si="63"/>
        <v>0</v>
      </c>
      <c r="DM42" s="251">
        <f t="shared" si="64"/>
        <v>0</v>
      </c>
      <c r="DN42" s="250">
        <f t="shared" si="65"/>
        <v>0</v>
      </c>
      <c r="DO42" s="251">
        <f t="shared" si="66"/>
        <v>0</v>
      </c>
      <c r="DP42" s="250">
        <f t="shared" si="67"/>
        <v>0</v>
      </c>
      <c r="DQ42" s="251">
        <f t="shared" si="68"/>
        <v>32</v>
      </c>
      <c r="DR42" s="250">
        <f t="shared" si="69"/>
        <v>0</v>
      </c>
      <c r="DS42" s="252">
        <f t="shared" si="70"/>
        <v>0</v>
      </c>
      <c r="DT42" s="250">
        <f t="shared" si="71"/>
        <v>0</v>
      </c>
      <c r="DU42" s="251">
        <f t="shared" si="72"/>
        <v>0</v>
      </c>
      <c r="DV42" s="253">
        <f t="shared" si="73"/>
        <v>0</v>
      </c>
      <c r="DW42" s="234" t="s">
        <v>637</v>
      </c>
    </row>
    <row r="43" spans="1:127" ht="31.5">
      <c r="A43" s="233">
        <v>34</v>
      </c>
      <c r="B43" s="235" t="s">
        <v>732</v>
      </c>
      <c r="C43" s="236" t="s">
        <v>1183</v>
      </c>
      <c r="D43" s="235" t="s">
        <v>1224</v>
      </c>
      <c r="E43" s="235" t="s">
        <v>1213</v>
      </c>
      <c r="F43" s="338">
        <v>20</v>
      </c>
      <c r="G43" s="234" t="s">
        <v>1244</v>
      </c>
      <c r="H43" s="234" t="s">
        <v>1219</v>
      </c>
      <c r="I43" s="234" t="s">
        <v>1217</v>
      </c>
      <c r="J43" s="235" t="s">
        <v>1231</v>
      </c>
      <c r="K43" s="234" t="s">
        <v>1232</v>
      </c>
      <c r="L43" s="257" t="s">
        <v>1013</v>
      </c>
      <c r="M43" s="236" t="s">
        <v>1010</v>
      </c>
      <c r="N43" s="237" t="str">
        <f t="shared" si="36"/>
        <v xml:space="preserve">EC_BUSMON
EC_BUSSYNC
EC_DRIVE_TEST_INACTIVE
EC_PRODUCTION_MODE_INACTIVE
EC_STARTUP_1000MS
EC_ENGINE_NOT_CRANKING
</v>
      </c>
      <c r="O43" s="238" t="s">
        <v>1011</v>
      </c>
      <c r="P43" s="239" t="s">
        <v>1011</v>
      </c>
      <c r="Q43" s="239" t="s">
        <v>1011</v>
      </c>
      <c r="R43" s="239" t="s">
        <v>1011</v>
      </c>
      <c r="S43" s="239" t="s">
        <v>1011</v>
      </c>
      <c r="T43" s="239" t="s">
        <v>1011</v>
      </c>
      <c r="U43" s="239" t="s">
        <v>5</v>
      </c>
      <c r="V43" s="239" t="s">
        <v>5</v>
      </c>
      <c r="W43" s="239" t="s">
        <v>5</v>
      </c>
      <c r="X43" s="239"/>
      <c r="Y43" s="240"/>
      <c r="Z43" s="233" t="str">
        <f t="shared" si="37"/>
        <v xml:space="preserve">CA_ACC_02
CA_PSS_02
CA_SENSOR_01
CA_SENSOR_04
CA_SENSOR_08
CA_SENSOR_10
</v>
      </c>
      <c r="AA43" s="241"/>
      <c r="AB43" s="242" t="s">
        <v>1011</v>
      </c>
      <c r="AC43" s="242"/>
      <c r="AD43" s="242"/>
      <c r="AE43" s="242"/>
      <c r="AF43" s="242" t="s">
        <v>1011</v>
      </c>
      <c r="AG43" s="242"/>
      <c r="AH43" s="242"/>
      <c r="AI43" s="242"/>
      <c r="AJ43" s="242"/>
      <c r="AK43" s="242"/>
      <c r="AL43" s="242" t="s">
        <v>1011</v>
      </c>
      <c r="AM43" s="242"/>
      <c r="AN43" s="242"/>
      <c r="AO43" s="242" t="s">
        <v>1011</v>
      </c>
      <c r="AP43" s="242"/>
      <c r="AQ43" s="242"/>
      <c r="AR43" s="242"/>
      <c r="AS43" s="243" t="s">
        <v>1011</v>
      </c>
      <c r="AT43" s="243"/>
      <c r="AU43" s="243" t="s">
        <v>1011</v>
      </c>
      <c r="AV43" s="243"/>
      <c r="AW43" s="243"/>
      <c r="AX43" s="243"/>
      <c r="AY43" s="243" t="s">
        <v>5</v>
      </c>
      <c r="AZ43" s="244" t="s">
        <v>1012</v>
      </c>
      <c r="BA43" s="245" t="s">
        <v>5</v>
      </c>
      <c r="BB43" s="245" t="s">
        <v>5</v>
      </c>
      <c r="BC43" s="245" t="s">
        <v>5</v>
      </c>
      <c r="BD43" s="245" t="s">
        <v>5</v>
      </c>
      <c r="BE43" s="245" t="s">
        <v>5</v>
      </c>
      <c r="BF43" s="246" t="s">
        <v>5</v>
      </c>
      <c r="BG43" s="247" t="s">
        <v>5</v>
      </c>
      <c r="BH43" s="245" t="s">
        <v>1012</v>
      </c>
      <c r="BI43" s="245" t="s">
        <v>1012</v>
      </c>
      <c r="BJ43" s="245" t="s">
        <v>1012</v>
      </c>
      <c r="BK43" s="245" t="s">
        <v>1012</v>
      </c>
      <c r="BL43" s="245" t="s">
        <v>1012</v>
      </c>
      <c r="BM43" s="245" t="s">
        <v>5</v>
      </c>
      <c r="BN43" s="245" t="s">
        <v>5</v>
      </c>
      <c r="BO43" s="245" t="s">
        <v>5</v>
      </c>
      <c r="BP43" s="248" t="s">
        <v>5</v>
      </c>
      <c r="BQ43" s="244" t="s">
        <v>1012</v>
      </c>
      <c r="BR43" s="245" t="s">
        <v>5</v>
      </c>
      <c r="BS43" s="245" t="s">
        <v>5</v>
      </c>
      <c r="BT43" s="245" t="s">
        <v>1012</v>
      </c>
      <c r="BU43" s="245" t="s">
        <v>5</v>
      </c>
      <c r="BV43" s="245" t="s">
        <v>5</v>
      </c>
      <c r="BW43" s="245" t="s">
        <v>5</v>
      </c>
      <c r="BX43" s="245" t="s">
        <v>5</v>
      </c>
      <c r="BY43" s="245" t="s">
        <v>1012</v>
      </c>
      <c r="BZ43" s="245" t="s">
        <v>5</v>
      </c>
      <c r="CA43" s="245" t="s">
        <v>1012</v>
      </c>
      <c r="CB43" s="245" t="s">
        <v>5</v>
      </c>
      <c r="CC43" s="245" t="s">
        <v>5</v>
      </c>
      <c r="CD43" s="245" t="s">
        <v>5</v>
      </c>
      <c r="CE43" s="245" t="s">
        <v>5</v>
      </c>
      <c r="CF43" s="245" t="s">
        <v>1012</v>
      </c>
      <c r="CG43" s="245"/>
      <c r="CH43" s="245" t="s">
        <v>5</v>
      </c>
      <c r="CI43" s="245" t="s">
        <v>5</v>
      </c>
      <c r="CJ43" s="248" t="s">
        <v>5</v>
      </c>
      <c r="CK43" s="249">
        <f t="shared" si="40"/>
        <v>4</v>
      </c>
      <c r="CL43" s="250">
        <f t="shared" si="41"/>
        <v>0</v>
      </c>
      <c r="CM43" s="251">
        <f t="shared" si="42"/>
        <v>0</v>
      </c>
      <c r="CN43" s="250">
        <f t="shared" si="43"/>
        <v>0</v>
      </c>
      <c r="CO43" s="251">
        <f t="shared" si="44"/>
        <v>62</v>
      </c>
      <c r="CP43" s="250">
        <f t="shared" si="45"/>
        <v>0</v>
      </c>
      <c r="CQ43" s="251">
        <f t="shared" si="46"/>
        <v>0</v>
      </c>
      <c r="CR43" s="250">
        <f t="shared" si="47"/>
        <v>0</v>
      </c>
      <c r="CS43" s="251">
        <f t="shared" si="48"/>
        <v>1</v>
      </c>
      <c r="CT43" s="250">
        <f t="shared" si="49"/>
        <v>0</v>
      </c>
      <c r="CU43" s="251">
        <f t="shared" si="50"/>
        <v>0</v>
      </c>
      <c r="CV43" s="250">
        <f t="shared" si="51"/>
        <v>0</v>
      </c>
      <c r="CW43" s="251">
        <f t="shared" si="52"/>
        <v>8</v>
      </c>
      <c r="CX43" s="250">
        <f t="shared" si="53"/>
        <v>0</v>
      </c>
      <c r="CY43" s="251">
        <f t="shared" si="54"/>
        <v>0</v>
      </c>
      <c r="CZ43" s="250">
        <f t="shared" si="55"/>
        <v>0</v>
      </c>
      <c r="DA43" s="251">
        <f t="shared" si="56"/>
        <v>0</v>
      </c>
      <c r="DB43" s="250">
        <f t="shared" si="57"/>
        <v>0</v>
      </c>
      <c r="DC43" s="251">
        <v>0</v>
      </c>
      <c r="DD43" s="250">
        <v>0</v>
      </c>
      <c r="DE43" s="251">
        <f t="shared" si="58"/>
        <v>1</v>
      </c>
      <c r="DF43" s="250">
        <f t="shared" si="59"/>
        <v>0</v>
      </c>
      <c r="DG43" s="251">
        <f t="shared" si="60"/>
        <v>0</v>
      </c>
      <c r="DH43" s="250">
        <f t="shared" si="61"/>
        <v>0</v>
      </c>
      <c r="DI43" s="251">
        <v>0</v>
      </c>
      <c r="DJ43" s="250">
        <v>0</v>
      </c>
      <c r="DK43" s="251">
        <f t="shared" si="62"/>
        <v>1</v>
      </c>
      <c r="DL43" s="250">
        <f t="shared" si="63"/>
        <v>0</v>
      </c>
      <c r="DM43" s="251">
        <f t="shared" si="64"/>
        <v>0</v>
      </c>
      <c r="DN43" s="250">
        <f t="shared" si="65"/>
        <v>0</v>
      </c>
      <c r="DO43" s="251">
        <f t="shared" si="66"/>
        <v>0</v>
      </c>
      <c r="DP43" s="250">
        <f t="shared" si="67"/>
        <v>0</v>
      </c>
      <c r="DQ43" s="251">
        <f t="shared" si="68"/>
        <v>32</v>
      </c>
      <c r="DR43" s="250">
        <f t="shared" si="69"/>
        <v>0</v>
      </c>
      <c r="DS43" s="252">
        <f t="shared" si="70"/>
        <v>0</v>
      </c>
      <c r="DT43" s="250">
        <f t="shared" si="71"/>
        <v>0</v>
      </c>
      <c r="DU43" s="251">
        <f t="shared" si="72"/>
        <v>0</v>
      </c>
      <c r="DV43" s="253">
        <f t="shared" si="73"/>
        <v>0</v>
      </c>
      <c r="DW43" s="234" t="s">
        <v>733</v>
      </c>
    </row>
    <row r="44" spans="1:127" ht="31.5">
      <c r="A44" s="233">
        <v>35</v>
      </c>
      <c r="B44" s="235" t="s">
        <v>736</v>
      </c>
      <c r="C44" s="236" t="s">
        <v>1183</v>
      </c>
      <c r="D44" s="235" t="s">
        <v>1224</v>
      </c>
      <c r="E44" s="235" t="s">
        <v>1213</v>
      </c>
      <c r="F44" s="338">
        <v>20</v>
      </c>
      <c r="G44" s="234" t="s">
        <v>1243</v>
      </c>
      <c r="H44" s="234" t="s">
        <v>1220</v>
      </c>
      <c r="I44" s="234" t="s">
        <v>1218</v>
      </c>
      <c r="J44" s="235" t="s">
        <v>1231</v>
      </c>
      <c r="K44" s="234" t="s">
        <v>1232</v>
      </c>
      <c r="L44" s="257" t="s">
        <v>1013</v>
      </c>
      <c r="M44" s="236" t="s">
        <v>1010</v>
      </c>
      <c r="N44" s="237" t="str">
        <f t="shared" si="36"/>
        <v xml:space="preserve">EC_BUSMON
EC_BUSSYNC
EC_DRIVE_TEST_INACTIVE
EC_PRODUCTION_MODE_INACTIVE
EC_STARTUP_1000MS
EC_ENGINE_NOT_CRANKING
</v>
      </c>
      <c r="O44" s="238" t="s">
        <v>1011</v>
      </c>
      <c r="P44" s="239" t="s">
        <v>1011</v>
      </c>
      <c r="Q44" s="239" t="s">
        <v>1011</v>
      </c>
      <c r="R44" s="239" t="s">
        <v>1011</v>
      </c>
      <c r="S44" s="239" t="s">
        <v>1011</v>
      </c>
      <c r="T44" s="239" t="s">
        <v>1011</v>
      </c>
      <c r="U44" s="239" t="s">
        <v>5</v>
      </c>
      <c r="V44" s="239" t="s">
        <v>5</v>
      </c>
      <c r="W44" s="239" t="s">
        <v>5</v>
      </c>
      <c r="X44" s="239"/>
      <c r="Y44" s="240"/>
      <c r="Z44" s="233" t="str">
        <f t="shared" si="37"/>
        <v xml:space="preserve">CA_ACC_02
CA_PSS_02
CA_SENSOR_01
CA_SENSOR_04
CA_SENSOR_08
CA_SENSOR_10
</v>
      </c>
      <c r="AA44" s="241"/>
      <c r="AB44" s="242" t="s">
        <v>1011</v>
      </c>
      <c r="AC44" s="242"/>
      <c r="AD44" s="242"/>
      <c r="AE44" s="242"/>
      <c r="AF44" s="242" t="s">
        <v>1011</v>
      </c>
      <c r="AG44" s="242"/>
      <c r="AH44" s="242"/>
      <c r="AI44" s="242"/>
      <c r="AJ44" s="242"/>
      <c r="AK44" s="242"/>
      <c r="AL44" s="242" t="s">
        <v>1011</v>
      </c>
      <c r="AM44" s="242"/>
      <c r="AN44" s="242"/>
      <c r="AO44" s="242" t="s">
        <v>1011</v>
      </c>
      <c r="AP44" s="242"/>
      <c r="AQ44" s="242"/>
      <c r="AR44" s="242"/>
      <c r="AS44" s="243" t="s">
        <v>1011</v>
      </c>
      <c r="AT44" s="243"/>
      <c r="AU44" s="243" t="s">
        <v>1011</v>
      </c>
      <c r="AV44" s="243"/>
      <c r="AW44" s="243"/>
      <c r="AX44" s="243"/>
      <c r="AY44" s="243" t="s">
        <v>5</v>
      </c>
      <c r="AZ44" s="244" t="s">
        <v>1012</v>
      </c>
      <c r="BA44" s="245" t="s">
        <v>5</v>
      </c>
      <c r="BB44" s="245" t="s">
        <v>5</v>
      </c>
      <c r="BC44" s="245" t="s">
        <v>5</v>
      </c>
      <c r="BD44" s="245" t="s">
        <v>5</v>
      </c>
      <c r="BE44" s="245" t="s">
        <v>5</v>
      </c>
      <c r="BF44" s="246" t="s">
        <v>5</v>
      </c>
      <c r="BG44" s="247" t="s">
        <v>5</v>
      </c>
      <c r="BH44" s="245" t="s">
        <v>1012</v>
      </c>
      <c r="BI44" s="245" t="s">
        <v>1012</v>
      </c>
      <c r="BJ44" s="245" t="s">
        <v>1012</v>
      </c>
      <c r="BK44" s="245" t="s">
        <v>1012</v>
      </c>
      <c r="BL44" s="245" t="s">
        <v>1012</v>
      </c>
      <c r="BM44" s="245" t="s">
        <v>5</v>
      </c>
      <c r="BN44" s="245" t="s">
        <v>5</v>
      </c>
      <c r="BO44" s="245" t="s">
        <v>5</v>
      </c>
      <c r="BP44" s="248" t="s">
        <v>5</v>
      </c>
      <c r="BQ44" s="244" t="s">
        <v>1012</v>
      </c>
      <c r="BR44" s="245" t="s">
        <v>5</v>
      </c>
      <c r="BS44" s="245" t="s">
        <v>5</v>
      </c>
      <c r="BT44" s="245" t="s">
        <v>1012</v>
      </c>
      <c r="BU44" s="245" t="s">
        <v>5</v>
      </c>
      <c r="BV44" s="245" t="s">
        <v>5</v>
      </c>
      <c r="BW44" s="245" t="s">
        <v>5</v>
      </c>
      <c r="BX44" s="245" t="s">
        <v>5</v>
      </c>
      <c r="BY44" s="245" t="s">
        <v>1012</v>
      </c>
      <c r="BZ44" s="245" t="s">
        <v>5</v>
      </c>
      <c r="CA44" s="245" t="s">
        <v>1012</v>
      </c>
      <c r="CB44" s="245" t="s">
        <v>5</v>
      </c>
      <c r="CC44" s="245" t="s">
        <v>5</v>
      </c>
      <c r="CD44" s="245" t="s">
        <v>5</v>
      </c>
      <c r="CE44" s="245" t="s">
        <v>5</v>
      </c>
      <c r="CF44" s="245" t="s">
        <v>1012</v>
      </c>
      <c r="CG44" s="245"/>
      <c r="CH44" s="245" t="s">
        <v>5</v>
      </c>
      <c r="CI44" s="245" t="s">
        <v>5</v>
      </c>
      <c r="CJ44" s="248" t="s">
        <v>5</v>
      </c>
      <c r="CK44" s="249">
        <f t="shared" si="40"/>
        <v>4</v>
      </c>
      <c r="CL44" s="250">
        <f t="shared" si="41"/>
        <v>0</v>
      </c>
      <c r="CM44" s="251">
        <f t="shared" si="42"/>
        <v>0</v>
      </c>
      <c r="CN44" s="250">
        <f t="shared" si="43"/>
        <v>0</v>
      </c>
      <c r="CO44" s="251">
        <f t="shared" si="44"/>
        <v>62</v>
      </c>
      <c r="CP44" s="250">
        <f t="shared" si="45"/>
        <v>0</v>
      </c>
      <c r="CQ44" s="251">
        <f t="shared" si="46"/>
        <v>0</v>
      </c>
      <c r="CR44" s="250">
        <f t="shared" si="47"/>
        <v>0</v>
      </c>
      <c r="CS44" s="251">
        <f t="shared" si="48"/>
        <v>1</v>
      </c>
      <c r="CT44" s="250">
        <f t="shared" si="49"/>
        <v>0</v>
      </c>
      <c r="CU44" s="251">
        <f t="shared" si="50"/>
        <v>0</v>
      </c>
      <c r="CV44" s="250">
        <f t="shared" si="51"/>
        <v>0</v>
      </c>
      <c r="CW44" s="251">
        <f t="shared" si="52"/>
        <v>8</v>
      </c>
      <c r="CX44" s="250">
        <f t="shared" si="53"/>
        <v>0</v>
      </c>
      <c r="CY44" s="251">
        <f t="shared" si="54"/>
        <v>0</v>
      </c>
      <c r="CZ44" s="250">
        <f t="shared" si="55"/>
        <v>0</v>
      </c>
      <c r="DA44" s="251">
        <f t="shared" si="56"/>
        <v>0</v>
      </c>
      <c r="DB44" s="250">
        <f t="shared" si="57"/>
        <v>0</v>
      </c>
      <c r="DC44" s="251">
        <v>0</v>
      </c>
      <c r="DD44" s="250">
        <v>0</v>
      </c>
      <c r="DE44" s="251">
        <f t="shared" si="58"/>
        <v>1</v>
      </c>
      <c r="DF44" s="250">
        <f t="shared" si="59"/>
        <v>0</v>
      </c>
      <c r="DG44" s="251">
        <f t="shared" si="60"/>
        <v>0</v>
      </c>
      <c r="DH44" s="250">
        <f t="shared" si="61"/>
        <v>0</v>
      </c>
      <c r="DI44" s="251">
        <v>0</v>
      </c>
      <c r="DJ44" s="250">
        <v>0</v>
      </c>
      <c r="DK44" s="251">
        <f t="shared" si="62"/>
        <v>1</v>
      </c>
      <c r="DL44" s="250">
        <f t="shared" si="63"/>
        <v>0</v>
      </c>
      <c r="DM44" s="251">
        <f t="shared" si="64"/>
        <v>0</v>
      </c>
      <c r="DN44" s="250">
        <f t="shared" si="65"/>
        <v>0</v>
      </c>
      <c r="DO44" s="251">
        <f t="shared" si="66"/>
        <v>0</v>
      </c>
      <c r="DP44" s="250">
        <f t="shared" si="67"/>
        <v>0</v>
      </c>
      <c r="DQ44" s="251">
        <f t="shared" si="68"/>
        <v>32</v>
      </c>
      <c r="DR44" s="250">
        <f t="shared" si="69"/>
        <v>0</v>
      </c>
      <c r="DS44" s="252">
        <f t="shared" si="70"/>
        <v>0</v>
      </c>
      <c r="DT44" s="250">
        <f t="shared" si="71"/>
        <v>0</v>
      </c>
      <c r="DU44" s="251">
        <f t="shared" si="72"/>
        <v>0</v>
      </c>
      <c r="DV44" s="253">
        <f t="shared" si="73"/>
        <v>0</v>
      </c>
      <c r="DW44" s="234" t="s">
        <v>733</v>
      </c>
    </row>
    <row r="45" spans="1:127" ht="15.75">
      <c r="A45" s="233">
        <v>36</v>
      </c>
      <c r="B45" s="235" t="s">
        <v>608</v>
      </c>
      <c r="C45" s="236" t="s">
        <v>1183</v>
      </c>
      <c r="D45" s="235" t="s">
        <v>1228</v>
      </c>
      <c r="E45" s="235" t="s">
        <v>1235</v>
      </c>
      <c r="F45" s="338">
        <v>100</v>
      </c>
      <c r="G45" s="234" t="s">
        <v>1186</v>
      </c>
      <c r="H45" s="234" t="s">
        <v>1186</v>
      </c>
      <c r="I45" s="234" t="s">
        <v>1214</v>
      </c>
      <c r="J45" s="235" t="s">
        <v>1231</v>
      </c>
      <c r="K45" s="234" t="s">
        <v>1232</v>
      </c>
      <c r="L45" s="235"/>
      <c r="M45" s="236" t="s">
        <v>1010</v>
      </c>
      <c r="N45" s="237" t="str">
        <f t="shared" si="36"/>
        <v xml:space="preserve">EC_BUSMON
EC_BUSSYNC
EC_DRIVE_TEST_INACTIVE
EC_PRODUCTION_MODE_INACTIVE
EC_STARTUP_1000MS
EC_ENGINE_NOT_CRANKING
</v>
      </c>
      <c r="O45" s="238" t="s">
        <v>1011</v>
      </c>
      <c r="P45" s="239" t="s">
        <v>1011</v>
      </c>
      <c r="Q45" s="239" t="s">
        <v>1011</v>
      </c>
      <c r="R45" s="239" t="s">
        <v>1011</v>
      </c>
      <c r="S45" s="239" t="s">
        <v>1011</v>
      </c>
      <c r="T45" s="239" t="s">
        <v>1011</v>
      </c>
      <c r="U45" s="239" t="s">
        <v>5</v>
      </c>
      <c r="V45" s="239" t="s">
        <v>5</v>
      </c>
      <c r="W45" s="239" t="s">
        <v>5</v>
      </c>
      <c r="X45" s="239"/>
      <c r="Y45" s="240"/>
      <c r="Z45" s="233" t="str">
        <f t="shared" si="37"/>
        <v xml:space="preserve">CA_ACC_02
CA_PSS_01
CA_SENSOR_08
CA_SENSOR_10
</v>
      </c>
      <c r="AA45" s="241"/>
      <c r="AB45" s="242" t="s">
        <v>1011</v>
      </c>
      <c r="AC45" s="242"/>
      <c r="AD45" s="242"/>
      <c r="AE45" s="242" t="s">
        <v>1011</v>
      </c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3" t="s">
        <v>1011</v>
      </c>
      <c r="AT45" s="243"/>
      <c r="AU45" s="243" t="s">
        <v>1011</v>
      </c>
      <c r="AV45" s="243"/>
      <c r="AW45" s="243"/>
      <c r="AX45" s="243"/>
      <c r="AY45" s="243" t="s">
        <v>5</v>
      </c>
      <c r="AZ45" s="244" t="s">
        <v>1012</v>
      </c>
      <c r="BA45" s="245"/>
      <c r="BB45" s="245" t="s">
        <v>5</v>
      </c>
      <c r="BC45" s="245" t="s">
        <v>5</v>
      </c>
      <c r="BD45" s="245" t="s">
        <v>5</v>
      </c>
      <c r="BE45" s="245" t="s">
        <v>5</v>
      </c>
      <c r="BF45" s="246" t="s">
        <v>5</v>
      </c>
      <c r="BG45" s="247" t="s">
        <v>1012</v>
      </c>
      <c r="BH45" s="245" t="s">
        <v>5</v>
      </c>
      <c r="BI45" s="245" t="s">
        <v>5</v>
      </c>
      <c r="BJ45" s="245" t="s">
        <v>5</v>
      </c>
      <c r="BK45" s="245" t="s">
        <v>5</v>
      </c>
      <c r="BL45" s="245" t="s">
        <v>5</v>
      </c>
      <c r="BM45" s="245" t="s">
        <v>5</v>
      </c>
      <c r="BN45" s="245" t="s">
        <v>5</v>
      </c>
      <c r="BO45" s="245" t="s">
        <v>5</v>
      </c>
      <c r="BP45" s="248" t="s">
        <v>5</v>
      </c>
      <c r="BQ45" s="244" t="s">
        <v>5</v>
      </c>
      <c r="BR45" s="245" t="s">
        <v>5</v>
      </c>
      <c r="BS45" s="245" t="s">
        <v>5</v>
      </c>
      <c r="BT45" s="245" t="s">
        <v>5</v>
      </c>
      <c r="BU45" s="245" t="s">
        <v>5</v>
      </c>
      <c r="BV45" s="245" t="s">
        <v>5</v>
      </c>
      <c r="BW45" s="245" t="s">
        <v>5</v>
      </c>
      <c r="BX45" s="245" t="s">
        <v>5</v>
      </c>
      <c r="BY45" s="245" t="s">
        <v>1012</v>
      </c>
      <c r="BZ45" s="245" t="s">
        <v>5</v>
      </c>
      <c r="CA45" s="245" t="s">
        <v>1012</v>
      </c>
      <c r="CB45" s="245" t="s">
        <v>5</v>
      </c>
      <c r="CC45" s="245" t="s">
        <v>5</v>
      </c>
      <c r="CD45" s="245" t="s">
        <v>5</v>
      </c>
      <c r="CE45" s="245" t="s">
        <v>5</v>
      </c>
      <c r="CF45" s="245" t="s">
        <v>1012</v>
      </c>
      <c r="CG45" s="245"/>
      <c r="CH45" s="245" t="s">
        <v>5</v>
      </c>
      <c r="CI45" s="245" t="s">
        <v>5</v>
      </c>
      <c r="CJ45" s="248" t="s">
        <v>5</v>
      </c>
      <c r="CK45" s="249">
        <f t="shared" si="40"/>
        <v>4</v>
      </c>
      <c r="CL45" s="250">
        <f t="shared" si="41"/>
        <v>0</v>
      </c>
      <c r="CM45" s="251">
        <f t="shared" si="42"/>
        <v>0</v>
      </c>
      <c r="CN45" s="250">
        <f t="shared" si="43"/>
        <v>0</v>
      </c>
      <c r="CO45" s="251">
        <f t="shared" si="44"/>
        <v>1</v>
      </c>
      <c r="CP45" s="250">
        <f t="shared" si="45"/>
        <v>0</v>
      </c>
      <c r="CQ45" s="251">
        <f t="shared" si="46"/>
        <v>0</v>
      </c>
      <c r="CR45" s="250">
        <f t="shared" si="47"/>
        <v>0</v>
      </c>
      <c r="CS45" s="251">
        <f t="shared" si="48"/>
        <v>0</v>
      </c>
      <c r="CT45" s="250">
        <f t="shared" si="49"/>
        <v>0</v>
      </c>
      <c r="CU45" s="251">
        <f t="shared" si="50"/>
        <v>0</v>
      </c>
      <c r="CV45" s="250">
        <f t="shared" si="51"/>
        <v>0</v>
      </c>
      <c r="CW45" s="251">
        <f t="shared" si="52"/>
        <v>0</v>
      </c>
      <c r="CX45" s="250">
        <f t="shared" si="53"/>
        <v>0</v>
      </c>
      <c r="CY45" s="251">
        <f t="shared" si="54"/>
        <v>0</v>
      </c>
      <c r="CZ45" s="250">
        <f t="shared" si="55"/>
        <v>0</v>
      </c>
      <c r="DA45" s="251">
        <f t="shared" si="56"/>
        <v>0</v>
      </c>
      <c r="DB45" s="250">
        <f t="shared" si="57"/>
        <v>0</v>
      </c>
      <c r="DC45" s="251">
        <v>0</v>
      </c>
      <c r="DD45" s="250">
        <v>0</v>
      </c>
      <c r="DE45" s="251">
        <f t="shared" si="58"/>
        <v>1</v>
      </c>
      <c r="DF45" s="250">
        <f t="shared" si="59"/>
        <v>0</v>
      </c>
      <c r="DG45" s="251">
        <f t="shared" si="60"/>
        <v>0</v>
      </c>
      <c r="DH45" s="250">
        <f t="shared" si="61"/>
        <v>0</v>
      </c>
      <c r="DI45" s="251">
        <v>0</v>
      </c>
      <c r="DJ45" s="250">
        <v>0</v>
      </c>
      <c r="DK45" s="251">
        <f t="shared" si="62"/>
        <v>1</v>
      </c>
      <c r="DL45" s="250">
        <f t="shared" si="63"/>
        <v>0</v>
      </c>
      <c r="DM45" s="251">
        <f t="shared" si="64"/>
        <v>0</v>
      </c>
      <c r="DN45" s="250">
        <f t="shared" si="65"/>
        <v>0</v>
      </c>
      <c r="DO45" s="251">
        <f t="shared" si="66"/>
        <v>0</v>
      </c>
      <c r="DP45" s="250">
        <f t="shared" si="67"/>
        <v>0</v>
      </c>
      <c r="DQ45" s="251">
        <f t="shared" si="68"/>
        <v>32</v>
      </c>
      <c r="DR45" s="250">
        <f t="shared" si="69"/>
        <v>0</v>
      </c>
      <c r="DS45" s="252">
        <f t="shared" si="70"/>
        <v>0</v>
      </c>
      <c r="DT45" s="250">
        <f t="shared" si="71"/>
        <v>0</v>
      </c>
      <c r="DU45" s="251">
        <f t="shared" si="72"/>
        <v>0</v>
      </c>
      <c r="DV45" s="253">
        <f t="shared" si="73"/>
        <v>0</v>
      </c>
      <c r="DW45" s="234" t="s">
        <v>609</v>
      </c>
    </row>
    <row r="46" spans="1:127" ht="15.75">
      <c r="A46" s="233">
        <v>37</v>
      </c>
      <c r="B46" s="235" t="s">
        <v>690</v>
      </c>
      <c r="C46" s="236" t="s">
        <v>1183</v>
      </c>
      <c r="D46" s="235" t="s">
        <v>1228</v>
      </c>
      <c r="E46" s="235" t="s">
        <v>1235</v>
      </c>
      <c r="F46" s="338">
        <v>100</v>
      </c>
      <c r="G46" s="234" t="s">
        <v>1245</v>
      </c>
      <c r="H46" s="234" t="s">
        <v>1219</v>
      </c>
      <c r="I46" s="234" t="s">
        <v>1217</v>
      </c>
      <c r="J46" s="235" t="s">
        <v>1231</v>
      </c>
      <c r="K46" s="234" t="s">
        <v>1232</v>
      </c>
      <c r="L46" s="235"/>
      <c r="M46" s="236" t="s">
        <v>1010</v>
      </c>
      <c r="N46" s="237" t="str">
        <f t="shared" si="36"/>
        <v xml:space="preserve">EC_BUSMON
EC_BUSSYNC
EC_DRIVE_TEST_INACTIVE
EC_PRODUCTION_MODE_INACTIVE
EC_STARTUP_1000MS
EC_ENGINE_NOT_CRANKING
</v>
      </c>
      <c r="O46" s="238" t="s">
        <v>1011</v>
      </c>
      <c r="P46" s="239" t="s">
        <v>1011</v>
      </c>
      <c r="Q46" s="239" t="s">
        <v>1011</v>
      </c>
      <c r="R46" s="239" t="s">
        <v>1011</v>
      </c>
      <c r="S46" s="239" t="s">
        <v>1011</v>
      </c>
      <c r="T46" s="239" t="s">
        <v>1011</v>
      </c>
      <c r="U46" s="239" t="s">
        <v>5</v>
      </c>
      <c r="V46" s="239" t="s">
        <v>5</v>
      </c>
      <c r="W46" s="239" t="s">
        <v>5</v>
      </c>
      <c r="X46" s="239"/>
      <c r="Y46" s="240"/>
      <c r="Z46" s="233" t="str">
        <f t="shared" si="37"/>
        <v xml:space="preserve">CA_ACC_02
CA_PSS_01
CA_SENSOR_10
</v>
      </c>
      <c r="AA46" s="241"/>
      <c r="AB46" s="242" t="s">
        <v>1011</v>
      </c>
      <c r="AC46" s="242"/>
      <c r="AD46" s="242"/>
      <c r="AE46" s="242" t="s">
        <v>1011</v>
      </c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3"/>
      <c r="AT46" s="243"/>
      <c r="AU46" s="243" t="s">
        <v>1011</v>
      </c>
      <c r="AV46" s="243"/>
      <c r="AW46" s="243"/>
      <c r="AX46" s="243"/>
      <c r="AY46" s="243" t="s">
        <v>5</v>
      </c>
      <c r="AZ46" s="244" t="s">
        <v>1012</v>
      </c>
      <c r="BA46" s="245"/>
      <c r="BB46" s="245" t="s">
        <v>5</v>
      </c>
      <c r="BC46" s="245" t="s">
        <v>5</v>
      </c>
      <c r="BD46" s="245" t="s">
        <v>5</v>
      </c>
      <c r="BE46" s="245" t="s">
        <v>5</v>
      </c>
      <c r="BF46" s="246" t="s">
        <v>5</v>
      </c>
      <c r="BG46" s="247" t="s">
        <v>1012</v>
      </c>
      <c r="BH46" s="245" t="s">
        <v>5</v>
      </c>
      <c r="BI46" s="245" t="s">
        <v>5</v>
      </c>
      <c r="BJ46" s="245" t="s">
        <v>5</v>
      </c>
      <c r="BK46" s="245" t="s">
        <v>5</v>
      </c>
      <c r="BL46" s="245" t="s">
        <v>5</v>
      </c>
      <c r="BM46" s="245" t="s">
        <v>5</v>
      </c>
      <c r="BN46" s="245" t="s">
        <v>5</v>
      </c>
      <c r="BO46" s="245" t="s">
        <v>5</v>
      </c>
      <c r="BP46" s="248" t="s">
        <v>5</v>
      </c>
      <c r="BQ46" s="244" t="s">
        <v>5</v>
      </c>
      <c r="BR46" s="245" t="s">
        <v>5</v>
      </c>
      <c r="BS46" s="245" t="s">
        <v>5</v>
      </c>
      <c r="BT46" s="245" t="s">
        <v>5</v>
      </c>
      <c r="BU46" s="245" t="s">
        <v>5</v>
      </c>
      <c r="BV46" s="245" t="s">
        <v>5</v>
      </c>
      <c r="BW46" s="245" t="s">
        <v>5</v>
      </c>
      <c r="BX46" s="245" t="s">
        <v>5</v>
      </c>
      <c r="BY46" s="245" t="s">
        <v>5</v>
      </c>
      <c r="BZ46" s="245" t="s">
        <v>5</v>
      </c>
      <c r="CA46" s="245" t="s">
        <v>5</v>
      </c>
      <c r="CB46" s="245" t="s">
        <v>5</v>
      </c>
      <c r="CC46" s="245" t="s">
        <v>5</v>
      </c>
      <c r="CD46" s="245" t="s">
        <v>5</v>
      </c>
      <c r="CE46" s="245" t="s">
        <v>5</v>
      </c>
      <c r="CF46" s="245" t="s">
        <v>1012</v>
      </c>
      <c r="CG46" s="245"/>
      <c r="CH46" s="245" t="s">
        <v>5</v>
      </c>
      <c r="CI46" s="245" t="s">
        <v>5</v>
      </c>
      <c r="CJ46" s="248" t="s">
        <v>5</v>
      </c>
      <c r="CK46" s="249">
        <f t="shared" si="40"/>
        <v>4</v>
      </c>
      <c r="CL46" s="250">
        <f t="shared" si="41"/>
        <v>0</v>
      </c>
      <c r="CM46" s="251">
        <f t="shared" si="42"/>
        <v>0</v>
      </c>
      <c r="CN46" s="250">
        <f t="shared" si="43"/>
        <v>0</v>
      </c>
      <c r="CO46" s="251">
        <f t="shared" si="44"/>
        <v>1</v>
      </c>
      <c r="CP46" s="250">
        <f t="shared" si="45"/>
        <v>0</v>
      </c>
      <c r="CQ46" s="251">
        <f t="shared" si="46"/>
        <v>0</v>
      </c>
      <c r="CR46" s="250">
        <f t="shared" si="47"/>
        <v>0</v>
      </c>
      <c r="CS46" s="251">
        <f t="shared" si="48"/>
        <v>0</v>
      </c>
      <c r="CT46" s="250">
        <f t="shared" si="49"/>
        <v>0</v>
      </c>
      <c r="CU46" s="251">
        <f t="shared" si="50"/>
        <v>0</v>
      </c>
      <c r="CV46" s="250">
        <f t="shared" si="51"/>
        <v>0</v>
      </c>
      <c r="CW46" s="251">
        <f t="shared" si="52"/>
        <v>0</v>
      </c>
      <c r="CX46" s="250">
        <f t="shared" si="53"/>
        <v>0</v>
      </c>
      <c r="CY46" s="251">
        <f t="shared" si="54"/>
        <v>0</v>
      </c>
      <c r="CZ46" s="250">
        <f t="shared" si="55"/>
        <v>0</v>
      </c>
      <c r="DA46" s="251">
        <f t="shared" si="56"/>
        <v>0</v>
      </c>
      <c r="DB46" s="250">
        <f t="shared" si="57"/>
        <v>0</v>
      </c>
      <c r="DC46" s="251">
        <v>0</v>
      </c>
      <c r="DD46" s="250">
        <v>0</v>
      </c>
      <c r="DE46" s="251">
        <f t="shared" si="58"/>
        <v>0</v>
      </c>
      <c r="DF46" s="250">
        <f t="shared" si="59"/>
        <v>0</v>
      </c>
      <c r="DG46" s="251">
        <f t="shared" si="60"/>
        <v>0</v>
      </c>
      <c r="DH46" s="250">
        <f t="shared" si="61"/>
        <v>0</v>
      </c>
      <c r="DI46" s="251">
        <v>0</v>
      </c>
      <c r="DJ46" s="250">
        <v>0</v>
      </c>
      <c r="DK46" s="251">
        <f t="shared" si="62"/>
        <v>0</v>
      </c>
      <c r="DL46" s="250">
        <f t="shared" si="63"/>
        <v>0</v>
      </c>
      <c r="DM46" s="251">
        <f t="shared" si="64"/>
        <v>0</v>
      </c>
      <c r="DN46" s="250">
        <f t="shared" si="65"/>
        <v>0</v>
      </c>
      <c r="DO46" s="251">
        <f t="shared" si="66"/>
        <v>0</v>
      </c>
      <c r="DP46" s="250">
        <f t="shared" si="67"/>
        <v>0</v>
      </c>
      <c r="DQ46" s="251">
        <f t="shared" si="68"/>
        <v>32</v>
      </c>
      <c r="DR46" s="250">
        <f t="shared" si="69"/>
        <v>0</v>
      </c>
      <c r="DS46" s="252">
        <f t="shared" si="70"/>
        <v>0</v>
      </c>
      <c r="DT46" s="250">
        <f t="shared" si="71"/>
        <v>0</v>
      </c>
      <c r="DU46" s="251">
        <f t="shared" si="72"/>
        <v>0</v>
      </c>
      <c r="DV46" s="253">
        <f t="shared" si="73"/>
        <v>0</v>
      </c>
      <c r="DW46" s="234" t="s">
        <v>691</v>
      </c>
    </row>
    <row r="47" spans="1:127" ht="15.75">
      <c r="A47" s="233">
        <v>38</v>
      </c>
      <c r="B47" s="235" t="s">
        <v>694</v>
      </c>
      <c r="C47" s="236" t="s">
        <v>1183</v>
      </c>
      <c r="D47" s="235" t="s">
        <v>1228</v>
      </c>
      <c r="E47" s="235" t="s">
        <v>1235</v>
      </c>
      <c r="F47" s="338">
        <v>100</v>
      </c>
      <c r="G47" s="234" t="s">
        <v>1246</v>
      </c>
      <c r="H47" s="234" t="s">
        <v>1220</v>
      </c>
      <c r="I47" s="234" t="s">
        <v>1218</v>
      </c>
      <c r="J47" s="235" t="s">
        <v>1231</v>
      </c>
      <c r="K47" s="234" t="s">
        <v>1232</v>
      </c>
      <c r="L47" s="235"/>
      <c r="M47" s="236" t="s">
        <v>1010</v>
      </c>
      <c r="N47" s="237" t="str">
        <f t="shared" si="36"/>
        <v xml:space="preserve">EC_BUSMON
EC_BUSSYNC
EC_DRIVE_TEST_INACTIVE
EC_PRODUCTION_MODE_INACTIVE
EC_STARTUP_1000MS
EC_ENGINE_NOT_CRANKING
</v>
      </c>
      <c r="O47" s="238" t="s">
        <v>1011</v>
      </c>
      <c r="P47" s="239" t="s">
        <v>1011</v>
      </c>
      <c r="Q47" s="239" t="s">
        <v>1011</v>
      </c>
      <c r="R47" s="239" t="s">
        <v>1011</v>
      </c>
      <c r="S47" s="239" t="s">
        <v>1011</v>
      </c>
      <c r="T47" s="239" t="s">
        <v>1011</v>
      </c>
      <c r="U47" s="239" t="s">
        <v>5</v>
      </c>
      <c r="V47" s="239" t="s">
        <v>5</v>
      </c>
      <c r="W47" s="239" t="s">
        <v>5</v>
      </c>
      <c r="X47" s="239"/>
      <c r="Y47" s="240"/>
      <c r="Z47" s="233" t="str">
        <f t="shared" si="37"/>
        <v xml:space="preserve">CA_ACC_02
CA_PSS_01
CA_SENSOR_10
</v>
      </c>
      <c r="AA47" s="241"/>
      <c r="AB47" s="242" t="s">
        <v>1011</v>
      </c>
      <c r="AC47" s="242"/>
      <c r="AD47" s="242"/>
      <c r="AE47" s="242" t="s">
        <v>1011</v>
      </c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3"/>
      <c r="AT47" s="243"/>
      <c r="AU47" s="243" t="s">
        <v>1011</v>
      </c>
      <c r="AV47" s="243"/>
      <c r="AW47" s="243"/>
      <c r="AX47" s="243"/>
      <c r="AY47" s="243" t="s">
        <v>5</v>
      </c>
      <c r="AZ47" s="244" t="s">
        <v>1012</v>
      </c>
      <c r="BA47" s="245"/>
      <c r="BB47" s="245" t="s">
        <v>5</v>
      </c>
      <c r="BC47" s="245" t="s">
        <v>5</v>
      </c>
      <c r="BD47" s="245" t="s">
        <v>5</v>
      </c>
      <c r="BE47" s="245" t="s">
        <v>5</v>
      </c>
      <c r="BF47" s="246" t="s">
        <v>5</v>
      </c>
      <c r="BG47" s="247" t="s">
        <v>1012</v>
      </c>
      <c r="BH47" s="245" t="s">
        <v>5</v>
      </c>
      <c r="BI47" s="245" t="s">
        <v>5</v>
      </c>
      <c r="BJ47" s="245" t="s">
        <v>5</v>
      </c>
      <c r="BK47" s="245" t="s">
        <v>5</v>
      </c>
      <c r="BL47" s="245" t="s">
        <v>5</v>
      </c>
      <c r="BM47" s="245" t="s">
        <v>5</v>
      </c>
      <c r="BN47" s="245" t="s">
        <v>5</v>
      </c>
      <c r="BO47" s="245" t="s">
        <v>5</v>
      </c>
      <c r="BP47" s="248" t="s">
        <v>5</v>
      </c>
      <c r="BQ47" s="244" t="s">
        <v>5</v>
      </c>
      <c r="BR47" s="245" t="s">
        <v>5</v>
      </c>
      <c r="BS47" s="245" t="s">
        <v>5</v>
      </c>
      <c r="BT47" s="245" t="s">
        <v>5</v>
      </c>
      <c r="BU47" s="245" t="s">
        <v>5</v>
      </c>
      <c r="BV47" s="245" t="s">
        <v>5</v>
      </c>
      <c r="BW47" s="245" t="s">
        <v>5</v>
      </c>
      <c r="BX47" s="245" t="s">
        <v>5</v>
      </c>
      <c r="BY47" s="245" t="s">
        <v>5</v>
      </c>
      <c r="BZ47" s="245" t="s">
        <v>5</v>
      </c>
      <c r="CA47" s="245" t="s">
        <v>5</v>
      </c>
      <c r="CB47" s="245" t="s">
        <v>5</v>
      </c>
      <c r="CC47" s="245" t="s">
        <v>5</v>
      </c>
      <c r="CD47" s="245" t="s">
        <v>5</v>
      </c>
      <c r="CE47" s="245" t="s">
        <v>5</v>
      </c>
      <c r="CF47" s="245" t="s">
        <v>1012</v>
      </c>
      <c r="CG47" s="245"/>
      <c r="CH47" s="245" t="s">
        <v>5</v>
      </c>
      <c r="CI47" s="245" t="s">
        <v>5</v>
      </c>
      <c r="CJ47" s="248" t="s">
        <v>5</v>
      </c>
      <c r="CK47" s="249">
        <f t="shared" si="40"/>
        <v>4</v>
      </c>
      <c r="CL47" s="250">
        <f t="shared" si="41"/>
        <v>0</v>
      </c>
      <c r="CM47" s="251">
        <f t="shared" si="42"/>
        <v>0</v>
      </c>
      <c r="CN47" s="250">
        <f t="shared" si="43"/>
        <v>0</v>
      </c>
      <c r="CO47" s="251">
        <f t="shared" si="44"/>
        <v>1</v>
      </c>
      <c r="CP47" s="250">
        <f t="shared" si="45"/>
        <v>0</v>
      </c>
      <c r="CQ47" s="251">
        <f t="shared" si="46"/>
        <v>0</v>
      </c>
      <c r="CR47" s="250">
        <f t="shared" si="47"/>
        <v>0</v>
      </c>
      <c r="CS47" s="251">
        <f t="shared" si="48"/>
        <v>0</v>
      </c>
      <c r="CT47" s="250">
        <f t="shared" si="49"/>
        <v>0</v>
      </c>
      <c r="CU47" s="251">
        <f t="shared" si="50"/>
        <v>0</v>
      </c>
      <c r="CV47" s="250">
        <f t="shared" si="51"/>
        <v>0</v>
      </c>
      <c r="CW47" s="251">
        <f t="shared" si="52"/>
        <v>0</v>
      </c>
      <c r="CX47" s="250">
        <f t="shared" si="53"/>
        <v>0</v>
      </c>
      <c r="CY47" s="251">
        <f t="shared" si="54"/>
        <v>0</v>
      </c>
      <c r="CZ47" s="250">
        <f t="shared" si="55"/>
        <v>0</v>
      </c>
      <c r="DA47" s="251">
        <f t="shared" si="56"/>
        <v>0</v>
      </c>
      <c r="DB47" s="250">
        <f t="shared" si="57"/>
        <v>0</v>
      </c>
      <c r="DC47" s="251">
        <v>0</v>
      </c>
      <c r="DD47" s="250">
        <v>0</v>
      </c>
      <c r="DE47" s="251">
        <f t="shared" si="58"/>
        <v>0</v>
      </c>
      <c r="DF47" s="250">
        <f t="shared" si="59"/>
        <v>0</v>
      </c>
      <c r="DG47" s="251">
        <f t="shared" si="60"/>
        <v>0</v>
      </c>
      <c r="DH47" s="250">
        <f t="shared" si="61"/>
        <v>0</v>
      </c>
      <c r="DI47" s="251">
        <v>0</v>
      </c>
      <c r="DJ47" s="250">
        <v>0</v>
      </c>
      <c r="DK47" s="251">
        <f t="shared" si="62"/>
        <v>0</v>
      </c>
      <c r="DL47" s="250">
        <f t="shared" si="63"/>
        <v>0</v>
      </c>
      <c r="DM47" s="251">
        <f t="shared" si="64"/>
        <v>0</v>
      </c>
      <c r="DN47" s="250">
        <f t="shared" si="65"/>
        <v>0</v>
      </c>
      <c r="DO47" s="251">
        <f t="shared" si="66"/>
        <v>0</v>
      </c>
      <c r="DP47" s="250">
        <f t="shared" si="67"/>
        <v>0</v>
      </c>
      <c r="DQ47" s="251">
        <f t="shared" si="68"/>
        <v>32</v>
      </c>
      <c r="DR47" s="250">
        <f t="shared" si="69"/>
        <v>0</v>
      </c>
      <c r="DS47" s="252">
        <f t="shared" si="70"/>
        <v>0</v>
      </c>
      <c r="DT47" s="250">
        <f t="shared" si="71"/>
        <v>0</v>
      </c>
      <c r="DU47" s="251">
        <f t="shared" si="72"/>
        <v>0</v>
      </c>
      <c r="DV47" s="253">
        <f t="shared" si="73"/>
        <v>0</v>
      </c>
      <c r="DW47" s="234" t="s">
        <v>691</v>
      </c>
    </row>
    <row r="48" spans="1:127" ht="31.5">
      <c r="A48" s="233">
        <v>39</v>
      </c>
      <c r="B48" s="235" t="s">
        <v>612</v>
      </c>
      <c r="C48" s="236" t="s">
        <v>1183</v>
      </c>
      <c r="D48" s="235" t="s">
        <v>1229</v>
      </c>
      <c r="E48" s="235" t="s">
        <v>1240</v>
      </c>
      <c r="F48" s="338">
        <v>10</v>
      </c>
      <c r="G48" s="234" t="s">
        <v>1186</v>
      </c>
      <c r="H48" s="234" t="s">
        <v>1186</v>
      </c>
      <c r="I48" s="234" t="s">
        <v>1214</v>
      </c>
      <c r="J48" s="235" t="s">
        <v>1231</v>
      </c>
      <c r="K48" s="234" t="s">
        <v>1232</v>
      </c>
      <c r="L48" s="257" t="s">
        <v>1013</v>
      </c>
      <c r="M48" s="236" t="s">
        <v>1010</v>
      </c>
      <c r="N48" s="237" t="str">
        <f t="shared" si="36"/>
        <v xml:space="preserve">EC_BUSMON
EC_BUSSYNC
EC_DRIVE_TEST_INACTIVE
EC_PRODUCTION_MODE_INACTIVE
EC_STARTUP_1000MS
EC_ENGINE_NOT_CRANKING
</v>
      </c>
      <c r="O48" s="238" t="s">
        <v>1011</v>
      </c>
      <c r="P48" s="239" t="s">
        <v>1011</v>
      </c>
      <c r="Q48" s="239" t="s">
        <v>1011</v>
      </c>
      <c r="R48" s="239" t="s">
        <v>1011</v>
      </c>
      <c r="S48" s="239" t="s">
        <v>1011</v>
      </c>
      <c r="T48" s="239" t="s">
        <v>1011</v>
      </c>
      <c r="U48" s="239" t="s">
        <v>5</v>
      </c>
      <c r="V48" s="239" t="s">
        <v>5</v>
      </c>
      <c r="W48" s="239" t="s">
        <v>5</v>
      </c>
      <c r="X48" s="239"/>
      <c r="Y48" s="240"/>
      <c r="Z48" s="233" t="str">
        <f t="shared" si="37"/>
        <v xml:space="preserve">CA_ACC_02
CA_PSS_02
CA_SENSOR_01
CA_SENSOR_04
CA_SENSOR_08
CA_SENSOR_10
</v>
      </c>
      <c r="AA48" s="241"/>
      <c r="AB48" s="242" t="s">
        <v>1011</v>
      </c>
      <c r="AC48" s="242"/>
      <c r="AD48" s="242"/>
      <c r="AE48" s="242"/>
      <c r="AF48" s="242" t="s">
        <v>1011</v>
      </c>
      <c r="AG48" s="242"/>
      <c r="AH48" s="242"/>
      <c r="AI48" s="242"/>
      <c r="AJ48" s="242"/>
      <c r="AK48" s="242"/>
      <c r="AL48" s="242" t="s">
        <v>1011</v>
      </c>
      <c r="AM48" s="242"/>
      <c r="AN48" s="242"/>
      <c r="AO48" s="242" t="s">
        <v>1011</v>
      </c>
      <c r="AP48" s="242"/>
      <c r="AQ48" s="242"/>
      <c r="AR48" s="242"/>
      <c r="AS48" s="243" t="s">
        <v>1011</v>
      </c>
      <c r="AT48" s="243"/>
      <c r="AU48" s="243" t="s">
        <v>1011</v>
      </c>
      <c r="AV48" s="243"/>
      <c r="AW48" s="243"/>
      <c r="AX48" s="243"/>
      <c r="AY48" s="243" t="s">
        <v>5</v>
      </c>
      <c r="AZ48" s="244" t="s">
        <v>1012</v>
      </c>
      <c r="BA48" s="245" t="s">
        <v>5</v>
      </c>
      <c r="BB48" s="245" t="s">
        <v>5</v>
      </c>
      <c r="BC48" s="245" t="s">
        <v>5</v>
      </c>
      <c r="BD48" s="245" t="s">
        <v>5</v>
      </c>
      <c r="BE48" s="245" t="s">
        <v>5</v>
      </c>
      <c r="BF48" s="246" t="s">
        <v>5</v>
      </c>
      <c r="BG48" s="247" t="s">
        <v>5</v>
      </c>
      <c r="BH48" s="245" t="s">
        <v>1012</v>
      </c>
      <c r="BI48" s="245" t="s">
        <v>1012</v>
      </c>
      <c r="BJ48" s="245" t="s">
        <v>1012</v>
      </c>
      <c r="BK48" s="245" t="s">
        <v>1012</v>
      </c>
      <c r="BL48" s="245" t="s">
        <v>1012</v>
      </c>
      <c r="BM48" s="245" t="s">
        <v>5</v>
      </c>
      <c r="BN48" s="245" t="s">
        <v>5</v>
      </c>
      <c r="BO48" s="245" t="s">
        <v>5</v>
      </c>
      <c r="BP48" s="248" t="s">
        <v>5</v>
      </c>
      <c r="BQ48" s="244" t="s">
        <v>1012</v>
      </c>
      <c r="BR48" s="245" t="s">
        <v>5</v>
      </c>
      <c r="BS48" s="245" t="s">
        <v>5</v>
      </c>
      <c r="BT48" s="245" t="s">
        <v>1012</v>
      </c>
      <c r="BU48" s="245" t="s">
        <v>5</v>
      </c>
      <c r="BV48" s="245" t="s">
        <v>5</v>
      </c>
      <c r="BW48" s="245" t="s">
        <v>5</v>
      </c>
      <c r="BX48" s="245" t="s">
        <v>5</v>
      </c>
      <c r="BY48" s="245" t="s">
        <v>1012</v>
      </c>
      <c r="BZ48" s="245" t="s">
        <v>5</v>
      </c>
      <c r="CA48" s="245" t="s">
        <v>1012</v>
      </c>
      <c r="CB48" s="245" t="s">
        <v>5</v>
      </c>
      <c r="CC48" s="245" t="s">
        <v>5</v>
      </c>
      <c r="CD48" s="245" t="s">
        <v>5</v>
      </c>
      <c r="CE48" s="245" t="s">
        <v>5</v>
      </c>
      <c r="CF48" s="245" t="s">
        <v>1012</v>
      </c>
      <c r="CG48" s="245"/>
      <c r="CH48" s="245" t="s">
        <v>5</v>
      </c>
      <c r="CI48" s="245" t="s">
        <v>5</v>
      </c>
      <c r="CJ48" s="248" t="s">
        <v>5</v>
      </c>
      <c r="CK48" s="249">
        <f t="shared" si="40"/>
        <v>4</v>
      </c>
      <c r="CL48" s="250">
        <f t="shared" si="41"/>
        <v>0</v>
      </c>
      <c r="CM48" s="251">
        <f t="shared" si="42"/>
        <v>0</v>
      </c>
      <c r="CN48" s="250">
        <f t="shared" si="43"/>
        <v>0</v>
      </c>
      <c r="CO48" s="251">
        <f t="shared" si="44"/>
        <v>62</v>
      </c>
      <c r="CP48" s="250">
        <f t="shared" si="45"/>
        <v>0</v>
      </c>
      <c r="CQ48" s="251">
        <f t="shared" si="46"/>
        <v>0</v>
      </c>
      <c r="CR48" s="250">
        <f t="shared" si="47"/>
        <v>0</v>
      </c>
      <c r="CS48" s="251">
        <f t="shared" si="48"/>
        <v>1</v>
      </c>
      <c r="CT48" s="250">
        <f t="shared" si="49"/>
        <v>0</v>
      </c>
      <c r="CU48" s="251">
        <f t="shared" si="50"/>
        <v>0</v>
      </c>
      <c r="CV48" s="250">
        <f t="shared" si="51"/>
        <v>0</v>
      </c>
      <c r="CW48" s="251">
        <f t="shared" si="52"/>
        <v>8</v>
      </c>
      <c r="CX48" s="250">
        <f t="shared" si="53"/>
        <v>0</v>
      </c>
      <c r="CY48" s="251">
        <f t="shared" si="54"/>
        <v>0</v>
      </c>
      <c r="CZ48" s="250">
        <f t="shared" si="55"/>
        <v>0</v>
      </c>
      <c r="DA48" s="251">
        <f t="shared" si="56"/>
        <v>0</v>
      </c>
      <c r="DB48" s="250">
        <f t="shared" si="57"/>
        <v>0</v>
      </c>
      <c r="DC48" s="251">
        <v>0</v>
      </c>
      <c r="DD48" s="250">
        <v>0</v>
      </c>
      <c r="DE48" s="251">
        <f t="shared" si="58"/>
        <v>1</v>
      </c>
      <c r="DF48" s="250">
        <f t="shared" si="59"/>
        <v>0</v>
      </c>
      <c r="DG48" s="251">
        <f t="shared" si="60"/>
        <v>0</v>
      </c>
      <c r="DH48" s="250">
        <f t="shared" si="61"/>
        <v>0</v>
      </c>
      <c r="DI48" s="251">
        <v>0</v>
      </c>
      <c r="DJ48" s="250">
        <v>0</v>
      </c>
      <c r="DK48" s="251">
        <f t="shared" si="62"/>
        <v>1</v>
      </c>
      <c r="DL48" s="250">
        <f t="shared" si="63"/>
        <v>0</v>
      </c>
      <c r="DM48" s="251">
        <f t="shared" si="64"/>
        <v>0</v>
      </c>
      <c r="DN48" s="250">
        <f t="shared" si="65"/>
        <v>0</v>
      </c>
      <c r="DO48" s="251">
        <f t="shared" si="66"/>
        <v>0</v>
      </c>
      <c r="DP48" s="250">
        <f t="shared" si="67"/>
        <v>0</v>
      </c>
      <c r="DQ48" s="251">
        <f t="shared" si="68"/>
        <v>32</v>
      </c>
      <c r="DR48" s="250">
        <f t="shared" si="69"/>
        <v>0</v>
      </c>
      <c r="DS48" s="252">
        <f t="shared" si="70"/>
        <v>0</v>
      </c>
      <c r="DT48" s="250">
        <f t="shared" si="71"/>
        <v>0</v>
      </c>
      <c r="DU48" s="251">
        <f t="shared" si="72"/>
        <v>0</v>
      </c>
      <c r="DV48" s="253">
        <f t="shared" si="73"/>
        <v>0</v>
      </c>
      <c r="DW48" s="234" t="s">
        <v>613</v>
      </c>
    </row>
    <row r="49" spans="1:127" ht="31.5">
      <c r="A49" s="233">
        <v>40</v>
      </c>
      <c r="B49" s="235" t="s">
        <v>700</v>
      </c>
      <c r="C49" s="236" t="s">
        <v>1183</v>
      </c>
      <c r="D49" s="235" t="s">
        <v>1229</v>
      </c>
      <c r="E49" s="235" t="s">
        <v>1240</v>
      </c>
      <c r="F49" s="338">
        <v>10</v>
      </c>
      <c r="G49" s="234" t="s">
        <v>1247</v>
      </c>
      <c r="H49" s="234" t="s">
        <v>1219</v>
      </c>
      <c r="I49" s="234" t="s">
        <v>1217</v>
      </c>
      <c r="J49" s="235" t="s">
        <v>1231</v>
      </c>
      <c r="K49" s="234" t="s">
        <v>1232</v>
      </c>
      <c r="L49" s="257" t="s">
        <v>1013</v>
      </c>
      <c r="M49" s="236" t="s">
        <v>1010</v>
      </c>
      <c r="N49" s="237" t="str">
        <f t="shared" si="36"/>
        <v xml:space="preserve">EC_BUSMON
EC_BUSSYNC
EC_DRIVE_TEST_INACTIVE
EC_PRODUCTION_MODE_INACTIVE
EC_STARTUP_1000MS
EC_ENGINE_NOT_CRANKING
</v>
      </c>
      <c r="O49" s="238" t="s">
        <v>1011</v>
      </c>
      <c r="P49" s="239" t="s">
        <v>1011</v>
      </c>
      <c r="Q49" s="239" t="s">
        <v>1011</v>
      </c>
      <c r="R49" s="239" t="s">
        <v>1011</v>
      </c>
      <c r="S49" s="239" t="s">
        <v>1011</v>
      </c>
      <c r="T49" s="239" t="s">
        <v>1011</v>
      </c>
      <c r="U49" s="239" t="s">
        <v>5</v>
      </c>
      <c r="V49" s="239" t="s">
        <v>5</v>
      </c>
      <c r="W49" s="239" t="s">
        <v>5</v>
      </c>
      <c r="X49" s="239"/>
      <c r="Y49" s="240"/>
      <c r="Z49" s="233" t="str">
        <f t="shared" si="37"/>
        <v xml:space="preserve">CA_ACC_02
CA_PSS_02
CA_SENSOR_01
CA_SENSOR_04
CA_SENSOR_08
CA_SENSOR_10
</v>
      </c>
      <c r="AA49" s="241"/>
      <c r="AB49" s="242" t="s">
        <v>1011</v>
      </c>
      <c r="AC49" s="242"/>
      <c r="AD49" s="242"/>
      <c r="AE49" s="242"/>
      <c r="AF49" s="242" t="s">
        <v>1011</v>
      </c>
      <c r="AG49" s="242"/>
      <c r="AH49" s="242"/>
      <c r="AI49" s="242"/>
      <c r="AJ49" s="242"/>
      <c r="AK49" s="242"/>
      <c r="AL49" s="242" t="s">
        <v>1011</v>
      </c>
      <c r="AM49" s="242"/>
      <c r="AN49" s="242"/>
      <c r="AO49" s="242" t="s">
        <v>1011</v>
      </c>
      <c r="AP49" s="242"/>
      <c r="AQ49" s="242"/>
      <c r="AR49" s="242"/>
      <c r="AS49" s="243" t="s">
        <v>1011</v>
      </c>
      <c r="AT49" s="243"/>
      <c r="AU49" s="243" t="s">
        <v>1011</v>
      </c>
      <c r="AV49" s="243"/>
      <c r="AW49" s="243"/>
      <c r="AX49" s="243"/>
      <c r="AY49" s="243" t="s">
        <v>5</v>
      </c>
      <c r="AZ49" s="244" t="s">
        <v>1012</v>
      </c>
      <c r="BA49" s="245" t="s">
        <v>5</v>
      </c>
      <c r="BB49" s="245" t="s">
        <v>5</v>
      </c>
      <c r="BC49" s="245" t="s">
        <v>5</v>
      </c>
      <c r="BD49" s="245" t="s">
        <v>5</v>
      </c>
      <c r="BE49" s="245" t="s">
        <v>5</v>
      </c>
      <c r="BF49" s="246" t="s">
        <v>5</v>
      </c>
      <c r="BG49" s="247" t="s">
        <v>5</v>
      </c>
      <c r="BH49" s="245" t="s">
        <v>1012</v>
      </c>
      <c r="BI49" s="245" t="s">
        <v>1012</v>
      </c>
      <c r="BJ49" s="245" t="s">
        <v>1012</v>
      </c>
      <c r="BK49" s="245" t="s">
        <v>1012</v>
      </c>
      <c r="BL49" s="245" t="s">
        <v>1012</v>
      </c>
      <c r="BM49" s="245" t="s">
        <v>5</v>
      </c>
      <c r="BN49" s="245" t="s">
        <v>5</v>
      </c>
      <c r="BO49" s="245" t="s">
        <v>5</v>
      </c>
      <c r="BP49" s="248" t="s">
        <v>5</v>
      </c>
      <c r="BQ49" s="244" t="s">
        <v>1012</v>
      </c>
      <c r="BR49" s="245" t="s">
        <v>5</v>
      </c>
      <c r="BS49" s="245" t="s">
        <v>5</v>
      </c>
      <c r="BT49" s="245" t="s">
        <v>1012</v>
      </c>
      <c r="BU49" s="245" t="s">
        <v>5</v>
      </c>
      <c r="BV49" s="245" t="s">
        <v>5</v>
      </c>
      <c r="BW49" s="245" t="s">
        <v>5</v>
      </c>
      <c r="BX49" s="245" t="s">
        <v>5</v>
      </c>
      <c r="BY49" s="245" t="s">
        <v>1012</v>
      </c>
      <c r="BZ49" s="245" t="s">
        <v>5</v>
      </c>
      <c r="CA49" s="245" t="s">
        <v>1012</v>
      </c>
      <c r="CB49" s="245" t="s">
        <v>5</v>
      </c>
      <c r="CC49" s="245" t="s">
        <v>5</v>
      </c>
      <c r="CD49" s="245" t="s">
        <v>5</v>
      </c>
      <c r="CE49" s="245" t="s">
        <v>5</v>
      </c>
      <c r="CF49" s="245" t="s">
        <v>1012</v>
      </c>
      <c r="CG49" s="245"/>
      <c r="CH49" s="245" t="s">
        <v>5</v>
      </c>
      <c r="CI49" s="245" t="s">
        <v>5</v>
      </c>
      <c r="CJ49" s="248" t="s">
        <v>5</v>
      </c>
      <c r="CK49" s="249">
        <f t="shared" si="40"/>
        <v>4</v>
      </c>
      <c r="CL49" s="250">
        <f t="shared" si="41"/>
        <v>0</v>
      </c>
      <c r="CM49" s="251">
        <f t="shared" si="42"/>
        <v>0</v>
      </c>
      <c r="CN49" s="250">
        <f t="shared" si="43"/>
        <v>0</v>
      </c>
      <c r="CO49" s="251">
        <f t="shared" si="44"/>
        <v>62</v>
      </c>
      <c r="CP49" s="250">
        <f t="shared" si="45"/>
        <v>0</v>
      </c>
      <c r="CQ49" s="251">
        <f t="shared" si="46"/>
        <v>0</v>
      </c>
      <c r="CR49" s="250">
        <f t="shared" si="47"/>
        <v>0</v>
      </c>
      <c r="CS49" s="251">
        <f t="shared" si="48"/>
        <v>1</v>
      </c>
      <c r="CT49" s="250">
        <f t="shared" si="49"/>
        <v>0</v>
      </c>
      <c r="CU49" s="251">
        <f t="shared" si="50"/>
        <v>0</v>
      </c>
      <c r="CV49" s="250">
        <f t="shared" si="51"/>
        <v>0</v>
      </c>
      <c r="CW49" s="251">
        <f t="shared" si="52"/>
        <v>8</v>
      </c>
      <c r="CX49" s="250">
        <f t="shared" si="53"/>
        <v>0</v>
      </c>
      <c r="CY49" s="251">
        <f t="shared" si="54"/>
        <v>0</v>
      </c>
      <c r="CZ49" s="250">
        <f t="shared" si="55"/>
        <v>0</v>
      </c>
      <c r="DA49" s="251">
        <f t="shared" si="56"/>
        <v>0</v>
      </c>
      <c r="DB49" s="250">
        <f t="shared" si="57"/>
        <v>0</v>
      </c>
      <c r="DC49" s="251">
        <v>0</v>
      </c>
      <c r="DD49" s="250">
        <v>0</v>
      </c>
      <c r="DE49" s="251">
        <f t="shared" si="58"/>
        <v>1</v>
      </c>
      <c r="DF49" s="250">
        <f t="shared" si="59"/>
        <v>0</v>
      </c>
      <c r="DG49" s="251">
        <f t="shared" si="60"/>
        <v>0</v>
      </c>
      <c r="DH49" s="250">
        <f t="shared" si="61"/>
        <v>0</v>
      </c>
      <c r="DI49" s="251">
        <v>0</v>
      </c>
      <c r="DJ49" s="250">
        <v>0</v>
      </c>
      <c r="DK49" s="251">
        <f t="shared" si="62"/>
        <v>1</v>
      </c>
      <c r="DL49" s="250">
        <f t="shared" si="63"/>
        <v>0</v>
      </c>
      <c r="DM49" s="251">
        <f t="shared" si="64"/>
        <v>0</v>
      </c>
      <c r="DN49" s="250">
        <f t="shared" si="65"/>
        <v>0</v>
      </c>
      <c r="DO49" s="251">
        <f t="shared" si="66"/>
        <v>0</v>
      </c>
      <c r="DP49" s="250">
        <f t="shared" si="67"/>
        <v>0</v>
      </c>
      <c r="DQ49" s="251">
        <f t="shared" si="68"/>
        <v>32</v>
      </c>
      <c r="DR49" s="250">
        <f t="shared" si="69"/>
        <v>0</v>
      </c>
      <c r="DS49" s="252">
        <f t="shared" si="70"/>
        <v>0</v>
      </c>
      <c r="DT49" s="250">
        <f t="shared" si="71"/>
        <v>0</v>
      </c>
      <c r="DU49" s="251">
        <f t="shared" si="72"/>
        <v>0</v>
      </c>
      <c r="DV49" s="253">
        <f t="shared" si="73"/>
        <v>0</v>
      </c>
      <c r="DW49" s="234" t="s">
        <v>697</v>
      </c>
    </row>
    <row r="50" spans="1:127" ht="31.5">
      <c r="A50" s="233">
        <v>41</v>
      </c>
      <c r="B50" s="235" t="s">
        <v>696</v>
      </c>
      <c r="C50" s="236" t="s">
        <v>1183</v>
      </c>
      <c r="D50" s="235" t="s">
        <v>1229</v>
      </c>
      <c r="E50" s="235" t="s">
        <v>1240</v>
      </c>
      <c r="F50" s="338">
        <v>10</v>
      </c>
      <c r="G50" s="234" t="s">
        <v>1248</v>
      </c>
      <c r="H50" s="234" t="s">
        <v>1220</v>
      </c>
      <c r="I50" s="234" t="s">
        <v>1218</v>
      </c>
      <c r="J50" s="235" t="s">
        <v>1231</v>
      </c>
      <c r="K50" s="234" t="s">
        <v>1232</v>
      </c>
      <c r="L50" s="257" t="s">
        <v>1013</v>
      </c>
      <c r="M50" s="236" t="s">
        <v>1010</v>
      </c>
      <c r="N50" s="237" t="str">
        <f t="shared" si="36"/>
        <v xml:space="preserve">EC_BUSMON
EC_BUSSYNC
EC_DRIVE_TEST_INACTIVE
EC_PRODUCTION_MODE_INACTIVE
EC_STARTUP_1000MS
EC_ENGINE_NOT_CRANKING
</v>
      </c>
      <c r="O50" s="238" t="s">
        <v>1011</v>
      </c>
      <c r="P50" s="239" t="s">
        <v>1011</v>
      </c>
      <c r="Q50" s="239" t="s">
        <v>1011</v>
      </c>
      <c r="R50" s="239" t="s">
        <v>1011</v>
      </c>
      <c r="S50" s="239" t="s">
        <v>1011</v>
      </c>
      <c r="T50" s="239" t="s">
        <v>1011</v>
      </c>
      <c r="U50" s="239" t="s">
        <v>5</v>
      </c>
      <c r="V50" s="239" t="s">
        <v>5</v>
      </c>
      <c r="W50" s="239" t="s">
        <v>5</v>
      </c>
      <c r="X50" s="239"/>
      <c r="Y50" s="240"/>
      <c r="Z50" s="233" t="str">
        <f t="shared" si="37"/>
        <v xml:space="preserve">CA_ACC_02
CA_PSS_02
CA_SENSOR_01
CA_SENSOR_04
CA_SENSOR_08
CA_SENSOR_10
</v>
      </c>
      <c r="AA50" s="241"/>
      <c r="AB50" s="242" t="s">
        <v>1011</v>
      </c>
      <c r="AC50" s="242"/>
      <c r="AD50" s="242"/>
      <c r="AE50" s="242"/>
      <c r="AF50" s="242" t="s">
        <v>1011</v>
      </c>
      <c r="AG50" s="242"/>
      <c r="AH50" s="242"/>
      <c r="AI50" s="242"/>
      <c r="AJ50" s="242"/>
      <c r="AK50" s="242"/>
      <c r="AL50" s="242" t="s">
        <v>1011</v>
      </c>
      <c r="AM50" s="242"/>
      <c r="AN50" s="242"/>
      <c r="AO50" s="242" t="s">
        <v>1011</v>
      </c>
      <c r="AP50" s="242"/>
      <c r="AQ50" s="242"/>
      <c r="AR50" s="242"/>
      <c r="AS50" s="243" t="s">
        <v>1011</v>
      </c>
      <c r="AT50" s="243"/>
      <c r="AU50" s="243" t="s">
        <v>1011</v>
      </c>
      <c r="AV50" s="243"/>
      <c r="AW50" s="243"/>
      <c r="AX50" s="243"/>
      <c r="AY50" s="243" t="s">
        <v>5</v>
      </c>
      <c r="AZ50" s="244" t="s">
        <v>1012</v>
      </c>
      <c r="BA50" s="245" t="s">
        <v>5</v>
      </c>
      <c r="BB50" s="245" t="s">
        <v>5</v>
      </c>
      <c r="BC50" s="245" t="s">
        <v>5</v>
      </c>
      <c r="BD50" s="245" t="s">
        <v>5</v>
      </c>
      <c r="BE50" s="245" t="s">
        <v>5</v>
      </c>
      <c r="BF50" s="246" t="s">
        <v>5</v>
      </c>
      <c r="BG50" s="247" t="s">
        <v>5</v>
      </c>
      <c r="BH50" s="245" t="s">
        <v>1012</v>
      </c>
      <c r="BI50" s="245" t="s">
        <v>1012</v>
      </c>
      <c r="BJ50" s="245" t="s">
        <v>1012</v>
      </c>
      <c r="BK50" s="245" t="s">
        <v>1012</v>
      </c>
      <c r="BL50" s="245" t="s">
        <v>1012</v>
      </c>
      <c r="BM50" s="245" t="s">
        <v>5</v>
      </c>
      <c r="BN50" s="245" t="s">
        <v>5</v>
      </c>
      <c r="BO50" s="245" t="s">
        <v>5</v>
      </c>
      <c r="BP50" s="248" t="s">
        <v>5</v>
      </c>
      <c r="BQ50" s="244" t="s">
        <v>1012</v>
      </c>
      <c r="BR50" s="245" t="s">
        <v>5</v>
      </c>
      <c r="BS50" s="245" t="s">
        <v>5</v>
      </c>
      <c r="BT50" s="245" t="s">
        <v>1012</v>
      </c>
      <c r="BU50" s="245" t="s">
        <v>5</v>
      </c>
      <c r="BV50" s="245" t="s">
        <v>5</v>
      </c>
      <c r="BW50" s="245" t="s">
        <v>5</v>
      </c>
      <c r="BX50" s="245" t="s">
        <v>5</v>
      </c>
      <c r="BY50" s="245" t="s">
        <v>1012</v>
      </c>
      <c r="BZ50" s="245" t="s">
        <v>5</v>
      </c>
      <c r="CA50" s="245" t="s">
        <v>1012</v>
      </c>
      <c r="CB50" s="245" t="s">
        <v>5</v>
      </c>
      <c r="CC50" s="245" t="s">
        <v>5</v>
      </c>
      <c r="CD50" s="245" t="s">
        <v>5</v>
      </c>
      <c r="CE50" s="245" t="s">
        <v>5</v>
      </c>
      <c r="CF50" s="245" t="s">
        <v>1012</v>
      </c>
      <c r="CG50" s="245"/>
      <c r="CH50" s="245" t="s">
        <v>5</v>
      </c>
      <c r="CI50" s="245" t="s">
        <v>5</v>
      </c>
      <c r="CJ50" s="248" t="s">
        <v>5</v>
      </c>
      <c r="CK50" s="249">
        <f t="shared" si="40"/>
        <v>4</v>
      </c>
      <c r="CL50" s="250">
        <f t="shared" si="41"/>
        <v>0</v>
      </c>
      <c r="CM50" s="251">
        <f t="shared" si="42"/>
        <v>0</v>
      </c>
      <c r="CN50" s="250">
        <f t="shared" si="43"/>
        <v>0</v>
      </c>
      <c r="CO50" s="251">
        <f t="shared" si="44"/>
        <v>62</v>
      </c>
      <c r="CP50" s="250">
        <f t="shared" si="45"/>
        <v>0</v>
      </c>
      <c r="CQ50" s="251">
        <f t="shared" si="46"/>
        <v>0</v>
      </c>
      <c r="CR50" s="250">
        <f t="shared" si="47"/>
        <v>0</v>
      </c>
      <c r="CS50" s="251">
        <f t="shared" si="48"/>
        <v>1</v>
      </c>
      <c r="CT50" s="250">
        <f t="shared" si="49"/>
        <v>0</v>
      </c>
      <c r="CU50" s="251">
        <f t="shared" si="50"/>
        <v>0</v>
      </c>
      <c r="CV50" s="250">
        <f t="shared" si="51"/>
        <v>0</v>
      </c>
      <c r="CW50" s="251">
        <f t="shared" si="52"/>
        <v>8</v>
      </c>
      <c r="CX50" s="250">
        <f t="shared" si="53"/>
        <v>0</v>
      </c>
      <c r="CY50" s="251">
        <f t="shared" si="54"/>
        <v>0</v>
      </c>
      <c r="CZ50" s="250">
        <f t="shared" si="55"/>
        <v>0</v>
      </c>
      <c r="DA50" s="251">
        <f t="shared" si="56"/>
        <v>0</v>
      </c>
      <c r="DB50" s="250">
        <f t="shared" si="57"/>
        <v>0</v>
      </c>
      <c r="DC50" s="251">
        <v>0</v>
      </c>
      <c r="DD50" s="250">
        <v>0</v>
      </c>
      <c r="DE50" s="251">
        <f t="shared" si="58"/>
        <v>1</v>
      </c>
      <c r="DF50" s="250">
        <f t="shared" si="59"/>
        <v>0</v>
      </c>
      <c r="DG50" s="251">
        <f t="shared" si="60"/>
        <v>0</v>
      </c>
      <c r="DH50" s="250">
        <f t="shared" si="61"/>
        <v>0</v>
      </c>
      <c r="DI50" s="251">
        <v>0</v>
      </c>
      <c r="DJ50" s="250">
        <v>0</v>
      </c>
      <c r="DK50" s="251">
        <f t="shared" si="62"/>
        <v>1</v>
      </c>
      <c r="DL50" s="250">
        <f t="shared" si="63"/>
        <v>0</v>
      </c>
      <c r="DM50" s="251">
        <f t="shared" si="64"/>
        <v>0</v>
      </c>
      <c r="DN50" s="250">
        <f t="shared" si="65"/>
        <v>0</v>
      </c>
      <c r="DO50" s="251">
        <f t="shared" si="66"/>
        <v>0</v>
      </c>
      <c r="DP50" s="250">
        <f t="shared" si="67"/>
        <v>0</v>
      </c>
      <c r="DQ50" s="251">
        <f t="shared" si="68"/>
        <v>32</v>
      </c>
      <c r="DR50" s="250">
        <f t="shared" si="69"/>
        <v>0</v>
      </c>
      <c r="DS50" s="252">
        <f t="shared" si="70"/>
        <v>0</v>
      </c>
      <c r="DT50" s="250">
        <f t="shared" si="71"/>
        <v>0</v>
      </c>
      <c r="DU50" s="251">
        <f t="shared" si="72"/>
        <v>0</v>
      </c>
      <c r="DV50" s="253">
        <f t="shared" si="73"/>
        <v>0</v>
      </c>
      <c r="DW50" s="234" t="s">
        <v>697</v>
      </c>
    </row>
    <row r="51" spans="1:127" ht="15.75">
      <c r="A51" s="233">
        <v>42</v>
      </c>
      <c r="B51" s="235" t="s">
        <v>620</v>
      </c>
      <c r="C51" s="236" t="s">
        <v>1183</v>
      </c>
      <c r="D51" s="235" t="s">
        <v>1238</v>
      </c>
      <c r="E51" s="235" t="s">
        <v>1241</v>
      </c>
      <c r="F51" s="338">
        <v>50</v>
      </c>
      <c r="G51" s="234" t="s">
        <v>1186</v>
      </c>
      <c r="H51" s="234" t="s">
        <v>1186</v>
      </c>
      <c r="I51" s="234" t="s">
        <v>1214</v>
      </c>
      <c r="J51" s="235" t="s">
        <v>1231</v>
      </c>
      <c r="K51" s="234" t="s">
        <v>1232</v>
      </c>
      <c r="L51" s="235"/>
      <c r="M51" s="236" t="s">
        <v>1010</v>
      </c>
      <c r="N51" s="237" t="str">
        <f t="shared" si="36"/>
        <v xml:space="preserve">EC_BUSMON
EC_BUSSYNC
EC_DRIVE_TEST_INACTIVE
EC_PRODUCTION_MODE_INACTIVE
EC_STARTUP_1000MS
EC_ENGINE_NOT_CRANKING
</v>
      </c>
      <c r="O51" s="238" t="s">
        <v>1011</v>
      </c>
      <c r="P51" s="239" t="s">
        <v>1011</v>
      </c>
      <c r="Q51" s="239" t="s">
        <v>1011</v>
      </c>
      <c r="R51" s="239" t="s">
        <v>1011</v>
      </c>
      <c r="S51" s="239" t="s">
        <v>1011</v>
      </c>
      <c r="T51" s="239" t="s">
        <v>1011</v>
      </c>
      <c r="U51" s="239" t="s">
        <v>5</v>
      </c>
      <c r="V51" s="239" t="s">
        <v>5</v>
      </c>
      <c r="W51" s="239" t="s">
        <v>5</v>
      </c>
      <c r="X51" s="239"/>
      <c r="Y51" s="240"/>
      <c r="Z51" s="233" t="str">
        <f t="shared" si="37"/>
        <v xml:space="preserve">CA_ACC_02
CA_PSS_01
CA_SENSOR_10
</v>
      </c>
      <c r="AA51" s="241"/>
      <c r="AB51" s="242" t="s">
        <v>1011</v>
      </c>
      <c r="AC51" s="242"/>
      <c r="AD51" s="242"/>
      <c r="AE51" s="242" t="s">
        <v>1011</v>
      </c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3"/>
      <c r="AT51" s="243"/>
      <c r="AU51" s="243" t="s">
        <v>1011</v>
      </c>
      <c r="AV51" s="243"/>
      <c r="AW51" s="243"/>
      <c r="AX51" s="243"/>
      <c r="AY51" s="243" t="s">
        <v>5</v>
      </c>
      <c r="AZ51" s="244" t="s">
        <v>1012</v>
      </c>
      <c r="BA51" s="245" t="s">
        <v>5</v>
      </c>
      <c r="BB51" s="245" t="s">
        <v>5</v>
      </c>
      <c r="BC51" s="245" t="s">
        <v>5</v>
      </c>
      <c r="BD51" s="245" t="s">
        <v>5</v>
      </c>
      <c r="BE51" s="245" t="s">
        <v>5</v>
      </c>
      <c r="BF51" s="246" t="s">
        <v>5</v>
      </c>
      <c r="BG51" s="247" t="s">
        <v>1012</v>
      </c>
      <c r="BH51" s="245" t="s">
        <v>5</v>
      </c>
      <c r="BI51" s="245" t="s">
        <v>5</v>
      </c>
      <c r="BJ51" s="245" t="s">
        <v>5</v>
      </c>
      <c r="BK51" s="245" t="s">
        <v>5</v>
      </c>
      <c r="BL51" s="245" t="s">
        <v>5</v>
      </c>
      <c r="BM51" s="245" t="s">
        <v>5</v>
      </c>
      <c r="BN51" s="245" t="s">
        <v>5</v>
      </c>
      <c r="BO51" s="245" t="s">
        <v>5</v>
      </c>
      <c r="BP51" s="248" t="s">
        <v>5</v>
      </c>
      <c r="BQ51" s="244" t="s">
        <v>5</v>
      </c>
      <c r="BR51" s="245" t="s">
        <v>5</v>
      </c>
      <c r="BS51" s="245" t="s">
        <v>5</v>
      </c>
      <c r="BT51" s="245" t="s">
        <v>5</v>
      </c>
      <c r="BU51" s="245" t="s">
        <v>5</v>
      </c>
      <c r="BV51" s="245" t="s">
        <v>5</v>
      </c>
      <c r="BW51" s="245" t="s">
        <v>5</v>
      </c>
      <c r="BX51" s="245" t="s">
        <v>5</v>
      </c>
      <c r="BY51" s="245" t="s">
        <v>5</v>
      </c>
      <c r="BZ51" s="245" t="s">
        <v>5</v>
      </c>
      <c r="CA51" s="245" t="s">
        <v>5</v>
      </c>
      <c r="CB51" s="245" t="s">
        <v>5</v>
      </c>
      <c r="CC51" s="245" t="s">
        <v>5</v>
      </c>
      <c r="CD51" s="245" t="s">
        <v>5</v>
      </c>
      <c r="CE51" s="245" t="s">
        <v>5</v>
      </c>
      <c r="CF51" s="245" t="s">
        <v>1012</v>
      </c>
      <c r="CG51" s="245"/>
      <c r="CH51" s="245" t="s">
        <v>5</v>
      </c>
      <c r="CI51" s="245" t="s">
        <v>5</v>
      </c>
      <c r="CJ51" s="248" t="s">
        <v>5</v>
      </c>
      <c r="CK51" s="249">
        <f t="shared" si="40"/>
        <v>4</v>
      </c>
      <c r="CL51" s="250">
        <f t="shared" si="41"/>
        <v>0</v>
      </c>
      <c r="CM51" s="251">
        <f t="shared" si="42"/>
        <v>0</v>
      </c>
      <c r="CN51" s="250">
        <f t="shared" si="43"/>
        <v>0</v>
      </c>
      <c r="CO51" s="251">
        <f t="shared" si="44"/>
        <v>1</v>
      </c>
      <c r="CP51" s="250">
        <f t="shared" si="45"/>
        <v>0</v>
      </c>
      <c r="CQ51" s="251">
        <f t="shared" si="46"/>
        <v>0</v>
      </c>
      <c r="CR51" s="250">
        <f t="shared" si="47"/>
        <v>0</v>
      </c>
      <c r="CS51" s="251">
        <f t="shared" si="48"/>
        <v>0</v>
      </c>
      <c r="CT51" s="250">
        <f t="shared" si="49"/>
        <v>0</v>
      </c>
      <c r="CU51" s="251">
        <f t="shared" si="50"/>
        <v>0</v>
      </c>
      <c r="CV51" s="250">
        <f t="shared" si="51"/>
        <v>0</v>
      </c>
      <c r="CW51" s="251">
        <f t="shared" si="52"/>
        <v>0</v>
      </c>
      <c r="CX51" s="250">
        <f t="shared" si="53"/>
        <v>0</v>
      </c>
      <c r="CY51" s="251">
        <f t="shared" si="54"/>
        <v>0</v>
      </c>
      <c r="CZ51" s="250">
        <f t="shared" si="55"/>
        <v>0</v>
      </c>
      <c r="DA51" s="251">
        <f t="shared" si="56"/>
        <v>0</v>
      </c>
      <c r="DB51" s="250">
        <f t="shared" si="57"/>
        <v>0</v>
      </c>
      <c r="DC51" s="251">
        <v>0</v>
      </c>
      <c r="DD51" s="250">
        <v>0</v>
      </c>
      <c r="DE51" s="251">
        <f t="shared" si="58"/>
        <v>0</v>
      </c>
      <c r="DF51" s="250">
        <f t="shared" si="59"/>
        <v>0</v>
      </c>
      <c r="DG51" s="251">
        <f t="shared" si="60"/>
        <v>0</v>
      </c>
      <c r="DH51" s="250">
        <f t="shared" si="61"/>
        <v>0</v>
      </c>
      <c r="DI51" s="251">
        <v>0</v>
      </c>
      <c r="DJ51" s="250">
        <v>0</v>
      </c>
      <c r="DK51" s="251">
        <f t="shared" si="62"/>
        <v>0</v>
      </c>
      <c r="DL51" s="250">
        <f t="shared" si="63"/>
        <v>0</v>
      </c>
      <c r="DM51" s="251">
        <f t="shared" si="64"/>
        <v>0</v>
      </c>
      <c r="DN51" s="250">
        <f t="shared" si="65"/>
        <v>0</v>
      </c>
      <c r="DO51" s="251">
        <f t="shared" si="66"/>
        <v>0</v>
      </c>
      <c r="DP51" s="250">
        <f t="shared" si="67"/>
        <v>0</v>
      </c>
      <c r="DQ51" s="251">
        <f t="shared" si="68"/>
        <v>32</v>
      </c>
      <c r="DR51" s="250">
        <f t="shared" si="69"/>
        <v>0</v>
      </c>
      <c r="DS51" s="252">
        <f t="shared" si="70"/>
        <v>0</v>
      </c>
      <c r="DT51" s="250">
        <f t="shared" si="71"/>
        <v>0</v>
      </c>
      <c r="DU51" s="251">
        <f t="shared" si="72"/>
        <v>0</v>
      </c>
      <c r="DV51" s="253">
        <f t="shared" si="73"/>
        <v>0</v>
      </c>
      <c r="DW51" s="234" t="s">
        <v>621</v>
      </c>
    </row>
    <row r="52" spans="1:127" ht="15.75">
      <c r="A52" s="233">
        <v>43</v>
      </c>
      <c r="B52" s="235" t="s">
        <v>712</v>
      </c>
      <c r="C52" s="236" t="s">
        <v>1183</v>
      </c>
      <c r="D52" s="235" t="s">
        <v>1238</v>
      </c>
      <c r="E52" s="235" t="s">
        <v>1241</v>
      </c>
      <c r="F52" s="338">
        <v>50</v>
      </c>
      <c r="G52" s="234" t="s">
        <v>1250</v>
      </c>
      <c r="H52" s="234" t="s">
        <v>1219</v>
      </c>
      <c r="I52" s="234" t="s">
        <v>1217</v>
      </c>
      <c r="J52" s="235" t="s">
        <v>1231</v>
      </c>
      <c r="K52" s="234" t="s">
        <v>1232</v>
      </c>
      <c r="L52" s="235"/>
      <c r="M52" s="236" t="s">
        <v>1010</v>
      </c>
      <c r="N52" s="237" t="str">
        <f t="shared" si="36"/>
        <v xml:space="preserve">EC_BUSMON
EC_BUSSYNC
EC_DRIVE_TEST_INACTIVE
EC_PRODUCTION_MODE_INACTIVE
EC_STARTUP_1000MS
EC_ENGINE_NOT_CRANKING
</v>
      </c>
      <c r="O52" s="238" t="s">
        <v>1011</v>
      </c>
      <c r="P52" s="239" t="s">
        <v>1011</v>
      </c>
      <c r="Q52" s="239" t="s">
        <v>1011</v>
      </c>
      <c r="R52" s="239" t="s">
        <v>1011</v>
      </c>
      <c r="S52" s="239" t="s">
        <v>1011</v>
      </c>
      <c r="T52" s="239" t="s">
        <v>1011</v>
      </c>
      <c r="U52" s="239" t="s">
        <v>5</v>
      </c>
      <c r="V52" s="239" t="s">
        <v>5</v>
      </c>
      <c r="W52" s="239" t="s">
        <v>5</v>
      </c>
      <c r="X52" s="239"/>
      <c r="Y52" s="240"/>
      <c r="Z52" s="233" t="str">
        <f t="shared" si="37"/>
        <v xml:space="preserve">CA_ACC_02
CA_PSS_01
CA_SENSOR_10
</v>
      </c>
      <c r="AA52" s="241"/>
      <c r="AB52" s="242" t="s">
        <v>1011</v>
      </c>
      <c r="AC52" s="242"/>
      <c r="AD52" s="242"/>
      <c r="AE52" s="242" t="s">
        <v>1011</v>
      </c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3"/>
      <c r="AT52" s="243"/>
      <c r="AU52" s="243" t="s">
        <v>1011</v>
      </c>
      <c r="AV52" s="243"/>
      <c r="AW52" s="243"/>
      <c r="AX52" s="243"/>
      <c r="AY52" s="243" t="s">
        <v>5</v>
      </c>
      <c r="AZ52" s="244" t="s">
        <v>1012</v>
      </c>
      <c r="BA52" s="245" t="s">
        <v>5</v>
      </c>
      <c r="BB52" s="245" t="s">
        <v>5</v>
      </c>
      <c r="BC52" s="245" t="s">
        <v>5</v>
      </c>
      <c r="BD52" s="245" t="s">
        <v>5</v>
      </c>
      <c r="BE52" s="245" t="s">
        <v>5</v>
      </c>
      <c r="BF52" s="246" t="s">
        <v>5</v>
      </c>
      <c r="BG52" s="247" t="s">
        <v>1012</v>
      </c>
      <c r="BH52" s="245" t="s">
        <v>5</v>
      </c>
      <c r="BI52" s="245" t="s">
        <v>5</v>
      </c>
      <c r="BJ52" s="245" t="s">
        <v>5</v>
      </c>
      <c r="BK52" s="245" t="s">
        <v>5</v>
      </c>
      <c r="BL52" s="245" t="s">
        <v>5</v>
      </c>
      <c r="BM52" s="245" t="s">
        <v>5</v>
      </c>
      <c r="BN52" s="245" t="s">
        <v>5</v>
      </c>
      <c r="BO52" s="245" t="s">
        <v>5</v>
      </c>
      <c r="BP52" s="248" t="s">
        <v>5</v>
      </c>
      <c r="BQ52" s="244" t="s">
        <v>5</v>
      </c>
      <c r="BR52" s="245" t="s">
        <v>5</v>
      </c>
      <c r="BS52" s="245" t="s">
        <v>5</v>
      </c>
      <c r="BT52" s="245" t="s">
        <v>5</v>
      </c>
      <c r="BU52" s="245" t="s">
        <v>5</v>
      </c>
      <c r="BV52" s="245" t="s">
        <v>5</v>
      </c>
      <c r="BW52" s="245" t="s">
        <v>5</v>
      </c>
      <c r="BX52" s="245" t="s">
        <v>5</v>
      </c>
      <c r="BY52" s="245" t="s">
        <v>5</v>
      </c>
      <c r="BZ52" s="245" t="s">
        <v>5</v>
      </c>
      <c r="CA52" s="245" t="s">
        <v>5</v>
      </c>
      <c r="CB52" s="245" t="s">
        <v>5</v>
      </c>
      <c r="CC52" s="245" t="s">
        <v>5</v>
      </c>
      <c r="CD52" s="245" t="s">
        <v>5</v>
      </c>
      <c r="CE52" s="245" t="s">
        <v>5</v>
      </c>
      <c r="CF52" s="245" t="s">
        <v>1012</v>
      </c>
      <c r="CG52" s="245"/>
      <c r="CH52" s="245" t="s">
        <v>5</v>
      </c>
      <c r="CI52" s="245" t="s">
        <v>5</v>
      </c>
      <c r="CJ52" s="248" t="s">
        <v>5</v>
      </c>
      <c r="CK52" s="249">
        <f t="shared" si="40"/>
        <v>4</v>
      </c>
      <c r="CL52" s="250">
        <f t="shared" si="41"/>
        <v>0</v>
      </c>
      <c r="CM52" s="251">
        <f t="shared" si="42"/>
        <v>0</v>
      </c>
      <c r="CN52" s="250">
        <f t="shared" si="43"/>
        <v>0</v>
      </c>
      <c r="CO52" s="251">
        <f t="shared" si="44"/>
        <v>1</v>
      </c>
      <c r="CP52" s="250">
        <f t="shared" si="45"/>
        <v>0</v>
      </c>
      <c r="CQ52" s="251">
        <f t="shared" si="46"/>
        <v>0</v>
      </c>
      <c r="CR52" s="250">
        <f t="shared" si="47"/>
        <v>0</v>
      </c>
      <c r="CS52" s="251">
        <f t="shared" si="48"/>
        <v>0</v>
      </c>
      <c r="CT52" s="250">
        <f t="shared" si="49"/>
        <v>0</v>
      </c>
      <c r="CU52" s="251">
        <f t="shared" si="50"/>
        <v>0</v>
      </c>
      <c r="CV52" s="250">
        <f t="shared" si="51"/>
        <v>0</v>
      </c>
      <c r="CW52" s="251">
        <f t="shared" si="52"/>
        <v>0</v>
      </c>
      <c r="CX52" s="250">
        <f t="shared" si="53"/>
        <v>0</v>
      </c>
      <c r="CY52" s="251">
        <f t="shared" si="54"/>
        <v>0</v>
      </c>
      <c r="CZ52" s="250">
        <f t="shared" si="55"/>
        <v>0</v>
      </c>
      <c r="DA52" s="251">
        <f t="shared" si="56"/>
        <v>0</v>
      </c>
      <c r="DB52" s="250">
        <f t="shared" si="57"/>
        <v>0</v>
      </c>
      <c r="DC52" s="251">
        <v>0</v>
      </c>
      <c r="DD52" s="250">
        <v>0</v>
      </c>
      <c r="DE52" s="251">
        <f t="shared" si="58"/>
        <v>0</v>
      </c>
      <c r="DF52" s="250">
        <f t="shared" si="59"/>
        <v>0</v>
      </c>
      <c r="DG52" s="251">
        <f t="shared" si="60"/>
        <v>0</v>
      </c>
      <c r="DH52" s="250">
        <f t="shared" si="61"/>
        <v>0</v>
      </c>
      <c r="DI52" s="251">
        <v>0</v>
      </c>
      <c r="DJ52" s="250">
        <v>0</v>
      </c>
      <c r="DK52" s="251">
        <f t="shared" si="62"/>
        <v>0</v>
      </c>
      <c r="DL52" s="250">
        <f t="shared" si="63"/>
        <v>0</v>
      </c>
      <c r="DM52" s="251">
        <f t="shared" si="64"/>
        <v>0</v>
      </c>
      <c r="DN52" s="250">
        <f t="shared" si="65"/>
        <v>0</v>
      </c>
      <c r="DO52" s="251">
        <f t="shared" si="66"/>
        <v>0</v>
      </c>
      <c r="DP52" s="250">
        <f t="shared" si="67"/>
        <v>0</v>
      </c>
      <c r="DQ52" s="251">
        <f t="shared" si="68"/>
        <v>32</v>
      </c>
      <c r="DR52" s="250">
        <f t="shared" si="69"/>
        <v>0</v>
      </c>
      <c r="DS52" s="252">
        <f t="shared" si="70"/>
        <v>0</v>
      </c>
      <c r="DT52" s="250">
        <f t="shared" si="71"/>
        <v>0</v>
      </c>
      <c r="DU52" s="251">
        <f t="shared" si="72"/>
        <v>0</v>
      </c>
      <c r="DV52" s="253">
        <f t="shared" si="73"/>
        <v>0</v>
      </c>
      <c r="DW52" s="234" t="s">
        <v>709</v>
      </c>
    </row>
    <row r="53" spans="1:127" ht="15.75">
      <c r="A53" s="233">
        <v>44</v>
      </c>
      <c r="B53" s="235" t="s">
        <v>708</v>
      </c>
      <c r="C53" s="236" t="s">
        <v>1183</v>
      </c>
      <c r="D53" s="235" t="s">
        <v>1238</v>
      </c>
      <c r="E53" s="235" t="s">
        <v>1241</v>
      </c>
      <c r="F53" s="338">
        <v>50</v>
      </c>
      <c r="G53" s="234" t="s">
        <v>1249</v>
      </c>
      <c r="H53" s="234" t="s">
        <v>1220</v>
      </c>
      <c r="I53" s="234" t="s">
        <v>1218</v>
      </c>
      <c r="J53" s="235" t="s">
        <v>1231</v>
      </c>
      <c r="K53" s="234" t="s">
        <v>1232</v>
      </c>
      <c r="L53" s="235"/>
      <c r="M53" s="236" t="s">
        <v>1010</v>
      </c>
      <c r="N53" s="237" t="str">
        <f t="shared" si="36"/>
        <v xml:space="preserve">EC_BUSMON
EC_BUSSYNC
EC_DRIVE_TEST_INACTIVE
EC_PRODUCTION_MODE_INACTIVE
EC_STARTUP_1000MS
EC_ENGINE_NOT_CRANKING
</v>
      </c>
      <c r="O53" s="238" t="s">
        <v>1011</v>
      </c>
      <c r="P53" s="239" t="s">
        <v>1011</v>
      </c>
      <c r="Q53" s="239" t="s">
        <v>1011</v>
      </c>
      <c r="R53" s="239" t="s">
        <v>1011</v>
      </c>
      <c r="S53" s="239" t="s">
        <v>1011</v>
      </c>
      <c r="T53" s="239" t="s">
        <v>1011</v>
      </c>
      <c r="U53" s="239" t="s">
        <v>5</v>
      </c>
      <c r="V53" s="239" t="s">
        <v>5</v>
      </c>
      <c r="W53" s="239" t="s">
        <v>5</v>
      </c>
      <c r="X53" s="239"/>
      <c r="Y53" s="240"/>
      <c r="Z53" s="233" t="str">
        <f t="shared" si="37"/>
        <v xml:space="preserve">CA_ACC_02
CA_PSS_01
CA_SENSOR_10
</v>
      </c>
      <c r="AA53" s="241"/>
      <c r="AB53" s="242" t="s">
        <v>1011</v>
      </c>
      <c r="AC53" s="242"/>
      <c r="AD53" s="242"/>
      <c r="AE53" s="242" t="s">
        <v>1011</v>
      </c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3"/>
      <c r="AT53" s="243"/>
      <c r="AU53" s="243" t="s">
        <v>1011</v>
      </c>
      <c r="AV53" s="243"/>
      <c r="AW53" s="243"/>
      <c r="AX53" s="243"/>
      <c r="AY53" s="243" t="s">
        <v>5</v>
      </c>
      <c r="AZ53" s="244" t="s">
        <v>1012</v>
      </c>
      <c r="BA53" s="245" t="s">
        <v>5</v>
      </c>
      <c r="BB53" s="245" t="s">
        <v>5</v>
      </c>
      <c r="BC53" s="245" t="s">
        <v>5</v>
      </c>
      <c r="BD53" s="245" t="s">
        <v>5</v>
      </c>
      <c r="BE53" s="245" t="s">
        <v>5</v>
      </c>
      <c r="BF53" s="246" t="s">
        <v>5</v>
      </c>
      <c r="BG53" s="247" t="s">
        <v>1012</v>
      </c>
      <c r="BH53" s="245" t="s">
        <v>5</v>
      </c>
      <c r="BI53" s="245" t="s">
        <v>5</v>
      </c>
      <c r="BJ53" s="245" t="s">
        <v>5</v>
      </c>
      <c r="BK53" s="245" t="s">
        <v>5</v>
      </c>
      <c r="BL53" s="245" t="s">
        <v>5</v>
      </c>
      <c r="BM53" s="245" t="s">
        <v>5</v>
      </c>
      <c r="BN53" s="245" t="s">
        <v>5</v>
      </c>
      <c r="BO53" s="245" t="s">
        <v>5</v>
      </c>
      <c r="BP53" s="248" t="s">
        <v>5</v>
      </c>
      <c r="BQ53" s="244" t="s">
        <v>5</v>
      </c>
      <c r="BR53" s="245" t="s">
        <v>5</v>
      </c>
      <c r="BS53" s="245" t="s">
        <v>5</v>
      </c>
      <c r="BT53" s="245" t="s">
        <v>5</v>
      </c>
      <c r="BU53" s="245" t="s">
        <v>5</v>
      </c>
      <c r="BV53" s="245" t="s">
        <v>5</v>
      </c>
      <c r="BW53" s="245" t="s">
        <v>5</v>
      </c>
      <c r="BX53" s="245" t="s">
        <v>5</v>
      </c>
      <c r="BY53" s="245" t="s">
        <v>5</v>
      </c>
      <c r="BZ53" s="245" t="s">
        <v>5</v>
      </c>
      <c r="CA53" s="245" t="s">
        <v>5</v>
      </c>
      <c r="CB53" s="245" t="s">
        <v>5</v>
      </c>
      <c r="CC53" s="245" t="s">
        <v>5</v>
      </c>
      <c r="CD53" s="245" t="s">
        <v>5</v>
      </c>
      <c r="CE53" s="245" t="s">
        <v>5</v>
      </c>
      <c r="CF53" s="245" t="s">
        <v>1012</v>
      </c>
      <c r="CG53" s="245"/>
      <c r="CH53" s="245" t="s">
        <v>5</v>
      </c>
      <c r="CI53" s="245" t="s">
        <v>5</v>
      </c>
      <c r="CJ53" s="248" t="s">
        <v>5</v>
      </c>
      <c r="CK53" s="249">
        <f t="shared" si="40"/>
        <v>4</v>
      </c>
      <c r="CL53" s="250">
        <f t="shared" si="41"/>
        <v>0</v>
      </c>
      <c r="CM53" s="251">
        <f t="shared" si="42"/>
        <v>0</v>
      </c>
      <c r="CN53" s="250">
        <f t="shared" si="43"/>
        <v>0</v>
      </c>
      <c r="CO53" s="251">
        <f t="shared" si="44"/>
        <v>1</v>
      </c>
      <c r="CP53" s="250">
        <f t="shared" si="45"/>
        <v>0</v>
      </c>
      <c r="CQ53" s="251">
        <f t="shared" si="46"/>
        <v>0</v>
      </c>
      <c r="CR53" s="250">
        <f t="shared" si="47"/>
        <v>0</v>
      </c>
      <c r="CS53" s="251">
        <f t="shared" si="48"/>
        <v>0</v>
      </c>
      <c r="CT53" s="250">
        <f t="shared" si="49"/>
        <v>0</v>
      </c>
      <c r="CU53" s="251">
        <f t="shared" si="50"/>
        <v>0</v>
      </c>
      <c r="CV53" s="250">
        <f t="shared" si="51"/>
        <v>0</v>
      </c>
      <c r="CW53" s="251">
        <f t="shared" si="52"/>
        <v>0</v>
      </c>
      <c r="CX53" s="250">
        <f t="shared" si="53"/>
        <v>0</v>
      </c>
      <c r="CY53" s="251">
        <f t="shared" si="54"/>
        <v>0</v>
      </c>
      <c r="CZ53" s="250">
        <f t="shared" si="55"/>
        <v>0</v>
      </c>
      <c r="DA53" s="251">
        <f t="shared" si="56"/>
        <v>0</v>
      </c>
      <c r="DB53" s="250">
        <f t="shared" si="57"/>
        <v>0</v>
      </c>
      <c r="DC53" s="251">
        <v>0</v>
      </c>
      <c r="DD53" s="250">
        <v>0</v>
      </c>
      <c r="DE53" s="251">
        <f t="shared" si="58"/>
        <v>0</v>
      </c>
      <c r="DF53" s="250">
        <f t="shared" si="59"/>
        <v>0</v>
      </c>
      <c r="DG53" s="251">
        <f t="shared" si="60"/>
        <v>0</v>
      </c>
      <c r="DH53" s="250">
        <f t="shared" si="61"/>
        <v>0</v>
      </c>
      <c r="DI53" s="251">
        <v>0</v>
      </c>
      <c r="DJ53" s="250">
        <v>0</v>
      </c>
      <c r="DK53" s="251">
        <f t="shared" si="62"/>
        <v>0</v>
      </c>
      <c r="DL53" s="250">
        <f t="shared" si="63"/>
        <v>0</v>
      </c>
      <c r="DM53" s="251">
        <f t="shared" si="64"/>
        <v>0</v>
      </c>
      <c r="DN53" s="250">
        <f t="shared" si="65"/>
        <v>0</v>
      </c>
      <c r="DO53" s="251">
        <f t="shared" si="66"/>
        <v>0</v>
      </c>
      <c r="DP53" s="250">
        <f t="shared" si="67"/>
        <v>0</v>
      </c>
      <c r="DQ53" s="251">
        <f t="shared" si="68"/>
        <v>32</v>
      </c>
      <c r="DR53" s="250">
        <f t="shared" si="69"/>
        <v>0</v>
      </c>
      <c r="DS53" s="252">
        <f t="shared" si="70"/>
        <v>0</v>
      </c>
      <c r="DT53" s="250">
        <f t="shared" si="71"/>
        <v>0</v>
      </c>
      <c r="DU53" s="251">
        <f t="shared" si="72"/>
        <v>0</v>
      </c>
      <c r="DV53" s="253">
        <f t="shared" si="73"/>
        <v>0</v>
      </c>
      <c r="DW53" s="234" t="s">
        <v>709</v>
      </c>
    </row>
    <row r="54" spans="1:127" ht="31.5">
      <c r="A54" s="233">
        <v>45</v>
      </c>
      <c r="B54" s="235" t="s">
        <v>616</v>
      </c>
      <c r="C54" s="236" t="s">
        <v>1183</v>
      </c>
      <c r="D54" s="235" t="s">
        <v>1239</v>
      </c>
      <c r="E54" s="235" t="s">
        <v>1242</v>
      </c>
      <c r="F54" s="338">
        <v>10</v>
      </c>
      <c r="G54" s="234" t="s">
        <v>1186</v>
      </c>
      <c r="H54" s="234" t="s">
        <v>1186</v>
      </c>
      <c r="I54" s="234" t="s">
        <v>1214</v>
      </c>
      <c r="J54" s="235" t="s">
        <v>1231</v>
      </c>
      <c r="K54" s="234" t="s">
        <v>1232</v>
      </c>
      <c r="L54" s="257" t="s">
        <v>1013</v>
      </c>
      <c r="M54" s="236" t="s">
        <v>1010</v>
      </c>
      <c r="N54" s="237" t="str">
        <f t="shared" si="36"/>
        <v xml:space="preserve">EC_BUSMON
EC_BUSSYNC
EC_DRIVE_TEST_INACTIVE
EC_PRODUCTION_MODE_INACTIVE
EC_STARTUP_1000MS
EC_ENGINE_NOT_CRANKING
</v>
      </c>
      <c r="O54" s="238" t="s">
        <v>1011</v>
      </c>
      <c r="P54" s="239" t="s">
        <v>1011</v>
      </c>
      <c r="Q54" s="239" t="s">
        <v>1011</v>
      </c>
      <c r="R54" s="239" t="s">
        <v>1011</v>
      </c>
      <c r="S54" s="239" t="s">
        <v>1011</v>
      </c>
      <c r="T54" s="239" t="s">
        <v>1011</v>
      </c>
      <c r="U54" s="239" t="s">
        <v>5</v>
      </c>
      <c r="V54" s="239" t="s">
        <v>5</v>
      </c>
      <c r="W54" s="239" t="s">
        <v>5</v>
      </c>
      <c r="X54" s="239"/>
      <c r="Y54" s="240"/>
      <c r="Z54" s="233" t="str">
        <f t="shared" si="37"/>
        <v xml:space="preserve">CA_ACC_02
CA_PSS_02
CA_SENSOR_01
CA_SENSOR_04
CA_SENSOR_08
CA_SENSOR_10
</v>
      </c>
      <c r="AA54" s="241"/>
      <c r="AB54" s="242" t="s">
        <v>1011</v>
      </c>
      <c r="AC54" s="242"/>
      <c r="AD54" s="242"/>
      <c r="AE54" s="242"/>
      <c r="AF54" s="242" t="s">
        <v>1011</v>
      </c>
      <c r="AG54" s="242"/>
      <c r="AH54" s="242"/>
      <c r="AI54" s="242"/>
      <c r="AJ54" s="242"/>
      <c r="AK54" s="242"/>
      <c r="AL54" s="242" t="s">
        <v>1011</v>
      </c>
      <c r="AM54" s="242"/>
      <c r="AN54" s="242"/>
      <c r="AO54" s="242" t="s">
        <v>1011</v>
      </c>
      <c r="AP54" s="242"/>
      <c r="AQ54" s="242"/>
      <c r="AR54" s="242"/>
      <c r="AS54" s="243" t="s">
        <v>1011</v>
      </c>
      <c r="AT54" s="243"/>
      <c r="AU54" s="243" t="s">
        <v>1011</v>
      </c>
      <c r="AV54" s="243"/>
      <c r="AW54" s="243"/>
      <c r="AX54" s="243"/>
      <c r="AY54" s="243" t="s">
        <v>5</v>
      </c>
      <c r="AZ54" s="244" t="s">
        <v>1012</v>
      </c>
      <c r="BA54" s="245" t="s">
        <v>5</v>
      </c>
      <c r="BB54" s="245" t="s">
        <v>5</v>
      </c>
      <c r="BC54" s="245" t="s">
        <v>5</v>
      </c>
      <c r="BD54" s="245" t="s">
        <v>5</v>
      </c>
      <c r="BE54" s="245" t="s">
        <v>5</v>
      </c>
      <c r="BF54" s="246" t="s">
        <v>5</v>
      </c>
      <c r="BG54" s="247" t="s">
        <v>5</v>
      </c>
      <c r="BH54" s="245" t="s">
        <v>1012</v>
      </c>
      <c r="BI54" s="245" t="s">
        <v>1012</v>
      </c>
      <c r="BJ54" s="245" t="s">
        <v>1012</v>
      </c>
      <c r="BK54" s="245" t="s">
        <v>1012</v>
      </c>
      <c r="BL54" s="245" t="s">
        <v>1012</v>
      </c>
      <c r="BM54" s="245" t="s">
        <v>5</v>
      </c>
      <c r="BN54" s="245" t="s">
        <v>5</v>
      </c>
      <c r="BO54" s="245" t="s">
        <v>5</v>
      </c>
      <c r="BP54" s="248" t="s">
        <v>5</v>
      </c>
      <c r="BQ54" s="244" t="s">
        <v>1012</v>
      </c>
      <c r="BR54" s="245" t="s">
        <v>5</v>
      </c>
      <c r="BS54" s="245" t="s">
        <v>5</v>
      </c>
      <c r="BT54" s="245" t="s">
        <v>1012</v>
      </c>
      <c r="BU54" s="245" t="s">
        <v>5</v>
      </c>
      <c r="BV54" s="245" t="s">
        <v>5</v>
      </c>
      <c r="BW54" s="245" t="s">
        <v>5</v>
      </c>
      <c r="BX54" s="245" t="s">
        <v>5</v>
      </c>
      <c r="BY54" s="245" t="s">
        <v>1012</v>
      </c>
      <c r="BZ54" s="245" t="s">
        <v>5</v>
      </c>
      <c r="CA54" s="245" t="s">
        <v>1012</v>
      </c>
      <c r="CB54" s="245" t="s">
        <v>5</v>
      </c>
      <c r="CC54" s="245" t="s">
        <v>5</v>
      </c>
      <c r="CD54" s="245" t="s">
        <v>5</v>
      </c>
      <c r="CE54" s="245" t="s">
        <v>5</v>
      </c>
      <c r="CF54" s="245" t="s">
        <v>1012</v>
      </c>
      <c r="CG54" s="245"/>
      <c r="CH54" s="245" t="s">
        <v>5</v>
      </c>
      <c r="CI54" s="245" t="s">
        <v>5</v>
      </c>
      <c r="CJ54" s="248" t="s">
        <v>5</v>
      </c>
      <c r="CK54" s="249">
        <f t="shared" si="40"/>
        <v>4</v>
      </c>
      <c r="CL54" s="250">
        <f t="shared" si="41"/>
        <v>0</v>
      </c>
      <c r="CM54" s="251">
        <f t="shared" si="42"/>
        <v>0</v>
      </c>
      <c r="CN54" s="250">
        <f t="shared" si="43"/>
        <v>0</v>
      </c>
      <c r="CO54" s="251">
        <f t="shared" si="44"/>
        <v>62</v>
      </c>
      <c r="CP54" s="250">
        <f t="shared" si="45"/>
        <v>0</v>
      </c>
      <c r="CQ54" s="251">
        <f t="shared" si="46"/>
        <v>0</v>
      </c>
      <c r="CR54" s="250">
        <f t="shared" si="47"/>
        <v>0</v>
      </c>
      <c r="CS54" s="251">
        <f t="shared" si="48"/>
        <v>1</v>
      </c>
      <c r="CT54" s="250">
        <f t="shared" si="49"/>
        <v>0</v>
      </c>
      <c r="CU54" s="251">
        <f t="shared" si="50"/>
        <v>0</v>
      </c>
      <c r="CV54" s="250">
        <f t="shared" si="51"/>
        <v>0</v>
      </c>
      <c r="CW54" s="251">
        <f t="shared" si="52"/>
        <v>8</v>
      </c>
      <c r="CX54" s="250">
        <f t="shared" si="53"/>
        <v>0</v>
      </c>
      <c r="CY54" s="251">
        <f t="shared" si="54"/>
        <v>0</v>
      </c>
      <c r="CZ54" s="250">
        <f t="shared" si="55"/>
        <v>0</v>
      </c>
      <c r="DA54" s="251">
        <f t="shared" si="56"/>
        <v>0</v>
      </c>
      <c r="DB54" s="250">
        <f t="shared" si="57"/>
        <v>0</v>
      </c>
      <c r="DC54" s="251">
        <v>0</v>
      </c>
      <c r="DD54" s="250">
        <v>0</v>
      </c>
      <c r="DE54" s="251">
        <f t="shared" si="58"/>
        <v>1</v>
      </c>
      <c r="DF54" s="250">
        <f t="shared" si="59"/>
        <v>0</v>
      </c>
      <c r="DG54" s="251">
        <f t="shared" si="60"/>
        <v>0</v>
      </c>
      <c r="DH54" s="250">
        <f t="shared" si="61"/>
        <v>0</v>
      </c>
      <c r="DI54" s="251">
        <v>0</v>
      </c>
      <c r="DJ54" s="250">
        <v>0</v>
      </c>
      <c r="DK54" s="251">
        <f t="shared" si="62"/>
        <v>1</v>
      </c>
      <c r="DL54" s="250">
        <f t="shared" si="63"/>
        <v>0</v>
      </c>
      <c r="DM54" s="251">
        <f t="shared" si="64"/>
        <v>0</v>
      </c>
      <c r="DN54" s="250">
        <f t="shared" si="65"/>
        <v>0</v>
      </c>
      <c r="DO54" s="251">
        <f t="shared" si="66"/>
        <v>0</v>
      </c>
      <c r="DP54" s="250">
        <f t="shared" si="67"/>
        <v>0</v>
      </c>
      <c r="DQ54" s="251">
        <f t="shared" si="68"/>
        <v>32</v>
      </c>
      <c r="DR54" s="250">
        <f t="shared" si="69"/>
        <v>0</v>
      </c>
      <c r="DS54" s="252">
        <f t="shared" si="70"/>
        <v>0</v>
      </c>
      <c r="DT54" s="250">
        <f t="shared" si="71"/>
        <v>0</v>
      </c>
      <c r="DU54" s="251">
        <f t="shared" si="72"/>
        <v>0</v>
      </c>
      <c r="DV54" s="253">
        <f t="shared" si="73"/>
        <v>0</v>
      </c>
      <c r="DW54" s="234" t="s">
        <v>617</v>
      </c>
    </row>
    <row r="55" spans="1:127" ht="31.5">
      <c r="A55" s="233">
        <v>46</v>
      </c>
      <c r="B55" s="235" t="s">
        <v>706</v>
      </c>
      <c r="C55" s="236" t="s">
        <v>1183</v>
      </c>
      <c r="D55" s="235" t="s">
        <v>1239</v>
      </c>
      <c r="E55" s="235" t="s">
        <v>1242</v>
      </c>
      <c r="F55" s="338">
        <v>10</v>
      </c>
      <c r="G55" s="234" t="s">
        <v>1251</v>
      </c>
      <c r="H55" s="234" t="s">
        <v>1219</v>
      </c>
      <c r="I55" s="234" t="s">
        <v>1217</v>
      </c>
      <c r="J55" s="235" t="s">
        <v>1231</v>
      </c>
      <c r="K55" s="234" t="s">
        <v>1232</v>
      </c>
      <c r="L55" s="257" t="s">
        <v>1013</v>
      </c>
      <c r="M55" s="236" t="s">
        <v>1010</v>
      </c>
      <c r="N55" s="237" t="str">
        <f t="shared" si="36"/>
        <v xml:space="preserve">EC_BUSMON
EC_BUSSYNC
EC_DRIVE_TEST_INACTIVE
EC_PRODUCTION_MODE_INACTIVE
EC_STARTUP_1000MS
EC_ENGINE_NOT_CRANKING
</v>
      </c>
      <c r="O55" s="238" t="s">
        <v>1011</v>
      </c>
      <c r="P55" s="239" t="s">
        <v>1011</v>
      </c>
      <c r="Q55" s="239" t="s">
        <v>1011</v>
      </c>
      <c r="R55" s="239" t="s">
        <v>1011</v>
      </c>
      <c r="S55" s="239" t="s">
        <v>1011</v>
      </c>
      <c r="T55" s="239" t="s">
        <v>1011</v>
      </c>
      <c r="U55" s="239" t="s">
        <v>5</v>
      </c>
      <c r="V55" s="239" t="s">
        <v>5</v>
      </c>
      <c r="W55" s="239" t="s">
        <v>5</v>
      </c>
      <c r="X55" s="239"/>
      <c r="Y55" s="240"/>
      <c r="Z55" s="233" t="str">
        <f t="shared" si="37"/>
        <v xml:space="preserve">CA_ACC_02
CA_PSS_02
CA_SENSOR_01
CA_SENSOR_04
CA_SENSOR_08
CA_SENSOR_10
</v>
      </c>
      <c r="AA55" s="241"/>
      <c r="AB55" s="242" t="s">
        <v>1011</v>
      </c>
      <c r="AC55" s="242"/>
      <c r="AD55" s="242"/>
      <c r="AE55" s="242"/>
      <c r="AF55" s="242" t="s">
        <v>1011</v>
      </c>
      <c r="AG55" s="242"/>
      <c r="AH55" s="242"/>
      <c r="AI55" s="242"/>
      <c r="AJ55" s="242"/>
      <c r="AK55" s="242"/>
      <c r="AL55" s="242" t="s">
        <v>1011</v>
      </c>
      <c r="AM55" s="242"/>
      <c r="AN55" s="242"/>
      <c r="AO55" s="242" t="s">
        <v>1011</v>
      </c>
      <c r="AP55" s="242"/>
      <c r="AQ55" s="242"/>
      <c r="AR55" s="242"/>
      <c r="AS55" s="243" t="s">
        <v>1011</v>
      </c>
      <c r="AT55" s="243"/>
      <c r="AU55" s="243" t="s">
        <v>1011</v>
      </c>
      <c r="AV55" s="243"/>
      <c r="AW55" s="243"/>
      <c r="AX55" s="243"/>
      <c r="AY55" s="243" t="s">
        <v>5</v>
      </c>
      <c r="AZ55" s="244" t="s">
        <v>1012</v>
      </c>
      <c r="BA55" s="245" t="s">
        <v>5</v>
      </c>
      <c r="BB55" s="245" t="s">
        <v>5</v>
      </c>
      <c r="BC55" s="245" t="s">
        <v>5</v>
      </c>
      <c r="BD55" s="245" t="s">
        <v>5</v>
      </c>
      <c r="BE55" s="245" t="s">
        <v>5</v>
      </c>
      <c r="BF55" s="246" t="s">
        <v>5</v>
      </c>
      <c r="BG55" s="247" t="s">
        <v>5</v>
      </c>
      <c r="BH55" s="245" t="s">
        <v>1012</v>
      </c>
      <c r="BI55" s="245" t="s">
        <v>1012</v>
      </c>
      <c r="BJ55" s="245" t="s">
        <v>1012</v>
      </c>
      <c r="BK55" s="245" t="s">
        <v>1012</v>
      </c>
      <c r="BL55" s="245" t="s">
        <v>1012</v>
      </c>
      <c r="BM55" s="245" t="s">
        <v>5</v>
      </c>
      <c r="BN55" s="245" t="s">
        <v>5</v>
      </c>
      <c r="BO55" s="245" t="s">
        <v>5</v>
      </c>
      <c r="BP55" s="248" t="s">
        <v>5</v>
      </c>
      <c r="BQ55" s="244" t="s">
        <v>1012</v>
      </c>
      <c r="BR55" s="245" t="s">
        <v>5</v>
      </c>
      <c r="BS55" s="245" t="s">
        <v>5</v>
      </c>
      <c r="BT55" s="245" t="s">
        <v>1012</v>
      </c>
      <c r="BU55" s="245" t="s">
        <v>5</v>
      </c>
      <c r="BV55" s="245" t="s">
        <v>5</v>
      </c>
      <c r="BW55" s="245" t="s">
        <v>5</v>
      </c>
      <c r="BX55" s="245" t="s">
        <v>5</v>
      </c>
      <c r="BY55" s="245" t="s">
        <v>1012</v>
      </c>
      <c r="BZ55" s="245" t="s">
        <v>5</v>
      </c>
      <c r="CA55" s="245" t="s">
        <v>1012</v>
      </c>
      <c r="CB55" s="245" t="s">
        <v>5</v>
      </c>
      <c r="CC55" s="245" t="s">
        <v>5</v>
      </c>
      <c r="CD55" s="245" t="s">
        <v>5</v>
      </c>
      <c r="CE55" s="245" t="s">
        <v>5</v>
      </c>
      <c r="CF55" s="245" t="s">
        <v>1012</v>
      </c>
      <c r="CG55" s="245"/>
      <c r="CH55" s="245" t="s">
        <v>5</v>
      </c>
      <c r="CI55" s="245" t="s">
        <v>5</v>
      </c>
      <c r="CJ55" s="248" t="s">
        <v>5</v>
      </c>
      <c r="CK55" s="249">
        <f t="shared" si="40"/>
        <v>4</v>
      </c>
      <c r="CL55" s="250">
        <f t="shared" si="41"/>
        <v>0</v>
      </c>
      <c r="CM55" s="251">
        <f t="shared" si="42"/>
        <v>0</v>
      </c>
      <c r="CN55" s="250">
        <f t="shared" si="43"/>
        <v>0</v>
      </c>
      <c r="CO55" s="251">
        <f t="shared" si="44"/>
        <v>62</v>
      </c>
      <c r="CP55" s="250">
        <f t="shared" si="45"/>
        <v>0</v>
      </c>
      <c r="CQ55" s="251">
        <f t="shared" si="46"/>
        <v>0</v>
      </c>
      <c r="CR55" s="250">
        <f t="shared" si="47"/>
        <v>0</v>
      </c>
      <c r="CS55" s="251">
        <f t="shared" si="48"/>
        <v>1</v>
      </c>
      <c r="CT55" s="250">
        <f t="shared" si="49"/>
        <v>0</v>
      </c>
      <c r="CU55" s="251">
        <f t="shared" si="50"/>
        <v>0</v>
      </c>
      <c r="CV55" s="250">
        <f t="shared" si="51"/>
        <v>0</v>
      </c>
      <c r="CW55" s="251">
        <f t="shared" si="52"/>
        <v>8</v>
      </c>
      <c r="CX55" s="250">
        <f t="shared" si="53"/>
        <v>0</v>
      </c>
      <c r="CY55" s="251">
        <f t="shared" si="54"/>
        <v>0</v>
      </c>
      <c r="CZ55" s="250">
        <f t="shared" si="55"/>
        <v>0</v>
      </c>
      <c r="DA55" s="251">
        <f t="shared" si="56"/>
        <v>0</v>
      </c>
      <c r="DB55" s="250">
        <f t="shared" si="57"/>
        <v>0</v>
      </c>
      <c r="DC55" s="251">
        <v>0</v>
      </c>
      <c r="DD55" s="250">
        <v>0</v>
      </c>
      <c r="DE55" s="251">
        <f t="shared" si="58"/>
        <v>1</v>
      </c>
      <c r="DF55" s="250">
        <f t="shared" si="59"/>
        <v>0</v>
      </c>
      <c r="DG55" s="251">
        <f t="shared" si="60"/>
        <v>0</v>
      </c>
      <c r="DH55" s="250">
        <f t="shared" si="61"/>
        <v>0</v>
      </c>
      <c r="DI55" s="251">
        <v>0</v>
      </c>
      <c r="DJ55" s="250">
        <v>0</v>
      </c>
      <c r="DK55" s="251">
        <f t="shared" si="62"/>
        <v>1</v>
      </c>
      <c r="DL55" s="250">
        <f t="shared" si="63"/>
        <v>0</v>
      </c>
      <c r="DM55" s="251">
        <f t="shared" si="64"/>
        <v>0</v>
      </c>
      <c r="DN55" s="250">
        <f t="shared" si="65"/>
        <v>0</v>
      </c>
      <c r="DO55" s="251">
        <f t="shared" si="66"/>
        <v>0</v>
      </c>
      <c r="DP55" s="250">
        <f t="shared" si="67"/>
        <v>0</v>
      </c>
      <c r="DQ55" s="251">
        <f t="shared" si="68"/>
        <v>32</v>
      </c>
      <c r="DR55" s="250">
        <f t="shared" si="69"/>
        <v>0</v>
      </c>
      <c r="DS55" s="252">
        <f t="shared" si="70"/>
        <v>0</v>
      </c>
      <c r="DT55" s="250">
        <f t="shared" si="71"/>
        <v>0</v>
      </c>
      <c r="DU55" s="251">
        <f t="shared" si="72"/>
        <v>0</v>
      </c>
      <c r="DV55" s="253">
        <f t="shared" si="73"/>
        <v>0</v>
      </c>
      <c r="DW55" s="234" t="s">
        <v>703</v>
      </c>
    </row>
    <row r="56" spans="1:127" ht="31.5">
      <c r="A56" s="233">
        <v>47</v>
      </c>
      <c r="B56" s="235" t="s">
        <v>702</v>
      </c>
      <c r="C56" s="236" t="s">
        <v>1183</v>
      </c>
      <c r="D56" s="235" t="s">
        <v>1239</v>
      </c>
      <c r="E56" s="235" t="s">
        <v>1242</v>
      </c>
      <c r="F56" s="338">
        <v>10</v>
      </c>
      <c r="G56" s="234" t="s">
        <v>1252</v>
      </c>
      <c r="H56" s="234" t="s">
        <v>1220</v>
      </c>
      <c r="I56" s="234" t="s">
        <v>1218</v>
      </c>
      <c r="J56" s="235" t="s">
        <v>1231</v>
      </c>
      <c r="K56" s="234" t="s">
        <v>1232</v>
      </c>
      <c r="L56" s="257" t="s">
        <v>1013</v>
      </c>
      <c r="M56" s="236" t="s">
        <v>1010</v>
      </c>
      <c r="N56" s="237" t="str">
        <f t="shared" si="36"/>
        <v xml:space="preserve">EC_BUSMON
EC_BUSSYNC
EC_DRIVE_TEST_INACTIVE
EC_PRODUCTION_MODE_INACTIVE
EC_STARTUP_1000MS
EC_ENGINE_NOT_CRANKING
</v>
      </c>
      <c r="O56" s="238" t="s">
        <v>1011</v>
      </c>
      <c r="P56" s="239" t="s">
        <v>1011</v>
      </c>
      <c r="Q56" s="239" t="s">
        <v>1011</v>
      </c>
      <c r="R56" s="239" t="s">
        <v>1011</v>
      </c>
      <c r="S56" s="239" t="s">
        <v>1011</v>
      </c>
      <c r="T56" s="239" t="s">
        <v>1011</v>
      </c>
      <c r="U56" s="239" t="s">
        <v>5</v>
      </c>
      <c r="V56" s="239" t="s">
        <v>5</v>
      </c>
      <c r="W56" s="239" t="s">
        <v>5</v>
      </c>
      <c r="X56" s="239"/>
      <c r="Y56" s="240"/>
      <c r="Z56" s="233" t="str">
        <f t="shared" si="37"/>
        <v xml:space="preserve">CA_ACC_02
CA_PSS_02
CA_SENSOR_01
CA_SENSOR_04
CA_SENSOR_08
CA_SENSOR_10
</v>
      </c>
      <c r="AA56" s="241"/>
      <c r="AB56" s="242" t="s">
        <v>1011</v>
      </c>
      <c r="AC56" s="242"/>
      <c r="AD56" s="242"/>
      <c r="AE56" s="242"/>
      <c r="AF56" s="242" t="s">
        <v>1011</v>
      </c>
      <c r="AG56" s="242"/>
      <c r="AH56" s="242"/>
      <c r="AI56" s="242"/>
      <c r="AJ56" s="242"/>
      <c r="AK56" s="242"/>
      <c r="AL56" s="242" t="s">
        <v>1011</v>
      </c>
      <c r="AM56" s="242"/>
      <c r="AN56" s="242"/>
      <c r="AO56" s="242" t="s">
        <v>1011</v>
      </c>
      <c r="AP56" s="242"/>
      <c r="AQ56" s="242"/>
      <c r="AR56" s="242"/>
      <c r="AS56" s="243" t="s">
        <v>1011</v>
      </c>
      <c r="AT56" s="243"/>
      <c r="AU56" s="243" t="s">
        <v>1011</v>
      </c>
      <c r="AV56" s="243"/>
      <c r="AW56" s="243"/>
      <c r="AX56" s="243"/>
      <c r="AY56" s="243" t="s">
        <v>5</v>
      </c>
      <c r="AZ56" s="244" t="s">
        <v>1012</v>
      </c>
      <c r="BA56" s="245" t="s">
        <v>5</v>
      </c>
      <c r="BB56" s="245" t="s">
        <v>5</v>
      </c>
      <c r="BC56" s="245" t="s">
        <v>5</v>
      </c>
      <c r="BD56" s="245" t="s">
        <v>5</v>
      </c>
      <c r="BE56" s="245" t="s">
        <v>5</v>
      </c>
      <c r="BF56" s="246" t="s">
        <v>5</v>
      </c>
      <c r="BG56" s="247" t="s">
        <v>5</v>
      </c>
      <c r="BH56" s="245" t="s">
        <v>1012</v>
      </c>
      <c r="BI56" s="245" t="s">
        <v>1012</v>
      </c>
      <c r="BJ56" s="245" t="s">
        <v>1012</v>
      </c>
      <c r="BK56" s="245" t="s">
        <v>1012</v>
      </c>
      <c r="BL56" s="245" t="s">
        <v>1012</v>
      </c>
      <c r="BM56" s="245" t="s">
        <v>5</v>
      </c>
      <c r="BN56" s="245" t="s">
        <v>5</v>
      </c>
      <c r="BO56" s="245" t="s">
        <v>5</v>
      </c>
      <c r="BP56" s="248" t="s">
        <v>5</v>
      </c>
      <c r="BQ56" s="244" t="s">
        <v>1012</v>
      </c>
      <c r="BR56" s="245" t="s">
        <v>5</v>
      </c>
      <c r="BS56" s="245" t="s">
        <v>5</v>
      </c>
      <c r="BT56" s="245" t="s">
        <v>1012</v>
      </c>
      <c r="BU56" s="245" t="s">
        <v>5</v>
      </c>
      <c r="BV56" s="245" t="s">
        <v>5</v>
      </c>
      <c r="BW56" s="245" t="s">
        <v>5</v>
      </c>
      <c r="BX56" s="245" t="s">
        <v>5</v>
      </c>
      <c r="BY56" s="245" t="s">
        <v>1012</v>
      </c>
      <c r="BZ56" s="245" t="s">
        <v>5</v>
      </c>
      <c r="CA56" s="245" t="s">
        <v>1012</v>
      </c>
      <c r="CB56" s="245" t="s">
        <v>5</v>
      </c>
      <c r="CC56" s="245" t="s">
        <v>5</v>
      </c>
      <c r="CD56" s="245" t="s">
        <v>5</v>
      </c>
      <c r="CE56" s="245" t="s">
        <v>5</v>
      </c>
      <c r="CF56" s="245" t="s">
        <v>1012</v>
      </c>
      <c r="CG56" s="245"/>
      <c r="CH56" s="245" t="s">
        <v>5</v>
      </c>
      <c r="CI56" s="245" t="s">
        <v>5</v>
      </c>
      <c r="CJ56" s="248" t="s">
        <v>5</v>
      </c>
      <c r="CK56" s="249">
        <f t="shared" si="40"/>
        <v>4</v>
      </c>
      <c r="CL56" s="250">
        <f t="shared" si="41"/>
        <v>0</v>
      </c>
      <c r="CM56" s="251">
        <f t="shared" si="42"/>
        <v>0</v>
      </c>
      <c r="CN56" s="250">
        <f t="shared" si="43"/>
        <v>0</v>
      </c>
      <c r="CO56" s="251">
        <f t="shared" si="44"/>
        <v>62</v>
      </c>
      <c r="CP56" s="250">
        <f t="shared" si="45"/>
        <v>0</v>
      </c>
      <c r="CQ56" s="251">
        <f t="shared" si="46"/>
        <v>0</v>
      </c>
      <c r="CR56" s="250">
        <f t="shared" si="47"/>
        <v>0</v>
      </c>
      <c r="CS56" s="251">
        <f t="shared" si="48"/>
        <v>1</v>
      </c>
      <c r="CT56" s="250">
        <f t="shared" si="49"/>
        <v>0</v>
      </c>
      <c r="CU56" s="251">
        <f t="shared" si="50"/>
        <v>0</v>
      </c>
      <c r="CV56" s="250">
        <f t="shared" si="51"/>
        <v>0</v>
      </c>
      <c r="CW56" s="251">
        <f t="shared" si="52"/>
        <v>8</v>
      </c>
      <c r="CX56" s="250">
        <f t="shared" si="53"/>
        <v>0</v>
      </c>
      <c r="CY56" s="251">
        <f t="shared" si="54"/>
        <v>0</v>
      </c>
      <c r="CZ56" s="250">
        <f t="shared" si="55"/>
        <v>0</v>
      </c>
      <c r="DA56" s="251">
        <f t="shared" si="56"/>
        <v>0</v>
      </c>
      <c r="DB56" s="250">
        <f t="shared" si="57"/>
        <v>0</v>
      </c>
      <c r="DC56" s="251">
        <v>0</v>
      </c>
      <c r="DD56" s="250">
        <v>0</v>
      </c>
      <c r="DE56" s="251">
        <f t="shared" si="58"/>
        <v>1</v>
      </c>
      <c r="DF56" s="250">
        <f t="shared" si="59"/>
        <v>0</v>
      </c>
      <c r="DG56" s="251">
        <f t="shared" si="60"/>
        <v>0</v>
      </c>
      <c r="DH56" s="250">
        <f t="shared" si="61"/>
        <v>0</v>
      </c>
      <c r="DI56" s="251">
        <v>0</v>
      </c>
      <c r="DJ56" s="250">
        <v>0</v>
      </c>
      <c r="DK56" s="251">
        <f t="shared" si="62"/>
        <v>1</v>
      </c>
      <c r="DL56" s="250">
        <f t="shared" si="63"/>
        <v>0</v>
      </c>
      <c r="DM56" s="251">
        <f t="shared" si="64"/>
        <v>0</v>
      </c>
      <c r="DN56" s="250">
        <f t="shared" si="65"/>
        <v>0</v>
      </c>
      <c r="DO56" s="251">
        <f t="shared" si="66"/>
        <v>0</v>
      </c>
      <c r="DP56" s="250">
        <f t="shared" si="67"/>
        <v>0</v>
      </c>
      <c r="DQ56" s="251">
        <f t="shared" si="68"/>
        <v>32</v>
      </c>
      <c r="DR56" s="250">
        <f t="shared" si="69"/>
        <v>0</v>
      </c>
      <c r="DS56" s="252">
        <f t="shared" si="70"/>
        <v>0</v>
      </c>
      <c r="DT56" s="250">
        <f t="shared" si="71"/>
        <v>0</v>
      </c>
      <c r="DU56" s="251">
        <f t="shared" si="72"/>
        <v>0</v>
      </c>
      <c r="DV56" s="253">
        <f t="shared" si="73"/>
        <v>0</v>
      </c>
      <c r="DW56" s="234" t="s">
        <v>703</v>
      </c>
    </row>
    <row r="57" spans="1:127" ht="31.5">
      <c r="A57" s="233">
        <v>48</v>
      </c>
      <c r="B57" s="235" t="s">
        <v>628</v>
      </c>
      <c r="C57" s="236" t="s">
        <v>1183</v>
      </c>
      <c r="D57" s="235" t="s">
        <v>1253</v>
      </c>
      <c r="E57" s="235" t="s">
        <v>1256</v>
      </c>
      <c r="F57" s="338">
        <v>10</v>
      </c>
      <c r="G57" s="234" t="s">
        <v>1186</v>
      </c>
      <c r="H57" s="234" t="s">
        <v>1186</v>
      </c>
      <c r="I57" s="234" t="s">
        <v>1214</v>
      </c>
      <c r="J57" s="235" t="s">
        <v>1231</v>
      </c>
      <c r="K57" s="234" t="s">
        <v>1232</v>
      </c>
      <c r="L57" s="257" t="s">
        <v>1013</v>
      </c>
      <c r="M57" s="236" t="s">
        <v>1010</v>
      </c>
      <c r="N57" s="237" t="str">
        <f t="shared" si="36"/>
        <v xml:space="preserve">EC_BUSMON
EC_BUSSYNC
EC_DRIVE_TEST_INACTIVE
EC_PRODUCTION_MODE_INACTIVE
EC_STARTUP_1000MS
EC_ENGINE_NOT_CRANKING
</v>
      </c>
      <c r="O57" s="238" t="s">
        <v>1011</v>
      </c>
      <c r="P57" s="239" t="s">
        <v>1011</v>
      </c>
      <c r="Q57" s="239" t="s">
        <v>1011</v>
      </c>
      <c r="R57" s="239" t="s">
        <v>1011</v>
      </c>
      <c r="S57" s="239" t="s">
        <v>1011</v>
      </c>
      <c r="T57" s="239" t="s">
        <v>1011</v>
      </c>
      <c r="U57" s="239" t="s">
        <v>5</v>
      </c>
      <c r="V57" s="239" t="s">
        <v>5</v>
      </c>
      <c r="W57" s="239" t="s">
        <v>5</v>
      </c>
      <c r="X57" s="239"/>
      <c r="Y57" s="240"/>
      <c r="Z57" s="233" t="str">
        <f t="shared" si="37"/>
        <v xml:space="preserve">CA_ACC_02
CA_PSS_02
CA_SENSOR_01
CA_SENSOR_04
CA_SENSOR_08
CA_SENSOR_10
</v>
      </c>
      <c r="AA57" s="241"/>
      <c r="AB57" s="242" t="s">
        <v>1011</v>
      </c>
      <c r="AC57" s="242"/>
      <c r="AD57" s="242"/>
      <c r="AE57" s="242"/>
      <c r="AF57" s="242" t="s">
        <v>1011</v>
      </c>
      <c r="AG57" s="242"/>
      <c r="AH57" s="242"/>
      <c r="AI57" s="242"/>
      <c r="AJ57" s="242"/>
      <c r="AK57" s="242"/>
      <c r="AL57" s="242" t="s">
        <v>1011</v>
      </c>
      <c r="AM57" s="242"/>
      <c r="AN57" s="242"/>
      <c r="AO57" s="242" t="s">
        <v>1011</v>
      </c>
      <c r="AP57" s="242"/>
      <c r="AQ57" s="242"/>
      <c r="AR57" s="242"/>
      <c r="AS57" s="243" t="s">
        <v>1011</v>
      </c>
      <c r="AT57" s="243"/>
      <c r="AU57" s="243" t="s">
        <v>1011</v>
      </c>
      <c r="AV57" s="243"/>
      <c r="AW57" s="243"/>
      <c r="AX57" s="243"/>
      <c r="AY57" s="243" t="s">
        <v>5</v>
      </c>
      <c r="AZ57" s="244" t="s">
        <v>1012</v>
      </c>
      <c r="BA57" s="245" t="s">
        <v>5</v>
      </c>
      <c r="BB57" s="245" t="s">
        <v>5</v>
      </c>
      <c r="BC57" s="245" t="s">
        <v>5</v>
      </c>
      <c r="BD57" s="245" t="s">
        <v>5</v>
      </c>
      <c r="BE57" s="245" t="s">
        <v>5</v>
      </c>
      <c r="BF57" s="246" t="s">
        <v>5</v>
      </c>
      <c r="BG57" s="247" t="s">
        <v>5</v>
      </c>
      <c r="BH57" s="245" t="s">
        <v>1012</v>
      </c>
      <c r="BI57" s="245" t="s">
        <v>1012</v>
      </c>
      <c r="BJ57" s="245" t="s">
        <v>1012</v>
      </c>
      <c r="BK57" s="245" t="s">
        <v>1012</v>
      </c>
      <c r="BL57" s="245" t="s">
        <v>1012</v>
      </c>
      <c r="BM57" s="245" t="s">
        <v>5</v>
      </c>
      <c r="BN57" s="245" t="s">
        <v>5</v>
      </c>
      <c r="BO57" s="245" t="s">
        <v>5</v>
      </c>
      <c r="BP57" s="248" t="s">
        <v>5</v>
      </c>
      <c r="BQ57" s="244" t="s">
        <v>1012</v>
      </c>
      <c r="BR57" s="245" t="s">
        <v>5</v>
      </c>
      <c r="BS57" s="245" t="s">
        <v>5</v>
      </c>
      <c r="BT57" s="245" t="s">
        <v>1012</v>
      </c>
      <c r="BU57" s="245" t="s">
        <v>5</v>
      </c>
      <c r="BV57" s="245" t="s">
        <v>5</v>
      </c>
      <c r="BW57" s="245" t="s">
        <v>5</v>
      </c>
      <c r="BX57" s="245" t="s">
        <v>5</v>
      </c>
      <c r="BY57" s="245" t="s">
        <v>1012</v>
      </c>
      <c r="BZ57" s="245" t="s">
        <v>5</v>
      </c>
      <c r="CA57" s="245" t="s">
        <v>1012</v>
      </c>
      <c r="CB57" s="245" t="s">
        <v>5</v>
      </c>
      <c r="CC57" s="245" t="s">
        <v>5</v>
      </c>
      <c r="CD57" s="245" t="s">
        <v>5</v>
      </c>
      <c r="CE57" s="245" t="s">
        <v>5</v>
      </c>
      <c r="CF57" s="245" t="s">
        <v>1012</v>
      </c>
      <c r="CG57" s="245"/>
      <c r="CH57" s="245" t="s">
        <v>5</v>
      </c>
      <c r="CI57" s="245" t="s">
        <v>5</v>
      </c>
      <c r="CJ57" s="248" t="s">
        <v>5</v>
      </c>
      <c r="CK57" s="249">
        <f t="shared" si="40"/>
        <v>4</v>
      </c>
      <c r="CL57" s="250">
        <f t="shared" si="41"/>
        <v>0</v>
      </c>
      <c r="CM57" s="251">
        <f t="shared" si="42"/>
        <v>0</v>
      </c>
      <c r="CN57" s="250">
        <f t="shared" si="43"/>
        <v>0</v>
      </c>
      <c r="CO57" s="251">
        <f t="shared" si="44"/>
        <v>62</v>
      </c>
      <c r="CP57" s="250">
        <f t="shared" si="45"/>
        <v>0</v>
      </c>
      <c r="CQ57" s="251">
        <f t="shared" si="46"/>
        <v>0</v>
      </c>
      <c r="CR57" s="250">
        <f t="shared" si="47"/>
        <v>0</v>
      </c>
      <c r="CS57" s="251">
        <f t="shared" si="48"/>
        <v>1</v>
      </c>
      <c r="CT57" s="250">
        <f t="shared" si="49"/>
        <v>0</v>
      </c>
      <c r="CU57" s="251">
        <f t="shared" si="50"/>
        <v>0</v>
      </c>
      <c r="CV57" s="250">
        <f t="shared" si="51"/>
        <v>0</v>
      </c>
      <c r="CW57" s="251">
        <f t="shared" si="52"/>
        <v>8</v>
      </c>
      <c r="CX57" s="250">
        <f t="shared" si="53"/>
        <v>0</v>
      </c>
      <c r="CY57" s="251">
        <f t="shared" si="54"/>
        <v>0</v>
      </c>
      <c r="CZ57" s="250">
        <f t="shared" si="55"/>
        <v>0</v>
      </c>
      <c r="DA57" s="251">
        <f t="shared" si="56"/>
        <v>0</v>
      </c>
      <c r="DB57" s="250">
        <f t="shared" si="57"/>
        <v>0</v>
      </c>
      <c r="DC57" s="251">
        <v>0</v>
      </c>
      <c r="DD57" s="250">
        <v>0</v>
      </c>
      <c r="DE57" s="251">
        <f t="shared" si="58"/>
        <v>1</v>
      </c>
      <c r="DF57" s="250">
        <f t="shared" si="59"/>
        <v>0</v>
      </c>
      <c r="DG57" s="251">
        <f t="shared" si="60"/>
        <v>0</v>
      </c>
      <c r="DH57" s="250">
        <f t="shared" si="61"/>
        <v>0</v>
      </c>
      <c r="DI57" s="251">
        <v>0</v>
      </c>
      <c r="DJ57" s="250">
        <v>0</v>
      </c>
      <c r="DK57" s="251">
        <f t="shared" si="62"/>
        <v>1</v>
      </c>
      <c r="DL57" s="250">
        <f t="shared" si="63"/>
        <v>0</v>
      </c>
      <c r="DM57" s="251">
        <f t="shared" si="64"/>
        <v>0</v>
      </c>
      <c r="DN57" s="250">
        <f t="shared" si="65"/>
        <v>0</v>
      </c>
      <c r="DO57" s="251">
        <f t="shared" si="66"/>
        <v>0</v>
      </c>
      <c r="DP57" s="250">
        <f t="shared" si="67"/>
        <v>0</v>
      </c>
      <c r="DQ57" s="251">
        <f t="shared" si="68"/>
        <v>32</v>
      </c>
      <c r="DR57" s="250">
        <f t="shared" si="69"/>
        <v>0</v>
      </c>
      <c r="DS57" s="252">
        <f t="shared" si="70"/>
        <v>0</v>
      </c>
      <c r="DT57" s="250">
        <f t="shared" si="71"/>
        <v>0</v>
      </c>
      <c r="DU57" s="251">
        <f t="shared" si="72"/>
        <v>0</v>
      </c>
      <c r="DV57" s="253">
        <f t="shared" si="73"/>
        <v>0</v>
      </c>
      <c r="DW57" s="234" t="s">
        <v>629</v>
      </c>
    </row>
    <row r="58" spans="1:127" ht="31.5">
      <c r="A58" s="233">
        <v>49</v>
      </c>
      <c r="B58" s="235" t="s">
        <v>724</v>
      </c>
      <c r="C58" s="236" t="s">
        <v>1183</v>
      </c>
      <c r="D58" s="235" t="s">
        <v>1253</v>
      </c>
      <c r="E58" s="235" t="s">
        <v>1256</v>
      </c>
      <c r="F58" s="338">
        <v>10</v>
      </c>
      <c r="G58" s="234" t="s">
        <v>1258</v>
      </c>
      <c r="H58" s="234" t="s">
        <v>1219</v>
      </c>
      <c r="I58" s="234" t="s">
        <v>1217</v>
      </c>
      <c r="J58" s="235" t="s">
        <v>1231</v>
      </c>
      <c r="K58" s="234" t="s">
        <v>1232</v>
      </c>
      <c r="L58" s="257" t="s">
        <v>1013</v>
      </c>
      <c r="M58" s="236" t="s">
        <v>1010</v>
      </c>
      <c r="N58" s="237" t="str">
        <f t="shared" si="36"/>
        <v xml:space="preserve">EC_BUSMON
EC_BUSSYNC
EC_DRIVE_TEST_INACTIVE
EC_PRODUCTION_MODE_INACTIVE
EC_STARTUP_1000MS
EC_ENGINE_NOT_CRANKING
</v>
      </c>
      <c r="O58" s="238" t="s">
        <v>1011</v>
      </c>
      <c r="P58" s="239" t="s">
        <v>1011</v>
      </c>
      <c r="Q58" s="239" t="s">
        <v>1011</v>
      </c>
      <c r="R58" s="239" t="s">
        <v>1011</v>
      </c>
      <c r="S58" s="239" t="s">
        <v>1011</v>
      </c>
      <c r="T58" s="239" t="s">
        <v>1011</v>
      </c>
      <c r="U58" s="239" t="s">
        <v>5</v>
      </c>
      <c r="V58" s="239" t="s">
        <v>5</v>
      </c>
      <c r="W58" s="239" t="s">
        <v>5</v>
      </c>
      <c r="X58" s="239"/>
      <c r="Y58" s="240"/>
      <c r="Z58" s="233" t="str">
        <f t="shared" si="37"/>
        <v xml:space="preserve">CA_ACC_02
CA_PSS_02
CA_SENSOR_01
CA_SENSOR_04
CA_SENSOR_08
CA_SENSOR_10
</v>
      </c>
      <c r="AA58" s="241"/>
      <c r="AB58" s="242" t="s">
        <v>1011</v>
      </c>
      <c r="AC58" s="242"/>
      <c r="AD58" s="242"/>
      <c r="AE58" s="242"/>
      <c r="AF58" s="242" t="s">
        <v>1011</v>
      </c>
      <c r="AG58" s="242"/>
      <c r="AH58" s="242"/>
      <c r="AI58" s="242"/>
      <c r="AJ58" s="242"/>
      <c r="AK58" s="242"/>
      <c r="AL58" s="242" t="s">
        <v>1011</v>
      </c>
      <c r="AM58" s="242"/>
      <c r="AN58" s="242"/>
      <c r="AO58" s="242" t="s">
        <v>1011</v>
      </c>
      <c r="AP58" s="242"/>
      <c r="AQ58" s="242"/>
      <c r="AR58" s="242"/>
      <c r="AS58" s="243" t="s">
        <v>1011</v>
      </c>
      <c r="AT58" s="243"/>
      <c r="AU58" s="243" t="s">
        <v>1011</v>
      </c>
      <c r="AV58" s="243"/>
      <c r="AW58" s="243"/>
      <c r="AX58" s="243"/>
      <c r="AY58" s="243" t="s">
        <v>5</v>
      </c>
      <c r="AZ58" s="244" t="s">
        <v>1012</v>
      </c>
      <c r="BA58" s="245" t="s">
        <v>5</v>
      </c>
      <c r="BB58" s="245" t="s">
        <v>5</v>
      </c>
      <c r="BC58" s="245" t="s">
        <v>5</v>
      </c>
      <c r="BD58" s="245" t="s">
        <v>5</v>
      </c>
      <c r="BE58" s="245" t="s">
        <v>5</v>
      </c>
      <c r="BF58" s="246" t="s">
        <v>5</v>
      </c>
      <c r="BG58" s="247" t="s">
        <v>5</v>
      </c>
      <c r="BH58" s="245" t="s">
        <v>1012</v>
      </c>
      <c r="BI58" s="245" t="s">
        <v>1012</v>
      </c>
      <c r="BJ58" s="245" t="s">
        <v>1012</v>
      </c>
      <c r="BK58" s="245" t="s">
        <v>1012</v>
      </c>
      <c r="BL58" s="245" t="s">
        <v>1012</v>
      </c>
      <c r="BM58" s="245" t="s">
        <v>5</v>
      </c>
      <c r="BN58" s="245" t="s">
        <v>5</v>
      </c>
      <c r="BO58" s="245" t="s">
        <v>5</v>
      </c>
      <c r="BP58" s="248" t="s">
        <v>5</v>
      </c>
      <c r="BQ58" s="244" t="s">
        <v>1012</v>
      </c>
      <c r="BR58" s="245" t="s">
        <v>5</v>
      </c>
      <c r="BS58" s="245" t="s">
        <v>5</v>
      </c>
      <c r="BT58" s="245" t="s">
        <v>1012</v>
      </c>
      <c r="BU58" s="245" t="s">
        <v>5</v>
      </c>
      <c r="BV58" s="245" t="s">
        <v>5</v>
      </c>
      <c r="BW58" s="245" t="s">
        <v>5</v>
      </c>
      <c r="BX58" s="245" t="s">
        <v>5</v>
      </c>
      <c r="BY58" s="245" t="s">
        <v>1012</v>
      </c>
      <c r="BZ58" s="245" t="s">
        <v>5</v>
      </c>
      <c r="CA58" s="245" t="s">
        <v>1012</v>
      </c>
      <c r="CB58" s="245" t="s">
        <v>5</v>
      </c>
      <c r="CC58" s="245" t="s">
        <v>5</v>
      </c>
      <c r="CD58" s="245" t="s">
        <v>5</v>
      </c>
      <c r="CE58" s="245" t="s">
        <v>5</v>
      </c>
      <c r="CF58" s="245" t="s">
        <v>1012</v>
      </c>
      <c r="CG58" s="245"/>
      <c r="CH58" s="245" t="s">
        <v>5</v>
      </c>
      <c r="CI58" s="245" t="s">
        <v>5</v>
      </c>
      <c r="CJ58" s="248" t="s">
        <v>5</v>
      </c>
      <c r="CK58" s="249">
        <f t="shared" si="40"/>
        <v>4</v>
      </c>
      <c r="CL58" s="250">
        <f t="shared" si="41"/>
        <v>0</v>
      </c>
      <c r="CM58" s="251">
        <f t="shared" si="42"/>
        <v>0</v>
      </c>
      <c r="CN58" s="250">
        <f t="shared" si="43"/>
        <v>0</v>
      </c>
      <c r="CO58" s="251">
        <f t="shared" si="44"/>
        <v>62</v>
      </c>
      <c r="CP58" s="250">
        <f t="shared" si="45"/>
        <v>0</v>
      </c>
      <c r="CQ58" s="251">
        <f t="shared" si="46"/>
        <v>0</v>
      </c>
      <c r="CR58" s="250">
        <f t="shared" si="47"/>
        <v>0</v>
      </c>
      <c r="CS58" s="251">
        <f t="shared" si="48"/>
        <v>1</v>
      </c>
      <c r="CT58" s="250">
        <f t="shared" si="49"/>
        <v>0</v>
      </c>
      <c r="CU58" s="251">
        <f t="shared" si="50"/>
        <v>0</v>
      </c>
      <c r="CV58" s="250">
        <f t="shared" si="51"/>
        <v>0</v>
      </c>
      <c r="CW58" s="251">
        <f t="shared" si="52"/>
        <v>8</v>
      </c>
      <c r="CX58" s="250">
        <f t="shared" si="53"/>
        <v>0</v>
      </c>
      <c r="CY58" s="251">
        <f t="shared" si="54"/>
        <v>0</v>
      </c>
      <c r="CZ58" s="250">
        <f t="shared" si="55"/>
        <v>0</v>
      </c>
      <c r="DA58" s="251">
        <f t="shared" si="56"/>
        <v>0</v>
      </c>
      <c r="DB58" s="250">
        <f t="shared" si="57"/>
        <v>0</v>
      </c>
      <c r="DC58" s="251">
        <v>0</v>
      </c>
      <c r="DD58" s="250">
        <v>0</v>
      </c>
      <c r="DE58" s="251">
        <f t="shared" si="58"/>
        <v>1</v>
      </c>
      <c r="DF58" s="250">
        <f t="shared" si="59"/>
        <v>0</v>
      </c>
      <c r="DG58" s="251">
        <f t="shared" si="60"/>
        <v>0</v>
      </c>
      <c r="DH58" s="250">
        <f t="shared" si="61"/>
        <v>0</v>
      </c>
      <c r="DI58" s="251">
        <v>0</v>
      </c>
      <c r="DJ58" s="250">
        <v>0</v>
      </c>
      <c r="DK58" s="251">
        <f t="shared" si="62"/>
        <v>1</v>
      </c>
      <c r="DL58" s="250">
        <f t="shared" si="63"/>
        <v>0</v>
      </c>
      <c r="DM58" s="251">
        <f t="shared" si="64"/>
        <v>0</v>
      </c>
      <c r="DN58" s="250">
        <f t="shared" si="65"/>
        <v>0</v>
      </c>
      <c r="DO58" s="251">
        <f t="shared" si="66"/>
        <v>0</v>
      </c>
      <c r="DP58" s="250">
        <f t="shared" si="67"/>
        <v>0</v>
      </c>
      <c r="DQ58" s="251">
        <f t="shared" si="68"/>
        <v>32</v>
      </c>
      <c r="DR58" s="250">
        <f t="shared" si="69"/>
        <v>0</v>
      </c>
      <c r="DS58" s="252">
        <f t="shared" si="70"/>
        <v>0</v>
      </c>
      <c r="DT58" s="250">
        <f t="shared" si="71"/>
        <v>0</v>
      </c>
      <c r="DU58" s="251">
        <f t="shared" si="72"/>
        <v>0</v>
      </c>
      <c r="DV58" s="253">
        <f t="shared" si="73"/>
        <v>0</v>
      </c>
      <c r="DW58" s="234" t="s">
        <v>721</v>
      </c>
    </row>
    <row r="59" spans="1:127" ht="31.5">
      <c r="A59" s="233">
        <v>50</v>
      </c>
      <c r="B59" s="235" t="s">
        <v>720</v>
      </c>
      <c r="C59" s="236" t="s">
        <v>1183</v>
      </c>
      <c r="D59" s="235" t="s">
        <v>1253</v>
      </c>
      <c r="E59" s="235" t="s">
        <v>1256</v>
      </c>
      <c r="F59" s="338">
        <v>10</v>
      </c>
      <c r="G59" s="234" t="s">
        <v>1259</v>
      </c>
      <c r="H59" s="234" t="s">
        <v>1220</v>
      </c>
      <c r="I59" s="234" t="s">
        <v>1218</v>
      </c>
      <c r="J59" s="235" t="s">
        <v>1231</v>
      </c>
      <c r="K59" s="234" t="s">
        <v>1232</v>
      </c>
      <c r="L59" s="257" t="s">
        <v>1013</v>
      </c>
      <c r="M59" s="236" t="s">
        <v>1010</v>
      </c>
      <c r="N59" s="237" t="str">
        <f t="shared" si="36"/>
        <v xml:space="preserve">EC_BUSMON
EC_BUSSYNC
EC_DRIVE_TEST_INACTIVE
EC_PRODUCTION_MODE_INACTIVE
EC_STARTUP_1000MS
EC_ENGINE_NOT_CRANKING
</v>
      </c>
      <c r="O59" s="238" t="s">
        <v>1011</v>
      </c>
      <c r="P59" s="239" t="s">
        <v>1011</v>
      </c>
      <c r="Q59" s="239" t="s">
        <v>1011</v>
      </c>
      <c r="R59" s="239" t="s">
        <v>1011</v>
      </c>
      <c r="S59" s="239" t="s">
        <v>1011</v>
      </c>
      <c r="T59" s="239" t="s">
        <v>1011</v>
      </c>
      <c r="U59" s="239" t="s">
        <v>5</v>
      </c>
      <c r="V59" s="239" t="s">
        <v>5</v>
      </c>
      <c r="W59" s="239" t="s">
        <v>5</v>
      </c>
      <c r="X59" s="239"/>
      <c r="Y59" s="240"/>
      <c r="Z59" s="233" t="str">
        <f t="shared" si="37"/>
        <v xml:space="preserve">CA_ACC_02
CA_PSS_02
CA_SENSOR_01
CA_SENSOR_04
CA_SENSOR_08
CA_SENSOR_10
</v>
      </c>
      <c r="AA59" s="241"/>
      <c r="AB59" s="242" t="s">
        <v>1011</v>
      </c>
      <c r="AC59" s="242"/>
      <c r="AD59" s="242"/>
      <c r="AE59" s="242"/>
      <c r="AF59" s="242" t="s">
        <v>1011</v>
      </c>
      <c r="AG59" s="242"/>
      <c r="AH59" s="242"/>
      <c r="AI59" s="242"/>
      <c r="AJ59" s="242"/>
      <c r="AK59" s="242"/>
      <c r="AL59" s="242" t="s">
        <v>1011</v>
      </c>
      <c r="AM59" s="242"/>
      <c r="AN59" s="242"/>
      <c r="AO59" s="242" t="s">
        <v>1011</v>
      </c>
      <c r="AP59" s="242"/>
      <c r="AQ59" s="242"/>
      <c r="AR59" s="242"/>
      <c r="AS59" s="243" t="s">
        <v>1011</v>
      </c>
      <c r="AT59" s="243"/>
      <c r="AU59" s="243" t="s">
        <v>1011</v>
      </c>
      <c r="AV59" s="243"/>
      <c r="AW59" s="243"/>
      <c r="AX59" s="243"/>
      <c r="AY59" s="243" t="s">
        <v>5</v>
      </c>
      <c r="AZ59" s="244" t="s">
        <v>1012</v>
      </c>
      <c r="BA59" s="245" t="s">
        <v>5</v>
      </c>
      <c r="BB59" s="245" t="s">
        <v>5</v>
      </c>
      <c r="BC59" s="245" t="s">
        <v>5</v>
      </c>
      <c r="BD59" s="245" t="s">
        <v>5</v>
      </c>
      <c r="BE59" s="245" t="s">
        <v>5</v>
      </c>
      <c r="BF59" s="246" t="s">
        <v>5</v>
      </c>
      <c r="BG59" s="247" t="s">
        <v>5</v>
      </c>
      <c r="BH59" s="245" t="s">
        <v>1012</v>
      </c>
      <c r="BI59" s="245" t="s">
        <v>1012</v>
      </c>
      <c r="BJ59" s="245" t="s">
        <v>1012</v>
      </c>
      <c r="BK59" s="245" t="s">
        <v>1012</v>
      </c>
      <c r="BL59" s="245" t="s">
        <v>1012</v>
      </c>
      <c r="BM59" s="245" t="s">
        <v>5</v>
      </c>
      <c r="BN59" s="245" t="s">
        <v>5</v>
      </c>
      <c r="BO59" s="245" t="s">
        <v>5</v>
      </c>
      <c r="BP59" s="248" t="s">
        <v>5</v>
      </c>
      <c r="BQ59" s="244" t="s">
        <v>1012</v>
      </c>
      <c r="BR59" s="245" t="s">
        <v>5</v>
      </c>
      <c r="BS59" s="245" t="s">
        <v>5</v>
      </c>
      <c r="BT59" s="245" t="s">
        <v>1012</v>
      </c>
      <c r="BU59" s="245" t="s">
        <v>5</v>
      </c>
      <c r="BV59" s="245" t="s">
        <v>5</v>
      </c>
      <c r="BW59" s="245" t="s">
        <v>5</v>
      </c>
      <c r="BX59" s="245" t="s">
        <v>5</v>
      </c>
      <c r="BY59" s="245" t="s">
        <v>1012</v>
      </c>
      <c r="BZ59" s="245" t="s">
        <v>5</v>
      </c>
      <c r="CA59" s="245" t="s">
        <v>1012</v>
      </c>
      <c r="CB59" s="245" t="s">
        <v>5</v>
      </c>
      <c r="CC59" s="245" t="s">
        <v>5</v>
      </c>
      <c r="CD59" s="245" t="s">
        <v>5</v>
      </c>
      <c r="CE59" s="245" t="s">
        <v>5</v>
      </c>
      <c r="CF59" s="245" t="s">
        <v>1012</v>
      </c>
      <c r="CG59" s="245"/>
      <c r="CH59" s="245" t="s">
        <v>5</v>
      </c>
      <c r="CI59" s="245" t="s">
        <v>5</v>
      </c>
      <c r="CJ59" s="248" t="s">
        <v>5</v>
      </c>
      <c r="CK59" s="249">
        <f t="shared" si="40"/>
        <v>4</v>
      </c>
      <c r="CL59" s="250">
        <f t="shared" si="41"/>
        <v>0</v>
      </c>
      <c r="CM59" s="251">
        <f t="shared" si="42"/>
        <v>0</v>
      </c>
      <c r="CN59" s="250">
        <f t="shared" si="43"/>
        <v>0</v>
      </c>
      <c r="CO59" s="251">
        <f t="shared" si="44"/>
        <v>62</v>
      </c>
      <c r="CP59" s="250">
        <f t="shared" si="45"/>
        <v>0</v>
      </c>
      <c r="CQ59" s="251">
        <f t="shared" si="46"/>
        <v>0</v>
      </c>
      <c r="CR59" s="250">
        <f t="shared" si="47"/>
        <v>0</v>
      </c>
      <c r="CS59" s="251">
        <f t="shared" si="48"/>
        <v>1</v>
      </c>
      <c r="CT59" s="250">
        <f t="shared" si="49"/>
        <v>0</v>
      </c>
      <c r="CU59" s="251">
        <f t="shared" si="50"/>
        <v>0</v>
      </c>
      <c r="CV59" s="250">
        <f t="shared" si="51"/>
        <v>0</v>
      </c>
      <c r="CW59" s="251">
        <f t="shared" si="52"/>
        <v>8</v>
      </c>
      <c r="CX59" s="250">
        <f t="shared" si="53"/>
        <v>0</v>
      </c>
      <c r="CY59" s="251">
        <f t="shared" si="54"/>
        <v>0</v>
      </c>
      <c r="CZ59" s="250">
        <f t="shared" si="55"/>
        <v>0</v>
      </c>
      <c r="DA59" s="251">
        <f t="shared" si="56"/>
        <v>0</v>
      </c>
      <c r="DB59" s="250">
        <f t="shared" si="57"/>
        <v>0</v>
      </c>
      <c r="DC59" s="251">
        <v>0</v>
      </c>
      <c r="DD59" s="250">
        <v>0</v>
      </c>
      <c r="DE59" s="251">
        <f t="shared" si="58"/>
        <v>1</v>
      </c>
      <c r="DF59" s="250">
        <f t="shared" si="59"/>
        <v>0</v>
      </c>
      <c r="DG59" s="251">
        <f t="shared" si="60"/>
        <v>0</v>
      </c>
      <c r="DH59" s="250">
        <f t="shared" si="61"/>
        <v>0</v>
      </c>
      <c r="DI59" s="251">
        <v>0</v>
      </c>
      <c r="DJ59" s="250">
        <v>0</v>
      </c>
      <c r="DK59" s="251">
        <f t="shared" si="62"/>
        <v>1</v>
      </c>
      <c r="DL59" s="250">
        <f t="shared" si="63"/>
        <v>0</v>
      </c>
      <c r="DM59" s="251">
        <f t="shared" si="64"/>
        <v>0</v>
      </c>
      <c r="DN59" s="250">
        <f t="shared" si="65"/>
        <v>0</v>
      </c>
      <c r="DO59" s="251">
        <f t="shared" si="66"/>
        <v>0</v>
      </c>
      <c r="DP59" s="250">
        <f t="shared" si="67"/>
        <v>0</v>
      </c>
      <c r="DQ59" s="251">
        <f t="shared" si="68"/>
        <v>32</v>
      </c>
      <c r="DR59" s="250">
        <f t="shared" si="69"/>
        <v>0</v>
      </c>
      <c r="DS59" s="252">
        <f t="shared" si="70"/>
        <v>0</v>
      </c>
      <c r="DT59" s="250">
        <f t="shared" si="71"/>
        <v>0</v>
      </c>
      <c r="DU59" s="251">
        <f t="shared" si="72"/>
        <v>0</v>
      </c>
      <c r="DV59" s="253">
        <f t="shared" si="73"/>
        <v>0</v>
      </c>
      <c r="DW59" s="234" t="s">
        <v>721</v>
      </c>
    </row>
    <row r="60" spans="1:127" ht="31.5">
      <c r="A60" s="233">
        <v>51</v>
      </c>
      <c r="B60" s="235" t="s">
        <v>632</v>
      </c>
      <c r="C60" s="236" t="s">
        <v>1183</v>
      </c>
      <c r="D60" s="235" t="s">
        <v>1254</v>
      </c>
      <c r="E60" s="235" t="s">
        <v>1257</v>
      </c>
      <c r="F60" s="338">
        <v>10</v>
      </c>
      <c r="G60" s="234" t="s">
        <v>1186</v>
      </c>
      <c r="H60" s="234" t="s">
        <v>1186</v>
      </c>
      <c r="I60" s="234" t="s">
        <v>1214</v>
      </c>
      <c r="J60" s="235" t="s">
        <v>1231</v>
      </c>
      <c r="K60" s="234" t="s">
        <v>1232</v>
      </c>
      <c r="L60" s="257" t="s">
        <v>1013</v>
      </c>
      <c r="M60" s="236" t="s">
        <v>1010</v>
      </c>
      <c r="N60" s="237" t="str">
        <f t="shared" si="36"/>
        <v xml:space="preserve">EC_BUSMON
EC_BUSSYNC
EC_DRIVE_TEST_INACTIVE
EC_PRODUCTION_MODE_INACTIVE
EC_STARTUP_1000MS
EC_ENGINE_NOT_CRANKING
</v>
      </c>
      <c r="O60" s="238" t="s">
        <v>1011</v>
      </c>
      <c r="P60" s="239" t="s">
        <v>1011</v>
      </c>
      <c r="Q60" s="239" t="s">
        <v>1011</v>
      </c>
      <c r="R60" s="239" t="s">
        <v>1011</v>
      </c>
      <c r="S60" s="239" t="s">
        <v>1011</v>
      </c>
      <c r="T60" s="239" t="s">
        <v>1011</v>
      </c>
      <c r="U60" s="239" t="s">
        <v>5</v>
      </c>
      <c r="V60" s="239" t="s">
        <v>5</v>
      </c>
      <c r="W60" s="239" t="s">
        <v>5</v>
      </c>
      <c r="X60" s="239"/>
      <c r="Y60" s="240"/>
      <c r="Z60" s="233" t="str">
        <f t="shared" si="37"/>
        <v xml:space="preserve">CA_ACC_02
CA_PSS_02
CA_SENSOR_01
CA_SENSOR_04
CA_SENSOR_08
CA_SENSOR_10
</v>
      </c>
      <c r="AA60" s="241"/>
      <c r="AB60" s="242" t="s">
        <v>1011</v>
      </c>
      <c r="AC60" s="242"/>
      <c r="AD60" s="242"/>
      <c r="AE60" s="242"/>
      <c r="AF60" s="242" t="s">
        <v>1011</v>
      </c>
      <c r="AG60" s="242"/>
      <c r="AH60" s="242"/>
      <c r="AI60" s="242"/>
      <c r="AJ60" s="242"/>
      <c r="AK60" s="242"/>
      <c r="AL60" s="242" t="s">
        <v>1011</v>
      </c>
      <c r="AM60" s="242"/>
      <c r="AN60" s="242"/>
      <c r="AO60" s="242" t="s">
        <v>1011</v>
      </c>
      <c r="AP60" s="242"/>
      <c r="AQ60" s="242"/>
      <c r="AR60" s="242"/>
      <c r="AS60" s="243" t="s">
        <v>1011</v>
      </c>
      <c r="AT60" s="243"/>
      <c r="AU60" s="243" t="s">
        <v>1011</v>
      </c>
      <c r="AV60" s="243"/>
      <c r="AW60" s="243"/>
      <c r="AX60" s="243"/>
      <c r="AY60" s="243" t="s">
        <v>5</v>
      </c>
      <c r="AZ60" s="244" t="s">
        <v>1012</v>
      </c>
      <c r="BA60" s="245" t="s">
        <v>5</v>
      </c>
      <c r="BB60" s="245" t="s">
        <v>5</v>
      </c>
      <c r="BC60" s="245" t="s">
        <v>5</v>
      </c>
      <c r="BD60" s="245" t="s">
        <v>5</v>
      </c>
      <c r="BE60" s="245" t="s">
        <v>5</v>
      </c>
      <c r="BF60" s="246" t="s">
        <v>5</v>
      </c>
      <c r="BG60" s="247" t="s">
        <v>5</v>
      </c>
      <c r="BH60" s="245" t="s">
        <v>1012</v>
      </c>
      <c r="BI60" s="245" t="s">
        <v>1012</v>
      </c>
      <c r="BJ60" s="245" t="s">
        <v>1012</v>
      </c>
      <c r="BK60" s="245" t="s">
        <v>1012</v>
      </c>
      <c r="BL60" s="245" t="s">
        <v>1012</v>
      </c>
      <c r="BM60" s="245" t="s">
        <v>5</v>
      </c>
      <c r="BN60" s="245" t="s">
        <v>5</v>
      </c>
      <c r="BO60" s="245" t="s">
        <v>5</v>
      </c>
      <c r="BP60" s="248" t="s">
        <v>5</v>
      </c>
      <c r="BQ60" s="244" t="s">
        <v>1012</v>
      </c>
      <c r="BR60" s="245" t="s">
        <v>5</v>
      </c>
      <c r="BS60" s="245" t="s">
        <v>5</v>
      </c>
      <c r="BT60" s="245" t="s">
        <v>1012</v>
      </c>
      <c r="BU60" s="245" t="s">
        <v>5</v>
      </c>
      <c r="BV60" s="245" t="s">
        <v>5</v>
      </c>
      <c r="BW60" s="245" t="s">
        <v>5</v>
      </c>
      <c r="BX60" s="245" t="s">
        <v>5</v>
      </c>
      <c r="BY60" s="245" t="s">
        <v>1012</v>
      </c>
      <c r="BZ60" s="245" t="s">
        <v>5</v>
      </c>
      <c r="CA60" s="245" t="s">
        <v>1012</v>
      </c>
      <c r="CB60" s="245" t="s">
        <v>5</v>
      </c>
      <c r="CC60" s="245" t="s">
        <v>5</v>
      </c>
      <c r="CD60" s="245" t="s">
        <v>5</v>
      </c>
      <c r="CE60" s="245" t="s">
        <v>5</v>
      </c>
      <c r="CF60" s="245" t="s">
        <v>1012</v>
      </c>
      <c r="CG60" s="245"/>
      <c r="CH60" s="245" t="s">
        <v>5</v>
      </c>
      <c r="CI60" s="245" t="s">
        <v>5</v>
      </c>
      <c r="CJ60" s="248" t="s">
        <v>5</v>
      </c>
      <c r="CK60" s="249">
        <f t="shared" si="40"/>
        <v>4</v>
      </c>
      <c r="CL60" s="250">
        <f t="shared" si="41"/>
        <v>0</v>
      </c>
      <c r="CM60" s="251">
        <f t="shared" si="42"/>
        <v>0</v>
      </c>
      <c r="CN60" s="250">
        <f t="shared" si="43"/>
        <v>0</v>
      </c>
      <c r="CO60" s="251">
        <f t="shared" si="44"/>
        <v>62</v>
      </c>
      <c r="CP60" s="250">
        <f t="shared" si="45"/>
        <v>0</v>
      </c>
      <c r="CQ60" s="251">
        <f t="shared" si="46"/>
        <v>0</v>
      </c>
      <c r="CR60" s="250">
        <f t="shared" si="47"/>
        <v>0</v>
      </c>
      <c r="CS60" s="251">
        <f t="shared" si="48"/>
        <v>1</v>
      </c>
      <c r="CT60" s="250">
        <f t="shared" si="49"/>
        <v>0</v>
      </c>
      <c r="CU60" s="251">
        <f t="shared" si="50"/>
        <v>0</v>
      </c>
      <c r="CV60" s="250">
        <f t="shared" si="51"/>
        <v>0</v>
      </c>
      <c r="CW60" s="251">
        <f t="shared" si="52"/>
        <v>8</v>
      </c>
      <c r="CX60" s="250">
        <f t="shared" si="53"/>
        <v>0</v>
      </c>
      <c r="CY60" s="251">
        <f t="shared" si="54"/>
        <v>0</v>
      </c>
      <c r="CZ60" s="250">
        <f t="shared" si="55"/>
        <v>0</v>
      </c>
      <c r="DA60" s="251">
        <f t="shared" si="56"/>
        <v>0</v>
      </c>
      <c r="DB60" s="250">
        <f t="shared" si="57"/>
        <v>0</v>
      </c>
      <c r="DC60" s="251">
        <v>0</v>
      </c>
      <c r="DD60" s="250">
        <v>0</v>
      </c>
      <c r="DE60" s="251">
        <f t="shared" si="58"/>
        <v>1</v>
      </c>
      <c r="DF60" s="250">
        <f t="shared" si="59"/>
        <v>0</v>
      </c>
      <c r="DG60" s="251">
        <f t="shared" si="60"/>
        <v>0</v>
      </c>
      <c r="DH60" s="250">
        <f t="shared" si="61"/>
        <v>0</v>
      </c>
      <c r="DI60" s="251">
        <v>0</v>
      </c>
      <c r="DJ60" s="250">
        <v>0</v>
      </c>
      <c r="DK60" s="251">
        <f t="shared" si="62"/>
        <v>1</v>
      </c>
      <c r="DL60" s="250">
        <f t="shared" si="63"/>
        <v>0</v>
      </c>
      <c r="DM60" s="251">
        <f t="shared" si="64"/>
        <v>0</v>
      </c>
      <c r="DN60" s="250">
        <f t="shared" si="65"/>
        <v>0</v>
      </c>
      <c r="DO60" s="251">
        <f t="shared" si="66"/>
        <v>0</v>
      </c>
      <c r="DP60" s="250">
        <f t="shared" si="67"/>
        <v>0</v>
      </c>
      <c r="DQ60" s="251">
        <f t="shared" si="68"/>
        <v>32</v>
      </c>
      <c r="DR60" s="250">
        <f t="shared" si="69"/>
        <v>0</v>
      </c>
      <c r="DS60" s="252">
        <f t="shared" si="70"/>
        <v>0</v>
      </c>
      <c r="DT60" s="250">
        <f t="shared" si="71"/>
        <v>0</v>
      </c>
      <c r="DU60" s="251">
        <f t="shared" si="72"/>
        <v>0</v>
      </c>
      <c r="DV60" s="253">
        <f t="shared" si="73"/>
        <v>0</v>
      </c>
      <c r="DW60" s="234" t="s">
        <v>633</v>
      </c>
    </row>
    <row r="61" spans="1:127" ht="31.5">
      <c r="A61" s="233">
        <v>52</v>
      </c>
      <c r="B61" s="235" t="s">
        <v>726</v>
      </c>
      <c r="C61" s="236" t="s">
        <v>1183</v>
      </c>
      <c r="D61" s="235" t="s">
        <v>1254</v>
      </c>
      <c r="E61" s="235" t="s">
        <v>1257</v>
      </c>
      <c r="F61" s="338">
        <v>10</v>
      </c>
      <c r="G61" s="234" t="s">
        <v>1264</v>
      </c>
      <c r="H61" s="234" t="s">
        <v>1219</v>
      </c>
      <c r="I61" s="234" t="s">
        <v>1217</v>
      </c>
      <c r="J61" s="235" t="s">
        <v>1231</v>
      </c>
      <c r="K61" s="234" t="s">
        <v>1232</v>
      </c>
      <c r="L61" s="257" t="s">
        <v>1013</v>
      </c>
      <c r="M61" s="236" t="s">
        <v>1010</v>
      </c>
      <c r="N61" s="237" t="str">
        <f t="shared" si="36"/>
        <v xml:space="preserve">EC_BUSMON
EC_BUSSYNC
EC_DRIVE_TEST_INACTIVE
EC_PRODUCTION_MODE_INACTIVE
EC_STARTUP_1000MS
EC_ENGINE_NOT_CRANKING
</v>
      </c>
      <c r="O61" s="238" t="s">
        <v>1011</v>
      </c>
      <c r="P61" s="239" t="s">
        <v>1011</v>
      </c>
      <c r="Q61" s="239" t="s">
        <v>1011</v>
      </c>
      <c r="R61" s="239" t="s">
        <v>1011</v>
      </c>
      <c r="S61" s="239" t="s">
        <v>1011</v>
      </c>
      <c r="T61" s="239" t="s">
        <v>1011</v>
      </c>
      <c r="U61" s="239" t="s">
        <v>5</v>
      </c>
      <c r="V61" s="239" t="s">
        <v>5</v>
      </c>
      <c r="W61" s="239" t="s">
        <v>5</v>
      </c>
      <c r="X61" s="239"/>
      <c r="Y61" s="240"/>
      <c r="Z61" s="233" t="str">
        <f t="shared" si="37"/>
        <v xml:space="preserve">CA_ACC_02
CA_PSS_02
CA_SENSOR_01
CA_SENSOR_04
CA_SENSOR_08
CA_SENSOR_10
</v>
      </c>
      <c r="AA61" s="241"/>
      <c r="AB61" s="242" t="s">
        <v>1011</v>
      </c>
      <c r="AC61" s="242"/>
      <c r="AD61" s="242"/>
      <c r="AE61" s="242"/>
      <c r="AF61" s="242" t="s">
        <v>1011</v>
      </c>
      <c r="AG61" s="242"/>
      <c r="AH61" s="242"/>
      <c r="AI61" s="242"/>
      <c r="AJ61" s="242"/>
      <c r="AK61" s="242"/>
      <c r="AL61" s="242" t="s">
        <v>1011</v>
      </c>
      <c r="AM61" s="242"/>
      <c r="AN61" s="242"/>
      <c r="AO61" s="242" t="s">
        <v>1011</v>
      </c>
      <c r="AP61" s="242"/>
      <c r="AQ61" s="242"/>
      <c r="AR61" s="242"/>
      <c r="AS61" s="243" t="s">
        <v>1011</v>
      </c>
      <c r="AT61" s="243"/>
      <c r="AU61" s="243" t="s">
        <v>1011</v>
      </c>
      <c r="AV61" s="243"/>
      <c r="AW61" s="243"/>
      <c r="AX61" s="243"/>
      <c r="AY61" s="243" t="s">
        <v>5</v>
      </c>
      <c r="AZ61" s="244" t="s">
        <v>1012</v>
      </c>
      <c r="BA61" s="245" t="s">
        <v>5</v>
      </c>
      <c r="BB61" s="245" t="s">
        <v>5</v>
      </c>
      <c r="BC61" s="245" t="s">
        <v>5</v>
      </c>
      <c r="BD61" s="245" t="s">
        <v>5</v>
      </c>
      <c r="BE61" s="245" t="s">
        <v>5</v>
      </c>
      <c r="BF61" s="246" t="s">
        <v>5</v>
      </c>
      <c r="BG61" s="247" t="s">
        <v>5</v>
      </c>
      <c r="BH61" s="245" t="s">
        <v>1012</v>
      </c>
      <c r="BI61" s="245" t="s">
        <v>1012</v>
      </c>
      <c r="BJ61" s="245" t="s">
        <v>1012</v>
      </c>
      <c r="BK61" s="245" t="s">
        <v>1012</v>
      </c>
      <c r="BL61" s="245" t="s">
        <v>1012</v>
      </c>
      <c r="BM61" s="245" t="s">
        <v>5</v>
      </c>
      <c r="BN61" s="245" t="s">
        <v>5</v>
      </c>
      <c r="BO61" s="245" t="s">
        <v>5</v>
      </c>
      <c r="BP61" s="248" t="s">
        <v>5</v>
      </c>
      <c r="BQ61" s="244" t="s">
        <v>1012</v>
      </c>
      <c r="BR61" s="245" t="s">
        <v>5</v>
      </c>
      <c r="BS61" s="245" t="s">
        <v>5</v>
      </c>
      <c r="BT61" s="245" t="s">
        <v>1012</v>
      </c>
      <c r="BU61" s="245" t="s">
        <v>5</v>
      </c>
      <c r="BV61" s="245" t="s">
        <v>5</v>
      </c>
      <c r="BW61" s="245" t="s">
        <v>5</v>
      </c>
      <c r="BX61" s="245" t="s">
        <v>5</v>
      </c>
      <c r="BY61" s="245" t="s">
        <v>1012</v>
      </c>
      <c r="BZ61" s="245" t="s">
        <v>5</v>
      </c>
      <c r="CA61" s="245" t="s">
        <v>1012</v>
      </c>
      <c r="CB61" s="245" t="s">
        <v>5</v>
      </c>
      <c r="CC61" s="245" t="s">
        <v>5</v>
      </c>
      <c r="CD61" s="245" t="s">
        <v>5</v>
      </c>
      <c r="CE61" s="245" t="s">
        <v>5</v>
      </c>
      <c r="CF61" s="245" t="s">
        <v>1012</v>
      </c>
      <c r="CG61" s="245"/>
      <c r="CH61" s="245" t="s">
        <v>5</v>
      </c>
      <c r="CI61" s="245" t="s">
        <v>5</v>
      </c>
      <c r="CJ61" s="248" t="s">
        <v>5</v>
      </c>
      <c r="CK61" s="249">
        <f t="shared" si="40"/>
        <v>4</v>
      </c>
      <c r="CL61" s="250">
        <f t="shared" si="41"/>
        <v>0</v>
      </c>
      <c r="CM61" s="251">
        <f t="shared" si="42"/>
        <v>0</v>
      </c>
      <c r="CN61" s="250">
        <f t="shared" si="43"/>
        <v>0</v>
      </c>
      <c r="CO61" s="251">
        <f t="shared" si="44"/>
        <v>62</v>
      </c>
      <c r="CP61" s="250">
        <f t="shared" si="45"/>
        <v>0</v>
      </c>
      <c r="CQ61" s="251">
        <f t="shared" si="46"/>
        <v>0</v>
      </c>
      <c r="CR61" s="250">
        <f t="shared" si="47"/>
        <v>0</v>
      </c>
      <c r="CS61" s="251">
        <f t="shared" si="48"/>
        <v>1</v>
      </c>
      <c r="CT61" s="250">
        <f t="shared" si="49"/>
        <v>0</v>
      </c>
      <c r="CU61" s="251">
        <f t="shared" si="50"/>
        <v>0</v>
      </c>
      <c r="CV61" s="250">
        <f t="shared" si="51"/>
        <v>0</v>
      </c>
      <c r="CW61" s="251">
        <f t="shared" si="52"/>
        <v>8</v>
      </c>
      <c r="CX61" s="250">
        <f t="shared" si="53"/>
        <v>0</v>
      </c>
      <c r="CY61" s="251">
        <f t="shared" si="54"/>
        <v>0</v>
      </c>
      <c r="CZ61" s="250">
        <f t="shared" si="55"/>
        <v>0</v>
      </c>
      <c r="DA61" s="251">
        <f t="shared" si="56"/>
        <v>0</v>
      </c>
      <c r="DB61" s="250">
        <f t="shared" si="57"/>
        <v>0</v>
      </c>
      <c r="DC61" s="251">
        <v>0</v>
      </c>
      <c r="DD61" s="250">
        <v>0</v>
      </c>
      <c r="DE61" s="251">
        <f t="shared" si="58"/>
        <v>1</v>
      </c>
      <c r="DF61" s="250">
        <f t="shared" si="59"/>
        <v>0</v>
      </c>
      <c r="DG61" s="251">
        <f t="shared" si="60"/>
        <v>0</v>
      </c>
      <c r="DH61" s="250">
        <f t="shared" si="61"/>
        <v>0</v>
      </c>
      <c r="DI61" s="251">
        <v>0</v>
      </c>
      <c r="DJ61" s="250">
        <v>0</v>
      </c>
      <c r="DK61" s="251">
        <f t="shared" si="62"/>
        <v>1</v>
      </c>
      <c r="DL61" s="250">
        <f t="shared" si="63"/>
        <v>0</v>
      </c>
      <c r="DM61" s="251">
        <f t="shared" si="64"/>
        <v>0</v>
      </c>
      <c r="DN61" s="250">
        <f t="shared" si="65"/>
        <v>0</v>
      </c>
      <c r="DO61" s="251">
        <f t="shared" si="66"/>
        <v>0</v>
      </c>
      <c r="DP61" s="250">
        <f t="shared" si="67"/>
        <v>0</v>
      </c>
      <c r="DQ61" s="251">
        <f t="shared" si="68"/>
        <v>32</v>
      </c>
      <c r="DR61" s="250">
        <f t="shared" si="69"/>
        <v>0</v>
      </c>
      <c r="DS61" s="252">
        <f t="shared" si="70"/>
        <v>0</v>
      </c>
      <c r="DT61" s="250">
        <f t="shared" si="71"/>
        <v>0</v>
      </c>
      <c r="DU61" s="251">
        <f t="shared" si="72"/>
        <v>0</v>
      </c>
      <c r="DV61" s="253">
        <f t="shared" si="73"/>
        <v>0</v>
      </c>
      <c r="DW61" s="234" t="s">
        <v>727</v>
      </c>
    </row>
    <row r="62" spans="1:127" ht="31.5">
      <c r="A62" s="233">
        <v>53</v>
      </c>
      <c r="B62" s="235" t="s">
        <v>730</v>
      </c>
      <c r="C62" s="236" t="s">
        <v>1183</v>
      </c>
      <c r="D62" s="235" t="s">
        <v>1254</v>
      </c>
      <c r="E62" s="235" t="s">
        <v>1257</v>
      </c>
      <c r="F62" s="338">
        <v>10</v>
      </c>
      <c r="G62" s="234" t="s">
        <v>1265</v>
      </c>
      <c r="H62" s="234" t="s">
        <v>1220</v>
      </c>
      <c r="I62" s="234" t="s">
        <v>1218</v>
      </c>
      <c r="J62" s="235" t="s">
        <v>1231</v>
      </c>
      <c r="K62" s="234" t="s">
        <v>1232</v>
      </c>
      <c r="L62" s="257" t="s">
        <v>1013</v>
      </c>
      <c r="M62" s="236" t="s">
        <v>1010</v>
      </c>
      <c r="N62" s="237" t="str">
        <f t="shared" si="36"/>
        <v xml:space="preserve">EC_BUSMON
EC_BUSSYNC
EC_DRIVE_TEST_INACTIVE
EC_PRODUCTION_MODE_INACTIVE
EC_STARTUP_1000MS
EC_ENGINE_NOT_CRANKING
</v>
      </c>
      <c r="O62" s="238" t="s">
        <v>1011</v>
      </c>
      <c r="P62" s="239" t="s">
        <v>1011</v>
      </c>
      <c r="Q62" s="239" t="s">
        <v>1011</v>
      </c>
      <c r="R62" s="239" t="s">
        <v>1011</v>
      </c>
      <c r="S62" s="239" t="s">
        <v>1011</v>
      </c>
      <c r="T62" s="239" t="s">
        <v>1011</v>
      </c>
      <c r="U62" s="239" t="s">
        <v>5</v>
      </c>
      <c r="V62" s="239" t="s">
        <v>5</v>
      </c>
      <c r="W62" s="239" t="s">
        <v>5</v>
      </c>
      <c r="X62" s="239"/>
      <c r="Y62" s="240"/>
      <c r="Z62" s="233" t="str">
        <f t="shared" si="37"/>
        <v xml:space="preserve">CA_ACC_02
CA_PSS_02
CA_SENSOR_01
CA_SENSOR_04
CA_SENSOR_08
CA_SENSOR_10
</v>
      </c>
      <c r="AA62" s="241"/>
      <c r="AB62" s="242" t="s">
        <v>1011</v>
      </c>
      <c r="AC62" s="242"/>
      <c r="AD62" s="242"/>
      <c r="AE62" s="242"/>
      <c r="AF62" s="242" t="s">
        <v>1011</v>
      </c>
      <c r="AG62" s="242"/>
      <c r="AH62" s="242"/>
      <c r="AI62" s="242"/>
      <c r="AJ62" s="242"/>
      <c r="AK62" s="242"/>
      <c r="AL62" s="242" t="s">
        <v>1011</v>
      </c>
      <c r="AM62" s="242"/>
      <c r="AN62" s="242"/>
      <c r="AO62" s="242" t="s">
        <v>1011</v>
      </c>
      <c r="AP62" s="242"/>
      <c r="AQ62" s="242"/>
      <c r="AR62" s="242"/>
      <c r="AS62" s="243" t="s">
        <v>1011</v>
      </c>
      <c r="AT62" s="243"/>
      <c r="AU62" s="243" t="s">
        <v>1011</v>
      </c>
      <c r="AV62" s="243"/>
      <c r="AW62" s="243"/>
      <c r="AX62" s="243"/>
      <c r="AY62" s="243" t="s">
        <v>5</v>
      </c>
      <c r="AZ62" s="244" t="s">
        <v>1012</v>
      </c>
      <c r="BA62" s="245" t="s">
        <v>5</v>
      </c>
      <c r="BB62" s="245" t="s">
        <v>5</v>
      </c>
      <c r="BC62" s="245" t="s">
        <v>5</v>
      </c>
      <c r="BD62" s="245" t="s">
        <v>5</v>
      </c>
      <c r="BE62" s="245" t="s">
        <v>5</v>
      </c>
      <c r="BF62" s="246" t="s">
        <v>5</v>
      </c>
      <c r="BG62" s="247" t="s">
        <v>5</v>
      </c>
      <c r="BH62" s="245" t="s">
        <v>1012</v>
      </c>
      <c r="BI62" s="245" t="s">
        <v>1012</v>
      </c>
      <c r="BJ62" s="245" t="s">
        <v>1012</v>
      </c>
      <c r="BK62" s="245" t="s">
        <v>1012</v>
      </c>
      <c r="BL62" s="245" t="s">
        <v>1012</v>
      </c>
      <c r="BM62" s="245" t="s">
        <v>5</v>
      </c>
      <c r="BN62" s="245" t="s">
        <v>5</v>
      </c>
      <c r="BO62" s="245" t="s">
        <v>5</v>
      </c>
      <c r="BP62" s="248" t="s">
        <v>5</v>
      </c>
      <c r="BQ62" s="244" t="s">
        <v>1012</v>
      </c>
      <c r="BR62" s="245" t="s">
        <v>5</v>
      </c>
      <c r="BS62" s="245" t="s">
        <v>5</v>
      </c>
      <c r="BT62" s="245" t="s">
        <v>1012</v>
      </c>
      <c r="BU62" s="245" t="s">
        <v>5</v>
      </c>
      <c r="BV62" s="245" t="s">
        <v>5</v>
      </c>
      <c r="BW62" s="245" t="s">
        <v>5</v>
      </c>
      <c r="BX62" s="245" t="s">
        <v>5</v>
      </c>
      <c r="BY62" s="245" t="s">
        <v>1012</v>
      </c>
      <c r="BZ62" s="245" t="s">
        <v>5</v>
      </c>
      <c r="CA62" s="245" t="s">
        <v>1012</v>
      </c>
      <c r="CB62" s="245" t="s">
        <v>5</v>
      </c>
      <c r="CC62" s="245" t="s">
        <v>5</v>
      </c>
      <c r="CD62" s="245" t="s">
        <v>5</v>
      </c>
      <c r="CE62" s="245" t="s">
        <v>5</v>
      </c>
      <c r="CF62" s="245" t="s">
        <v>1012</v>
      </c>
      <c r="CG62" s="245"/>
      <c r="CH62" s="245" t="s">
        <v>5</v>
      </c>
      <c r="CI62" s="245" t="s">
        <v>5</v>
      </c>
      <c r="CJ62" s="248" t="s">
        <v>5</v>
      </c>
      <c r="CK62" s="249">
        <f t="shared" si="40"/>
        <v>4</v>
      </c>
      <c r="CL62" s="250">
        <f t="shared" si="41"/>
        <v>0</v>
      </c>
      <c r="CM62" s="251">
        <f t="shared" si="42"/>
        <v>0</v>
      </c>
      <c r="CN62" s="250">
        <f t="shared" si="43"/>
        <v>0</v>
      </c>
      <c r="CO62" s="251">
        <f t="shared" si="44"/>
        <v>62</v>
      </c>
      <c r="CP62" s="250">
        <f t="shared" si="45"/>
        <v>0</v>
      </c>
      <c r="CQ62" s="251">
        <f t="shared" si="46"/>
        <v>0</v>
      </c>
      <c r="CR62" s="250">
        <f t="shared" si="47"/>
        <v>0</v>
      </c>
      <c r="CS62" s="251">
        <f t="shared" si="48"/>
        <v>1</v>
      </c>
      <c r="CT62" s="250">
        <f t="shared" si="49"/>
        <v>0</v>
      </c>
      <c r="CU62" s="251">
        <f t="shared" si="50"/>
        <v>0</v>
      </c>
      <c r="CV62" s="250">
        <f t="shared" si="51"/>
        <v>0</v>
      </c>
      <c r="CW62" s="251">
        <f t="shared" si="52"/>
        <v>8</v>
      </c>
      <c r="CX62" s="250">
        <f t="shared" si="53"/>
        <v>0</v>
      </c>
      <c r="CY62" s="251">
        <f t="shared" si="54"/>
        <v>0</v>
      </c>
      <c r="CZ62" s="250">
        <f t="shared" si="55"/>
        <v>0</v>
      </c>
      <c r="DA62" s="251">
        <f t="shared" si="56"/>
        <v>0</v>
      </c>
      <c r="DB62" s="250">
        <f t="shared" si="57"/>
        <v>0</v>
      </c>
      <c r="DC62" s="251">
        <v>0</v>
      </c>
      <c r="DD62" s="250">
        <v>0</v>
      </c>
      <c r="DE62" s="251">
        <f t="shared" si="58"/>
        <v>1</v>
      </c>
      <c r="DF62" s="250">
        <f t="shared" si="59"/>
        <v>0</v>
      </c>
      <c r="DG62" s="251">
        <f t="shared" si="60"/>
        <v>0</v>
      </c>
      <c r="DH62" s="250">
        <f t="shared" si="61"/>
        <v>0</v>
      </c>
      <c r="DI62" s="251">
        <v>0</v>
      </c>
      <c r="DJ62" s="250">
        <v>0</v>
      </c>
      <c r="DK62" s="251">
        <f t="shared" si="62"/>
        <v>1</v>
      </c>
      <c r="DL62" s="250">
        <f t="shared" si="63"/>
        <v>0</v>
      </c>
      <c r="DM62" s="251">
        <f t="shared" si="64"/>
        <v>0</v>
      </c>
      <c r="DN62" s="250">
        <f t="shared" si="65"/>
        <v>0</v>
      </c>
      <c r="DO62" s="251">
        <f t="shared" si="66"/>
        <v>0</v>
      </c>
      <c r="DP62" s="250">
        <f t="shared" si="67"/>
        <v>0</v>
      </c>
      <c r="DQ62" s="251">
        <f t="shared" si="68"/>
        <v>32</v>
      </c>
      <c r="DR62" s="250">
        <f t="shared" si="69"/>
        <v>0</v>
      </c>
      <c r="DS62" s="252">
        <f t="shared" si="70"/>
        <v>0</v>
      </c>
      <c r="DT62" s="250">
        <f t="shared" si="71"/>
        <v>0</v>
      </c>
      <c r="DU62" s="251">
        <f t="shared" si="72"/>
        <v>0</v>
      </c>
      <c r="DV62" s="253">
        <f t="shared" si="73"/>
        <v>0</v>
      </c>
      <c r="DW62" s="234" t="s">
        <v>727</v>
      </c>
    </row>
    <row r="63" spans="1:127" ht="15.75">
      <c r="A63" s="233">
        <v>54</v>
      </c>
      <c r="B63" s="235" t="s">
        <v>604</v>
      </c>
      <c r="C63" s="236" t="s">
        <v>1183</v>
      </c>
      <c r="D63" s="235" t="s">
        <v>1255</v>
      </c>
      <c r="E63" s="235" t="s">
        <v>1269</v>
      </c>
      <c r="F63" s="338">
        <v>20</v>
      </c>
      <c r="G63" s="234" t="s">
        <v>1186</v>
      </c>
      <c r="H63" s="234" t="s">
        <v>1186</v>
      </c>
      <c r="I63" s="234" t="s">
        <v>1214</v>
      </c>
      <c r="J63" s="235" t="s">
        <v>1231</v>
      </c>
      <c r="K63" s="234" t="s">
        <v>1232</v>
      </c>
      <c r="L63" s="235" t="s">
        <v>1022</v>
      </c>
      <c r="M63" s="236" t="s">
        <v>1010</v>
      </c>
      <c r="N63" s="237" t="str">
        <f t="shared" si="36"/>
        <v xml:space="preserve">EC_BUSMON
EC_BUSSYNC
EC_DRIVE_TEST_INACTIVE
EC_PRODUCTION_MODE_INACTIVE
EC_STARTUP_1000MS
EC_ENGINE_NOT_CRANKING
</v>
      </c>
      <c r="O63" s="238" t="s">
        <v>1011</v>
      </c>
      <c r="P63" s="239" t="s">
        <v>1011</v>
      </c>
      <c r="Q63" s="239" t="s">
        <v>1011</v>
      </c>
      <c r="R63" s="239" t="s">
        <v>1011</v>
      </c>
      <c r="S63" s="239" t="s">
        <v>1011</v>
      </c>
      <c r="T63" s="239" t="s">
        <v>1011</v>
      </c>
      <c r="U63" s="239" t="s">
        <v>5</v>
      </c>
      <c r="V63" s="239" t="s">
        <v>5</v>
      </c>
      <c r="W63" s="239" t="s">
        <v>5</v>
      </c>
      <c r="X63" s="239"/>
      <c r="Y63" s="240"/>
      <c r="Z63" s="233" t="str">
        <f t="shared" si="37"/>
        <v xml:space="preserve">CA_ACC_02
CA_PSS_02
CA_SENSOR_04
CA_SENSOR_08
CA_SENSOR_10
</v>
      </c>
      <c r="AA63" s="241"/>
      <c r="AB63" s="242" t="s">
        <v>1011</v>
      </c>
      <c r="AC63" s="242"/>
      <c r="AD63" s="242"/>
      <c r="AE63" s="242"/>
      <c r="AF63" s="242" t="s">
        <v>1011</v>
      </c>
      <c r="AG63" s="242"/>
      <c r="AH63" s="242"/>
      <c r="AI63" s="242"/>
      <c r="AJ63" s="242"/>
      <c r="AK63" s="242"/>
      <c r="AL63" s="242"/>
      <c r="AM63" s="242"/>
      <c r="AN63" s="242"/>
      <c r="AO63" s="242" t="s">
        <v>1011</v>
      </c>
      <c r="AP63" s="242"/>
      <c r="AQ63" s="242"/>
      <c r="AR63" s="242"/>
      <c r="AS63" s="243" t="s">
        <v>1011</v>
      </c>
      <c r="AT63" s="243"/>
      <c r="AU63" s="243" t="s">
        <v>1011</v>
      </c>
      <c r="AV63" s="243"/>
      <c r="AW63" s="243"/>
      <c r="AX63" s="243"/>
      <c r="AY63" s="243" t="s">
        <v>5</v>
      </c>
      <c r="AZ63" s="244" t="s">
        <v>1012</v>
      </c>
      <c r="BA63" s="245" t="s">
        <v>5</v>
      </c>
      <c r="BB63" s="245" t="s">
        <v>5</v>
      </c>
      <c r="BC63" s="245" t="s">
        <v>5</v>
      </c>
      <c r="BD63" s="245" t="s">
        <v>5</v>
      </c>
      <c r="BE63" s="245" t="s">
        <v>5</v>
      </c>
      <c r="BF63" s="246" t="s">
        <v>5</v>
      </c>
      <c r="BG63" s="247" t="s">
        <v>5</v>
      </c>
      <c r="BH63" s="245" t="s">
        <v>1012</v>
      </c>
      <c r="BI63" s="245" t="s">
        <v>1012</v>
      </c>
      <c r="BJ63" s="245" t="s">
        <v>1012</v>
      </c>
      <c r="BK63" s="245" t="s">
        <v>1012</v>
      </c>
      <c r="BL63" s="245" t="s">
        <v>1012</v>
      </c>
      <c r="BM63" s="245" t="s">
        <v>5</v>
      </c>
      <c r="BN63" s="245" t="s">
        <v>5</v>
      </c>
      <c r="BO63" s="245" t="s">
        <v>5</v>
      </c>
      <c r="BP63" s="248" t="s">
        <v>5</v>
      </c>
      <c r="BQ63" s="244"/>
      <c r="BR63" s="245" t="s">
        <v>5</v>
      </c>
      <c r="BS63" s="245" t="s">
        <v>5</v>
      </c>
      <c r="BT63" s="245" t="s">
        <v>1012</v>
      </c>
      <c r="BU63" s="245" t="s">
        <v>5</v>
      </c>
      <c r="BV63" s="245" t="s">
        <v>5</v>
      </c>
      <c r="BW63" s="245" t="s">
        <v>5</v>
      </c>
      <c r="BX63" s="245" t="s">
        <v>5</v>
      </c>
      <c r="BY63" s="245" t="s">
        <v>1012</v>
      </c>
      <c r="BZ63" s="245" t="s">
        <v>5</v>
      </c>
      <c r="CA63" s="245" t="s">
        <v>1012</v>
      </c>
      <c r="CB63" s="245" t="s">
        <v>5</v>
      </c>
      <c r="CC63" s="245" t="s">
        <v>5</v>
      </c>
      <c r="CD63" s="245" t="s">
        <v>5</v>
      </c>
      <c r="CE63" s="245" t="s">
        <v>5</v>
      </c>
      <c r="CF63" s="245" t="s">
        <v>1012</v>
      </c>
      <c r="CG63" s="245"/>
      <c r="CH63" s="245" t="s">
        <v>5</v>
      </c>
      <c r="CI63" s="245" t="s">
        <v>5</v>
      </c>
      <c r="CJ63" s="248" t="s">
        <v>5</v>
      </c>
      <c r="CK63" s="249">
        <f t="shared" si="40"/>
        <v>4</v>
      </c>
      <c r="CL63" s="250">
        <f t="shared" si="41"/>
        <v>0</v>
      </c>
      <c r="CM63" s="251">
        <f t="shared" si="42"/>
        <v>0</v>
      </c>
      <c r="CN63" s="250">
        <f t="shared" si="43"/>
        <v>0</v>
      </c>
      <c r="CO63" s="251">
        <f t="shared" si="44"/>
        <v>62</v>
      </c>
      <c r="CP63" s="250">
        <f t="shared" si="45"/>
        <v>0</v>
      </c>
      <c r="CQ63" s="251">
        <f t="shared" si="46"/>
        <v>0</v>
      </c>
      <c r="CR63" s="250">
        <f t="shared" si="47"/>
        <v>0</v>
      </c>
      <c r="CS63" s="251">
        <f t="shared" si="48"/>
        <v>0</v>
      </c>
      <c r="CT63" s="250">
        <f t="shared" si="49"/>
        <v>0</v>
      </c>
      <c r="CU63" s="251">
        <f t="shared" si="50"/>
        <v>0</v>
      </c>
      <c r="CV63" s="250">
        <f t="shared" si="51"/>
        <v>0</v>
      </c>
      <c r="CW63" s="251">
        <f t="shared" si="52"/>
        <v>8</v>
      </c>
      <c r="CX63" s="250">
        <f t="shared" si="53"/>
        <v>0</v>
      </c>
      <c r="CY63" s="251">
        <f t="shared" si="54"/>
        <v>0</v>
      </c>
      <c r="CZ63" s="250">
        <f t="shared" si="55"/>
        <v>0</v>
      </c>
      <c r="DA63" s="251">
        <f t="shared" si="56"/>
        <v>0</v>
      </c>
      <c r="DB63" s="250">
        <f t="shared" si="57"/>
        <v>0</v>
      </c>
      <c r="DC63" s="251">
        <v>0</v>
      </c>
      <c r="DD63" s="250">
        <v>0</v>
      </c>
      <c r="DE63" s="251">
        <f t="shared" si="58"/>
        <v>1</v>
      </c>
      <c r="DF63" s="250">
        <f t="shared" si="59"/>
        <v>0</v>
      </c>
      <c r="DG63" s="251">
        <f t="shared" si="60"/>
        <v>0</v>
      </c>
      <c r="DH63" s="250">
        <f t="shared" si="61"/>
        <v>0</v>
      </c>
      <c r="DI63" s="251">
        <v>0</v>
      </c>
      <c r="DJ63" s="250">
        <v>0</v>
      </c>
      <c r="DK63" s="251">
        <f t="shared" si="62"/>
        <v>1</v>
      </c>
      <c r="DL63" s="250">
        <f t="shared" si="63"/>
        <v>0</v>
      </c>
      <c r="DM63" s="251">
        <f t="shared" si="64"/>
        <v>0</v>
      </c>
      <c r="DN63" s="250">
        <f t="shared" si="65"/>
        <v>0</v>
      </c>
      <c r="DO63" s="251">
        <f t="shared" si="66"/>
        <v>0</v>
      </c>
      <c r="DP63" s="250">
        <f t="shared" si="67"/>
        <v>0</v>
      </c>
      <c r="DQ63" s="251">
        <f t="shared" si="68"/>
        <v>32</v>
      </c>
      <c r="DR63" s="250">
        <f t="shared" si="69"/>
        <v>0</v>
      </c>
      <c r="DS63" s="252">
        <f t="shared" si="70"/>
        <v>0</v>
      </c>
      <c r="DT63" s="250">
        <f t="shared" si="71"/>
        <v>0</v>
      </c>
      <c r="DU63" s="251">
        <f t="shared" si="72"/>
        <v>0</v>
      </c>
      <c r="DV63" s="253">
        <f t="shared" si="73"/>
        <v>0</v>
      </c>
      <c r="DW63" s="234" t="s">
        <v>605</v>
      </c>
    </row>
    <row r="64" spans="1:127" ht="15.75">
      <c r="A64" s="233">
        <v>55</v>
      </c>
      <c r="B64" s="235" t="s">
        <v>688</v>
      </c>
      <c r="C64" s="236" t="s">
        <v>1183</v>
      </c>
      <c r="D64" s="235" t="s">
        <v>1255</v>
      </c>
      <c r="E64" s="235" t="s">
        <v>1269</v>
      </c>
      <c r="F64" s="338">
        <v>20</v>
      </c>
      <c r="G64" s="234" t="s">
        <v>1270</v>
      </c>
      <c r="H64" s="234" t="s">
        <v>1219</v>
      </c>
      <c r="I64" s="234" t="s">
        <v>1217</v>
      </c>
      <c r="J64" s="235" t="s">
        <v>1231</v>
      </c>
      <c r="K64" s="234" t="s">
        <v>1232</v>
      </c>
      <c r="L64" s="235" t="s">
        <v>1022</v>
      </c>
      <c r="M64" s="236" t="s">
        <v>1010</v>
      </c>
      <c r="N64" s="237" t="str">
        <f t="shared" si="36"/>
        <v xml:space="preserve">EC_BUSMON
EC_BUSSYNC
EC_DRIVE_TEST_INACTIVE
EC_PRODUCTION_MODE_INACTIVE
EC_STARTUP_1000MS
EC_ENGINE_NOT_CRANKING
</v>
      </c>
      <c r="O64" s="238" t="s">
        <v>1011</v>
      </c>
      <c r="P64" s="239" t="s">
        <v>1011</v>
      </c>
      <c r="Q64" s="239" t="s">
        <v>1011</v>
      </c>
      <c r="R64" s="239" t="s">
        <v>1011</v>
      </c>
      <c r="S64" s="239" t="s">
        <v>1011</v>
      </c>
      <c r="T64" s="239" t="s">
        <v>1011</v>
      </c>
      <c r="U64" s="239" t="s">
        <v>5</v>
      </c>
      <c r="V64" s="239" t="s">
        <v>5</v>
      </c>
      <c r="W64" s="239" t="s">
        <v>5</v>
      </c>
      <c r="X64" s="239"/>
      <c r="Y64" s="240"/>
      <c r="Z64" s="233" t="str">
        <f t="shared" si="37"/>
        <v xml:space="preserve">CA_ACC_02
CA_PSS_02
CA_SENSOR_04
CA_SENSOR_08
CA_SENSOR_10
</v>
      </c>
      <c r="AA64" s="241"/>
      <c r="AB64" s="242" t="s">
        <v>1011</v>
      </c>
      <c r="AC64" s="242"/>
      <c r="AD64" s="242"/>
      <c r="AE64" s="242"/>
      <c r="AF64" s="242" t="s">
        <v>1011</v>
      </c>
      <c r="AG64" s="242"/>
      <c r="AH64" s="242"/>
      <c r="AI64" s="242"/>
      <c r="AJ64" s="242"/>
      <c r="AK64" s="242"/>
      <c r="AL64" s="242"/>
      <c r="AM64" s="242"/>
      <c r="AN64" s="242"/>
      <c r="AO64" s="242" t="s">
        <v>1011</v>
      </c>
      <c r="AP64" s="242"/>
      <c r="AQ64" s="242"/>
      <c r="AR64" s="242"/>
      <c r="AS64" s="243" t="s">
        <v>1011</v>
      </c>
      <c r="AT64" s="243"/>
      <c r="AU64" s="243" t="s">
        <v>1011</v>
      </c>
      <c r="AV64" s="243"/>
      <c r="AW64" s="243"/>
      <c r="AX64" s="243"/>
      <c r="AY64" s="243" t="s">
        <v>5</v>
      </c>
      <c r="AZ64" s="244" t="s">
        <v>1012</v>
      </c>
      <c r="BA64" s="245" t="s">
        <v>5</v>
      </c>
      <c r="BB64" s="245" t="s">
        <v>5</v>
      </c>
      <c r="BC64" s="245" t="s">
        <v>5</v>
      </c>
      <c r="BD64" s="245" t="s">
        <v>5</v>
      </c>
      <c r="BE64" s="245" t="s">
        <v>5</v>
      </c>
      <c r="BF64" s="246" t="s">
        <v>5</v>
      </c>
      <c r="BG64" s="247" t="s">
        <v>5</v>
      </c>
      <c r="BH64" s="245" t="s">
        <v>1012</v>
      </c>
      <c r="BI64" s="245" t="s">
        <v>1012</v>
      </c>
      <c r="BJ64" s="245" t="s">
        <v>1012</v>
      </c>
      <c r="BK64" s="245" t="s">
        <v>1012</v>
      </c>
      <c r="BL64" s="245" t="s">
        <v>1012</v>
      </c>
      <c r="BM64" s="245" t="s">
        <v>5</v>
      </c>
      <c r="BN64" s="245" t="s">
        <v>5</v>
      </c>
      <c r="BO64" s="245" t="s">
        <v>5</v>
      </c>
      <c r="BP64" s="248" t="s">
        <v>5</v>
      </c>
      <c r="BQ64" s="244"/>
      <c r="BR64" s="245" t="s">
        <v>5</v>
      </c>
      <c r="BS64" s="245" t="s">
        <v>5</v>
      </c>
      <c r="BT64" s="245" t="s">
        <v>1012</v>
      </c>
      <c r="BU64" s="245" t="s">
        <v>5</v>
      </c>
      <c r="BV64" s="245" t="s">
        <v>5</v>
      </c>
      <c r="BW64" s="245" t="s">
        <v>5</v>
      </c>
      <c r="BX64" s="245" t="s">
        <v>5</v>
      </c>
      <c r="BY64" s="245" t="s">
        <v>1012</v>
      </c>
      <c r="BZ64" s="245" t="s">
        <v>5</v>
      </c>
      <c r="CA64" s="245" t="s">
        <v>1012</v>
      </c>
      <c r="CB64" s="245" t="s">
        <v>5</v>
      </c>
      <c r="CC64" s="245" t="s">
        <v>5</v>
      </c>
      <c r="CD64" s="245" t="s">
        <v>5</v>
      </c>
      <c r="CE64" s="245" t="s">
        <v>5</v>
      </c>
      <c r="CF64" s="245" t="s">
        <v>1012</v>
      </c>
      <c r="CG64" s="245"/>
      <c r="CH64" s="245" t="s">
        <v>5</v>
      </c>
      <c r="CI64" s="245" t="s">
        <v>5</v>
      </c>
      <c r="CJ64" s="248" t="s">
        <v>5</v>
      </c>
      <c r="CK64" s="249">
        <f t="shared" si="40"/>
        <v>4</v>
      </c>
      <c r="CL64" s="250">
        <f t="shared" si="41"/>
        <v>0</v>
      </c>
      <c r="CM64" s="251">
        <f t="shared" si="42"/>
        <v>0</v>
      </c>
      <c r="CN64" s="250">
        <f t="shared" si="43"/>
        <v>0</v>
      </c>
      <c r="CO64" s="251">
        <f t="shared" si="44"/>
        <v>62</v>
      </c>
      <c r="CP64" s="250">
        <f t="shared" si="45"/>
        <v>0</v>
      </c>
      <c r="CQ64" s="251">
        <f t="shared" si="46"/>
        <v>0</v>
      </c>
      <c r="CR64" s="250">
        <f t="shared" si="47"/>
        <v>0</v>
      </c>
      <c r="CS64" s="251">
        <f t="shared" si="48"/>
        <v>0</v>
      </c>
      <c r="CT64" s="250">
        <f t="shared" si="49"/>
        <v>0</v>
      </c>
      <c r="CU64" s="251">
        <f t="shared" si="50"/>
        <v>0</v>
      </c>
      <c r="CV64" s="250">
        <f t="shared" si="51"/>
        <v>0</v>
      </c>
      <c r="CW64" s="251">
        <f t="shared" si="52"/>
        <v>8</v>
      </c>
      <c r="CX64" s="250">
        <f t="shared" si="53"/>
        <v>0</v>
      </c>
      <c r="CY64" s="251">
        <f t="shared" si="54"/>
        <v>0</v>
      </c>
      <c r="CZ64" s="250">
        <f t="shared" si="55"/>
        <v>0</v>
      </c>
      <c r="DA64" s="251">
        <f t="shared" si="56"/>
        <v>0</v>
      </c>
      <c r="DB64" s="250">
        <f t="shared" si="57"/>
        <v>0</v>
      </c>
      <c r="DC64" s="251">
        <v>0</v>
      </c>
      <c r="DD64" s="250">
        <v>0</v>
      </c>
      <c r="DE64" s="251">
        <f t="shared" si="58"/>
        <v>1</v>
      </c>
      <c r="DF64" s="250">
        <f t="shared" si="59"/>
        <v>0</v>
      </c>
      <c r="DG64" s="251">
        <f t="shared" si="60"/>
        <v>0</v>
      </c>
      <c r="DH64" s="250">
        <f t="shared" si="61"/>
        <v>0</v>
      </c>
      <c r="DI64" s="251">
        <v>0</v>
      </c>
      <c r="DJ64" s="250">
        <v>0</v>
      </c>
      <c r="DK64" s="251">
        <f t="shared" si="62"/>
        <v>1</v>
      </c>
      <c r="DL64" s="250">
        <f t="shared" si="63"/>
        <v>0</v>
      </c>
      <c r="DM64" s="251">
        <f t="shared" si="64"/>
        <v>0</v>
      </c>
      <c r="DN64" s="250">
        <f t="shared" si="65"/>
        <v>0</v>
      </c>
      <c r="DO64" s="251">
        <f t="shared" si="66"/>
        <v>0</v>
      </c>
      <c r="DP64" s="250">
        <f t="shared" si="67"/>
        <v>0</v>
      </c>
      <c r="DQ64" s="251">
        <f t="shared" si="68"/>
        <v>32</v>
      </c>
      <c r="DR64" s="250">
        <f t="shared" si="69"/>
        <v>0</v>
      </c>
      <c r="DS64" s="252">
        <f t="shared" si="70"/>
        <v>0</v>
      </c>
      <c r="DT64" s="250">
        <f t="shared" si="71"/>
        <v>0</v>
      </c>
      <c r="DU64" s="251">
        <f t="shared" si="72"/>
        <v>0</v>
      </c>
      <c r="DV64" s="253">
        <f t="shared" si="73"/>
        <v>0</v>
      </c>
      <c r="DW64" s="234" t="s">
        <v>685</v>
      </c>
    </row>
    <row r="65" spans="1:127" ht="15.75">
      <c r="A65" s="233">
        <v>56</v>
      </c>
      <c r="B65" s="235" t="s">
        <v>684</v>
      </c>
      <c r="C65" s="236" t="s">
        <v>1183</v>
      </c>
      <c r="D65" s="235" t="s">
        <v>1255</v>
      </c>
      <c r="E65" s="235" t="s">
        <v>1269</v>
      </c>
      <c r="F65" s="338">
        <v>20</v>
      </c>
      <c r="G65" s="234" t="s">
        <v>1271</v>
      </c>
      <c r="H65" s="234" t="s">
        <v>1220</v>
      </c>
      <c r="I65" s="234" t="s">
        <v>1218</v>
      </c>
      <c r="J65" s="235" t="s">
        <v>1231</v>
      </c>
      <c r="K65" s="234" t="s">
        <v>1232</v>
      </c>
      <c r="L65" s="235" t="s">
        <v>1022</v>
      </c>
      <c r="M65" s="236" t="s">
        <v>1010</v>
      </c>
      <c r="N65" s="237" t="str">
        <f t="shared" si="36"/>
        <v xml:space="preserve">EC_BUSMON
EC_BUSSYNC
EC_DRIVE_TEST_INACTIVE
EC_PRODUCTION_MODE_INACTIVE
EC_STARTUP_1000MS
EC_ENGINE_NOT_CRANKING
</v>
      </c>
      <c r="O65" s="238" t="s">
        <v>1011</v>
      </c>
      <c r="P65" s="239" t="s">
        <v>1011</v>
      </c>
      <c r="Q65" s="239" t="s">
        <v>1011</v>
      </c>
      <c r="R65" s="239" t="s">
        <v>1011</v>
      </c>
      <c r="S65" s="239" t="s">
        <v>1011</v>
      </c>
      <c r="T65" s="239" t="s">
        <v>1011</v>
      </c>
      <c r="U65" s="239" t="s">
        <v>5</v>
      </c>
      <c r="V65" s="239" t="s">
        <v>5</v>
      </c>
      <c r="W65" s="239" t="s">
        <v>5</v>
      </c>
      <c r="X65" s="239"/>
      <c r="Y65" s="240"/>
      <c r="Z65" s="233" t="str">
        <f t="shared" si="37"/>
        <v xml:space="preserve">CA_ACC_02
CA_PSS_02
CA_SENSOR_04
CA_SENSOR_08
CA_SENSOR_10
</v>
      </c>
      <c r="AA65" s="241"/>
      <c r="AB65" s="242" t="s">
        <v>1011</v>
      </c>
      <c r="AC65" s="242"/>
      <c r="AD65" s="242"/>
      <c r="AE65" s="242"/>
      <c r="AF65" s="242" t="s">
        <v>1011</v>
      </c>
      <c r="AG65" s="242"/>
      <c r="AH65" s="242"/>
      <c r="AI65" s="242"/>
      <c r="AJ65" s="242"/>
      <c r="AK65" s="242"/>
      <c r="AL65" s="242"/>
      <c r="AM65" s="242"/>
      <c r="AN65" s="242"/>
      <c r="AO65" s="242" t="s">
        <v>1011</v>
      </c>
      <c r="AP65" s="242"/>
      <c r="AQ65" s="242"/>
      <c r="AR65" s="242"/>
      <c r="AS65" s="243" t="s">
        <v>1011</v>
      </c>
      <c r="AT65" s="243"/>
      <c r="AU65" s="243" t="s">
        <v>1011</v>
      </c>
      <c r="AV65" s="243"/>
      <c r="AW65" s="243"/>
      <c r="AX65" s="243"/>
      <c r="AY65" s="243" t="s">
        <v>5</v>
      </c>
      <c r="AZ65" s="244" t="s">
        <v>1012</v>
      </c>
      <c r="BA65" s="245" t="s">
        <v>5</v>
      </c>
      <c r="BB65" s="245" t="s">
        <v>5</v>
      </c>
      <c r="BC65" s="245" t="s">
        <v>5</v>
      </c>
      <c r="BD65" s="245" t="s">
        <v>5</v>
      </c>
      <c r="BE65" s="245" t="s">
        <v>5</v>
      </c>
      <c r="BF65" s="246" t="s">
        <v>5</v>
      </c>
      <c r="BG65" s="247" t="s">
        <v>5</v>
      </c>
      <c r="BH65" s="245" t="s">
        <v>1012</v>
      </c>
      <c r="BI65" s="245" t="s">
        <v>1012</v>
      </c>
      <c r="BJ65" s="245" t="s">
        <v>1012</v>
      </c>
      <c r="BK65" s="245" t="s">
        <v>1012</v>
      </c>
      <c r="BL65" s="245" t="s">
        <v>1012</v>
      </c>
      <c r="BM65" s="245" t="s">
        <v>5</v>
      </c>
      <c r="BN65" s="245" t="s">
        <v>5</v>
      </c>
      <c r="BO65" s="245" t="s">
        <v>5</v>
      </c>
      <c r="BP65" s="248" t="s">
        <v>5</v>
      </c>
      <c r="BQ65" s="244"/>
      <c r="BR65" s="245" t="s">
        <v>5</v>
      </c>
      <c r="BS65" s="245" t="s">
        <v>5</v>
      </c>
      <c r="BT65" s="245" t="s">
        <v>1012</v>
      </c>
      <c r="BU65" s="245" t="s">
        <v>5</v>
      </c>
      <c r="BV65" s="245" t="s">
        <v>5</v>
      </c>
      <c r="BW65" s="245" t="s">
        <v>5</v>
      </c>
      <c r="BX65" s="245" t="s">
        <v>5</v>
      </c>
      <c r="BY65" s="245" t="s">
        <v>1012</v>
      </c>
      <c r="BZ65" s="245" t="s">
        <v>5</v>
      </c>
      <c r="CA65" s="245" t="s">
        <v>1012</v>
      </c>
      <c r="CB65" s="245" t="s">
        <v>5</v>
      </c>
      <c r="CC65" s="245" t="s">
        <v>5</v>
      </c>
      <c r="CD65" s="245" t="s">
        <v>5</v>
      </c>
      <c r="CE65" s="245" t="s">
        <v>5</v>
      </c>
      <c r="CF65" s="245" t="s">
        <v>1012</v>
      </c>
      <c r="CG65" s="245"/>
      <c r="CH65" s="245" t="s">
        <v>5</v>
      </c>
      <c r="CI65" s="245" t="s">
        <v>5</v>
      </c>
      <c r="CJ65" s="248" t="s">
        <v>5</v>
      </c>
      <c r="CK65" s="249">
        <f t="shared" si="40"/>
        <v>4</v>
      </c>
      <c r="CL65" s="250">
        <f t="shared" si="41"/>
        <v>0</v>
      </c>
      <c r="CM65" s="251">
        <f t="shared" si="42"/>
        <v>0</v>
      </c>
      <c r="CN65" s="250">
        <f t="shared" si="43"/>
        <v>0</v>
      </c>
      <c r="CO65" s="251">
        <f t="shared" si="44"/>
        <v>62</v>
      </c>
      <c r="CP65" s="250">
        <f t="shared" si="45"/>
        <v>0</v>
      </c>
      <c r="CQ65" s="251">
        <f t="shared" si="46"/>
        <v>0</v>
      </c>
      <c r="CR65" s="250">
        <f t="shared" si="47"/>
        <v>0</v>
      </c>
      <c r="CS65" s="251">
        <f t="shared" si="48"/>
        <v>0</v>
      </c>
      <c r="CT65" s="250">
        <f t="shared" si="49"/>
        <v>0</v>
      </c>
      <c r="CU65" s="251">
        <f t="shared" si="50"/>
        <v>0</v>
      </c>
      <c r="CV65" s="250">
        <f t="shared" si="51"/>
        <v>0</v>
      </c>
      <c r="CW65" s="251">
        <f t="shared" si="52"/>
        <v>8</v>
      </c>
      <c r="CX65" s="250">
        <f t="shared" si="53"/>
        <v>0</v>
      </c>
      <c r="CY65" s="251">
        <f t="shared" si="54"/>
        <v>0</v>
      </c>
      <c r="CZ65" s="250">
        <f t="shared" si="55"/>
        <v>0</v>
      </c>
      <c r="DA65" s="251">
        <f t="shared" si="56"/>
        <v>0</v>
      </c>
      <c r="DB65" s="250">
        <f t="shared" si="57"/>
        <v>0</v>
      </c>
      <c r="DC65" s="251">
        <v>0</v>
      </c>
      <c r="DD65" s="250">
        <v>0</v>
      </c>
      <c r="DE65" s="251">
        <f t="shared" si="58"/>
        <v>1</v>
      </c>
      <c r="DF65" s="250">
        <f t="shared" si="59"/>
        <v>0</v>
      </c>
      <c r="DG65" s="251">
        <f t="shared" si="60"/>
        <v>0</v>
      </c>
      <c r="DH65" s="250">
        <f t="shared" si="61"/>
        <v>0</v>
      </c>
      <c r="DI65" s="251">
        <v>0</v>
      </c>
      <c r="DJ65" s="250">
        <v>0</v>
      </c>
      <c r="DK65" s="251">
        <f t="shared" si="62"/>
        <v>1</v>
      </c>
      <c r="DL65" s="250">
        <f t="shared" si="63"/>
        <v>0</v>
      </c>
      <c r="DM65" s="251">
        <f t="shared" si="64"/>
        <v>0</v>
      </c>
      <c r="DN65" s="250">
        <f t="shared" si="65"/>
        <v>0</v>
      </c>
      <c r="DO65" s="251">
        <f t="shared" si="66"/>
        <v>0</v>
      </c>
      <c r="DP65" s="250">
        <f t="shared" si="67"/>
        <v>0</v>
      </c>
      <c r="DQ65" s="251">
        <f t="shared" si="68"/>
        <v>32</v>
      </c>
      <c r="DR65" s="250">
        <f t="shared" si="69"/>
        <v>0</v>
      </c>
      <c r="DS65" s="252">
        <f t="shared" si="70"/>
        <v>0</v>
      </c>
      <c r="DT65" s="250">
        <f t="shared" si="71"/>
        <v>0</v>
      </c>
      <c r="DU65" s="251">
        <f t="shared" si="72"/>
        <v>0</v>
      </c>
      <c r="DV65" s="253">
        <f t="shared" si="73"/>
        <v>0</v>
      </c>
      <c r="DW65" s="234" t="s">
        <v>685</v>
      </c>
    </row>
    <row r="66" spans="1:127" ht="15.75">
      <c r="A66" s="233">
        <v>57</v>
      </c>
      <c r="B66" s="235" t="s">
        <v>624</v>
      </c>
      <c r="C66" s="236" t="s">
        <v>1183</v>
      </c>
      <c r="D66" s="235" t="s">
        <v>1260</v>
      </c>
      <c r="E66" s="235" t="s">
        <v>1272</v>
      </c>
      <c r="F66" s="338">
        <v>20</v>
      </c>
      <c r="G66" s="234" t="s">
        <v>1186</v>
      </c>
      <c r="H66" s="234" t="s">
        <v>1186</v>
      </c>
      <c r="I66" s="234" t="s">
        <v>1214</v>
      </c>
      <c r="J66" s="235" t="s">
        <v>1231</v>
      </c>
      <c r="K66" s="234" t="s">
        <v>1232</v>
      </c>
      <c r="L66" s="235" t="s">
        <v>1022</v>
      </c>
      <c r="M66" s="236" t="s">
        <v>1010</v>
      </c>
      <c r="N66" s="237" t="str">
        <f t="shared" si="36"/>
        <v xml:space="preserve">EC_BUSMON
EC_BUSSYNC
EC_DRIVE_TEST_INACTIVE
EC_PRODUCTION_MODE_INACTIVE
EC_STARTUP_1000MS
EC_ENGINE_NOT_CRANKING
</v>
      </c>
      <c r="O66" s="238" t="s">
        <v>1011</v>
      </c>
      <c r="P66" s="239" t="s">
        <v>1011</v>
      </c>
      <c r="Q66" s="239" t="s">
        <v>1011</v>
      </c>
      <c r="R66" s="239" t="s">
        <v>1011</v>
      </c>
      <c r="S66" s="239" t="s">
        <v>1011</v>
      </c>
      <c r="T66" s="239" t="s">
        <v>1011</v>
      </c>
      <c r="U66" s="239" t="s">
        <v>5</v>
      </c>
      <c r="V66" s="239" t="s">
        <v>5</v>
      </c>
      <c r="W66" s="239" t="s">
        <v>5</v>
      </c>
      <c r="X66" s="239"/>
      <c r="Y66" s="240"/>
      <c r="Z66" s="233" t="str">
        <f t="shared" si="37"/>
        <v xml:space="preserve">CA_ACC_02
CA_PSS_02
CA_SENSOR_04
CA_SENSOR_08
CA_SENSOR_10
</v>
      </c>
      <c r="AA66" s="241"/>
      <c r="AB66" s="242" t="s">
        <v>1011</v>
      </c>
      <c r="AC66" s="242"/>
      <c r="AD66" s="242"/>
      <c r="AE66" s="242"/>
      <c r="AF66" s="242" t="s">
        <v>1011</v>
      </c>
      <c r="AG66" s="242"/>
      <c r="AH66" s="242"/>
      <c r="AI66" s="242"/>
      <c r="AJ66" s="242"/>
      <c r="AK66" s="242"/>
      <c r="AL66" s="242"/>
      <c r="AM66" s="242"/>
      <c r="AN66" s="242"/>
      <c r="AO66" s="242" t="s">
        <v>1011</v>
      </c>
      <c r="AP66" s="242"/>
      <c r="AQ66" s="242"/>
      <c r="AR66" s="242"/>
      <c r="AS66" s="243" t="s">
        <v>1011</v>
      </c>
      <c r="AT66" s="243"/>
      <c r="AU66" s="243" t="s">
        <v>1011</v>
      </c>
      <c r="AV66" s="243"/>
      <c r="AW66" s="243"/>
      <c r="AX66" s="243"/>
      <c r="AY66" s="243" t="s">
        <v>5</v>
      </c>
      <c r="AZ66" s="244" t="s">
        <v>1012</v>
      </c>
      <c r="BA66" s="245" t="s">
        <v>5</v>
      </c>
      <c r="BB66" s="245" t="s">
        <v>5</v>
      </c>
      <c r="BC66" s="245" t="s">
        <v>5</v>
      </c>
      <c r="BD66" s="245" t="s">
        <v>5</v>
      </c>
      <c r="BE66" s="245" t="s">
        <v>5</v>
      </c>
      <c r="BF66" s="246" t="s">
        <v>5</v>
      </c>
      <c r="BG66" s="247" t="s">
        <v>5</v>
      </c>
      <c r="BH66" s="245" t="s">
        <v>1012</v>
      </c>
      <c r="BI66" s="245" t="s">
        <v>1012</v>
      </c>
      <c r="BJ66" s="245" t="s">
        <v>1012</v>
      </c>
      <c r="BK66" s="245" t="s">
        <v>1012</v>
      </c>
      <c r="BL66" s="245" t="s">
        <v>1012</v>
      </c>
      <c r="BM66" s="245" t="s">
        <v>5</v>
      </c>
      <c r="BN66" s="245" t="s">
        <v>5</v>
      </c>
      <c r="BO66" s="245" t="s">
        <v>5</v>
      </c>
      <c r="BP66" s="248" t="s">
        <v>5</v>
      </c>
      <c r="BQ66" s="244"/>
      <c r="BR66" s="245" t="s">
        <v>5</v>
      </c>
      <c r="BS66" s="245" t="s">
        <v>5</v>
      </c>
      <c r="BT66" s="245" t="s">
        <v>1012</v>
      </c>
      <c r="BU66" s="245" t="s">
        <v>5</v>
      </c>
      <c r="BV66" s="245" t="s">
        <v>5</v>
      </c>
      <c r="BW66" s="245" t="s">
        <v>5</v>
      </c>
      <c r="BX66" s="245" t="s">
        <v>5</v>
      </c>
      <c r="BY66" s="245" t="s">
        <v>1012</v>
      </c>
      <c r="BZ66" s="245" t="s">
        <v>5</v>
      </c>
      <c r="CA66" s="245" t="s">
        <v>1012</v>
      </c>
      <c r="CB66" s="245" t="s">
        <v>5</v>
      </c>
      <c r="CC66" s="245" t="s">
        <v>5</v>
      </c>
      <c r="CD66" s="245" t="s">
        <v>5</v>
      </c>
      <c r="CE66" s="245" t="s">
        <v>5</v>
      </c>
      <c r="CF66" s="245" t="s">
        <v>1012</v>
      </c>
      <c r="CG66" s="245"/>
      <c r="CH66" s="245" t="s">
        <v>5</v>
      </c>
      <c r="CI66" s="245" t="s">
        <v>5</v>
      </c>
      <c r="CJ66" s="248" t="s">
        <v>5</v>
      </c>
      <c r="CK66" s="249">
        <f t="shared" si="40"/>
        <v>4</v>
      </c>
      <c r="CL66" s="250">
        <f t="shared" si="41"/>
        <v>0</v>
      </c>
      <c r="CM66" s="251">
        <f t="shared" si="42"/>
        <v>0</v>
      </c>
      <c r="CN66" s="250">
        <f t="shared" si="43"/>
        <v>0</v>
      </c>
      <c r="CO66" s="251">
        <f t="shared" si="44"/>
        <v>62</v>
      </c>
      <c r="CP66" s="250">
        <f t="shared" si="45"/>
        <v>0</v>
      </c>
      <c r="CQ66" s="251">
        <f t="shared" si="46"/>
        <v>0</v>
      </c>
      <c r="CR66" s="250">
        <f t="shared" si="47"/>
        <v>0</v>
      </c>
      <c r="CS66" s="251">
        <f t="shared" si="48"/>
        <v>0</v>
      </c>
      <c r="CT66" s="250">
        <f t="shared" si="49"/>
        <v>0</v>
      </c>
      <c r="CU66" s="251">
        <f t="shared" si="50"/>
        <v>0</v>
      </c>
      <c r="CV66" s="250">
        <f t="shared" si="51"/>
        <v>0</v>
      </c>
      <c r="CW66" s="251">
        <f t="shared" si="52"/>
        <v>8</v>
      </c>
      <c r="CX66" s="250">
        <f t="shared" si="53"/>
        <v>0</v>
      </c>
      <c r="CY66" s="251">
        <f t="shared" si="54"/>
        <v>0</v>
      </c>
      <c r="CZ66" s="250">
        <f t="shared" si="55"/>
        <v>0</v>
      </c>
      <c r="DA66" s="251">
        <f t="shared" si="56"/>
        <v>0</v>
      </c>
      <c r="DB66" s="250">
        <f t="shared" si="57"/>
        <v>0</v>
      </c>
      <c r="DC66" s="251">
        <v>0</v>
      </c>
      <c r="DD66" s="250">
        <v>0</v>
      </c>
      <c r="DE66" s="251">
        <f t="shared" si="58"/>
        <v>1</v>
      </c>
      <c r="DF66" s="250">
        <f t="shared" si="59"/>
        <v>0</v>
      </c>
      <c r="DG66" s="251">
        <f t="shared" si="60"/>
        <v>0</v>
      </c>
      <c r="DH66" s="250">
        <f t="shared" si="61"/>
        <v>0</v>
      </c>
      <c r="DI66" s="251">
        <v>0</v>
      </c>
      <c r="DJ66" s="250">
        <v>0</v>
      </c>
      <c r="DK66" s="251">
        <f t="shared" si="62"/>
        <v>1</v>
      </c>
      <c r="DL66" s="250">
        <f t="shared" si="63"/>
        <v>0</v>
      </c>
      <c r="DM66" s="251">
        <f t="shared" si="64"/>
        <v>0</v>
      </c>
      <c r="DN66" s="250">
        <f t="shared" si="65"/>
        <v>0</v>
      </c>
      <c r="DO66" s="251">
        <f t="shared" si="66"/>
        <v>0</v>
      </c>
      <c r="DP66" s="250">
        <f t="shared" si="67"/>
        <v>0</v>
      </c>
      <c r="DQ66" s="251">
        <f t="shared" si="68"/>
        <v>32</v>
      </c>
      <c r="DR66" s="250">
        <f t="shared" si="69"/>
        <v>0</v>
      </c>
      <c r="DS66" s="252">
        <f t="shared" si="70"/>
        <v>0</v>
      </c>
      <c r="DT66" s="250">
        <f t="shared" si="71"/>
        <v>0</v>
      </c>
      <c r="DU66" s="251">
        <f t="shared" si="72"/>
        <v>0</v>
      </c>
      <c r="DV66" s="253">
        <f t="shared" si="73"/>
        <v>0</v>
      </c>
      <c r="DW66" s="234" t="s">
        <v>625</v>
      </c>
    </row>
    <row r="67" spans="1:127" ht="15.75">
      <c r="A67" s="233">
        <v>58</v>
      </c>
      <c r="B67" s="235" t="s">
        <v>714</v>
      </c>
      <c r="C67" s="236" t="s">
        <v>1183</v>
      </c>
      <c r="D67" s="235" t="s">
        <v>1260</v>
      </c>
      <c r="E67" s="235" t="s">
        <v>1272</v>
      </c>
      <c r="F67" s="338">
        <v>20</v>
      </c>
      <c r="G67" s="234" t="s">
        <v>1273</v>
      </c>
      <c r="H67" s="234" t="s">
        <v>1219</v>
      </c>
      <c r="I67" s="234" t="s">
        <v>1217</v>
      </c>
      <c r="J67" s="235" t="s">
        <v>1231</v>
      </c>
      <c r="K67" s="234" t="s">
        <v>1232</v>
      </c>
      <c r="L67" s="235" t="s">
        <v>1022</v>
      </c>
      <c r="M67" s="236" t="s">
        <v>1010</v>
      </c>
      <c r="N67" s="237" t="str">
        <f t="shared" si="36"/>
        <v xml:space="preserve">EC_BUSMON
EC_BUSSYNC
EC_DRIVE_TEST_INACTIVE
EC_PRODUCTION_MODE_INACTIVE
EC_STARTUP_1000MS
EC_ENGINE_NOT_CRANKING
</v>
      </c>
      <c r="O67" s="238" t="s">
        <v>1011</v>
      </c>
      <c r="P67" s="239" t="s">
        <v>1011</v>
      </c>
      <c r="Q67" s="239" t="s">
        <v>1011</v>
      </c>
      <c r="R67" s="239" t="s">
        <v>1011</v>
      </c>
      <c r="S67" s="239" t="s">
        <v>1011</v>
      </c>
      <c r="T67" s="239" t="s">
        <v>1011</v>
      </c>
      <c r="U67" s="239" t="s">
        <v>5</v>
      </c>
      <c r="V67" s="239" t="s">
        <v>5</v>
      </c>
      <c r="W67" s="239" t="s">
        <v>5</v>
      </c>
      <c r="X67" s="239"/>
      <c r="Y67" s="240"/>
      <c r="Z67" s="233" t="str">
        <f t="shared" si="37"/>
        <v xml:space="preserve">CA_ACC_02
CA_PSS_02
CA_SENSOR_04
CA_SENSOR_08
CA_SENSOR_10
</v>
      </c>
      <c r="AA67" s="241"/>
      <c r="AB67" s="242" t="s">
        <v>1011</v>
      </c>
      <c r="AC67" s="242"/>
      <c r="AD67" s="242"/>
      <c r="AE67" s="242"/>
      <c r="AF67" s="242" t="s">
        <v>1011</v>
      </c>
      <c r="AG67" s="242"/>
      <c r="AH67" s="242"/>
      <c r="AI67" s="242"/>
      <c r="AJ67" s="242"/>
      <c r="AK67" s="242"/>
      <c r="AL67" s="242"/>
      <c r="AM67" s="242"/>
      <c r="AN67" s="242"/>
      <c r="AO67" s="242" t="s">
        <v>1011</v>
      </c>
      <c r="AP67" s="242"/>
      <c r="AQ67" s="242"/>
      <c r="AR67" s="242"/>
      <c r="AS67" s="243" t="s">
        <v>1011</v>
      </c>
      <c r="AT67" s="243"/>
      <c r="AU67" s="243" t="s">
        <v>1011</v>
      </c>
      <c r="AV67" s="243"/>
      <c r="AW67" s="243"/>
      <c r="AX67" s="243"/>
      <c r="AY67" s="243" t="s">
        <v>5</v>
      </c>
      <c r="AZ67" s="244" t="s">
        <v>1012</v>
      </c>
      <c r="BA67" s="245" t="s">
        <v>5</v>
      </c>
      <c r="BB67" s="245" t="s">
        <v>5</v>
      </c>
      <c r="BC67" s="245" t="s">
        <v>5</v>
      </c>
      <c r="BD67" s="245" t="s">
        <v>5</v>
      </c>
      <c r="BE67" s="245" t="s">
        <v>5</v>
      </c>
      <c r="BF67" s="246" t="s">
        <v>5</v>
      </c>
      <c r="BG67" s="247" t="s">
        <v>5</v>
      </c>
      <c r="BH67" s="245" t="s">
        <v>1012</v>
      </c>
      <c r="BI67" s="245" t="s">
        <v>1012</v>
      </c>
      <c r="BJ67" s="245" t="s">
        <v>1012</v>
      </c>
      <c r="BK67" s="245" t="s">
        <v>1012</v>
      </c>
      <c r="BL67" s="245" t="s">
        <v>1012</v>
      </c>
      <c r="BM67" s="245" t="s">
        <v>5</v>
      </c>
      <c r="BN67" s="245" t="s">
        <v>5</v>
      </c>
      <c r="BO67" s="245" t="s">
        <v>5</v>
      </c>
      <c r="BP67" s="248" t="s">
        <v>5</v>
      </c>
      <c r="BQ67" s="244"/>
      <c r="BR67" s="245" t="s">
        <v>5</v>
      </c>
      <c r="BS67" s="245" t="s">
        <v>5</v>
      </c>
      <c r="BT67" s="245" t="s">
        <v>1012</v>
      </c>
      <c r="BU67" s="245" t="s">
        <v>5</v>
      </c>
      <c r="BV67" s="245" t="s">
        <v>5</v>
      </c>
      <c r="BW67" s="245" t="s">
        <v>5</v>
      </c>
      <c r="BX67" s="245" t="s">
        <v>5</v>
      </c>
      <c r="BY67" s="245" t="s">
        <v>1012</v>
      </c>
      <c r="BZ67" s="245" t="s">
        <v>5</v>
      </c>
      <c r="CA67" s="245" t="s">
        <v>1012</v>
      </c>
      <c r="CB67" s="245" t="s">
        <v>5</v>
      </c>
      <c r="CC67" s="245" t="s">
        <v>5</v>
      </c>
      <c r="CD67" s="245" t="s">
        <v>5</v>
      </c>
      <c r="CE67" s="245" t="s">
        <v>5</v>
      </c>
      <c r="CF67" s="245" t="s">
        <v>1012</v>
      </c>
      <c r="CG67" s="245"/>
      <c r="CH67" s="245" t="s">
        <v>5</v>
      </c>
      <c r="CI67" s="245" t="s">
        <v>5</v>
      </c>
      <c r="CJ67" s="248" t="s">
        <v>5</v>
      </c>
      <c r="CK67" s="249">
        <f t="shared" si="40"/>
        <v>4</v>
      </c>
      <c r="CL67" s="250">
        <f t="shared" si="41"/>
        <v>0</v>
      </c>
      <c r="CM67" s="251">
        <f t="shared" si="42"/>
        <v>0</v>
      </c>
      <c r="CN67" s="250">
        <f t="shared" si="43"/>
        <v>0</v>
      </c>
      <c r="CO67" s="251">
        <f t="shared" si="44"/>
        <v>62</v>
      </c>
      <c r="CP67" s="250">
        <f t="shared" si="45"/>
        <v>0</v>
      </c>
      <c r="CQ67" s="251">
        <f t="shared" si="46"/>
        <v>0</v>
      </c>
      <c r="CR67" s="250">
        <f t="shared" si="47"/>
        <v>0</v>
      </c>
      <c r="CS67" s="251">
        <f t="shared" si="48"/>
        <v>0</v>
      </c>
      <c r="CT67" s="250">
        <f t="shared" si="49"/>
        <v>0</v>
      </c>
      <c r="CU67" s="251">
        <f t="shared" si="50"/>
        <v>0</v>
      </c>
      <c r="CV67" s="250">
        <f t="shared" si="51"/>
        <v>0</v>
      </c>
      <c r="CW67" s="251">
        <f t="shared" si="52"/>
        <v>8</v>
      </c>
      <c r="CX67" s="250">
        <f t="shared" si="53"/>
        <v>0</v>
      </c>
      <c r="CY67" s="251">
        <f t="shared" si="54"/>
        <v>0</v>
      </c>
      <c r="CZ67" s="250">
        <f t="shared" si="55"/>
        <v>0</v>
      </c>
      <c r="DA67" s="251">
        <f t="shared" si="56"/>
        <v>0</v>
      </c>
      <c r="DB67" s="250">
        <f t="shared" si="57"/>
        <v>0</v>
      </c>
      <c r="DC67" s="251">
        <v>0</v>
      </c>
      <c r="DD67" s="250">
        <v>0</v>
      </c>
      <c r="DE67" s="251">
        <f t="shared" si="58"/>
        <v>1</v>
      </c>
      <c r="DF67" s="250">
        <f t="shared" si="59"/>
        <v>0</v>
      </c>
      <c r="DG67" s="251">
        <f t="shared" si="60"/>
        <v>0</v>
      </c>
      <c r="DH67" s="250">
        <f t="shared" si="61"/>
        <v>0</v>
      </c>
      <c r="DI67" s="251">
        <v>0</v>
      </c>
      <c r="DJ67" s="250">
        <v>0</v>
      </c>
      <c r="DK67" s="251">
        <f t="shared" si="62"/>
        <v>1</v>
      </c>
      <c r="DL67" s="250">
        <f t="shared" si="63"/>
        <v>0</v>
      </c>
      <c r="DM67" s="251">
        <f t="shared" si="64"/>
        <v>0</v>
      </c>
      <c r="DN67" s="250">
        <f t="shared" si="65"/>
        <v>0</v>
      </c>
      <c r="DO67" s="251">
        <f t="shared" si="66"/>
        <v>0</v>
      </c>
      <c r="DP67" s="250">
        <f t="shared" si="67"/>
        <v>0</v>
      </c>
      <c r="DQ67" s="251">
        <f t="shared" si="68"/>
        <v>32</v>
      </c>
      <c r="DR67" s="250">
        <f t="shared" si="69"/>
        <v>0</v>
      </c>
      <c r="DS67" s="252">
        <f t="shared" si="70"/>
        <v>0</v>
      </c>
      <c r="DT67" s="250">
        <f t="shared" si="71"/>
        <v>0</v>
      </c>
      <c r="DU67" s="251">
        <f t="shared" si="72"/>
        <v>0</v>
      </c>
      <c r="DV67" s="253">
        <f t="shared" si="73"/>
        <v>0</v>
      </c>
      <c r="DW67" s="234" t="s">
        <v>715</v>
      </c>
    </row>
    <row r="68" spans="1:127" ht="15.75">
      <c r="A68" s="233">
        <v>59</v>
      </c>
      <c r="B68" s="235" t="s">
        <v>718</v>
      </c>
      <c r="C68" s="236" t="s">
        <v>1183</v>
      </c>
      <c r="D68" s="235" t="s">
        <v>1260</v>
      </c>
      <c r="E68" s="235" t="s">
        <v>1272</v>
      </c>
      <c r="F68" s="338">
        <v>20</v>
      </c>
      <c r="G68" s="234" t="s">
        <v>1274</v>
      </c>
      <c r="H68" s="234" t="s">
        <v>1220</v>
      </c>
      <c r="I68" s="234" t="s">
        <v>1218</v>
      </c>
      <c r="J68" s="235" t="s">
        <v>1231</v>
      </c>
      <c r="K68" s="234" t="s">
        <v>1232</v>
      </c>
      <c r="L68" s="235" t="s">
        <v>1022</v>
      </c>
      <c r="M68" s="236" t="s">
        <v>1010</v>
      </c>
      <c r="N68" s="237" t="str">
        <f t="shared" si="36"/>
        <v xml:space="preserve">EC_BUSMON
EC_BUSSYNC
EC_DRIVE_TEST_INACTIVE
EC_PRODUCTION_MODE_INACTIVE
EC_STARTUP_1000MS
EC_ENGINE_NOT_CRANKING
</v>
      </c>
      <c r="O68" s="238" t="s">
        <v>1011</v>
      </c>
      <c r="P68" s="239" t="s">
        <v>1011</v>
      </c>
      <c r="Q68" s="239" t="s">
        <v>1011</v>
      </c>
      <c r="R68" s="239" t="s">
        <v>1011</v>
      </c>
      <c r="S68" s="239" t="s">
        <v>1011</v>
      </c>
      <c r="T68" s="239" t="s">
        <v>1011</v>
      </c>
      <c r="U68" s="239" t="s">
        <v>5</v>
      </c>
      <c r="V68" s="239" t="s">
        <v>5</v>
      </c>
      <c r="W68" s="239" t="s">
        <v>5</v>
      </c>
      <c r="X68" s="239"/>
      <c r="Y68" s="240"/>
      <c r="Z68" s="233" t="str">
        <f t="shared" si="37"/>
        <v xml:space="preserve">CA_ACC_02
CA_PSS_02
CA_SENSOR_04
CA_SENSOR_08
CA_SENSOR_10
</v>
      </c>
      <c r="AA68" s="241"/>
      <c r="AB68" s="242" t="s">
        <v>1011</v>
      </c>
      <c r="AC68" s="242"/>
      <c r="AD68" s="242"/>
      <c r="AE68" s="242"/>
      <c r="AF68" s="242" t="s">
        <v>1011</v>
      </c>
      <c r="AG68" s="242"/>
      <c r="AH68" s="242"/>
      <c r="AI68" s="242"/>
      <c r="AJ68" s="242"/>
      <c r="AK68" s="242"/>
      <c r="AL68" s="242"/>
      <c r="AM68" s="242"/>
      <c r="AN68" s="242"/>
      <c r="AO68" s="242" t="s">
        <v>1011</v>
      </c>
      <c r="AP68" s="242"/>
      <c r="AQ68" s="242"/>
      <c r="AR68" s="242"/>
      <c r="AS68" s="243" t="s">
        <v>1011</v>
      </c>
      <c r="AT68" s="243"/>
      <c r="AU68" s="243" t="s">
        <v>1011</v>
      </c>
      <c r="AV68" s="243"/>
      <c r="AW68" s="243"/>
      <c r="AX68" s="243"/>
      <c r="AY68" s="243" t="s">
        <v>5</v>
      </c>
      <c r="AZ68" s="244" t="s">
        <v>1012</v>
      </c>
      <c r="BA68" s="245" t="s">
        <v>5</v>
      </c>
      <c r="BB68" s="245" t="s">
        <v>5</v>
      </c>
      <c r="BC68" s="245" t="s">
        <v>5</v>
      </c>
      <c r="BD68" s="245" t="s">
        <v>5</v>
      </c>
      <c r="BE68" s="245" t="s">
        <v>5</v>
      </c>
      <c r="BF68" s="246" t="s">
        <v>5</v>
      </c>
      <c r="BG68" s="247" t="s">
        <v>5</v>
      </c>
      <c r="BH68" s="245" t="s">
        <v>1012</v>
      </c>
      <c r="BI68" s="245" t="s">
        <v>1012</v>
      </c>
      <c r="BJ68" s="245" t="s">
        <v>1012</v>
      </c>
      <c r="BK68" s="245" t="s">
        <v>1012</v>
      </c>
      <c r="BL68" s="245" t="s">
        <v>1012</v>
      </c>
      <c r="BM68" s="245" t="s">
        <v>5</v>
      </c>
      <c r="BN68" s="245" t="s">
        <v>5</v>
      </c>
      <c r="BO68" s="245" t="s">
        <v>5</v>
      </c>
      <c r="BP68" s="248" t="s">
        <v>5</v>
      </c>
      <c r="BQ68" s="244"/>
      <c r="BR68" s="245" t="s">
        <v>5</v>
      </c>
      <c r="BS68" s="245" t="s">
        <v>5</v>
      </c>
      <c r="BT68" s="245" t="s">
        <v>1012</v>
      </c>
      <c r="BU68" s="245" t="s">
        <v>5</v>
      </c>
      <c r="BV68" s="245" t="s">
        <v>5</v>
      </c>
      <c r="BW68" s="245" t="s">
        <v>5</v>
      </c>
      <c r="BX68" s="245" t="s">
        <v>5</v>
      </c>
      <c r="BY68" s="245" t="s">
        <v>1012</v>
      </c>
      <c r="BZ68" s="245" t="s">
        <v>5</v>
      </c>
      <c r="CA68" s="245" t="s">
        <v>1012</v>
      </c>
      <c r="CB68" s="245" t="s">
        <v>5</v>
      </c>
      <c r="CC68" s="245" t="s">
        <v>5</v>
      </c>
      <c r="CD68" s="245" t="s">
        <v>5</v>
      </c>
      <c r="CE68" s="245" t="s">
        <v>5</v>
      </c>
      <c r="CF68" s="245" t="s">
        <v>1012</v>
      </c>
      <c r="CG68" s="245"/>
      <c r="CH68" s="245" t="s">
        <v>5</v>
      </c>
      <c r="CI68" s="245" t="s">
        <v>5</v>
      </c>
      <c r="CJ68" s="248" t="s">
        <v>5</v>
      </c>
      <c r="CK68" s="249">
        <f t="shared" si="40"/>
        <v>4</v>
      </c>
      <c r="CL68" s="250">
        <f t="shared" si="41"/>
        <v>0</v>
      </c>
      <c r="CM68" s="251">
        <f t="shared" si="42"/>
        <v>0</v>
      </c>
      <c r="CN68" s="250">
        <f t="shared" si="43"/>
        <v>0</v>
      </c>
      <c r="CO68" s="251">
        <f t="shared" si="44"/>
        <v>62</v>
      </c>
      <c r="CP68" s="250">
        <f t="shared" si="45"/>
        <v>0</v>
      </c>
      <c r="CQ68" s="251">
        <f t="shared" si="46"/>
        <v>0</v>
      </c>
      <c r="CR68" s="250">
        <f t="shared" si="47"/>
        <v>0</v>
      </c>
      <c r="CS68" s="251">
        <f t="shared" si="48"/>
        <v>0</v>
      </c>
      <c r="CT68" s="250">
        <f t="shared" si="49"/>
        <v>0</v>
      </c>
      <c r="CU68" s="251">
        <f t="shared" si="50"/>
        <v>0</v>
      </c>
      <c r="CV68" s="250">
        <f t="shared" si="51"/>
        <v>0</v>
      </c>
      <c r="CW68" s="251">
        <f t="shared" si="52"/>
        <v>8</v>
      </c>
      <c r="CX68" s="250">
        <f t="shared" si="53"/>
        <v>0</v>
      </c>
      <c r="CY68" s="251">
        <f t="shared" si="54"/>
        <v>0</v>
      </c>
      <c r="CZ68" s="250">
        <f t="shared" si="55"/>
        <v>0</v>
      </c>
      <c r="DA68" s="251">
        <f t="shared" si="56"/>
        <v>0</v>
      </c>
      <c r="DB68" s="250">
        <f t="shared" si="57"/>
        <v>0</v>
      </c>
      <c r="DC68" s="251">
        <v>0</v>
      </c>
      <c r="DD68" s="250">
        <v>0</v>
      </c>
      <c r="DE68" s="251">
        <f t="shared" si="58"/>
        <v>1</v>
      </c>
      <c r="DF68" s="250">
        <f t="shared" si="59"/>
        <v>0</v>
      </c>
      <c r="DG68" s="251">
        <f t="shared" si="60"/>
        <v>0</v>
      </c>
      <c r="DH68" s="250">
        <f t="shared" si="61"/>
        <v>0</v>
      </c>
      <c r="DI68" s="251">
        <v>0</v>
      </c>
      <c r="DJ68" s="250">
        <v>0</v>
      </c>
      <c r="DK68" s="251">
        <f t="shared" si="62"/>
        <v>1</v>
      </c>
      <c r="DL68" s="250">
        <f t="shared" si="63"/>
        <v>0</v>
      </c>
      <c r="DM68" s="251">
        <f t="shared" si="64"/>
        <v>0</v>
      </c>
      <c r="DN68" s="250">
        <f t="shared" si="65"/>
        <v>0</v>
      </c>
      <c r="DO68" s="251">
        <f t="shared" si="66"/>
        <v>0</v>
      </c>
      <c r="DP68" s="250">
        <f t="shared" si="67"/>
        <v>0</v>
      </c>
      <c r="DQ68" s="251">
        <f t="shared" si="68"/>
        <v>32</v>
      </c>
      <c r="DR68" s="250">
        <f t="shared" si="69"/>
        <v>0</v>
      </c>
      <c r="DS68" s="252">
        <f t="shared" si="70"/>
        <v>0</v>
      </c>
      <c r="DT68" s="250">
        <f t="shared" si="71"/>
        <v>0</v>
      </c>
      <c r="DU68" s="251">
        <f t="shared" si="72"/>
        <v>0</v>
      </c>
      <c r="DV68" s="253">
        <f t="shared" si="73"/>
        <v>0</v>
      </c>
      <c r="DW68" s="234" t="s">
        <v>715</v>
      </c>
    </row>
    <row r="69" spans="1:127" ht="15.75">
      <c r="A69" s="233">
        <v>60</v>
      </c>
      <c r="B69" s="235" t="s">
        <v>664</v>
      </c>
      <c r="C69" s="236" t="s">
        <v>1183</v>
      </c>
      <c r="D69" s="235" t="s">
        <v>1261</v>
      </c>
      <c r="E69" s="235" t="s">
        <v>1278</v>
      </c>
      <c r="F69" s="338">
        <v>100</v>
      </c>
      <c r="G69" s="234" t="s">
        <v>1186</v>
      </c>
      <c r="H69" s="234" t="s">
        <v>1186</v>
      </c>
      <c r="I69" s="234" t="s">
        <v>1214</v>
      </c>
      <c r="J69" s="235" t="s">
        <v>1231</v>
      </c>
      <c r="K69" s="234" t="s">
        <v>1232</v>
      </c>
      <c r="L69" s="235"/>
      <c r="M69" s="236" t="s">
        <v>1010</v>
      </c>
      <c r="N69" s="237" t="str">
        <f t="shared" si="36"/>
        <v xml:space="preserve">EC_BUSMON
EC_BUSSYNC
EC_DRIVE_TEST_INACTIVE
EC_PRODUCTION_MODE_INACTIVE
EC_STARTUP_1000MS
EC_ENGINE_NOT_CRANKING
</v>
      </c>
      <c r="O69" s="238" t="s">
        <v>1011</v>
      </c>
      <c r="P69" s="239" t="s">
        <v>1011</v>
      </c>
      <c r="Q69" s="239" t="s">
        <v>1011</v>
      </c>
      <c r="R69" s="239" t="s">
        <v>1011</v>
      </c>
      <c r="S69" s="239" t="s">
        <v>1011</v>
      </c>
      <c r="T69" s="239" t="s">
        <v>1011</v>
      </c>
      <c r="U69" s="239" t="s">
        <v>5</v>
      </c>
      <c r="V69" s="239" t="s">
        <v>5</v>
      </c>
      <c r="W69" s="239" t="s">
        <v>5</v>
      </c>
      <c r="X69" s="239"/>
      <c r="Y69" s="240"/>
      <c r="Z69" s="233" t="str">
        <f t="shared" si="37"/>
        <v xml:space="preserve">CA_ACC_02
CA_PSS_01
CA_SENSOR_10
</v>
      </c>
      <c r="AA69" s="241"/>
      <c r="AB69" s="242" t="s">
        <v>1011</v>
      </c>
      <c r="AC69" s="242"/>
      <c r="AD69" s="242"/>
      <c r="AE69" s="242" t="s">
        <v>1011</v>
      </c>
      <c r="AF69" s="242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  <c r="AS69" s="243"/>
      <c r="AT69" s="243"/>
      <c r="AU69" s="243" t="s">
        <v>1011</v>
      </c>
      <c r="AV69" s="243"/>
      <c r="AW69" s="243"/>
      <c r="AX69" s="243"/>
      <c r="AY69" s="243" t="s">
        <v>5</v>
      </c>
      <c r="AZ69" s="244" t="s">
        <v>1012</v>
      </c>
      <c r="BA69" s="245" t="s">
        <v>5</v>
      </c>
      <c r="BB69" s="245" t="s">
        <v>5</v>
      </c>
      <c r="BC69" s="245" t="s">
        <v>5</v>
      </c>
      <c r="BD69" s="245" t="s">
        <v>5</v>
      </c>
      <c r="BE69" s="245" t="s">
        <v>5</v>
      </c>
      <c r="BF69" s="246" t="s">
        <v>5</v>
      </c>
      <c r="BG69" s="247" t="s">
        <v>1012</v>
      </c>
      <c r="BH69" s="245" t="s">
        <v>5</v>
      </c>
      <c r="BI69" s="245" t="s">
        <v>5</v>
      </c>
      <c r="BJ69" s="245" t="s">
        <v>5</v>
      </c>
      <c r="BK69" s="245" t="s">
        <v>5</v>
      </c>
      <c r="BL69" s="245" t="s">
        <v>5</v>
      </c>
      <c r="BM69" s="245" t="s">
        <v>5</v>
      </c>
      <c r="BN69" s="245" t="s">
        <v>5</v>
      </c>
      <c r="BO69" s="245" t="s">
        <v>5</v>
      </c>
      <c r="BP69" s="248" t="s">
        <v>5</v>
      </c>
      <c r="BQ69" s="244" t="s">
        <v>5</v>
      </c>
      <c r="BR69" s="245" t="s">
        <v>5</v>
      </c>
      <c r="BS69" s="245" t="s">
        <v>5</v>
      </c>
      <c r="BT69" s="245" t="s">
        <v>5</v>
      </c>
      <c r="BU69" s="245" t="s">
        <v>5</v>
      </c>
      <c r="BV69" s="245" t="s">
        <v>5</v>
      </c>
      <c r="BW69" s="245" t="s">
        <v>5</v>
      </c>
      <c r="BX69" s="245" t="s">
        <v>5</v>
      </c>
      <c r="BY69" s="245" t="s">
        <v>5</v>
      </c>
      <c r="BZ69" s="245" t="s">
        <v>5</v>
      </c>
      <c r="CA69" s="245" t="s">
        <v>5</v>
      </c>
      <c r="CB69" s="245" t="s">
        <v>5</v>
      </c>
      <c r="CC69" s="245" t="s">
        <v>5</v>
      </c>
      <c r="CD69" s="245" t="s">
        <v>5</v>
      </c>
      <c r="CE69" s="245" t="s">
        <v>5</v>
      </c>
      <c r="CF69" s="245" t="s">
        <v>1012</v>
      </c>
      <c r="CG69" s="245"/>
      <c r="CH69" s="245" t="s">
        <v>5</v>
      </c>
      <c r="CI69" s="245" t="s">
        <v>5</v>
      </c>
      <c r="CJ69" s="248" t="s">
        <v>5</v>
      </c>
      <c r="CK69" s="249">
        <f t="shared" si="40"/>
        <v>4</v>
      </c>
      <c r="CL69" s="250">
        <f t="shared" si="41"/>
        <v>0</v>
      </c>
      <c r="CM69" s="251">
        <f t="shared" si="42"/>
        <v>0</v>
      </c>
      <c r="CN69" s="250">
        <f t="shared" si="43"/>
        <v>0</v>
      </c>
      <c r="CO69" s="251">
        <f t="shared" si="44"/>
        <v>1</v>
      </c>
      <c r="CP69" s="250">
        <f t="shared" si="45"/>
        <v>0</v>
      </c>
      <c r="CQ69" s="251">
        <f t="shared" si="46"/>
        <v>0</v>
      </c>
      <c r="CR69" s="250">
        <f t="shared" si="47"/>
        <v>0</v>
      </c>
      <c r="CS69" s="251">
        <f t="shared" si="48"/>
        <v>0</v>
      </c>
      <c r="CT69" s="250">
        <f t="shared" si="49"/>
        <v>0</v>
      </c>
      <c r="CU69" s="251">
        <f t="shared" si="50"/>
        <v>0</v>
      </c>
      <c r="CV69" s="250">
        <f t="shared" si="51"/>
        <v>0</v>
      </c>
      <c r="CW69" s="251">
        <f t="shared" si="52"/>
        <v>0</v>
      </c>
      <c r="CX69" s="250">
        <f t="shared" si="53"/>
        <v>0</v>
      </c>
      <c r="CY69" s="251">
        <f t="shared" si="54"/>
        <v>0</v>
      </c>
      <c r="CZ69" s="250">
        <f t="shared" si="55"/>
        <v>0</v>
      </c>
      <c r="DA69" s="251">
        <f t="shared" si="56"/>
        <v>0</v>
      </c>
      <c r="DB69" s="250">
        <f t="shared" si="57"/>
        <v>0</v>
      </c>
      <c r="DC69" s="251">
        <v>0</v>
      </c>
      <c r="DD69" s="250">
        <v>0</v>
      </c>
      <c r="DE69" s="251">
        <f t="shared" si="58"/>
        <v>0</v>
      </c>
      <c r="DF69" s="250">
        <f t="shared" si="59"/>
        <v>0</v>
      </c>
      <c r="DG69" s="251">
        <f t="shared" si="60"/>
        <v>0</v>
      </c>
      <c r="DH69" s="250">
        <f t="shared" si="61"/>
        <v>0</v>
      </c>
      <c r="DI69" s="251">
        <v>0</v>
      </c>
      <c r="DJ69" s="250">
        <v>0</v>
      </c>
      <c r="DK69" s="251">
        <f t="shared" si="62"/>
        <v>0</v>
      </c>
      <c r="DL69" s="250">
        <f t="shared" si="63"/>
        <v>0</v>
      </c>
      <c r="DM69" s="251">
        <f t="shared" si="64"/>
        <v>0</v>
      </c>
      <c r="DN69" s="250">
        <f t="shared" si="65"/>
        <v>0</v>
      </c>
      <c r="DO69" s="251">
        <f t="shared" si="66"/>
        <v>0</v>
      </c>
      <c r="DP69" s="250">
        <f t="shared" si="67"/>
        <v>0</v>
      </c>
      <c r="DQ69" s="251">
        <f t="shared" si="68"/>
        <v>32</v>
      </c>
      <c r="DR69" s="250">
        <f t="shared" si="69"/>
        <v>0</v>
      </c>
      <c r="DS69" s="252">
        <f t="shared" si="70"/>
        <v>0</v>
      </c>
      <c r="DT69" s="250">
        <f t="shared" si="71"/>
        <v>0</v>
      </c>
      <c r="DU69" s="251">
        <f t="shared" si="72"/>
        <v>0</v>
      </c>
      <c r="DV69" s="253">
        <f t="shared" si="73"/>
        <v>0</v>
      </c>
      <c r="DW69" s="234" t="s">
        <v>665</v>
      </c>
    </row>
    <row r="70" spans="1:127" ht="15.75">
      <c r="A70" s="233">
        <v>61</v>
      </c>
      <c r="B70" s="235" t="s">
        <v>760</v>
      </c>
      <c r="C70" s="236" t="s">
        <v>1183</v>
      </c>
      <c r="D70" s="235" t="s">
        <v>1261</v>
      </c>
      <c r="E70" s="235" t="s">
        <v>1278</v>
      </c>
      <c r="F70" s="338">
        <v>100</v>
      </c>
      <c r="G70" s="234" t="s">
        <v>1283</v>
      </c>
      <c r="H70" s="234" t="s">
        <v>1219</v>
      </c>
      <c r="I70" s="234" t="s">
        <v>1217</v>
      </c>
      <c r="J70" s="235" t="s">
        <v>1231</v>
      </c>
      <c r="K70" s="234" t="s">
        <v>1232</v>
      </c>
      <c r="L70" s="235"/>
      <c r="M70" s="236" t="s">
        <v>1010</v>
      </c>
      <c r="N70" s="237" t="str">
        <f t="shared" si="36"/>
        <v xml:space="preserve">EC_BUSMON
EC_BUSSYNC
EC_DRIVE_TEST_INACTIVE
EC_PRODUCTION_MODE_INACTIVE
EC_STARTUP_1000MS
EC_ENGINE_NOT_CRANKING
</v>
      </c>
      <c r="O70" s="238" t="s">
        <v>1011</v>
      </c>
      <c r="P70" s="239" t="s">
        <v>1011</v>
      </c>
      <c r="Q70" s="239" t="s">
        <v>1011</v>
      </c>
      <c r="R70" s="239" t="s">
        <v>1011</v>
      </c>
      <c r="S70" s="239" t="s">
        <v>1011</v>
      </c>
      <c r="T70" s="239" t="s">
        <v>1011</v>
      </c>
      <c r="U70" s="239" t="s">
        <v>5</v>
      </c>
      <c r="V70" s="239" t="s">
        <v>5</v>
      </c>
      <c r="W70" s="239" t="s">
        <v>5</v>
      </c>
      <c r="X70" s="239"/>
      <c r="Y70" s="240"/>
      <c r="Z70" s="233" t="str">
        <f t="shared" si="37"/>
        <v xml:space="preserve">CA_ACC_02
CA_PSS_01
CA_SENSOR_10
</v>
      </c>
      <c r="AA70" s="241"/>
      <c r="AB70" s="242" t="s">
        <v>1011</v>
      </c>
      <c r="AC70" s="242"/>
      <c r="AD70" s="242"/>
      <c r="AE70" s="242" t="s">
        <v>1011</v>
      </c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3"/>
      <c r="AT70" s="243"/>
      <c r="AU70" s="243" t="s">
        <v>1011</v>
      </c>
      <c r="AV70" s="243"/>
      <c r="AW70" s="243"/>
      <c r="AX70" s="243"/>
      <c r="AY70" s="243" t="s">
        <v>5</v>
      </c>
      <c r="AZ70" s="244" t="s">
        <v>1012</v>
      </c>
      <c r="BA70" s="245" t="s">
        <v>5</v>
      </c>
      <c r="BB70" s="245" t="s">
        <v>5</v>
      </c>
      <c r="BC70" s="245" t="s">
        <v>5</v>
      </c>
      <c r="BD70" s="245" t="s">
        <v>5</v>
      </c>
      <c r="BE70" s="245" t="s">
        <v>5</v>
      </c>
      <c r="BF70" s="246" t="s">
        <v>5</v>
      </c>
      <c r="BG70" s="247" t="s">
        <v>1012</v>
      </c>
      <c r="BH70" s="245" t="s">
        <v>5</v>
      </c>
      <c r="BI70" s="245" t="s">
        <v>5</v>
      </c>
      <c r="BJ70" s="245" t="s">
        <v>5</v>
      </c>
      <c r="BK70" s="245" t="s">
        <v>5</v>
      </c>
      <c r="BL70" s="245" t="s">
        <v>5</v>
      </c>
      <c r="BM70" s="245" t="s">
        <v>5</v>
      </c>
      <c r="BN70" s="245" t="s">
        <v>5</v>
      </c>
      <c r="BO70" s="245" t="s">
        <v>5</v>
      </c>
      <c r="BP70" s="248" t="s">
        <v>5</v>
      </c>
      <c r="BQ70" s="244" t="s">
        <v>5</v>
      </c>
      <c r="BR70" s="245" t="s">
        <v>5</v>
      </c>
      <c r="BS70" s="245" t="s">
        <v>5</v>
      </c>
      <c r="BT70" s="245" t="s">
        <v>5</v>
      </c>
      <c r="BU70" s="245" t="s">
        <v>5</v>
      </c>
      <c r="BV70" s="245" t="s">
        <v>5</v>
      </c>
      <c r="BW70" s="245" t="s">
        <v>5</v>
      </c>
      <c r="BX70" s="245" t="s">
        <v>5</v>
      </c>
      <c r="BY70" s="245" t="s">
        <v>5</v>
      </c>
      <c r="BZ70" s="245" t="s">
        <v>5</v>
      </c>
      <c r="CA70" s="245" t="s">
        <v>5</v>
      </c>
      <c r="CB70" s="245" t="s">
        <v>5</v>
      </c>
      <c r="CC70" s="245" t="s">
        <v>5</v>
      </c>
      <c r="CD70" s="245" t="s">
        <v>5</v>
      </c>
      <c r="CE70" s="245" t="s">
        <v>5</v>
      </c>
      <c r="CF70" s="245" t="s">
        <v>1012</v>
      </c>
      <c r="CG70" s="245"/>
      <c r="CH70" s="245" t="s">
        <v>5</v>
      </c>
      <c r="CI70" s="245" t="s">
        <v>5</v>
      </c>
      <c r="CJ70" s="248" t="s">
        <v>5</v>
      </c>
      <c r="CK70" s="249">
        <f t="shared" si="40"/>
        <v>4</v>
      </c>
      <c r="CL70" s="250">
        <f t="shared" si="41"/>
        <v>0</v>
      </c>
      <c r="CM70" s="251">
        <f t="shared" si="42"/>
        <v>0</v>
      </c>
      <c r="CN70" s="250">
        <f t="shared" si="43"/>
        <v>0</v>
      </c>
      <c r="CO70" s="251">
        <f t="shared" si="44"/>
        <v>1</v>
      </c>
      <c r="CP70" s="250">
        <f t="shared" si="45"/>
        <v>0</v>
      </c>
      <c r="CQ70" s="251">
        <f t="shared" si="46"/>
        <v>0</v>
      </c>
      <c r="CR70" s="250">
        <f t="shared" si="47"/>
        <v>0</v>
      </c>
      <c r="CS70" s="251">
        <f t="shared" si="48"/>
        <v>0</v>
      </c>
      <c r="CT70" s="250">
        <f t="shared" si="49"/>
        <v>0</v>
      </c>
      <c r="CU70" s="251">
        <f t="shared" si="50"/>
        <v>0</v>
      </c>
      <c r="CV70" s="250">
        <f t="shared" si="51"/>
        <v>0</v>
      </c>
      <c r="CW70" s="251">
        <f t="shared" si="52"/>
        <v>0</v>
      </c>
      <c r="CX70" s="250">
        <f t="shared" si="53"/>
        <v>0</v>
      </c>
      <c r="CY70" s="251">
        <f t="shared" si="54"/>
        <v>0</v>
      </c>
      <c r="CZ70" s="250">
        <f t="shared" si="55"/>
        <v>0</v>
      </c>
      <c r="DA70" s="251">
        <f t="shared" si="56"/>
        <v>0</v>
      </c>
      <c r="DB70" s="250">
        <f t="shared" si="57"/>
        <v>0</v>
      </c>
      <c r="DC70" s="251">
        <v>0</v>
      </c>
      <c r="DD70" s="250">
        <v>0</v>
      </c>
      <c r="DE70" s="251">
        <f t="shared" si="58"/>
        <v>0</v>
      </c>
      <c r="DF70" s="250">
        <f t="shared" si="59"/>
        <v>0</v>
      </c>
      <c r="DG70" s="251">
        <f t="shared" si="60"/>
        <v>0</v>
      </c>
      <c r="DH70" s="250">
        <f t="shared" si="61"/>
        <v>0</v>
      </c>
      <c r="DI70" s="251">
        <v>0</v>
      </c>
      <c r="DJ70" s="250">
        <v>0</v>
      </c>
      <c r="DK70" s="251">
        <f t="shared" si="62"/>
        <v>0</v>
      </c>
      <c r="DL70" s="250">
        <f t="shared" si="63"/>
        <v>0</v>
      </c>
      <c r="DM70" s="251">
        <f t="shared" si="64"/>
        <v>0</v>
      </c>
      <c r="DN70" s="250">
        <f t="shared" si="65"/>
        <v>0</v>
      </c>
      <c r="DO70" s="251">
        <f t="shared" si="66"/>
        <v>0</v>
      </c>
      <c r="DP70" s="250">
        <f t="shared" si="67"/>
        <v>0</v>
      </c>
      <c r="DQ70" s="251">
        <f t="shared" si="68"/>
        <v>32</v>
      </c>
      <c r="DR70" s="250">
        <f t="shared" si="69"/>
        <v>0</v>
      </c>
      <c r="DS70" s="252">
        <f t="shared" si="70"/>
        <v>0</v>
      </c>
      <c r="DT70" s="250">
        <f t="shared" si="71"/>
        <v>0</v>
      </c>
      <c r="DU70" s="251">
        <f t="shared" si="72"/>
        <v>0</v>
      </c>
      <c r="DV70" s="253">
        <f t="shared" si="73"/>
        <v>0</v>
      </c>
      <c r="DW70" s="234" t="s">
        <v>757</v>
      </c>
    </row>
    <row r="71" spans="1:127" ht="15.75">
      <c r="A71" s="233">
        <v>62</v>
      </c>
      <c r="B71" s="235" t="s">
        <v>756</v>
      </c>
      <c r="C71" s="236" t="s">
        <v>1183</v>
      </c>
      <c r="D71" s="235" t="s">
        <v>1261</v>
      </c>
      <c r="E71" s="235" t="s">
        <v>1278</v>
      </c>
      <c r="F71" s="338">
        <v>100</v>
      </c>
      <c r="G71" s="234" t="s">
        <v>1284</v>
      </c>
      <c r="H71" s="234" t="s">
        <v>1220</v>
      </c>
      <c r="I71" s="234" t="s">
        <v>1218</v>
      </c>
      <c r="J71" s="235" t="s">
        <v>1231</v>
      </c>
      <c r="K71" s="234" t="s">
        <v>1232</v>
      </c>
      <c r="L71" s="235"/>
      <c r="M71" s="236" t="s">
        <v>1010</v>
      </c>
      <c r="N71" s="237" t="str">
        <f t="shared" si="36"/>
        <v xml:space="preserve">EC_BUSMON
EC_BUSSYNC
EC_DRIVE_TEST_INACTIVE
EC_PRODUCTION_MODE_INACTIVE
EC_STARTUP_1000MS
EC_ENGINE_NOT_CRANKING
</v>
      </c>
      <c r="O71" s="238" t="s">
        <v>1011</v>
      </c>
      <c r="P71" s="239" t="s">
        <v>1011</v>
      </c>
      <c r="Q71" s="239" t="s">
        <v>1011</v>
      </c>
      <c r="R71" s="239" t="s">
        <v>1011</v>
      </c>
      <c r="S71" s="239" t="s">
        <v>1011</v>
      </c>
      <c r="T71" s="239" t="s">
        <v>1011</v>
      </c>
      <c r="U71" s="239" t="s">
        <v>5</v>
      </c>
      <c r="V71" s="239" t="s">
        <v>5</v>
      </c>
      <c r="W71" s="239" t="s">
        <v>5</v>
      </c>
      <c r="X71" s="239"/>
      <c r="Y71" s="240"/>
      <c r="Z71" s="233" t="str">
        <f t="shared" si="37"/>
        <v xml:space="preserve">CA_ACC_02
CA_PSS_01
CA_SENSOR_10
</v>
      </c>
      <c r="AA71" s="241"/>
      <c r="AB71" s="242" t="s">
        <v>1011</v>
      </c>
      <c r="AC71" s="242"/>
      <c r="AD71" s="242"/>
      <c r="AE71" s="242" t="s">
        <v>1011</v>
      </c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3"/>
      <c r="AT71" s="243"/>
      <c r="AU71" s="243" t="s">
        <v>1011</v>
      </c>
      <c r="AV71" s="243"/>
      <c r="AW71" s="243"/>
      <c r="AX71" s="243"/>
      <c r="AY71" s="243" t="s">
        <v>5</v>
      </c>
      <c r="AZ71" s="244" t="s">
        <v>1012</v>
      </c>
      <c r="BA71" s="245" t="s">
        <v>5</v>
      </c>
      <c r="BB71" s="245" t="s">
        <v>5</v>
      </c>
      <c r="BC71" s="245" t="s">
        <v>5</v>
      </c>
      <c r="BD71" s="245" t="s">
        <v>5</v>
      </c>
      <c r="BE71" s="245" t="s">
        <v>5</v>
      </c>
      <c r="BF71" s="246" t="s">
        <v>5</v>
      </c>
      <c r="BG71" s="247" t="s">
        <v>1012</v>
      </c>
      <c r="BH71" s="245" t="s">
        <v>5</v>
      </c>
      <c r="BI71" s="245" t="s">
        <v>5</v>
      </c>
      <c r="BJ71" s="245" t="s">
        <v>5</v>
      </c>
      <c r="BK71" s="245" t="s">
        <v>5</v>
      </c>
      <c r="BL71" s="245" t="s">
        <v>5</v>
      </c>
      <c r="BM71" s="245" t="s">
        <v>5</v>
      </c>
      <c r="BN71" s="245" t="s">
        <v>5</v>
      </c>
      <c r="BO71" s="245" t="s">
        <v>5</v>
      </c>
      <c r="BP71" s="248" t="s">
        <v>5</v>
      </c>
      <c r="BQ71" s="244" t="s">
        <v>5</v>
      </c>
      <c r="BR71" s="245" t="s">
        <v>5</v>
      </c>
      <c r="BS71" s="245" t="s">
        <v>5</v>
      </c>
      <c r="BT71" s="245" t="s">
        <v>5</v>
      </c>
      <c r="BU71" s="245" t="s">
        <v>5</v>
      </c>
      <c r="BV71" s="245" t="s">
        <v>5</v>
      </c>
      <c r="BW71" s="245" t="s">
        <v>5</v>
      </c>
      <c r="BX71" s="245" t="s">
        <v>5</v>
      </c>
      <c r="BY71" s="245" t="s">
        <v>5</v>
      </c>
      <c r="BZ71" s="245" t="s">
        <v>5</v>
      </c>
      <c r="CA71" s="245" t="s">
        <v>5</v>
      </c>
      <c r="CB71" s="245" t="s">
        <v>5</v>
      </c>
      <c r="CC71" s="245" t="s">
        <v>5</v>
      </c>
      <c r="CD71" s="245" t="s">
        <v>5</v>
      </c>
      <c r="CE71" s="245" t="s">
        <v>5</v>
      </c>
      <c r="CF71" s="245" t="s">
        <v>1012</v>
      </c>
      <c r="CG71" s="245"/>
      <c r="CH71" s="245" t="s">
        <v>5</v>
      </c>
      <c r="CI71" s="245" t="s">
        <v>5</v>
      </c>
      <c r="CJ71" s="248" t="s">
        <v>5</v>
      </c>
      <c r="CK71" s="249">
        <f t="shared" si="40"/>
        <v>4</v>
      </c>
      <c r="CL71" s="250">
        <f t="shared" si="41"/>
        <v>0</v>
      </c>
      <c r="CM71" s="251">
        <f t="shared" si="42"/>
        <v>0</v>
      </c>
      <c r="CN71" s="250">
        <f t="shared" si="43"/>
        <v>0</v>
      </c>
      <c r="CO71" s="251">
        <f t="shared" si="44"/>
        <v>1</v>
      </c>
      <c r="CP71" s="250">
        <f t="shared" si="45"/>
        <v>0</v>
      </c>
      <c r="CQ71" s="251">
        <f t="shared" si="46"/>
        <v>0</v>
      </c>
      <c r="CR71" s="250">
        <f t="shared" si="47"/>
        <v>0</v>
      </c>
      <c r="CS71" s="251">
        <f t="shared" si="48"/>
        <v>0</v>
      </c>
      <c r="CT71" s="250">
        <f t="shared" si="49"/>
        <v>0</v>
      </c>
      <c r="CU71" s="251">
        <f t="shared" si="50"/>
        <v>0</v>
      </c>
      <c r="CV71" s="250">
        <f t="shared" si="51"/>
        <v>0</v>
      </c>
      <c r="CW71" s="251">
        <f t="shared" si="52"/>
        <v>0</v>
      </c>
      <c r="CX71" s="250">
        <f t="shared" si="53"/>
        <v>0</v>
      </c>
      <c r="CY71" s="251">
        <f t="shared" si="54"/>
        <v>0</v>
      </c>
      <c r="CZ71" s="250">
        <f t="shared" si="55"/>
        <v>0</v>
      </c>
      <c r="DA71" s="251">
        <f t="shared" si="56"/>
        <v>0</v>
      </c>
      <c r="DB71" s="250">
        <f t="shared" si="57"/>
        <v>0</v>
      </c>
      <c r="DC71" s="251">
        <v>0</v>
      </c>
      <c r="DD71" s="250">
        <v>0</v>
      </c>
      <c r="DE71" s="251">
        <f t="shared" si="58"/>
        <v>0</v>
      </c>
      <c r="DF71" s="250">
        <f t="shared" si="59"/>
        <v>0</v>
      </c>
      <c r="DG71" s="251">
        <f t="shared" si="60"/>
        <v>0</v>
      </c>
      <c r="DH71" s="250">
        <f t="shared" si="61"/>
        <v>0</v>
      </c>
      <c r="DI71" s="251">
        <v>0</v>
      </c>
      <c r="DJ71" s="250">
        <v>0</v>
      </c>
      <c r="DK71" s="251">
        <f t="shared" si="62"/>
        <v>0</v>
      </c>
      <c r="DL71" s="250">
        <f t="shared" si="63"/>
        <v>0</v>
      </c>
      <c r="DM71" s="251">
        <f t="shared" si="64"/>
        <v>0</v>
      </c>
      <c r="DN71" s="250">
        <f t="shared" si="65"/>
        <v>0</v>
      </c>
      <c r="DO71" s="251">
        <f t="shared" si="66"/>
        <v>0</v>
      </c>
      <c r="DP71" s="250">
        <f t="shared" si="67"/>
        <v>0</v>
      </c>
      <c r="DQ71" s="251">
        <f t="shared" si="68"/>
        <v>32</v>
      </c>
      <c r="DR71" s="250">
        <f t="shared" si="69"/>
        <v>0</v>
      </c>
      <c r="DS71" s="252">
        <f t="shared" si="70"/>
        <v>0</v>
      </c>
      <c r="DT71" s="250">
        <f t="shared" si="71"/>
        <v>0</v>
      </c>
      <c r="DU71" s="251">
        <f t="shared" si="72"/>
        <v>0</v>
      </c>
      <c r="DV71" s="253">
        <f t="shared" si="73"/>
        <v>0</v>
      </c>
      <c r="DW71" s="234" t="s">
        <v>757</v>
      </c>
    </row>
    <row r="72" spans="1:127" ht="15.75">
      <c r="A72" s="233">
        <v>63</v>
      </c>
      <c r="B72" s="235" t="s">
        <v>644</v>
      </c>
      <c r="C72" s="236" t="s">
        <v>1183</v>
      </c>
      <c r="D72" s="235" t="s">
        <v>1262</v>
      </c>
      <c r="E72" s="235" t="s">
        <v>1263</v>
      </c>
      <c r="F72" s="338">
        <v>500</v>
      </c>
      <c r="G72" s="234" t="s">
        <v>1186</v>
      </c>
      <c r="H72" s="234" t="s">
        <v>1186</v>
      </c>
      <c r="I72" s="234" t="s">
        <v>1214</v>
      </c>
      <c r="J72" s="235" t="s">
        <v>1231</v>
      </c>
      <c r="K72" s="234" t="s">
        <v>1232</v>
      </c>
      <c r="L72" s="235"/>
      <c r="M72" s="236" t="s">
        <v>1010</v>
      </c>
      <c r="N72" s="237" t="str">
        <f t="shared" si="36"/>
        <v xml:space="preserve">EC_BUSMON
EC_BUSSYNC
EC_DRIVE_TEST_INACTIVE
EC_PRODUCTION_MODE_INACTIVE
EC_STARTUP_1000MS
EC_ENGINE_NOT_CRANKING
</v>
      </c>
      <c r="O72" s="238" t="s">
        <v>1011</v>
      </c>
      <c r="P72" s="239" t="s">
        <v>1011</v>
      </c>
      <c r="Q72" s="239" t="s">
        <v>1011</v>
      </c>
      <c r="R72" s="239" t="s">
        <v>1011</v>
      </c>
      <c r="S72" s="239" t="s">
        <v>1011</v>
      </c>
      <c r="T72" s="239" t="s">
        <v>1011</v>
      </c>
      <c r="U72" s="239" t="s">
        <v>5</v>
      </c>
      <c r="V72" s="239" t="s">
        <v>5</v>
      </c>
      <c r="W72" s="239" t="s">
        <v>5</v>
      </c>
      <c r="X72" s="239"/>
      <c r="Y72" s="240"/>
      <c r="Z72" s="233" t="str">
        <f t="shared" si="37"/>
        <v xml:space="preserve">CA_ACC_02
CA_PSS_01
CA_SENSOR_10
</v>
      </c>
      <c r="AA72" s="241"/>
      <c r="AB72" s="242" t="s">
        <v>1011</v>
      </c>
      <c r="AC72" s="242"/>
      <c r="AD72" s="242"/>
      <c r="AE72" s="242" t="s">
        <v>1011</v>
      </c>
      <c r="AF72" s="242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  <c r="AS72" s="243"/>
      <c r="AT72" s="243"/>
      <c r="AU72" s="243" t="s">
        <v>1011</v>
      </c>
      <c r="AV72" s="243"/>
      <c r="AW72" s="243"/>
      <c r="AX72" s="243"/>
      <c r="AY72" s="243" t="s">
        <v>5</v>
      </c>
      <c r="AZ72" s="244" t="s">
        <v>1012</v>
      </c>
      <c r="BA72" s="245" t="s">
        <v>5</v>
      </c>
      <c r="BB72" s="245" t="s">
        <v>5</v>
      </c>
      <c r="BC72" s="245" t="s">
        <v>5</v>
      </c>
      <c r="BD72" s="245" t="s">
        <v>5</v>
      </c>
      <c r="BE72" s="245" t="s">
        <v>5</v>
      </c>
      <c r="BF72" s="246" t="s">
        <v>5</v>
      </c>
      <c r="BG72" s="247" t="s">
        <v>1012</v>
      </c>
      <c r="BH72" s="245" t="s">
        <v>5</v>
      </c>
      <c r="BI72" s="245" t="s">
        <v>5</v>
      </c>
      <c r="BJ72" s="245" t="s">
        <v>5</v>
      </c>
      <c r="BK72" s="245" t="s">
        <v>5</v>
      </c>
      <c r="BL72" s="245" t="s">
        <v>5</v>
      </c>
      <c r="BM72" s="245" t="s">
        <v>5</v>
      </c>
      <c r="BN72" s="245" t="s">
        <v>5</v>
      </c>
      <c r="BO72" s="245" t="s">
        <v>5</v>
      </c>
      <c r="BP72" s="248" t="s">
        <v>5</v>
      </c>
      <c r="BQ72" s="244" t="s">
        <v>5</v>
      </c>
      <c r="BR72" s="245" t="s">
        <v>5</v>
      </c>
      <c r="BS72" s="245" t="s">
        <v>5</v>
      </c>
      <c r="BT72" s="245" t="s">
        <v>5</v>
      </c>
      <c r="BU72" s="245" t="s">
        <v>5</v>
      </c>
      <c r="BV72" s="245" t="s">
        <v>5</v>
      </c>
      <c r="BW72" s="245" t="s">
        <v>5</v>
      </c>
      <c r="BX72" s="245" t="s">
        <v>5</v>
      </c>
      <c r="BY72" s="245" t="s">
        <v>5</v>
      </c>
      <c r="BZ72" s="245" t="s">
        <v>5</v>
      </c>
      <c r="CA72" s="245" t="s">
        <v>5</v>
      </c>
      <c r="CB72" s="245" t="s">
        <v>5</v>
      </c>
      <c r="CC72" s="245" t="s">
        <v>5</v>
      </c>
      <c r="CD72" s="245" t="s">
        <v>5</v>
      </c>
      <c r="CE72" s="245" t="s">
        <v>5</v>
      </c>
      <c r="CF72" s="245" t="s">
        <v>1012</v>
      </c>
      <c r="CG72" s="245"/>
      <c r="CH72" s="245" t="s">
        <v>5</v>
      </c>
      <c r="CI72" s="245" t="s">
        <v>5</v>
      </c>
      <c r="CJ72" s="248" t="s">
        <v>5</v>
      </c>
      <c r="CK72" s="249">
        <f t="shared" si="40"/>
        <v>4</v>
      </c>
      <c r="CL72" s="250">
        <f t="shared" si="41"/>
        <v>0</v>
      </c>
      <c r="CM72" s="251">
        <f t="shared" si="42"/>
        <v>0</v>
      </c>
      <c r="CN72" s="250">
        <f t="shared" si="43"/>
        <v>0</v>
      </c>
      <c r="CO72" s="251">
        <f t="shared" si="44"/>
        <v>1</v>
      </c>
      <c r="CP72" s="250">
        <f t="shared" si="45"/>
        <v>0</v>
      </c>
      <c r="CQ72" s="251">
        <f t="shared" si="46"/>
        <v>0</v>
      </c>
      <c r="CR72" s="250">
        <f t="shared" si="47"/>
        <v>0</v>
      </c>
      <c r="CS72" s="251">
        <f t="shared" si="48"/>
        <v>0</v>
      </c>
      <c r="CT72" s="250">
        <f t="shared" si="49"/>
        <v>0</v>
      </c>
      <c r="CU72" s="251">
        <f t="shared" si="50"/>
        <v>0</v>
      </c>
      <c r="CV72" s="250">
        <f t="shared" si="51"/>
        <v>0</v>
      </c>
      <c r="CW72" s="251">
        <f t="shared" si="52"/>
        <v>0</v>
      </c>
      <c r="CX72" s="250">
        <f t="shared" si="53"/>
        <v>0</v>
      </c>
      <c r="CY72" s="251">
        <f t="shared" si="54"/>
        <v>0</v>
      </c>
      <c r="CZ72" s="250">
        <f t="shared" si="55"/>
        <v>0</v>
      </c>
      <c r="DA72" s="251">
        <f t="shared" si="56"/>
        <v>0</v>
      </c>
      <c r="DB72" s="250">
        <f t="shared" si="57"/>
        <v>0</v>
      </c>
      <c r="DC72" s="251">
        <v>0</v>
      </c>
      <c r="DD72" s="250">
        <v>0</v>
      </c>
      <c r="DE72" s="251">
        <f t="shared" si="58"/>
        <v>0</v>
      </c>
      <c r="DF72" s="250">
        <f t="shared" si="59"/>
        <v>0</v>
      </c>
      <c r="DG72" s="251">
        <f t="shared" si="60"/>
        <v>0</v>
      </c>
      <c r="DH72" s="250">
        <f t="shared" si="61"/>
        <v>0</v>
      </c>
      <c r="DI72" s="251">
        <v>0</v>
      </c>
      <c r="DJ72" s="250">
        <v>0</v>
      </c>
      <c r="DK72" s="251">
        <f t="shared" si="62"/>
        <v>0</v>
      </c>
      <c r="DL72" s="250">
        <f t="shared" si="63"/>
        <v>0</v>
      </c>
      <c r="DM72" s="251">
        <f t="shared" si="64"/>
        <v>0</v>
      </c>
      <c r="DN72" s="250">
        <f t="shared" si="65"/>
        <v>0</v>
      </c>
      <c r="DO72" s="251">
        <f t="shared" si="66"/>
        <v>0</v>
      </c>
      <c r="DP72" s="250">
        <f t="shared" si="67"/>
        <v>0</v>
      </c>
      <c r="DQ72" s="251">
        <f t="shared" si="68"/>
        <v>32</v>
      </c>
      <c r="DR72" s="250">
        <f t="shared" si="69"/>
        <v>0</v>
      </c>
      <c r="DS72" s="252">
        <f t="shared" si="70"/>
        <v>0</v>
      </c>
      <c r="DT72" s="250">
        <f t="shared" si="71"/>
        <v>0</v>
      </c>
      <c r="DU72" s="251">
        <f t="shared" si="72"/>
        <v>0</v>
      </c>
      <c r="DV72" s="253">
        <f t="shared" si="73"/>
        <v>0</v>
      </c>
      <c r="DW72" s="234" t="s">
        <v>645</v>
      </c>
    </row>
    <row r="73" spans="1:127" ht="15.75">
      <c r="A73" s="233">
        <v>64</v>
      </c>
      <c r="B73" s="235" t="s">
        <v>744</v>
      </c>
      <c r="C73" s="236" t="s">
        <v>1183</v>
      </c>
      <c r="D73" s="235" t="s">
        <v>1262</v>
      </c>
      <c r="E73" s="235" t="s">
        <v>1263</v>
      </c>
      <c r="F73" s="338">
        <v>500</v>
      </c>
      <c r="G73" s="234" t="s">
        <v>1285</v>
      </c>
      <c r="H73" s="234" t="s">
        <v>1219</v>
      </c>
      <c r="I73" s="234" t="s">
        <v>1217</v>
      </c>
      <c r="J73" s="235" t="s">
        <v>1231</v>
      </c>
      <c r="K73" s="234" t="s">
        <v>1232</v>
      </c>
      <c r="L73" s="235"/>
      <c r="M73" s="236" t="s">
        <v>1010</v>
      </c>
      <c r="N73" s="237" t="str">
        <f t="shared" si="36"/>
        <v xml:space="preserve">EC_BUSMON
EC_BUSSYNC
EC_DRIVE_TEST_INACTIVE
EC_PRODUCTION_MODE_INACTIVE
EC_STARTUP_1000MS
EC_ENGINE_NOT_CRANKING
</v>
      </c>
      <c r="O73" s="238" t="s">
        <v>1011</v>
      </c>
      <c r="P73" s="239" t="s">
        <v>1011</v>
      </c>
      <c r="Q73" s="239" t="s">
        <v>1011</v>
      </c>
      <c r="R73" s="239" t="s">
        <v>1011</v>
      </c>
      <c r="S73" s="239" t="s">
        <v>1011</v>
      </c>
      <c r="T73" s="239" t="s">
        <v>1011</v>
      </c>
      <c r="U73" s="239" t="s">
        <v>5</v>
      </c>
      <c r="V73" s="239" t="s">
        <v>5</v>
      </c>
      <c r="W73" s="239" t="s">
        <v>5</v>
      </c>
      <c r="X73" s="239"/>
      <c r="Y73" s="240"/>
      <c r="Z73" s="233" t="str">
        <f t="shared" si="37"/>
        <v xml:space="preserve">CA_ACC_02
CA_PSS_01
CA_SENSOR_10
</v>
      </c>
      <c r="AA73" s="241"/>
      <c r="AB73" s="242" t="s">
        <v>1011</v>
      </c>
      <c r="AC73" s="242"/>
      <c r="AD73" s="242"/>
      <c r="AE73" s="242" t="s">
        <v>1011</v>
      </c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3"/>
      <c r="AT73" s="243"/>
      <c r="AU73" s="243" t="s">
        <v>1011</v>
      </c>
      <c r="AV73" s="243"/>
      <c r="AW73" s="243"/>
      <c r="AX73" s="243"/>
      <c r="AY73" s="243" t="s">
        <v>5</v>
      </c>
      <c r="AZ73" s="244" t="s">
        <v>1012</v>
      </c>
      <c r="BA73" s="245" t="s">
        <v>5</v>
      </c>
      <c r="BB73" s="245" t="s">
        <v>5</v>
      </c>
      <c r="BC73" s="245" t="s">
        <v>5</v>
      </c>
      <c r="BD73" s="245" t="s">
        <v>5</v>
      </c>
      <c r="BE73" s="245" t="s">
        <v>5</v>
      </c>
      <c r="BF73" s="246" t="s">
        <v>5</v>
      </c>
      <c r="BG73" s="247" t="s">
        <v>1012</v>
      </c>
      <c r="BH73" s="245" t="s">
        <v>5</v>
      </c>
      <c r="BI73" s="245" t="s">
        <v>5</v>
      </c>
      <c r="BJ73" s="245" t="s">
        <v>5</v>
      </c>
      <c r="BK73" s="245" t="s">
        <v>5</v>
      </c>
      <c r="BL73" s="245" t="s">
        <v>5</v>
      </c>
      <c r="BM73" s="245" t="s">
        <v>5</v>
      </c>
      <c r="BN73" s="245" t="s">
        <v>5</v>
      </c>
      <c r="BO73" s="245" t="s">
        <v>5</v>
      </c>
      <c r="BP73" s="248" t="s">
        <v>5</v>
      </c>
      <c r="BQ73" s="244" t="s">
        <v>5</v>
      </c>
      <c r="BR73" s="245" t="s">
        <v>5</v>
      </c>
      <c r="BS73" s="245" t="s">
        <v>5</v>
      </c>
      <c r="BT73" s="245" t="s">
        <v>5</v>
      </c>
      <c r="BU73" s="245" t="s">
        <v>5</v>
      </c>
      <c r="BV73" s="245" t="s">
        <v>5</v>
      </c>
      <c r="BW73" s="245" t="s">
        <v>5</v>
      </c>
      <c r="BX73" s="245" t="s">
        <v>5</v>
      </c>
      <c r="BY73" s="245" t="s">
        <v>5</v>
      </c>
      <c r="BZ73" s="245" t="s">
        <v>5</v>
      </c>
      <c r="CA73" s="245" t="s">
        <v>5</v>
      </c>
      <c r="CB73" s="245" t="s">
        <v>5</v>
      </c>
      <c r="CC73" s="245" t="s">
        <v>5</v>
      </c>
      <c r="CD73" s="245" t="s">
        <v>5</v>
      </c>
      <c r="CE73" s="245" t="s">
        <v>5</v>
      </c>
      <c r="CF73" s="245" t="s">
        <v>1012</v>
      </c>
      <c r="CG73" s="245"/>
      <c r="CH73" s="245" t="s">
        <v>5</v>
      </c>
      <c r="CI73" s="245" t="s">
        <v>5</v>
      </c>
      <c r="CJ73" s="248" t="s">
        <v>5</v>
      </c>
      <c r="CK73" s="249">
        <f t="shared" si="40"/>
        <v>4</v>
      </c>
      <c r="CL73" s="250">
        <f t="shared" si="41"/>
        <v>0</v>
      </c>
      <c r="CM73" s="251">
        <f t="shared" si="42"/>
        <v>0</v>
      </c>
      <c r="CN73" s="250">
        <f t="shared" si="43"/>
        <v>0</v>
      </c>
      <c r="CO73" s="251">
        <f t="shared" si="44"/>
        <v>1</v>
      </c>
      <c r="CP73" s="250">
        <f t="shared" si="45"/>
        <v>0</v>
      </c>
      <c r="CQ73" s="251">
        <f t="shared" si="46"/>
        <v>0</v>
      </c>
      <c r="CR73" s="250">
        <f t="shared" si="47"/>
        <v>0</v>
      </c>
      <c r="CS73" s="251">
        <f t="shared" si="48"/>
        <v>0</v>
      </c>
      <c r="CT73" s="250">
        <f t="shared" si="49"/>
        <v>0</v>
      </c>
      <c r="CU73" s="251">
        <f t="shared" si="50"/>
        <v>0</v>
      </c>
      <c r="CV73" s="250">
        <f t="shared" si="51"/>
        <v>0</v>
      </c>
      <c r="CW73" s="251">
        <f t="shared" si="52"/>
        <v>0</v>
      </c>
      <c r="CX73" s="250">
        <f t="shared" si="53"/>
        <v>0</v>
      </c>
      <c r="CY73" s="251">
        <f t="shared" si="54"/>
        <v>0</v>
      </c>
      <c r="CZ73" s="250">
        <f t="shared" si="55"/>
        <v>0</v>
      </c>
      <c r="DA73" s="251">
        <f t="shared" si="56"/>
        <v>0</v>
      </c>
      <c r="DB73" s="250">
        <f t="shared" si="57"/>
        <v>0</v>
      </c>
      <c r="DC73" s="251">
        <v>0</v>
      </c>
      <c r="DD73" s="250">
        <v>0</v>
      </c>
      <c r="DE73" s="251">
        <f t="shared" si="58"/>
        <v>0</v>
      </c>
      <c r="DF73" s="250">
        <f t="shared" si="59"/>
        <v>0</v>
      </c>
      <c r="DG73" s="251">
        <f t="shared" si="60"/>
        <v>0</v>
      </c>
      <c r="DH73" s="250">
        <f t="shared" si="61"/>
        <v>0</v>
      </c>
      <c r="DI73" s="251">
        <v>0</v>
      </c>
      <c r="DJ73" s="250">
        <v>0</v>
      </c>
      <c r="DK73" s="251">
        <f t="shared" si="62"/>
        <v>0</v>
      </c>
      <c r="DL73" s="250">
        <f t="shared" si="63"/>
        <v>0</v>
      </c>
      <c r="DM73" s="251">
        <f t="shared" si="64"/>
        <v>0</v>
      </c>
      <c r="DN73" s="250">
        <f t="shared" si="65"/>
        <v>0</v>
      </c>
      <c r="DO73" s="251">
        <f t="shared" si="66"/>
        <v>0</v>
      </c>
      <c r="DP73" s="250">
        <f t="shared" si="67"/>
        <v>0</v>
      </c>
      <c r="DQ73" s="251">
        <f t="shared" si="68"/>
        <v>32</v>
      </c>
      <c r="DR73" s="250">
        <f t="shared" si="69"/>
        <v>0</v>
      </c>
      <c r="DS73" s="252">
        <f t="shared" si="70"/>
        <v>0</v>
      </c>
      <c r="DT73" s="250">
        <f t="shared" si="71"/>
        <v>0</v>
      </c>
      <c r="DU73" s="251">
        <f t="shared" si="72"/>
        <v>0</v>
      </c>
      <c r="DV73" s="253">
        <f t="shared" si="73"/>
        <v>0</v>
      </c>
      <c r="DW73" s="234" t="s">
        <v>745</v>
      </c>
    </row>
    <row r="74" spans="1:127" ht="15.75">
      <c r="A74" s="233">
        <v>65</v>
      </c>
      <c r="B74" s="235" t="s">
        <v>748</v>
      </c>
      <c r="C74" s="236" t="s">
        <v>1183</v>
      </c>
      <c r="D74" s="235" t="s">
        <v>1262</v>
      </c>
      <c r="E74" s="235" t="s">
        <v>1263</v>
      </c>
      <c r="F74" s="338">
        <v>500</v>
      </c>
      <c r="G74" s="234" t="s">
        <v>1286</v>
      </c>
      <c r="H74" s="234" t="s">
        <v>1220</v>
      </c>
      <c r="I74" s="234" t="s">
        <v>1218</v>
      </c>
      <c r="J74" s="235" t="s">
        <v>1231</v>
      </c>
      <c r="K74" s="234" t="s">
        <v>1232</v>
      </c>
      <c r="L74" s="235"/>
      <c r="M74" s="236" t="s">
        <v>1010</v>
      </c>
      <c r="N74" s="237" t="str">
        <f t="shared" si="36"/>
        <v xml:space="preserve">EC_BUSMON
EC_BUSSYNC
EC_DRIVE_TEST_INACTIVE
EC_PRODUCTION_MODE_INACTIVE
EC_STARTUP_1000MS
EC_ENGINE_NOT_CRANKING
</v>
      </c>
      <c r="O74" s="238" t="s">
        <v>1011</v>
      </c>
      <c r="P74" s="239" t="s">
        <v>1011</v>
      </c>
      <c r="Q74" s="239" t="s">
        <v>1011</v>
      </c>
      <c r="R74" s="239" t="s">
        <v>1011</v>
      </c>
      <c r="S74" s="239" t="s">
        <v>1011</v>
      </c>
      <c r="T74" s="239" t="s">
        <v>1011</v>
      </c>
      <c r="U74" s="239" t="s">
        <v>5</v>
      </c>
      <c r="V74" s="239" t="s">
        <v>5</v>
      </c>
      <c r="W74" s="239" t="s">
        <v>5</v>
      </c>
      <c r="X74" s="239"/>
      <c r="Y74" s="240"/>
      <c r="Z74" s="233" t="str">
        <f t="shared" si="37"/>
        <v xml:space="preserve">CA_ACC_02
CA_PSS_01
CA_SENSOR_10
</v>
      </c>
      <c r="AA74" s="241"/>
      <c r="AB74" s="242" t="s">
        <v>1011</v>
      </c>
      <c r="AC74" s="242"/>
      <c r="AD74" s="242"/>
      <c r="AE74" s="242" t="s">
        <v>1011</v>
      </c>
      <c r="AF74" s="242"/>
      <c r="AG74" s="242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  <c r="AR74" s="242"/>
      <c r="AS74" s="243"/>
      <c r="AT74" s="243"/>
      <c r="AU74" s="243" t="s">
        <v>1011</v>
      </c>
      <c r="AV74" s="243"/>
      <c r="AW74" s="243"/>
      <c r="AX74" s="243"/>
      <c r="AY74" s="243" t="s">
        <v>5</v>
      </c>
      <c r="AZ74" s="244" t="s">
        <v>1012</v>
      </c>
      <c r="BA74" s="245" t="s">
        <v>5</v>
      </c>
      <c r="BB74" s="245" t="s">
        <v>5</v>
      </c>
      <c r="BC74" s="245" t="s">
        <v>5</v>
      </c>
      <c r="BD74" s="245" t="s">
        <v>5</v>
      </c>
      <c r="BE74" s="245" t="s">
        <v>5</v>
      </c>
      <c r="BF74" s="246" t="s">
        <v>5</v>
      </c>
      <c r="BG74" s="247" t="s">
        <v>1012</v>
      </c>
      <c r="BH74" s="245" t="s">
        <v>5</v>
      </c>
      <c r="BI74" s="245" t="s">
        <v>5</v>
      </c>
      <c r="BJ74" s="245" t="s">
        <v>5</v>
      </c>
      <c r="BK74" s="245" t="s">
        <v>5</v>
      </c>
      <c r="BL74" s="245" t="s">
        <v>5</v>
      </c>
      <c r="BM74" s="245" t="s">
        <v>5</v>
      </c>
      <c r="BN74" s="245" t="s">
        <v>5</v>
      </c>
      <c r="BO74" s="245" t="s">
        <v>5</v>
      </c>
      <c r="BP74" s="248" t="s">
        <v>5</v>
      </c>
      <c r="BQ74" s="244" t="s">
        <v>5</v>
      </c>
      <c r="BR74" s="245" t="s">
        <v>5</v>
      </c>
      <c r="BS74" s="245" t="s">
        <v>5</v>
      </c>
      <c r="BT74" s="245" t="s">
        <v>5</v>
      </c>
      <c r="BU74" s="245" t="s">
        <v>5</v>
      </c>
      <c r="BV74" s="245" t="s">
        <v>5</v>
      </c>
      <c r="BW74" s="245" t="s">
        <v>5</v>
      </c>
      <c r="BX74" s="245" t="s">
        <v>5</v>
      </c>
      <c r="BY74" s="245" t="s">
        <v>5</v>
      </c>
      <c r="BZ74" s="245" t="s">
        <v>5</v>
      </c>
      <c r="CA74" s="245" t="s">
        <v>5</v>
      </c>
      <c r="CB74" s="245" t="s">
        <v>5</v>
      </c>
      <c r="CC74" s="245" t="s">
        <v>5</v>
      </c>
      <c r="CD74" s="245" t="s">
        <v>5</v>
      </c>
      <c r="CE74" s="245" t="s">
        <v>5</v>
      </c>
      <c r="CF74" s="245" t="s">
        <v>1012</v>
      </c>
      <c r="CG74" s="245"/>
      <c r="CH74" s="245" t="s">
        <v>5</v>
      </c>
      <c r="CI74" s="245" t="s">
        <v>5</v>
      </c>
      <c r="CJ74" s="248" t="s">
        <v>5</v>
      </c>
      <c r="CK74" s="249">
        <f t="shared" si="40"/>
        <v>4</v>
      </c>
      <c r="CL74" s="250">
        <f t="shared" si="41"/>
        <v>0</v>
      </c>
      <c r="CM74" s="251">
        <f t="shared" si="42"/>
        <v>0</v>
      </c>
      <c r="CN74" s="250">
        <f t="shared" si="43"/>
        <v>0</v>
      </c>
      <c r="CO74" s="251">
        <f t="shared" si="44"/>
        <v>1</v>
      </c>
      <c r="CP74" s="250">
        <f t="shared" si="45"/>
        <v>0</v>
      </c>
      <c r="CQ74" s="251">
        <f t="shared" si="46"/>
        <v>0</v>
      </c>
      <c r="CR74" s="250">
        <f t="shared" si="47"/>
        <v>0</v>
      </c>
      <c r="CS74" s="251">
        <f t="shared" si="48"/>
        <v>0</v>
      </c>
      <c r="CT74" s="250">
        <f t="shared" si="49"/>
        <v>0</v>
      </c>
      <c r="CU74" s="251">
        <f t="shared" si="50"/>
        <v>0</v>
      </c>
      <c r="CV74" s="250">
        <f t="shared" si="51"/>
        <v>0</v>
      </c>
      <c r="CW74" s="251">
        <f t="shared" si="52"/>
        <v>0</v>
      </c>
      <c r="CX74" s="250">
        <f t="shared" si="53"/>
        <v>0</v>
      </c>
      <c r="CY74" s="251">
        <f t="shared" si="54"/>
        <v>0</v>
      </c>
      <c r="CZ74" s="250">
        <f t="shared" si="55"/>
        <v>0</v>
      </c>
      <c r="DA74" s="251">
        <f t="shared" si="56"/>
        <v>0</v>
      </c>
      <c r="DB74" s="250">
        <f t="shared" si="57"/>
        <v>0</v>
      </c>
      <c r="DC74" s="251">
        <v>0</v>
      </c>
      <c r="DD74" s="250">
        <v>0</v>
      </c>
      <c r="DE74" s="251">
        <f t="shared" si="58"/>
        <v>0</v>
      </c>
      <c r="DF74" s="250">
        <f t="shared" si="59"/>
        <v>0</v>
      </c>
      <c r="DG74" s="251">
        <f t="shared" si="60"/>
        <v>0</v>
      </c>
      <c r="DH74" s="250">
        <f t="shared" si="61"/>
        <v>0</v>
      </c>
      <c r="DI74" s="251">
        <v>0</v>
      </c>
      <c r="DJ74" s="250">
        <v>0</v>
      </c>
      <c r="DK74" s="251">
        <f t="shared" si="62"/>
        <v>0</v>
      </c>
      <c r="DL74" s="250">
        <f t="shared" si="63"/>
        <v>0</v>
      </c>
      <c r="DM74" s="251">
        <f t="shared" si="64"/>
        <v>0</v>
      </c>
      <c r="DN74" s="250">
        <f t="shared" si="65"/>
        <v>0</v>
      </c>
      <c r="DO74" s="251">
        <f t="shared" si="66"/>
        <v>0</v>
      </c>
      <c r="DP74" s="250">
        <f t="shared" si="67"/>
        <v>0</v>
      </c>
      <c r="DQ74" s="251">
        <f t="shared" si="68"/>
        <v>32</v>
      </c>
      <c r="DR74" s="250">
        <f t="shared" si="69"/>
        <v>0</v>
      </c>
      <c r="DS74" s="252">
        <f t="shared" si="70"/>
        <v>0</v>
      </c>
      <c r="DT74" s="250">
        <f t="shared" si="71"/>
        <v>0</v>
      </c>
      <c r="DU74" s="251">
        <f t="shared" si="72"/>
        <v>0</v>
      </c>
      <c r="DV74" s="253">
        <f t="shared" si="73"/>
        <v>0</v>
      </c>
      <c r="DW74" s="234" t="s">
        <v>745</v>
      </c>
    </row>
    <row r="75" spans="1:127" ht="15.75">
      <c r="A75" s="233">
        <v>66</v>
      </c>
      <c r="B75" s="235" t="s">
        <v>600</v>
      </c>
      <c r="C75" s="236" t="s">
        <v>1183</v>
      </c>
      <c r="D75" s="235" t="s">
        <v>1266</v>
      </c>
      <c r="E75" s="235" t="s">
        <v>1279</v>
      </c>
      <c r="F75" s="338">
        <v>10</v>
      </c>
      <c r="G75" s="234" t="s">
        <v>1186</v>
      </c>
      <c r="H75" s="234" t="s">
        <v>1186</v>
      </c>
      <c r="I75" s="234" t="s">
        <v>1214</v>
      </c>
      <c r="J75" s="235" t="s">
        <v>1231</v>
      </c>
      <c r="K75" s="234" t="s">
        <v>1232</v>
      </c>
      <c r="L75" s="235"/>
      <c r="M75" s="236" t="s">
        <v>1010</v>
      </c>
      <c r="N75" s="237" t="str">
        <f t="shared" si="36"/>
        <v xml:space="preserve">EC_BUSMON
EC_BUSSYNC
EC_DRIVE_TEST_INACTIVE
EC_PRODUCTION_MODE_INACTIVE
EC_STARTUP_1000MS
EC_ENGINE_NOT_CRANKING
</v>
      </c>
      <c r="O75" s="238" t="s">
        <v>1011</v>
      </c>
      <c r="P75" s="239" t="s">
        <v>1011</v>
      </c>
      <c r="Q75" s="239" t="s">
        <v>1011</v>
      </c>
      <c r="R75" s="239" t="s">
        <v>1011</v>
      </c>
      <c r="S75" s="239" t="s">
        <v>1011</v>
      </c>
      <c r="T75" s="239" t="s">
        <v>1011</v>
      </c>
      <c r="U75" s="239" t="s">
        <v>5</v>
      </c>
      <c r="V75" s="239" t="s">
        <v>5</v>
      </c>
      <c r="W75" s="239" t="s">
        <v>5</v>
      </c>
      <c r="X75" s="239"/>
      <c r="Y75" s="240"/>
      <c r="Z75" s="233" t="str">
        <f t="shared" si="37"/>
        <v xml:space="preserve">CA_ACC_02
CA_PSS_01
CA_SENSOR_10
</v>
      </c>
      <c r="AA75" s="241"/>
      <c r="AB75" s="242" t="s">
        <v>1011</v>
      </c>
      <c r="AC75" s="242"/>
      <c r="AD75" s="242"/>
      <c r="AE75" s="242" t="s">
        <v>1011</v>
      </c>
      <c r="AF75" s="242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  <c r="AR75" s="242"/>
      <c r="AS75" s="243"/>
      <c r="AT75" s="243"/>
      <c r="AU75" s="243" t="s">
        <v>1011</v>
      </c>
      <c r="AV75" s="243"/>
      <c r="AW75" s="243"/>
      <c r="AX75" s="243"/>
      <c r="AY75" s="243" t="s">
        <v>5</v>
      </c>
      <c r="AZ75" s="244" t="s">
        <v>1012</v>
      </c>
      <c r="BA75" s="245" t="s">
        <v>5</v>
      </c>
      <c r="BB75" s="245" t="s">
        <v>5</v>
      </c>
      <c r="BC75" s="245" t="s">
        <v>5</v>
      </c>
      <c r="BD75" s="245" t="s">
        <v>5</v>
      </c>
      <c r="BE75" s="245" t="s">
        <v>5</v>
      </c>
      <c r="BF75" s="246" t="s">
        <v>5</v>
      </c>
      <c r="BG75" s="247" t="s">
        <v>1012</v>
      </c>
      <c r="BH75" s="245" t="s">
        <v>5</v>
      </c>
      <c r="BI75" s="245" t="s">
        <v>5</v>
      </c>
      <c r="BJ75" s="245" t="s">
        <v>5</v>
      </c>
      <c r="BK75" s="245" t="s">
        <v>5</v>
      </c>
      <c r="BL75" s="245" t="s">
        <v>5</v>
      </c>
      <c r="BM75" s="245" t="s">
        <v>5</v>
      </c>
      <c r="BN75" s="245" t="s">
        <v>5</v>
      </c>
      <c r="BO75" s="245" t="s">
        <v>5</v>
      </c>
      <c r="BP75" s="248" t="s">
        <v>5</v>
      </c>
      <c r="BQ75" s="244" t="s">
        <v>5</v>
      </c>
      <c r="BR75" s="245" t="s">
        <v>5</v>
      </c>
      <c r="BS75" s="245" t="s">
        <v>5</v>
      </c>
      <c r="BT75" s="245" t="s">
        <v>5</v>
      </c>
      <c r="BU75" s="245" t="s">
        <v>5</v>
      </c>
      <c r="BV75" s="245" t="s">
        <v>5</v>
      </c>
      <c r="BW75" s="245" t="s">
        <v>5</v>
      </c>
      <c r="BX75" s="245" t="s">
        <v>5</v>
      </c>
      <c r="BY75" s="245" t="s">
        <v>5</v>
      </c>
      <c r="BZ75" s="245" t="s">
        <v>5</v>
      </c>
      <c r="CA75" s="245" t="s">
        <v>5</v>
      </c>
      <c r="CB75" s="245" t="s">
        <v>5</v>
      </c>
      <c r="CC75" s="245" t="s">
        <v>5</v>
      </c>
      <c r="CD75" s="245" t="s">
        <v>5</v>
      </c>
      <c r="CE75" s="245" t="s">
        <v>5</v>
      </c>
      <c r="CF75" s="245" t="s">
        <v>1012</v>
      </c>
      <c r="CG75" s="245"/>
      <c r="CH75" s="245" t="s">
        <v>5</v>
      </c>
      <c r="CI75" s="245" t="s">
        <v>5</v>
      </c>
      <c r="CJ75" s="248" t="s">
        <v>5</v>
      </c>
      <c r="CK75" s="249">
        <f t="shared" si="40"/>
        <v>4</v>
      </c>
      <c r="CL75" s="250">
        <f t="shared" si="41"/>
        <v>0</v>
      </c>
      <c r="CM75" s="251">
        <f t="shared" si="42"/>
        <v>0</v>
      </c>
      <c r="CN75" s="250">
        <f t="shared" si="43"/>
        <v>0</v>
      </c>
      <c r="CO75" s="251">
        <f t="shared" si="44"/>
        <v>1</v>
      </c>
      <c r="CP75" s="250">
        <f t="shared" si="45"/>
        <v>0</v>
      </c>
      <c r="CQ75" s="251">
        <f t="shared" si="46"/>
        <v>0</v>
      </c>
      <c r="CR75" s="250">
        <f t="shared" si="47"/>
        <v>0</v>
      </c>
      <c r="CS75" s="251">
        <f t="shared" si="48"/>
        <v>0</v>
      </c>
      <c r="CT75" s="250">
        <f t="shared" si="49"/>
        <v>0</v>
      </c>
      <c r="CU75" s="251">
        <f t="shared" si="50"/>
        <v>0</v>
      </c>
      <c r="CV75" s="250">
        <f t="shared" si="51"/>
        <v>0</v>
      </c>
      <c r="CW75" s="251">
        <f t="shared" si="52"/>
        <v>0</v>
      </c>
      <c r="CX75" s="250">
        <f t="shared" si="53"/>
        <v>0</v>
      </c>
      <c r="CY75" s="251">
        <f t="shared" si="54"/>
        <v>0</v>
      </c>
      <c r="CZ75" s="250">
        <f t="shared" si="55"/>
        <v>0</v>
      </c>
      <c r="DA75" s="251">
        <f t="shared" si="56"/>
        <v>0</v>
      </c>
      <c r="DB75" s="250">
        <f t="shared" si="57"/>
        <v>0</v>
      </c>
      <c r="DC75" s="251">
        <v>0</v>
      </c>
      <c r="DD75" s="250">
        <v>0</v>
      </c>
      <c r="DE75" s="251">
        <f t="shared" si="58"/>
        <v>0</v>
      </c>
      <c r="DF75" s="250">
        <f t="shared" si="59"/>
        <v>0</v>
      </c>
      <c r="DG75" s="251">
        <f t="shared" si="60"/>
        <v>0</v>
      </c>
      <c r="DH75" s="250">
        <f t="shared" si="61"/>
        <v>0</v>
      </c>
      <c r="DI75" s="251">
        <v>0</v>
      </c>
      <c r="DJ75" s="250">
        <v>0</v>
      </c>
      <c r="DK75" s="251">
        <f t="shared" si="62"/>
        <v>0</v>
      </c>
      <c r="DL75" s="250">
        <f t="shared" si="63"/>
        <v>0</v>
      </c>
      <c r="DM75" s="251">
        <f t="shared" si="64"/>
        <v>0</v>
      </c>
      <c r="DN75" s="250">
        <f t="shared" si="65"/>
        <v>0</v>
      </c>
      <c r="DO75" s="251">
        <f t="shared" si="66"/>
        <v>0</v>
      </c>
      <c r="DP75" s="250">
        <f t="shared" si="67"/>
        <v>0</v>
      </c>
      <c r="DQ75" s="251">
        <f t="shared" si="68"/>
        <v>32</v>
      </c>
      <c r="DR75" s="250">
        <f t="shared" si="69"/>
        <v>0</v>
      </c>
      <c r="DS75" s="252">
        <f t="shared" si="70"/>
        <v>0</v>
      </c>
      <c r="DT75" s="250">
        <f t="shared" si="71"/>
        <v>0</v>
      </c>
      <c r="DU75" s="251">
        <f t="shared" si="72"/>
        <v>0</v>
      </c>
      <c r="DV75" s="253">
        <f t="shared" si="73"/>
        <v>0</v>
      </c>
      <c r="DW75" s="234" t="s">
        <v>601</v>
      </c>
    </row>
    <row r="76" spans="1:127" ht="15.75">
      <c r="A76" s="233">
        <v>67</v>
      </c>
      <c r="B76" s="235" t="s">
        <v>680</v>
      </c>
      <c r="C76" s="236" t="s">
        <v>1183</v>
      </c>
      <c r="D76" s="235" t="s">
        <v>1266</v>
      </c>
      <c r="E76" s="235" t="s">
        <v>1279</v>
      </c>
      <c r="F76" s="338">
        <v>10</v>
      </c>
      <c r="G76" s="234" t="s">
        <v>1287</v>
      </c>
      <c r="H76" s="234" t="s">
        <v>1220</v>
      </c>
      <c r="I76" s="234" t="s">
        <v>1218</v>
      </c>
      <c r="J76" s="235" t="s">
        <v>1231</v>
      </c>
      <c r="K76" s="234" t="s">
        <v>1232</v>
      </c>
      <c r="L76" s="235"/>
      <c r="M76" s="236" t="s">
        <v>1010</v>
      </c>
      <c r="N76" s="237" t="str">
        <f t="shared" si="36"/>
        <v xml:space="preserve">EC_BUSMON
EC_BUSSYNC
EC_DRIVE_TEST_INACTIVE
EC_PRODUCTION_MODE_INACTIVE
EC_STARTUP_1000MS
EC_ENGINE_NOT_CRANKING
</v>
      </c>
      <c r="O76" s="238" t="s">
        <v>1011</v>
      </c>
      <c r="P76" s="239" t="s">
        <v>1011</v>
      </c>
      <c r="Q76" s="239" t="s">
        <v>1011</v>
      </c>
      <c r="R76" s="239" t="s">
        <v>1011</v>
      </c>
      <c r="S76" s="239" t="s">
        <v>1011</v>
      </c>
      <c r="T76" s="239" t="s">
        <v>1011</v>
      </c>
      <c r="U76" s="239" t="s">
        <v>5</v>
      </c>
      <c r="V76" s="239" t="s">
        <v>5</v>
      </c>
      <c r="W76" s="239" t="s">
        <v>5</v>
      </c>
      <c r="X76" s="239"/>
      <c r="Y76" s="240"/>
      <c r="Z76" s="233" t="str">
        <f t="shared" si="37"/>
        <v xml:space="preserve">CA_ACC_02
CA_PSS_01
CA_SENSOR_10
</v>
      </c>
      <c r="AA76" s="241"/>
      <c r="AB76" s="242" t="s">
        <v>1011</v>
      </c>
      <c r="AC76" s="242"/>
      <c r="AD76" s="242"/>
      <c r="AE76" s="242" t="s">
        <v>1011</v>
      </c>
      <c r="AF76" s="242"/>
      <c r="AG76" s="242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  <c r="AR76" s="242"/>
      <c r="AS76" s="243"/>
      <c r="AT76" s="243"/>
      <c r="AU76" s="243" t="s">
        <v>1011</v>
      </c>
      <c r="AV76" s="243"/>
      <c r="AW76" s="243"/>
      <c r="AX76" s="243"/>
      <c r="AY76" s="243" t="s">
        <v>5</v>
      </c>
      <c r="AZ76" s="244" t="s">
        <v>1012</v>
      </c>
      <c r="BA76" s="245" t="s">
        <v>5</v>
      </c>
      <c r="BB76" s="245" t="s">
        <v>5</v>
      </c>
      <c r="BC76" s="245" t="s">
        <v>5</v>
      </c>
      <c r="BD76" s="245" t="s">
        <v>5</v>
      </c>
      <c r="BE76" s="245" t="s">
        <v>5</v>
      </c>
      <c r="BF76" s="246" t="s">
        <v>5</v>
      </c>
      <c r="BG76" s="247" t="s">
        <v>1012</v>
      </c>
      <c r="BH76" s="245" t="s">
        <v>5</v>
      </c>
      <c r="BI76" s="245" t="s">
        <v>5</v>
      </c>
      <c r="BJ76" s="245" t="s">
        <v>5</v>
      </c>
      <c r="BK76" s="245" t="s">
        <v>5</v>
      </c>
      <c r="BL76" s="245" t="s">
        <v>5</v>
      </c>
      <c r="BM76" s="245" t="s">
        <v>5</v>
      </c>
      <c r="BN76" s="245" t="s">
        <v>5</v>
      </c>
      <c r="BO76" s="245"/>
      <c r="BP76" s="248" t="s">
        <v>5</v>
      </c>
      <c r="BQ76" s="244" t="s">
        <v>5</v>
      </c>
      <c r="BR76" s="245" t="s">
        <v>5</v>
      </c>
      <c r="BS76" s="245" t="s">
        <v>5</v>
      </c>
      <c r="BT76" s="245" t="s">
        <v>5</v>
      </c>
      <c r="BU76" s="245" t="s">
        <v>5</v>
      </c>
      <c r="BV76" s="245" t="s">
        <v>5</v>
      </c>
      <c r="BW76" s="245" t="s">
        <v>5</v>
      </c>
      <c r="BX76" s="245" t="s">
        <v>5</v>
      </c>
      <c r="BY76" s="245" t="s">
        <v>5</v>
      </c>
      <c r="BZ76" s="245" t="s">
        <v>5</v>
      </c>
      <c r="CA76" s="245" t="s">
        <v>5</v>
      </c>
      <c r="CB76" s="245" t="s">
        <v>5</v>
      </c>
      <c r="CC76" s="245" t="s">
        <v>5</v>
      </c>
      <c r="CD76" s="245" t="s">
        <v>5</v>
      </c>
      <c r="CE76" s="245" t="s">
        <v>5</v>
      </c>
      <c r="CF76" s="245" t="s">
        <v>1012</v>
      </c>
      <c r="CG76" s="245"/>
      <c r="CH76" s="245" t="s">
        <v>5</v>
      </c>
      <c r="CI76" s="245" t="s">
        <v>5</v>
      </c>
      <c r="CJ76" s="248" t="s">
        <v>5</v>
      </c>
      <c r="CK76" s="249">
        <f t="shared" si="40"/>
        <v>4</v>
      </c>
      <c r="CL76" s="250">
        <f t="shared" si="41"/>
        <v>0</v>
      </c>
      <c r="CM76" s="251">
        <f t="shared" si="42"/>
        <v>0</v>
      </c>
      <c r="CN76" s="250">
        <f t="shared" si="43"/>
        <v>0</v>
      </c>
      <c r="CO76" s="251">
        <f t="shared" si="44"/>
        <v>1</v>
      </c>
      <c r="CP76" s="250">
        <f t="shared" si="45"/>
        <v>0</v>
      </c>
      <c r="CQ76" s="251">
        <f t="shared" si="46"/>
        <v>0</v>
      </c>
      <c r="CR76" s="250">
        <f t="shared" si="47"/>
        <v>0</v>
      </c>
      <c r="CS76" s="251">
        <f t="shared" si="48"/>
        <v>0</v>
      </c>
      <c r="CT76" s="250">
        <f t="shared" si="49"/>
        <v>0</v>
      </c>
      <c r="CU76" s="251">
        <f t="shared" si="50"/>
        <v>0</v>
      </c>
      <c r="CV76" s="250">
        <f t="shared" si="51"/>
        <v>0</v>
      </c>
      <c r="CW76" s="251">
        <f t="shared" si="52"/>
        <v>0</v>
      </c>
      <c r="CX76" s="250">
        <f t="shared" si="53"/>
        <v>0</v>
      </c>
      <c r="CY76" s="251">
        <f t="shared" si="54"/>
        <v>0</v>
      </c>
      <c r="CZ76" s="250">
        <f t="shared" si="55"/>
        <v>0</v>
      </c>
      <c r="DA76" s="251">
        <f t="shared" si="56"/>
        <v>0</v>
      </c>
      <c r="DB76" s="250">
        <f t="shared" si="57"/>
        <v>0</v>
      </c>
      <c r="DC76" s="251">
        <v>0</v>
      </c>
      <c r="DD76" s="250">
        <v>0</v>
      </c>
      <c r="DE76" s="251">
        <f t="shared" si="58"/>
        <v>0</v>
      </c>
      <c r="DF76" s="250">
        <f t="shared" si="59"/>
        <v>0</v>
      </c>
      <c r="DG76" s="251">
        <f t="shared" si="60"/>
        <v>0</v>
      </c>
      <c r="DH76" s="250">
        <f t="shared" si="61"/>
        <v>0</v>
      </c>
      <c r="DI76" s="251">
        <v>0</v>
      </c>
      <c r="DJ76" s="250">
        <v>0</v>
      </c>
      <c r="DK76" s="251">
        <f t="shared" si="62"/>
        <v>0</v>
      </c>
      <c r="DL76" s="250">
        <f t="shared" si="63"/>
        <v>0</v>
      </c>
      <c r="DM76" s="251">
        <f t="shared" si="64"/>
        <v>0</v>
      </c>
      <c r="DN76" s="250">
        <f t="shared" si="65"/>
        <v>0</v>
      </c>
      <c r="DO76" s="251">
        <f t="shared" si="66"/>
        <v>0</v>
      </c>
      <c r="DP76" s="250">
        <f t="shared" si="67"/>
        <v>0</v>
      </c>
      <c r="DQ76" s="251">
        <f t="shared" si="68"/>
        <v>32</v>
      </c>
      <c r="DR76" s="250">
        <f t="shared" si="69"/>
        <v>0</v>
      </c>
      <c r="DS76" s="252">
        <f t="shared" si="70"/>
        <v>0</v>
      </c>
      <c r="DT76" s="250">
        <f t="shared" si="71"/>
        <v>0</v>
      </c>
      <c r="DU76" s="251">
        <f t="shared" si="72"/>
        <v>0</v>
      </c>
      <c r="DV76" s="253">
        <f t="shared" si="73"/>
        <v>0</v>
      </c>
      <c r="DW76" s="234" t="s">
        <v>681</v>
      </c>
    </row>
    <row r="77" spans="1:127" ht="15.75">
      <c r="A77" s="233">
        <v>68</v>
      </c>
      <c r="B77" s="235" t="s">
        <v>596</v>
      </c>
      <c r="C77" s="236" t="s">
        <v>1183</v>
      </c>
      <c r="D77" s="235" t="s">
        <v>1267</v>
      </c>
      <c r="E77" s="235" t="s">
        <v>1280</v>
      </c>
      <c r="F77" s="338">
        <v>100</v>
      </c>
      <c r="G77" s="234" t="s">
        <v>1186</v>
      </c>
      <c r="H77" s="234" t="s">
        <v>1186</v>
      </c>
      <c r="I77" s="234" t="s">
        <v>1214</v>
      </c>
      <c r="J77" s="235" t="s">
        <v>1231</v>
      </c>
      <c r="K77" s="234" t="s">
        <v>1232</v>
      </c>
      <c r="L77" s="235"/>
      <c r="M77" s="236" t="s">
        <v>1010</v>
      </c>
      <c r="N77" s="237" t="str">
        <f t="shared" si="36"/>
        <v xml:space="preserve">EC_BUSMON
EC_BUSSYNC
EC_DRIVE_TEST_INACTIVE
EC_PRODUCTION_MODE_INACTIVE
EC_STARTUP_1000MS
EC_ENGINE_NOT_CRANKING
</v>
      </c>
      <c r="O77" s="238" t="s">
        <v>1011</v>
      </c>
      <c r="P77" s="239" t="s">
        <v>1011</v>
      </c>
      <c r="Q77" s="239" t="s">
        <v>1011</v>
      </c>
      <c r="R77" s="239" t="s">
        <v>1011</v>
      </c>
      <c r="S77" s="239" t="s">
        <v>1011</v>
      </c>
      <c r="T77" s="239" t="s">
        <v>1011</v>
      </c>
      <c r="U77" s="239" t="s">
        <v>5</v>
      </c>
      <c r="V77" s="239" t="s">
        <v>5</v>
      </c>
      <c r="W77" s="239" t="s">
        <v>5</v>
      </c>
      <c r="X77" s="239"/>
      <c r="Y77" s="240"/>
      <c r="Z77" s="233" t="str">
        <f t="shared" si="37"/>
        <v xml:space="preserve">CA_ACC_02
CA_PSS_01
CA_SENSOR_10
</v>
      </c>
      <c r="AA77" s="241"/>
      <c r="AB77" s="242" t="s">
        <v>1011</v>
      </c>
      <c r="AC77" s="242"/>
      <c r="AD77" s="242"/>
      <c r="AE77" s="242" t="s">
        <v>1011</v>
      </c>
      <c r="AF77" s="242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  <c r="AR77" s="242"/>
      <c r="AS77" s="243"/>
      <c r="AT77" s="243"/>
      <c r="AU77" s="243" t="s">
        <v>1011</v>
      </c>
      <c r="AV77" s="243"/>
      <c r="AW77" s="243"/>
      <c r="AX77" s="243"/>
      <c r="AY77" s="243" t="s">
        <v>5</v>
      </c>
      <c r="AZ77" s="244" t="s">
        <v>1012</v>
      </c>
      <c r="BA77" s="245" t="s">
        <v>5</v>
      </c>
      <c r="BB77" s="245" t="s">
        <v>5</v>
      </c>
      <c r="BC77" s="245" t="s">
        <v>5</v>
      </c>
      <c r="BD77" s="245" t="s">
        <v>5</v>
      </c>
      <c r="BE77" s="245" t="s">
        <v>5</v>
      </c>
      <c r="BF77" s="246" t="s">
        <v>5</v>
      </c>
      <c r="BG77" s="247" t="s">
        <v>1012</v>
      </c>
      <c r="BH77" s="245" t="s">
        <v>5</v>
      </c>
      <c r="BI77" s="245" t="s">
        <v>5</v>
      </c>
      <c r="BJ77" s="245" t="s">
        <v>5</v>
      </c>
      <c r="BK77" s="245" t="s">
        <v>5</v>
      </c>
      <c r="BL77" s="245" t="s">
        <v>5</v>
      </c>
      <c r="BM77" s="245" t="s">
        <v>5</v>
      </c>
      <c r="BN77" s="245" t="s">
        <v>5</v>
      </c>
      <c r="BO77" s="245" t="s">
        <v>5</v>
      </c>
      <c r="BP77" s="248" t="s">
        <v>5</v>
      </c>
      <c r="BQ77" s="244" t="s">
        <v>5</v>
      </c>
      <c r="BR77" s="245" t="s">
        <v>5</v>
      </c>
      <c r="BS77" s="245" t="s">
        <v>5</v>
      </c>
      <c r="BT77" s="245" t="s">
        <v>5</v>
      </c>
      <c r="BU77" s="245" t="s">
        <v>5</v>
      </c>
      <c r="BV77" s="245" t="s">
        <v>5</v>
      </c>
      <c r="BW77" s="245" t="s">
        <v>5</v>
      </c>
      <c r="BX77" s="245" t="s">
        <v>5</v>
      </c>
      <c r="BY77" s="245" t="s">
        <v>5</v>
      </c>
      <c r="BZ77" s="245" t="s">
        <v>5</v>
      </c>
      <c r="CA77" s="245" t="s">
        <v>5</v>
      </c>
      <c r="CB77" s="245" t="s">
        <v>5</v>
      </c>
      <c r="CC77" s="245" t="s">
        <v>5</v>
      </c>
      <c r="CD77" s="245" t="s">
        <v>5</v>
      </c>
      <c r="CE77" s="245" t="s">
        <v>5</v>
      </c>
      <c r="CF77" s="245" t="s">
        <v>1012</v>
      </c>
      <c r="CG77" s="245"/>
      <c r="CH77" s="245" t="s">
        <v>5</v>
      </c>
      <c r="CI77" s="245" t="s">
        <v>5</v>
      </c>
      <c r="CJ77" s="248" t="s">
        <v>5</v>
      </c>
      <c r="CK77" s="249">
        <f t="shared" si="40"/>
        <v>4</v>
      </c>
      <c r="CL77" s="250">
        <f t="shared" si="41"/>
        <v>0</v>
      </c>
      <c r="CM77" s="251">
        <f t="shared" si="42"/>
        <v>0</v>
      </c>
      <c r="CN77" s="250">
        <f t="shared" si="43"/>
        <v>0</v>
      </c>
      <c r="CO77" s="251">
        <f t="shared" si="44"/>
        <v>1</v>
      </c>
      <c r="CP77" s="250">
        <f t="shared" si="45"/>
        <v>0</v>
      </c>
      <c r="CQ77" s="251">
        <f t="shared" si="46"/>
        <v>0</v>
      </c>
      <c r="CR77" s="250">
        <f t="shared" si="47"/>
        <v>0</v>
      </c>
      <c r="CS77" s="251">
        <f t="shared" si="48"/>
        <v>0</v>
      </c>
      <c r="CT77" s="250">
        <f t="shared" si="49"/>
        <v>0</v>
      </c>
      <c r="CU77" s="251">
        <f t="shared" si="50"/>
        <v>0</v>
      </c>
      <c r="CV77" s="250">
        <f t="shared" si="51"/>
        <v>0</v>
      </c>
      <c r="CW77" s="251">
        <f t="shared" si="52"/>
        <v>0</v>
      </c>
      <c r="CX77" s="250">
        <f t="shared" si="53"/>
        <v>0</v>
      </c>
      <c r="CY77" s="251">
        <f t="shared" si="54"/>
        <v>0</v>
      </c>
      <c r="CZ77" s="250">
        <f t="shared" si="55"/>
        <v>0</v>
      </c>
      <c r="DA77" s="251">
        <f t="shared" si="56"/>
        <v>0</v>
      </c>
      <c r="DB77" s="250">
        <f t="shared" si="57"/>
        <v>0</v>
      </c>
      <c r="DC77" s="251">
        <v>0</v>
      </c>
      <c r="DD77" s="250">
        <v>0</v>
      </c>
      <c r="DE77" s="251">
        <f t="shared" si="58"/>
        <v>0</v>
      </c>
      <c r="DF77" s="250">
        <f t="shared" si="59"/>
        <v>0</v>
      </c>
      <c r="DG77" s="251">
        <f t="shared" si="60"/>
        <v>0</v>
      </c>
      <c r="DH77" s="250">
        <f t="shared" si="61"/>
        <v>0</v>
      </c>
      <c r="DI77" s="251">
        <v>0</v>
      </c>
      <c r="DJ77" s="250">
        <v>0</v>
      </c>
      <c r="DK77" s="251">
        <f t="shared" si="62"/>
        <v>0</v>
      </c>
      <c r="DL77" s="250">
        <f t="shared" si="63"/>
        <v>0</v>
      </c>
      <c r="DM77" s="251">
        <f t="shared" si="64"/>
        <v>0</v>
      </c>
      <c r="DN77" s="250">
        <f t="shared" si="65"/>
        <v>0</v>
      </c>
      <c r="DO77" s="251">
        <f t="shared" si="66"/>
        <v>0</v>
      </c>
      <c r="DP77" s="250">
        <f t="shared" si="67"/>
        <v>0</v>
      </c>
      <c r="DQ77" s="251">
        <f t="shared" si="68"/>
        <v>32</v>
      </c>
      <c r="DR77" s="250">
        <f t="shared" si="69"/>
        <v>0</v>
      </c>
      <c r="DS77" s="252">
        <f t="shared" si="70"/>
        <v>0</v>
      </c>
      <c r="DT77" s="250">
        <f t="shared" si="71"/>
        <v>0</v>
      </c>
      <c r="DU77" s="251">
        <f t="shared" si="72"/>
        <v>0</v>
      </c>
      <c r="DV77" s="253">
        <f t="shared" si="73"/>
        <v>0</v>
      </c>
      <c r="DW77" s="234" t="s">
        <v>597</v>
      </c>
    </row>
    <row r="78" spans="1:127" ht="15.75">
      <c r="A78" s="233">
        <v>69</v>
      </c>
      <c r="B78" s="235" t="s">
        <v>762</v>
      </c>
      <c r="C78" s="236" t="s">
        <v>1183</v>
      </c>
      <c r="D78" s="235" t="s">
        <v>1268</v>
      </c>
      <c r="E78" s="235" t="s">
        <v>1281</v>
      </c>
      <c r="F78" s="338">
        <v>100</v>
      </c>
      <c r="G78" s="234" t="s">
        <v>1233</v>
      </c>
      <c r="H78" s="234" t="s">
        <v>1219</v>
      </c>
      <c r="I78" s="234" t="s">
        <v>1217</v>
      </c>
      <c r="J78" s="235" t="s">
        <v>1231</v>
      </c>
      <c r="K78" s="234" t="s">
        <v>1232</v>
      </c>
      <c r="L78" s="235"/>
      <c r="M78" s="236" t="s">
        <v>1010</v>
      </c>
      <c r="N78" s="237" t="str">
        <f t="shared" si="36"/>
        <v xml:space="preserve">EC_BUSMON
EC_BUSSYNC
EC_DRIVE_TEST_INACTIVE
EC_PRODUCTION_MODE_INACTIVE
EC_STARTUP_1000MS
EC_ENGINE_NOT_CRANKING
</v>
      </c>
      <c r="O78" s="238" t="s">
        <v>1011</v>
      </c>
      <c r="P78" s="239" t="s">
        <v>1011</v>
      </c>
      <c r="Q78" s="239" t="s">
        <v>1011</v>
      </c>
      <c r="R78" s="239" t="s">
        <v>1011</v>
      </c>
      <c r="S78" s="239" t="s">
        <v>1011</v>
      </c>
      <c r="T78" s="239" t="s">
        <v>1011</v>
      </c>
      <c r="U78" s="239" t="s">
        <v>5</v>
      </c>
      <c r="V78" s="239" t="s">
        <v>5</v>
      </c>
      <c r="W78" s="239" t="s">
        <v>5</v>
      </c>
      <c r="X78" s="239"/>
      <c r="Y78" s="240"/>
      <c r="Z78" s="233" t="str">
        <f t="shared" si="37"/>
        <v xml:space="preserve">CA_ACC_01
CA_PSS_01
CA_SENSOR_10
</v>
      </c>
      <c r="AA78" s="241" t="s">
        <v>1011</v>
      </c>
      <c r="AB78" s="242"/>
      <c r="AC78" s="242"/>
      <c r="AD78" s="242"/>
      <c r="AE78" s="242" t="s">
        <v>1011</v>
      </c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3"/>
      <c r="AT78" s="243"/>
      <c r="AU78" s="243" t="s">
        <v>1011</v>
      </c>
      <c r="AV78" s="243"/>
      <c r="AW78" s="243"/>
      <c r="AX78" s="243"/>
      <c r="AY78" s="243" t="s">
        <v>5</v>
      </c>
      <c r="AZ78" s="244" t="s">
        <v>5</v>
      </c>
      <c r="BA78" s="245" t="s">
        <v>1012</v>
      </c>
      <c r="BB78" s="245" t="s">
        <v>5</v>
      </c>
      <c r="BC78" s="245" t="s">
        <v>5</v>
      </c>
      <c r="BD78" s="245" t="s">
        <v>5</v>
      </c>
      <c r="BE78" s="245" t="s">
        <v>5</v>
      </c>
      <c r="BF78" s="246" t="s">
        <v>5</v>
      </c>
      <c r="BG78" s="247" t="s">
        <v>1012</v>
      </c>
      <c r="BH78" s="245" t="s">
        <v>5</v>
      </c>
      <c r="BI78" s="245" t="s">
        <v>5</v>
      </c>
      <c r="BJ78" s="245" t="s">
        <v>5</v>
      </c>
      <c r="BK78" s="245" t="s">
        <v>5</v>
      </c>
      <c r="BL78" s="245" t="s">
        <v>5</v>
      </c>
      <c r="BM78" s="245" t="s">
        <v>5</v>
      </c>
      <c r="BN78" s="245" t="s">
        <v>5</v>
      </c>
      <c r="BO78" s="245" t="s">
        <v>5</v>
      </c>
      <c r="BP78" s="248" t="s">
        <v>5</v>
      </c>
      <c r="BQ78" s="244" t="s">
        <v>5</v>
      </c>
      <c r="BR78" s="245" t="s">
        <v>5</v>
      </c>
      <c r="BS78" s="245" t="s">
        <v>5</v>
      </c>
      <c r="BT78" s="245" t="s">
        <v>5</v>
      </c>
      <c r="BU78" s="245" t="s">
        <v>5</v>
      </c>
      <c r="BV78" s="245" t="s">
        <v>5</v>
      </c>
      <c r="BW78" s="245" t="s">
        <v>5</v>
      </c>
      <c r="BX78" s="245" t="s">
        <v>5</v>
      </c>
      <c r="BY78" s="245" t="s">
        <v>5</v>
      </c>
      <c r="BZ78" s="245" t="s">
        <v>5</v>
      </c>
      <c r="CA78" s="245" t="s">
        <v>5</v>
      </c>
      <c r="CB78" s="245" t="s">
        <v>5</v>
      </c>
      <c r="CC78" s="245" t="s">
        <v>5</v>
      </c>
      <c r="CD78" s="245" t="s">
        <v>5</v>
      </c>
      <c r="CE78" s="245" t="s">
        <v>5</v>
      </c>
      <c r="CF78" s="245" t="s">
        <v>1012</v>
      </c>
      <c r="CG78" s="245"/>
      <c r="CH78" s="245" t="s">
        <v>5</v>
      </c>
      <c r="CI78" s="245" t="s">
        <v>5</v>
      </c>
      <c r="CJ78" s="248" t="s">
        <v>5</v>
      </c>
      <c r="CK78" s="249">
        <f t="shared" si="40"/>
        <v>1</v>
      </c>
      <c r="CL78" s="250">
        <f t="shared" si="41"/>
        <v>0</v>
      </c>
      <c r="CM78" s="251">
        <f t="shared" si="42"/>
        <v>0</v>
      </c>
      <c r="CN78" s="250">
        <f t="shared" si="43"/>
        <v>0</v>
      </c>
      <c r="CO78" s="251">
        <f t="shared" si="44"/>
        <v>1</v>
      </c>
      <c r="CP78" s="250">
        <f t="shared" si="45"/>
        <v>0</v>
      </c>
      <c r="CQ78" s="251">
        <f t="shared" si="46"/>
        <v>0</v>
      </c>
      <c r="CR78" s="250">
        <f t="shared" si="47"/>
        <v>0</v>
      </c>
      <c r="CS78" s="251">
        <f t="shared" si="48"/>
        <v>0</v>
      </c>
      <c r="CT78" s="250">
        <f t="shared" si="49"/>
        <v>0</v>
      </c>
      <c r="CU78" s="251">
        <f t="shared" si="50"/>
        <v>0</v>
      </c>
      <c r="CV78" s="250">
        <f t="shared" si="51"/>
        <v>0</v>
      </c>
      <c r="CW78" s="251">
        <f t="shared" si="52"/>
        <v>0</v>
      </c>
      <c r="CX78" s="250">
        <f t="shared" si="53"/>
        <v>0</v>
      </c>
      <c r="CY78" s="251">
        <f t="shared" si="54"/>
        <v>0</v>
      </c>
      <c r="CZ78" s="250">
        <f t="shared" si="55"/>
        <v>0</v>
      </c>
      <c r="DA78" s="251">
        <f t="shared" si="56"/>
        <v>0</v>
      </c>
      <c r="DB78" s="250">
        <f t="shared" si="57"/>
        <v>0</v>
      </c>
      <c r="DC78" s="251">
        <v>0</v>
      </c>
      <c r="DD78" s="250">
        <v>0</v>
      </c>
      <c r="DE78" s="251">
        <f t="shared" si="58"/>
        <v>0</v>
      </c>
      <c r="DF78" s="250">
        <f t="shared" si="59"/>
        <v>0</v>
      </c>
      <c r="DG78" s="251">
        <f t="shared" si="60"/>
        <v>0</v>
      </c>
      <c r="DH78" s="250">
        <f t="shared" si="61"/>
        <v>0</v>
      </c>
      <c r="DI78" s="251">
        <v>0</v>
      </c>
      <c r="DJ78" s="250">
        <v>0</v>
      </c>
      <c r="DK78" s="251">
        <f t="shared" si="62"/>
        <v>0</v>
      </c>
      <c r="DL78" s="250">
        <f t="shared" si="63"/>
        <v>0</v>
      </c>
      <c r="DM78" s="251">
        <f t="shared" si="64"/>
        <v>0</v>
      </c>
      <c r="DN78" s="250">
        <f t="shared" si="65"/>
        <v>0</v>
      </c>
      <c r="DO78" s="251">
        <f t="shared" si="66"/>
        <v>0</v>
      </c>
      <c r="DP78" s="250">
        <f t="shared" si="67"/>
        <v>0</v>
      </c>
      <c r="DQ78" s="251">
        <f t="shared" si="68"/>
        <v>32</v>
      </c>
      <c r="DR78" s="250">
        <f t="shared" si="69"/>
        <v>0</v>
      </c>
      <c r="DS78" s="252">
        <f t="shared" si="70"/>
        <v>0</v>
      </c>
      <c r="DT78" s="250">
        <f t="shared" si="71"/>
        <v>0</v>
      </c>
      <c r="DU78" s="251">
        <f t="shared" si="72"/>
        <v>0</v>
      </c>
      <c r="DV78" s="253">
        <f t="shared" si="73"/>
        <v>0</v>
      </c>
      <c r="DW78" s="234" t="s">
        <v>763</v>
      </c>
    </row>
    <row r="79" spans="1:127" ht="15.75">
      <c r="A79" s="233">
        <v>70</v>
      </c>
      <c r="B79" s="235" t="s">
        <v>850</v>
      </c>
      <c r="C79" s="236" t="s">
        <v>1183</v>
      </c>
      <c r="D79" s="235" t="s">
        <v>1288</v>
      </c>
      <c r="E79" s="235" t="s">
        <v>1282</v>
      </c>
      <c r="F79" s="338">
        <v>50</v>
      </c>
      <c r="G79" s="234" t="s">
        <v>1186</v>
      </c>
      <c r="H79" s="234" t="s">
        <v>1186</v>
      </c>
      <c r="I79" s="234" t="s">
        <v>1214</v>
      </c>
      <c r="J79" s="235" t="s">
        <v>1231</v>
      </c>
      <c r="K79" s="234" t="s">
        <v>1232</v>
      </c>
      <c r="L79" s="235"/>
      <c r="M79" s="236" t="s">
        <v>1010</v>
      </c>
      <c r="N79" s="237" t="str">
        <f t="shared" si="36"/>
        <v xml:space="preserve">EC_BUSMON
EC_BUSSYNC
EC_DRIVE_TEST_INACTIVE
EC_PRODUCTION_MODE_INACTIVE
EC_ENGINE_NOT_CRANKING
EC_STARTUP_4000MS
</v>
      </c>
      <c r="O79" s="238" t="s">
        <v>1011</v>
      </c>
      <c r="P79" s="239" t="s">
        <v>1011</v>
      </c>
      <c r="Q79" s="239" t="s">
        <v>1011</v>
      </c>
      <c r="R79" s="239" t="s">
        <v>1011</v>
      </c>
      <c r="S79" s="239" t="s">
        <v>5</v>
      </c>
      <c r="T79" s="239" t="s">
        <v>1011</v>
      </c>
      <c r="U79" s="239"/>
      <c r="V79" s="239" t="s">
        <v>1011</v>
      </c>
      <c r="W79" s="239" t="s">
        <v>5</v>
      </c>
      <c r="X79" s="239"/>
      <c r="Y79" s="240"/>
      <c r="Z79" s="233" t="str">
        <f t="shared" si="37"/>
        <v xml:space="preserve">CA_ACC_02
CA_PSS_01
CA_SENSOR_10
</v>
      </c>
      <c r="AA79" s="241"/>
      <c r="AB79" s="242" t="s">
        <v>1011</v>
      </c>
      <c r="AC79" s="242"/>
      <c r="AD79" s="242"/>
      <c r="AE79" s="242" t="s">
        <v>1011</v>
      </c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3"/>
      <c r="AT79" s="243"/>
      <c r="AU79" s="243" t="s">
        <v>1011</v>
      </c>
      <c r="AV79" s="243"/>
      <c r="AW79" s="243"/>
      <c r="AX79" s="243"/>
      <c r="AY79" s="243" t="s">
        <v>5</v>
      </c>
      <c r="AZ79" s="244" t="s">
        <v>1012</v>
      </c>
      <c r="BA79" s="245" t="s">
        <v>5</v>
      </c>
      <c r="BB79" s="245" t="s">
        <v>5</v>
      </c>
      <c r="BC79" s="245" t="s">
        <v>5</v>
      </c>
      <c r="BD79" s="245" t="s">
        <v>5</v>
      </c>
      <c r="BE79" s="245" t="s">
        <v>5</v>
      </c>
      <c r="BF79" s="246" t="s">
        <v>5</v>
      </c>
      <c r="BG79" s="247" t="s">
        <v>1012</v>
      </c>
      <c r="BH79" s="245" t="s">
        <v>5</v>
      </c>
      <c r="BI79" s="245" t="s">
        <v>5</v>
      </c>
      <c r="BJ79" s="245" t="s">
        <v>5</v>
      </c>
      <c r="BK79" s="245" t="s">
        <v>5</v>
      </c>
      <c r="BL79" s="245" t="s">
        <v>5</v>
      </c>
      <c r="BM79" s="245" t="s">
        <v>5</v>
      </c>
      <c r="BN79" s="245" t="s">
        <v>5</v>
      </c>
      <c r="BO79" s="245" t="s">
        <v>5</v>
      </c>
      <c r="BP79" s="248" t="s">
        <v>5</v>
      </c>
      <c r="BQ79" s="244" t="s">
        <v>5</v>
      </c>
      <c r="BR79" s="245" t="s">
        <v>5</v>
      </c>
      <c r="BS79" s="245" t="s">
        <v>5</v>
      </c>
      <c r="BT79" s="245" t="s">
        <v>5</v>
      </c>
      <c r="BU79" s="245" t="s">
        <v>5</v>
      </c>
      <c r="BV79" s="245" t="s">
        <v>5</v>
      </c>
      <c r="BW79" s="245" t="s">
        <v>5</v>
      </c>
      <c r="BX79" s="245" t="s">
        <v>5</v>
      </c>
      <c r="BY79" s="245" t="s">
        <v>5</v>
      </c>
      <c r="BZ79" s="245" t="s">
        <v>5</v>
      </c>
      <c r="CA79" s="245" t="s">
        <v>5</v>
      </c>
      <c r="CB79" s="245" t="s">
        <v>5</v>
      </c>
      <c r="CC79" s="245" t="s">
        <v>5</v>
      </c>
      <c r="CD79" s="245" t="s">
        <v>5</v>
      </c>
      <c r="CE79" s="245" t="s">
        <v>5</v>
      </c>
      <c r="CF79" s="245" t="s">
        <v>1012</v>
      </c>
      <c r="CG79" s="245"/>
      <c r="CH79" s="245" t="s">
        <v>5</v>
      </c>
      <c r="CI79" s="245" t="s">
        <v>5</v>
      </c>
      <c r="CJ79" s="248" t="s">
        <v>5</v>
      </c>
      <c r="CK79" s="249">
        <f t="shared" si="40"/>
        <v>4</v>
      </c>
      <c r="CL79" s="250">
        <f t="shared" si="41"/>
        <v>0</v>
      </c>
      <c r="CM79" s="251">
        <f t="shared" si="42"/>
        <v>0</v>
      </c>
      <c r="CN79" s="250">
        <f t="shared" si="43"/>
        <v>0</v>
      </c>
      <c r="CO79" s="251">
        <f t="shared" si="44"/>
        <v>1</v>
      </c>
      <c r="CP79" s="250">
        <f t="shared" si="45"/>
        <v>0</v>
      </c>
      <c r="CQ79" s="251">
        <f t="shared" si="46"/>
        <v>0</v>
      </c>
      <c r="CR79" s="250">
        <f t="shared" si="47"/>
        <v>0</v>
      </c>
      <c r="CS79" s="251">
        <f t="shared" si="48"/>
        <v>0</v>
      </c>
      <c r="CT79" s="250">
        <f t="shared" si="49"/>
        <v>0</v>
      </c>
      <c r="CU79" s="251">
        <f t="shared" si="50"/>
        <v>0</v>
      </c>
      <c r="CV79" s="250">
        <f t="shared" si="51"/>
        <v>0</v>
      </c>
      <c r="CW79" s="251">
        <f t="shared" si="52"/>
        <v>0</v>
      </c>
      <c r="CX79" s="250">
        <f t="shared" si="53"/>
        <v>0</v>
      </c>
      <c r="CY79" s="251">
        <f t="shared" si="54"/>
        <v>0</v>
      </c>
      <c r="CZ79" s="250">
        <f t="shared" si="55"/>
        <v>0</v>
      </c>
      <c r="DA79" s="251">
        <f t="shared" si="56"/>
        <v>0</v>
      </c>
      <c r="DB79" s="250">
        <f t="shared" si="57"/>
        <v>0</v>
      </c>
      <c r="DC79" s="251">
        <v>0</v>
      </c>
      <c r="DD79" s="250">
        <v>0</v>
      </c>
      <c r="DE79" s="251">
        <f t="shared" si="58"/>
        <v>0</v>
      </c>
      <c r="DF79" s="250">
        <f t="shared" si="59"/>
        <v>0</v>
      </c>
      <c r="DG79" s="251">
        <f t="shared" si="60"/>
        <v>0</v>
      </c>
      <c r="DH79" s="250">
        <f t="shared" si="61"/>
        <v>0</v>
      </c>
      <c r="DI79" s="251">
        <v>0</v>
      </c>
      <c r="DJ79" s="250">
        <v>0</v>
      </c>
      <c r="DK79" s="251">
        <f t="shared" si="62"/>
        <v>0</v>
      </c>
      <c r="DL79" s="250">
        <f t="shared" si="63"/>
        <v>0</v>
      </c>
      <c r="DM79" s="251">
        <f t="shared" si="64"/>
        <v>0</v>
      </c>
      <c r="DN79" s="250">
        <f t="shared" si="65"/>
        <v>0</v>
      </c>
      <c r="DO79" s="251">
        <f t="shared" si="66"/>
        <v>0</v>
      </c>
      <c r="DP79" s="250">
        <f t="shared" si="67"/>
        <v>0</v>
      </c>
      <c r="DQ79" s="251">
        <f t="shared" si="68"/>
        <v>32</v>
      </c>
      <c r="DR79" s="250">
        <f t="shared" si="69"/>
        <v>0</v>
      </c>
      <c r="DS79" s="252">
        <f t="shared" si="70"/>
        <v>0</v>
      </c>
      <c r="DT79" s="250">
        <f t="shared" si="71"/>
        <v>0</v>
      </c>
      <c r="DU79" s="251">
        <f t="shared" si="72"/>
        <v>0</v>
      </c>
      <c r="DV79" s="253">
        <f t="shared" si="73"/>
        <v>0</v>
      </c>
      <c r="DW79" s="234" t="s">
        <v>851</v>
      </c>
    </row>
    <row r="80" spans="1:127" ht="15.75">
      <c r="A80" s="233">
        <v>71</v>
      </c>
      <c r="B80" s="235" t="s">
        <v>856</v>
      </c>
      <c r="C80" s="236" t="s">
        <v>1183</v>
      </c>
      <c r="D80" s="235" t="s">
        <v>1288</v>
      </c>
      <c r="E80" s="235" t="s">
        <v>1282</v>
      </c>
      <c r="F80" s="338">
        <v>50</v>
      </c>
      <c r="G80" s="234" t="s">
        <v>1290</v>
      </c>
      <c r="H80" s="234" t="s">
        <v>1220</v>
      </c>
      <c r="I80" s="234" t="s">
        <v>1218</v>
      </c>
      <c r="J80" s="235" t="s">
        <v>1231</v>
      </c>
      <c r="K80" s="234" t="s">
        <v>1232</v>
      </c>
      <c r="L80" s="235"/>
      <c r="M80" s="236" t="s">
        <v>1010</v>
      </c>
      <c r="N80" s="237" t="str">
        <f t="shared" ref="N80:N130" si="74">IF(O80="Y",$O$3&amp;CHAR(10),"")&amp;IF(P80="Y",$P$3&amp;CHAR(10),"")&amp;IF(Q80="Y",$Q$3&amp;CHAR(10),"")&amp;IF(R80="Y",$R$3&amp;CHAR(10),"")&amp;IF(S80="Y",$S$3&amp;CHAR(10),"")&amp;IF(T80="Y",$T$3&amp;CHAR(10),"")&amp;IF(U80="Y",$U$3&amp;CHAR(10),"")&amp;IF(V80="Y",$V$3&amp;CHAR(10),"")&amp;IF(W80="Y",$W$3&amp;CHAR(10),"")&amp;IF(X80="Y",$X$3&amp;CHAR(10),"")&amp;IF(Y80="Y",$Y$3&amp;CHAR(10),"")</f>
        <v xml:space="preserve">EC_BUSMON
EC_BUSSYNC
EC_DRIVE_TEST_INACTIVE
EC_PRODUCTION_MODE_INACTIVE
EC_ENGINE_NOT_CRANKING
EC_STARTUP_4000MS
</v>
      </c>
      <c r="O80" s="238" t="s">
        <v>1011</v>
      </c>
      <c r="P80" s="239" t="s">
        <v>1011</v>
      </c>
      <c r="Q80" s="239" t="s">
        <v>1011</v>
      </c>
      <c r="R80" s="239" t="s">
        <v>1011</v>
      </c>
      <c r="S80" s="239" t="s">
        <v>5</v>
      </c>
      <c r="T80" s="239" t="s">
        <v>1011</v>
      </c>
      <c r="U80" s="239"/>
      <c r="V80" s="239" t="s">
        <v>1011</v>
      </c>
      <c r="W80" s="239" t="s">
        <v>5</v>
      </c>
      <c r="X80" s="239"/>
      <c r="Y80" s="240"/>
      <c r="Z80" s="233" t="str">
        <f t="shared" ref="Z80:Z130" si="75">IF(AA80="Y",$AA$3&amp;CHAR(10),"") &amp; IF(AB80="Y",$AB$3&amp;CHAR(10),"") &amp; IF(AC80="Y",$AC$3&amp;CHAR(10),"") &amp; IF(AD80="Y",$AD$3&amp;CHAR(10),"")&amp; IF(AE80="Y",$AE$3&amp;CHAR(10),"")&amp; IF(AF80="Y",$AF$3&amp;CHAR(10),"") &amp; IF(AG80="Y",$AG$3&amp;CHAR(10),"") &amp; IF(AH80="Y",$AH$3&amp;CHAR(10),"") &amp; IF(AI80="Y",$AI$3&amp;CHAR(10),"") &amp; IF(AJ80="Y",$AJ$3&amp;CHAR(10),"") &amp; IF(AK80="Y",$AK$3&amp;CHAR(10),"") &amp; IF(AL80="Y",$AL$3&amp;CHAR(10),"") &amp; IF(AM80="Y",$AM$3&amp;CHAR(10),"") &amp; IF(AN80="Y",$AN$3&amp;CHAR(10),"") &amp; IF(AO80="Y",$AO$3&amp;CHAR(10),"") &amp; IF(AP80="Y",$AP$3&amp;CHAR(10),"") &amp; IF(AQ80="Y",$AQ$3&amp;CHAR(10),"") &amp; IF(AR80="Y",$AR$3&amp;CHAR(10),"") &amp; IF(AS80="Y",$AS$3&amp;CHAR(10),"") &amp; IF(AT80="Y",$AT$3&amp;CHAR(10),"") &amp; IF(AU80="Y",$AU$3&amp;CHAR(10),"") &amp; IF(AV80="Y",$AV$3&amp;CHAR(10),"") &amp; IF(AW80="Y",$AW$3&amp;CHAR(10),"") &amp; IF(AX80="Y",$AX$3&amp;CHAR(10),"") &amp; IF(AY80="Y",$AY$3&amp;CHAR(10),"")</f>
        <v xml:space="preserve">CA_ACC_02
CA_PSS_01
CA_SENSOR_10
</v>
      </c>
      <c r="AA80" s="241"/>
      <c r="AB80" s="242" t="s">
        <v>1011</v>
      </c>
      <c r="AC80" s="242"/>
      <c r="AD80" s="242"/>
      <c r="AE80" s="242" t="s">
        <v>1011</v>
      </c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  <c r="AS80" s="243"/>
      <c r="AT80" s="243"/>
      <c r="AU80" s="243" t="s">
        <v>1011</v>
      </c>
      <c r="AV80" s="243"/>
      <c r="AW80" s="243"/>
      <c r="AX80" s="243"/>
      <c r="AY80" s="243" t="s">
        <v>5</v>
      </c>
      <c r="AZ80" s="244" t="s">
        <v>1012</v>
      </c>
      <c r="BA80" s="245" t="s">
        <v>5</v>
      </c>
      <c r="BB80" s="245" t="s">
        <v>5</v>
      </c>
      <c r="BC80" s="245" t="s">
        <v>5</v>
      </c>
      <c r="BD80" s="245" t="s">
        <v>5</v>
      </c>
      <c r="BE80" s="245" t="s">
        <v>5</v>
      </c>
      <c r="BF80" s="246" t="s">
        <v>5</v>
      </c>
      <c r="BG80" s="247" t="s">
        <v>1012</v>
      </c>
      <c r="BH80" s="245" t="s">
        <v>5</v>
      </c>
      <c r="BI80" s="245" t="s">
        <v>5</v>
      </c>
      <c r="BJ80" s="245" t="s">
        <v>5</v>
      </c>
      <c r="BK80" s="245" t="s">
        <v>5</v>
      </c>
      <c r="BL80" s="245" t="s">
        <v>5</v>
      </c>
      <c r="BM80" s="245" t="s">
        <v>5</v>
      </c>
      <c r="BN80" s="245" t="s">
        <v>5</v>
      </c>
      <c r="BO80" s="245" t="s">
        <v>5</v>
      </c>
      <c r="BP80" s="248" t="s">
        <v>5</v>
      </c>
      <c r="BQ80" s="244" t="s">
        <v>5</v>
      </c>
      <c r="BR80" s="245" t="s">
        <v>5</v>
      </c>
      <c r="BS80" s="245" t="s">
        <v>5</v>
      </c>
      <c r="BT80" s="245" t="s">
        <v>5</v>
      </c>
      <c r="BU80" s="245" t="s">
        <v>5</v>
      </c>
      <c r="BV80" s="245" t="s">
        <v>5</v>
      </c>
      <c r="BW80" s="245" t="s">
        <v>5</v>
      </c>
      <c r="BX80" s="245" t="s">
        <v>5</v>
      </c>
      <c r="BY80" s="245" t="s">
        <v>5</v>
      </c>
      <c r="BZ80" s="245" t="s">
        <v>5</v>
      </c>
      <c r="CA80" s="245" t="s">
        <v>5</v>
      </c>
      <c r="CB80" s="245" t="s">
        <v>5</v>
      </c>
      <c r="CC80" s="245" t="s">
        <v>5</v>
      </c>
      <c r="CD80" s="245" t="s">
        <v>5</v>
      </c>
      <c r="CE80" s="245" t="s">
        <v>5</v>
      </c>
      <c r="CF80" s="245" t="s">
        <v>1012</v>
      </c>
      <c r="CG80" s="245"/>
      <c r="CH80" s="245" t="s">
        <v>5</v>
      </c>
      <c r="CI80" s="245" t="s">
        <v>5</v>
      </c>
      <c r="CJ80" s="248" t="s">
        <v>5</v>
      </c>
      <c r="CK80" s="249">
        <f t="shared" si="40"/>
        <v>4</v>
      </c>
      <c r="CL80" s="250">
        <f t="shared" si="41"/>
        <v>0</v>
      </c>
      <c r="CM80" s="251">
        <f t="shared" si="42"/>
        <v>0</v>
      </c>
      <c r="CN80" s="250">
        <f t="shared" si="43"/>
        <v>0</v>
      </c>
      <c r="CO80" s="251">
        <f t="shared" si="44"/>
        <v>1</v>
      </c>
      <c r="CP80" s="250">
        <f t="shared" si="45"/>
        <v>0</v>
      </c>
      <c r="CQ80" s="251">
        <f t="shared" si="46"/>
        <v>0</v>
      </c>
      <c r="CR80" s="250">
        <f t="shared" si="47"/>
        <v>0</v>
      </c>
      <c r="CS80" s="251">
        <f t="shared" si="48"/>
        <v>0</v>
      </c>
      <c r="CT80" s="250">
        <f t="shared" si="49"/>
        <v>0</v>
      </c>
      <c r="CU80" s="251">
        <f t="shared" si="50"/>
        <v>0</v>
      </c>
      <c r="CV80" s="250">
        <f t="shared" si="51"/>
        <v>0</v>
      </c>
      <c r="CW80" s="251">
        <f t="shared" si="52"/>
        <v>0</v>
      </c>
      <c r="CX80" s="250">
        <f t="shared" si="53"/>
        <v>0</v>
      </c>
      <c r="CY80" s="251">
        <f t="shared" si="54"/>
        <v>0</v>
      </c>
      <c r="CZ80" s="250">
        <f t="shared" si="55"/>
        <v>0</v>
      </c>
      <c r="DA80" s="251">
        <f t="shared" si="56"/>
        <v>0</v>
      </c>
      <c r="DB80" s="250">
        <f t="shared" si="57"/>
        <v>0</v>
      </c>
      <c r="DC80" s="251">
        <v>0</v>
      </c>
      <c r="DD80" s="250">
        <v>0</v>
      </c>
      <c r="DE80" s="251">
        <f t="shared" si="58"/>
        <v>0</v>
      </c>
      <c r="DF80" s="250">
        <f t="shared" si="59"/>
        <v>0</v>
      </c>
      <c r="DG80" s="251">
        <f t="shared" si="60"/>
        <v>0</v>
      </c>
      <c r="DH80" s="250">
        <f t="shared" si="61"/>
        <v>0</v>
      </c>
      <c r="DI80" s="251">
        <v>0</v>
      </c>
      <c r="DJ80" s="250">
        <v>0</v>
      </c>
      <c r="DK80" s="251">
        <f t="shared" si="62"/>
        <v>0</v>
      </c>
      <c r="DL80" s="250">
        <f t="shared" si="63"/>
        <v>0</v>
      </c>
      <c r="DM80" s="251">
        <f t="shared" si="64"/>
        <v>0</v>
      </c>
      <c r="DN80" s="250">
        <f t="shared" si="65"/>
        <v>0</v>
      </c>
      <c r="DO80" s="251">
        <f t="shared" si="66"/>
        <v>0</v>
      </c>
      <c r="DP80" s="250">
        <f t="shared" si="67"/>
        <v>0</v>
      </c>
      <c r="DQ80" s="251">
        <f t="shared" si="68"/>
        <v>32</v>
      </c>
      <c r="DR80" s="250">
        <f t="shared" si="69"/>
        <v>0</v>
      </c>
      <c r="DS80" s="252">
        <f t="shared" si="70"/>
        <v>0</v>
      </c>
      <c r="DT80" s="250">
        <f t="shared" si="71"/>
        <v>0</v>
      </c>
      <c r="DU80" s="251">
        <f t="shared" si="72"/>
        <v>0</v>
      </c>
      <c r="DV80" s="253">
        <f t="shared" si="73"/>
        <v>0</v>
      </c>
      <c r="DW80" s="234" t="s">
        <v>854</v>
      </c>
    </row>
    <row r="81" spans="1:127" ht="15.75">
      <c r="A81" s="233">
        <v>72</v>
      </c>
      <c r="B81" s="235" t="s">
        <v>853</v>
      </c>
      <c r="C81" s="236" t="s">
        <v>1183</v>
      </c>
      <c r="D81" s="235" t="s">
        <v>1288</v>
      </c>
      <c r="E81" s="235" t="s">
        <v>1282</v>
      </c>
      <c r="F81" s="338">
        <v>50</v>
      </c>
      <c r="G81" s="234" t="s">
        <v>1289</v>
      </c>
      <c r="H81" s="234" t="s">
        <v>1219</v>
      </c>
      <c r="I81" s="234" t="s">
        <v>1217</v>
      </c>
      <c r="J81" s="235" t="s">
        <v>1231</v>
      </c>
      <c r="K81" s="234" t="s">
        <v>1232</v>
      </c>
      <c r="L81" s="235"/>
      <c r="M81" s="236" t="s">
        <v>1010</v>
      </c>
      <c r="N81" s="237" t="str">
        <f t="shared" si="74"/>
        <v xml:space="preserve">EC_BUSMON
EC_BUSSYNC
EC_DRIVE_TEST_INACTIVE
EC_PRODUCTION_MODE_INACTIVE
EC_ENGINE_NOT_CRANKING
EC_STARTUP_4000MS
</v>
      </c>
      <c r="O81" s="238" t="s">
        <v>1011</v>
      </c>
      <c r="P81" s="239" t="s">
        <v>1011</v>
      </c>
      <c r="Q81" s="239" t="s">
        <v>1011</v>
      </c>
      <c r="R81" s="239" t="s">
        <v>1011</v>
      </c>
      <c r="S81" s="239" t="s">
        <v>5</v>
      </c>
      <c r="T81" s="239" t="s">
        <v>1011</v>
      </c>
      <c r="U81" s="239"/>
      <c r="V81" s="239" t="s">
        <v>1011</v>
      </c>
      <c r="W81" s="239" t="s">
        <v>5</v>
      </c>
      <c r="X81" s="239"/>
      <c r="Y81" s="240"/>
      <c r="Z81" s="233" t="str">
        <f t="shared" si="75"/>
        <v xml:space="preserve">CA_ACC_02
CA_PSS_01
CA_SENSOR_10
</v>
      </c>
      <c r="AA81" s="241"/>
      <c r="AB81" s="242" t="s">
        <v>1011</v>
      </c>
      <c r="AC81" s="242"/>
      <c r="AD81" s="242"/>
      <c r="AE81" s="242" t="s">
        <v>1011</v>
      </c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3"/>
      <c r="AT81" s="243"/>
      <c r="AU81" s="243" t="s">
        <v>1011</v>
      </c>
      <c r="AV81" s="243"/>
      <c r="AW81" s="243"/>
      <c r="AX81" s="243"/>
      <c r="AY81" s="243" t="s">
        <v>5</v>
      </c>
      <c r="AZ81" s="244" t="s">
        <v>1012</v>
      </c>
      <c r="BA81" s="245" t="s">
        <v>5</v>
      </c>
      <c r="BB81" s="245" t="s">
        <v>5</v>
      </c>
      <c r="BC81" s="245" t="s">
        <v>5</v>
      </c>
      <c r="BD81" s="245" t="s">
        <v>5</v>
      </c>
      <c r="BE81" s="245" t="s">
        <v>5</v>
      </c>
      <c r="BF81" s="246" t="s">
        <v>5</v>
      </c>
      <c r="BG81" s="247" t="s">
        <v>1012</v>
      </c>
      <c r="BH81" s="245" t="s">
        <v>5</v>
      </c>
      <c r="BI81" s="245" t="s">
        <v>5</v>
      </c>
      <c r="BJ81" s="245" t="s">
        <v>5</v>
      </c>
      <c r="BK81" s="245" t="s">
        <v>5</v>
      </c>
      <c r="BL81" s="245" t="s">
        <v>5</v>
      </c>
      <c r="BM81" s="245" t="s">
        <v>5</v>
      </c>
      <c r="BN81" s="245" t="s">
        <v>5</v>
      </c>
      <c r="BO81" s="245" t="s">
        <v>5</v>
      </c>
      <c r="BP81" s="248" t="s">
        <v>5</v>
      </c>
      <c r="BQ81" s="244" t="s">
        <v>5</v>
      </c>
      <c r="BR81" s="245" t="s">
        <v>5</v>
      </c>
      <c r="BS81" s="245" t="s">
        <v>5</v>
      </c>
      <c r="BT81" s="245" t="s">
        <v>5</v>
      </c>
      <c r="BU81" s="245" t="s">
        <v>5</v>
      </c>
      <c r="BV81" s="245" t="s">
        <v>5</v>
      </c>
      <c r="BW81" s="245" t="s">
        <v>5</v>
      </c>
      <c r="BX81" s="245" t="s">
        <v>5</v>
      </c>
      <c r="BY81" s="245" t="s">
        <v>5</v>
      </c>
      <c r="BZ81" s="245" t="s">
        <v>5</v>
      </c>
      <c r="CA81" s="245" t="s">
        <v>5</v>
      </c>
      <c r="CB81" s="245" t="s">
        <v>5</v>
      </c>
      <c r="CC81" s="245" t="s">
        <v>5</v>
      </c>
      <c r="CD81" s="245" t="s">
        <v>5</v>
      </c>
      <c r="CE81" s="245" t="s">
        <v>5</v>
      </c>
      <c r="CF81" s="245" t="s">
        <v>1012</v>
      </c>
      <c r="CG81" s="245"/>
      <c r="CH81" s="245" t="s">
        <v>5</v>
      </c>
      <c r="CI81" s="245" t="s">
        <v>5</v>
      </c>
      <c r="CJ81" s="248" t="s">
        <v>5</v>
      </c>
      <c r="CK81" s="249">
        <f t="shared" ref="CK81:CK130" si="76">IF(AZ81&lt;&gt;"",$AZ$4,0)+IF(BA81&lt;&gt;"",$BA$4,0)+IF(BB81&lt;&gt;"",$BB$4,0)+IF(BC81&lt;&gt;"",$BC$4,0)</f>
        <v>4</v>
      </c>
      <c r="CL81" s="250">
        <f t="shared" ref="CL81:CL130" si="77">IF(OR(AZ81="IR",BA81="IR",BB81="IR",BC81="IR"),1,0)</f>
        <v>0</v>
      </c>
      <c r="CM81" s="251">
        <f t="shared" ref="CM81:CM130" si="78">IF(BD81&lt;&gt;"",$BD$4,0) + IF(BE81&lt;&gt;"",$BE$4,0) + IF(BF81&lt;&gt;"",$BF$4,0)</f>
        <v>0</v>
      </c>
      <c r="CN81" s="250">
        <f t="shared" ref="CN81:CN130" si="79">IF(OR(BD81="IR",BE81="IR",BF81="IR"),1,0)</f>
        <v>0</v>
      </c>
      <c r="CO81" s="251">
        <f t="shared" ref="CO81:CO130" si="80">IF(BG81&lt;&gt;"",$BG$4,0)+IF(BH81&lt;&gt;"",$BH$4,0)+IF(BI81&lt;&gt;"",$BI$4,0)+IF(BJ81&lt;&gt;"",$BJ$4,0)+IF(BK81&lt;&gt;"",$BK$4,0)+IF(BL81&lt;&gt;"",$BL$4,0)+IF(BM81&lt;&gt;"",$BM$4,0)</f>
        <v>1</v>
      </c>
      <c r="CP81" s="250">
        <f t="shared" ref="CP81:CP130" si="81">IF(OR(BG81="IR",BH81="IR",BI81="IR",BJ81="IR",BK81="IR",BL81="IR",BM81="IR"),1,0)</f>
        <v>0</v>
      </c>
      <c r="CQ81" s="251">
        <f t="shared" ref="CQ81:CQ130" si="82">IF(BN81&lt;&gt;"",$BN$4,0) + IF(BO81&lt;&gt;"",$BO$4,0) + IF(BP81&lt;&gt;"",$BP$4,0)</f>
        <v>0</v>
      </c>
      <c r="CR81" s="250">
        <f t="shared" ref="CR81:CR130" si="83">IF(OR(BN81="IR",BO81="IR",BP81="IR"),1,0)</f>
        <v>0</v>
      </c>
      <c r="CS81" s="251">
        <f t="shared" ref="CS81:CS130" si="84">IF(BQ81&lt;&gt;"",$BQ$4,0) + IF(BR81&lt;&gt;"",$BR$4,0)</f>
        <v>0</v>
      </c>
      <c r="CT81" s="250">
        <f t="shared" ref="CT81:CT130" si="85">IF(OR(BQ81="IR",BR81="IR"),1,0)</f>
        <v>0</v>
      </c>
      <c r="CU81" s="251">
        <f t="shared" ref="CU81:CU130" si="86">IF(BS81&lt;&gt;"",$BS$4,0)</f>
        <v>0</v>
      </c>
      <c r="CV81" s="250">
        <f t="shared" ref="CV81:CV130" si="87">IF(BS81="IR",1,0)</f>
        <v>0</v>
      </c>
      <c r="CW81" s="251">
        <f t="shared" ref="CW81:CW130" si="88">IF(BT81&lt;&gt;"",$BT$4,0)</f>
        <v>0</v>
      </c>
      <c r="CX81" s="250">
        <f t="shared" ref="CX81:CX130" si="89">IF(BT81="IR",1,0)</f>
        <v>0</v>
      </c>
      <c r="CY81" s="251">
        <f t="shared" ref="CY81:CY130" si="90">IF(BU81&lt;&gt;"",$BU$4,0) + IF(BV81&lt;&gt;"",$BV$4,0) + IF(BW81&lt;&gt;"",$BW$4,0)</f>
        <v>0</v>
      </c>
      <c r="CZ81" s="250">
        <f t="shared" ref="CZ81:CZ130" si="91">IF(OR(BU81="IR",BV81="IR",BW81="IR"),1,0)</f>
        <v>0</v>
      </c>
      <c r="DA81" s="251">
        <f t="shared" ref="DA81:DA130" si="92">IF(BX81&lt;&gt;"",$BX$4,0)</f>
        <v>0</v>
      </c>
      <c r="DB81" s="250">
        <f t="shared" ref="DB81:DB130" si="93">IF(BX81="IR",1,0)</f>
        <v>0</v>
      </c>
      <c r="DC81" s="251">
        <v>0</v>
      </c>
      <c r="DD81" s="250">
        <v>0</v>
      </c>
      <c r="DE81" s="251">
        <f t="shared" ref="DE81:DE130" si="94">IF(BY81&lt;&gt;"",$BY$4,0)</f>
        <v>0</v>
      </c>
      <c r="DF81" s="250">
        <f t="shared" ref="DF81:DF130" si="95">IF(BY81="IR",1,0)</f>
        <v>0</v>
      </c>
      <c r="DG81" s="251">
        <f t="shared" ref="DG81:DG130" si="96">IF(BZ81&lt;&gt;"",$BZ$4,0)</f>
        <v>0</v>
      </c>
      <c r="DH81" s="250">
        <f t="shared" ref="DH81:DH130" si="97">IF(BZ81="IR",1,0)</f>
        <v>0</v>
      </c>
      <c r="DI81" s="251">
        <v>0</v>
      </c>
      <c r="DJ81" s="250">
        <v>0</v>
      </c>
      <c r="DK81" s="251">
        <f t="shared" ref="DK81:DK130" si="98">IF(CA81&lt;&gt;"",$CA$4,0)</f>
        <v>0</v>
      </c>
      <c r="DL81" s="250">
        <f t="shared" ref="DL81:DL130" si="99">IF(CA81="IR",1,0)</f>
        <v>0</v>
      </c>
      <c r="DM81" s="251">
        <f t="shared" ref="DM81:DM130" si="100">IF(CB81&lt;&gt;"",$CB$4,0) + IF(CC81&lt;&gt;"",$CC$4,0)</f>
        <v>0</v>
      </c>
      <c r="DN81" s="250">
        <f t="shared" ref="DN81:DN130" si="101">IF(OR(CB81="IR",CC81="IR"),1,0)</f>
        <v>0</v>
      </c>
      <c r="DO81" s="251">
        <f t="shared" ref="DO81:DO130" si="102">IF(CD81&lt;&gt;"",$CD$4,0) + IF(CE81="re",$CE$4,0)</f>
        <v>0</v>
      </c>
      <c r="DP81" s="250">
        <f t="shared" ref="DP81:DP130" si="103">IF(OR(CD81="IR",CE81="IR"),1,0)</f>
        <v>0</v>
      </c>
      <c r="DQ81" s="251">
        <f t="shared" ref="DQ81:DQ130" si="104">IF(CF81&lt;&gt;"",$CF$4,0) + IF(CG81&lt;&gt;"",$CG$4,0)</f>
        <v>32</v>
      </c>
      <c r="DR81" s="250">
        <f t="shared" ref="DR81:DR130" si="105">IF(OR(CF81="IR",CG81="IR"),1,0)</f>
        <v>0</v>
      </c>
      <c r="DS81" s="252">
        <f t="shared" ref="DS81:DS130" si="106">IF(CH81&lt;&gt;"",$CH$4,0) + IF(CI81&lt;&gt;"",$CI$4,0)</f>
        <v>0</v>
      </c>
      <c r="DT81" s="250">
        <f t="shared" ref="DT81:DT130" si="107">IF(OR(CH81="IR",CI81="IR"),1,0)</f>
        <v>0</v>
      </c>
      <c r="DU81" s="251">
        <f t="shared" ref="DU81:DU130" si="108">IF(CJ81&lt;&gt;"",$CJ$4,0)</f>
        <v>0</v>
      </c>
      <c r="DV81" s="253">
        <f t="shared" ref="DV81:DV130" si="109">IF(CJ81="IR",1,0)</f>
        <v>0</v>
      </c>
      <c r="DW81" s="234" t="s">
        <v>854</v>
      </c>
    </row>
    <row r="82" spans="1:127" ht="15.75">
      <c r="A82" s="233">
        <v>73</v>
      </c>
      <c r="B82" s="235" t="s">
        <v>662</v>
      </c>
      <c r="C82" s="236" t="s">
        <v>1183</v>
      </c>
      <c r="D82" s="235" t="s">
        <v>1275</v>
      </c>
      <c r="E82" s="235" t="s">
        <v>1291</v>
      </c>
      <c r="F82" s="338">
        <v>100</v>
      </c>
      <c r="G82" s="234" t="s">
        <v>1186</v>
      </c>
      <c r="H82" s="234" t="s">
        <v>1186</v>
      </c>
      <c r="I82" s="234" t="s">
        <v>1214</v>
      </c>
      <c r="J82" s="235" t="s">
        <v>1231</v>
      </c>
      <c r="K82" s="234" t="s">
        <v>1232</v>
      </c>
      <c r="L82" s="235" t="s">
        <v>1023</v>
      </c>
      <c r="M82" s="236" t="s">
        <v>1010</v>
      </c>
      <c r="N82" s="237" t="str">
        <f t="shared" si="74"/>
        <v xml:space="preserve">EC_BUSMON
EC_BUSSYNC
EC_DRIVE_TEST_INACTIVE
EC_PRODUCTION_MODE_INACTIVE
EC_STARTUP_1000MS
EC_ENGINE_NOT_CRANKING
</v>
      </c>
      <c r="O82" s="238" t="s">
        <v>1011</v>
      </c>
      <c r="P82" s="239" t="s">
        <v>1011</v>
      </c>
      <c r="Q82" s="239" t="s">
        <v>1011</v>
      </c>
      <c r="R82" s="239" t="s">
        <v>1011</v>
      </c>
      <c r="S82" s="239" t="s">
        <v>1011</v>
      </c>
      <c r="T82" s="239" t="s">
        <v>1011</v>
      </c>
      <c r="U82" s="239" t="s">
        <v>5</v>
      </c>
      <c r="V82" s="239" t="s">
        <v>5</v>
      </c>
      <c r="W82" s="239" t="s">
        <v>5</v>
      </c>
      <c r="X82" s="239"/>
      <c r="Y82" s="240"/>
      <c r="Z82" s="233" t="str">
        <f t="shared" si="75"/>
        <v xml:space="preserve">CA_ACC_01
CA_PSS_01
</v>
      </c>
      <c r="AA82" s="241" t="s">
        <v>1011</v>
      </c>
      <c r="AB82" s="242"/>
      <c r="AC82" s="242"/>
      <c r="AD82" s="242"/>
      <c r="AE82" s="242" t="s">
        <v>1011</v>
      </c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3"/>
      <c r="AT82" s="243"/>
      <c r="AU82" s="243"/>
      <c r="AV82" s="243"/>
      <c r="AW82" s="243"/>
      <c r="AX82" s="243"/>
      <c r="AY82" s="243" t="s">
        <v>5</v>
      </c>
      <c r="AZ82" s="244" t="s">
        <v>5</v>
      </c>
      <c r="BA82" s="245" t="s">
        <v>1012</v>
      </c>
      <c r="BB82" s="245" t="s">
        <v>5</v>
      </c>
      <c r="BC82" s="245" t="s">
        <v>5</v>
      </c>
      <c r="BD82" s="245" t="s">
        <v>5</v>
      </c>
      <c r="BE82" s="245" t="s">
        <v>5</v>
      </c>
      <c r="BF82" s="246" t="s">
        <v>5</v>
      </c>
      <c r="BG82" s="247" t="s">
        <v>1012</v>
      </c>
      <c r="BH82" s="245" t="s">
        <v>5</v>
      </c>
      <c r="BI82" s="245" t="s">
        <v>5</v>
      </c>
      <c r="BJ82" s="245" t="s">
        <v>5</v>
      </c>
      <c r="BK82" s="245" t="s">
        <v>5</v>
      </c>
      <c r="BL82" s="245" t="s">
        <v>5</v>
      </c>
      <c r="BM82" s="245" t="s">
        <v>5</v>
      </c>
      <c r="BN82" s="245" t="s">
        <v>5</v>
      </c>
      <c r="BO82" s="245" t="s">
        <v>5</v>
      </c>
      <c r="BP82" s="248" t="s">
        <v>5</v>
      </c>
      <c r="BQ82" s="244" t="s">
        <v>5</v>
      </c>
      <c r="BR82" s="245" t="s">
        <v>5</v>
      </c>
      <c r="BS82" s="245" t="s">
        <v>5</v>
      </c>
      <c r="BT82" s="245" t="s">
        <v>5</v>
      </c>
      <c r="BU82" s="245" t="s">
        <v>5</v>
      </c>
      <c r="BV82" s="245" t="s">
        <v>5</v>
      </c>
      <c r="BW82" s="245" t="s">
        <v>5</v>
      </c>
      <c r="BX82" s="245" t="s">
        <v>5</v>
      </c>
      <c r="BY82" s="245" t="s">
        <v>5</v>
      </c>
      <c r="BZ82" s="245" t="s">
        <v>5</v>
      </c>
      <c r="CA82" s="245" t="s">
        <v>5</v>
      </c>
      <c r="CB82" s="245" t="s">
        <v>5</v>
      </c>
      <c r="CC82" s="245" t="s">
        <v>5</v>
      </c>
      <c r="CD82" s="245" t="s">
        <v>5</v>
      </c>
      <c r="CE82" s="245" t="s">
        <v>5</v>
      </c>
      <c r="CF82" s="245"/>
      <c r="CG82" s="245"/>
      <c r="CH82" s="245" t="s">
        <v>5</v>
      </c>
      <c r="CI82" s="245" t="s">
        <v>5</v>
      </c>
      <c r="CJ82" s="248" t="s">
        <v>5</v>
      </c>
      <c r="CK82" s="249">
        <f t="shared" si="76"/>
        <v>1</v>
      </c>
      <c r="CL82" s="250">
        <f t="shared" si="77"/>
        <v>0</v>
      </c>
      <c r="CM82" s="251">
        <f t="shared" si="78"/>
        <v>0</v>
      </c>
      <c r="CN82" s="250">
        <f t="shared" si="79"/>
        <v>0</v>
      </c>
      <c r="CO82" s="251">
        <f t="shared" si="80"/>
        <v>1</v>
      </c>
      <c r="CP82" s="250">
        <f t="shared" si="81"/>
        <v>0</v>
      </c>
      <c r="CQ82" s="251">
        <f t="shared" si="82"/>
        <v>0</v>
      </c>
      <c r="CR82" s="250">
        <f t="shared" si="83"/>
        <v>0</v>
      </c>
      <c r="CS82" s="251">
        <f t="shared" si="84"/>
        <v>0</v>
      </c>
      <c r="CT82" s="250">
        <f t="shared" si="85"/>
        <v>0</v>
      </c>
      <c r="CU82" s="251">
        <f t="shared" si="86"/>
        <v>0</v>
      </c>
      <c r="CV82" s="250">
        <f t="shared" si="87"/>
        <v>0</v>
      </c>
      <c r="CW82" s="251">
        <f t="shared" si="88"/>
        <v>0</v>
      </c>
      <c r="CX82" s="250">
        <f t="shared" si="89"/>
        <v>0</v>
      </c>
      <c r="CY82" s="251">
        <f t="shared" si="90"/>
        <v>0</v>
      </c>
      <c r="CZ82" s="250">
        <f t="shared" si="91"/>
        <v>0</v>
      </c>
      <c r="DA82" s="251">
        <f t="shared" si="92"/>
        <v>0</v>
      </c>
      <c r="DB82" s="250">
        <f t="shared" si="93"/>
        <v>0</v>
      </c>
      <c r="DC82" s="251">
        <v>0</v>
      </c>
      <c r="DD82" s="250">
        <v>0</v>
      </c>
      <c r="DE82" s="251">
        <f t="shared" si="94"/>
        <v>0</v>
      </c>
      <c r="DF82" s="250">
        <f t="shared" si="95"/>
        <v>0</v>
      </c>
      <c r="DG82" s="251">
        <f t="shared" si="96"/>
        <v>0</v>
      </c>
      <c r="DH82" s="250">
        <f t="shared" si="97"/>
        <v>0</v>
      </c>
      <c r="DI82" s="251">
        <v>0</v>
      </c>
      <c r="DJ82" s="250">
        <v>0</v>
      </c>
      <c r="DK82" s="251">
        <f t="shared" si="98"/>
        <v>0</v>
      </c>
      <c r="DL82" s="250">
        <f t="shared" si="99"/>
        <v>0</v>
      </c>
      <c r="DM82" s="251">
        <f t="shared" si="100"/>
        <v>0</v>
      </c>
      <c r="DN82" s="250">
        <f t="shared" si="101"/>
        <v>0</v>
      </c>
      <c r="DO82" s="251">
        <f t="shared" si="102"/>
        <v>0</v>
      </c>
      <c r="DP82" s="250">
        <f t="shared" si="103"/>
        <v>0</v>
      </c>
      <c r="DQ82" s="251">
        <f t="shared" si="104"/>
        <v>0</v>
      </c>
      <c r="DR82" s="250">
        <f t="shared" si="105"/>
        <v>0</v>
      </c>
      <c r="DS82" s="252">
        <f t="shared" si="106"/>
        <v>0</v>
      </c>
      <c r="DT82" s="250">
        <f t="shared" si="107"/>
        <v>0</v>
      </c>
      <c r="DU82" s="251">
        <f t="shared" si="108"/>
        <v>0</v>
      </c>
      <c r="DV82" s="253">
        <f t="shared" si="109"/>
        <v>0</v>
      </c>
      <c r="DW82" s="234" t="s">
        <v>36</v>
      </c>
    </row>
    <row r="83" spans="1:127" ht="15.75">
      <c r="A83" s="233">
        <v>74</v>
      </c>
      <c r="B83" s="235" t="s">
        <v>659</v>
      </c>
      <c r="C83" s="236" t="s">
        <v>1183</v>
      </c>
      <c r="D83" s="235" t="s">
        <v>1276</v>
      </c>
      <c r="E83" s="235" t="s">
        <v>1292</v>
      </c>
      <c r="F83" s="338">
        <v>1000</v>
      </c>
      <c r="G83" s="234" t="s">
        <v>1186</v>
      </c>
      <c r="H83" s="234" t="s">
        <v>1186</v>
      </c>
      <c r="I83" s="234" t="s">
        <v>1214</v>
      </c>
      <c r="J83" s="235" t="s">
        <v>1231</v>
      </c>
      <c r="K83" s="234" t="s">
        <v>1232</v>
      </c>
      <c r="L83" s="235" t="s">
        <v>1023</v>
      </c>
      <c r="M83" s="236" t="s">
        <v>1010</v>
      </c>
      <c r="N83" s="237" t="str">
        <f t="shared" si="74"/>
        <v xml:space="preserve">EC_BUSMON
EC_BUSSYNC
EC_DRIVE_TEST_INACTIVE
EC_PRODUCTION_MODE_INACTIVE
EC_STARTUP_1000MS
EC_ENGINE_NOT_CRANKING
</v>
      </c>
      <c r="O83" s="238" t="s">
        <v>1011</v>
      </c>
      <c r="P83" s="239" t="s">
        <v>1011</v>
      </c>
      <c r="Q83" s="239" t="s">
        <v>1011</v>
      </c>
      <c r="R83" s="239" t="s">
        <v>1011</v>
      </c>
      <c r="S83" s="239" t="s">
        <v>1011</v>
      </c>
      <c r="T83" s="239" t="s">
        <v>1011</v>
      </c>
      <c r="U83" s="239" t="s">
        <v>5</v>
      </c>
      <c r="V83" s="239" t="s">
        <v>5</v>
      </c>
      <c r="W83" s="239" t="s">
        <v>5</v>
      </c>
      <c r="X83" s="239"/>
      <c r="Y83" s="240"/>
      <c r="Z83" s="233" t="str">
        <f t="shared" si="75"/>
        <v xml:space="preserve">CA_ACC_01
CA_PSS_01
</v>
      </c>
      <c r="AA83" s="241" t="s">
        <v>1011</v>
      </c>
      <c r="AB83" s="242"/>
      <c r="AC83" s="242"/>
      <c r="AD83" s="242"/>
      <c r="AE83" s="242" t="s">
        <v>1011</v>
      </c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3"/>
      <c r="AT83" s="243"/>
      <c r="AU83" s="243"/>
      <c r="AV83" s="243"/>
      <c r="AW83" s="243"/>
      <c r="AX83" s="243"/>
      <c r="AY83" s="243" t="s">
        <v>5</v>
      </c>
      <c r="AZ83" s="244" t="s">
        <v>5</v>
      </c>
      <c r="BA83" s="245" t="s">
        <v>1012</v>
      </c>
      <c r="BB83" s="245" t="s">
        <v>5</v>
      </c>
      <c r="BC83" s="245" t="s">
        <v>5</v>
      </c>
      <c r="BD83" s="245" t="s">
        <v>5</v>
      </c>
      <c r="BE83" s="245" t="s">
        <v>5</v>
      </c>
      <c r="BF83" s="246" t="s">
        <v>5</v>
      </c>
      <c r="BG83" s="247" t="s">
        <v>1012</v>
      </c>
      <c r="BH83" s="245" t="s">
        <v>5</v>
      </c>
      <c r="BI83" s="245" t="s">
        <v>5</v>
      </c>
      <c r="BJ83" s="245" t="s">
        <v>5</v>
      </c>
      <c r="BK83" s="245" t="s">
        <v>5</v>
      </c>
      <c r="BL83" s="245" t="s">
        <v>5</v>
      </c>
      <c r="BM83" s="245" t="s">
        <v>5</v>
      </c>
      <c r="BN83" s="245" t="s">
        <v>5</v>
      </c>
      <c r="BO83" s="245" t="s">
        <v>5</v>
      </c>
      <c r="BP83" s="248" t="s">
        <v>5</v>
      </c>
      <c r="BQ83" s="244" t="s">
        <v>5</v>
      </c>
      <c r="BR83" s="245" t="s">
        <v>5</v>
      </c>
      <c r="BS83" s="245" t="s">
        <v>5</v>
      </c>
      <c r="BT83" s="245" t="s">
        <v>5</v>
      </c>
      <c r="BU83" s="245" t="s">
        <v>5</v>
      </c>
      <c r="BV83" s="245" t="s">
        <v>5</v>
      </c>
      <c r="BW83" s="245" t="s">
        <v>5</v>
      </c>
      <c r="BX83" s="245" t="s">
        <v>5</v>
      </c>
      <c r="BY83" s="245" t="s">
        <v>5</v>
      </c>
      <c r="BZ83" s="245" t="s">
        <v>5</v>
      </c>
      <c r="CA83" s="245" t="s">
        <v>5</v>
      </c>
      <c r="CB83" s="245" t="s">
        <v>5</v>
      </c>
      <c r="CC83" s="245" t="s">
        <v>5</v>
      </c>
      <c r="CD83" s="245" t="s">
        <v>5</v>
      </c>
      <c r="CE83" s="245" t="s">
        <v>5</v>
      </c>
      <c r="CF83" s="245"/>
      <c r="CG83" s="245"/>
      <c r="CH83" s="245" t="s">
        <v>5</v>
      </c>
      <c r="CI83" s="245" t="s">
        <v>5</v>
      </c>
      <c r="CJ83" s="248" t="s">
        <v>5</v>
      </c>
      <c r="CK83" s="249">
        <f t="shared" si="76"/>
        <v>1</v>
      </c>
      <c r="CL83" s="250">
        <f t="shared" si="77"/>
        <v>0</v>
      </c>
      <c r="CM83" s="251">
        <f t="shared" si="78"/>
        <v>0</v>
      </c>
      <c r="CN83" s="250">
        <f t="shared" si="79"/>
        <v>0</v>
      </c>
      <c r="CO83" s="251">
        <f t="shared" si="80"/>
        <v>1</v>
      </c>
      <c r="CP83" s="250">
        <f t="shared" si="81"/>
        <v>0</v>
      </c>
      <c r="CQ83" s="251">
        <f t="shared" si="82"/>
        <v>0</v>
      </c>
      <c r="CR83" s="250">
        <f t="shared" si="83"/>
        <v>0</v>
      </c>
      <c r="CS83" s="251">
        <f t="shared" si="84"/>
        <v>0</v>
      </c>
      <c r="CT83" s="250">
        <f t="shared" si="85"/>
        <v>0</v>
      </c>
      <c r="CU83" s="251">
        <f t="shared" si="86"/>
        <v>0</v>
      </c>
      <c r="CV83" s="250">
        <f t="shared" si="87"/>
        <v>0</v>
      </c>
      <c r="CW83" s="251">
        <f t="shared" si="88"/>
        <v>0</v>
      </c>
      <c r="CX83" s="250">
        <f t="shared" si="89"/>
        <v>0</v>
      </c>
      <c r="CY83" s="251">
        <f t="shared" si="90"/>
        <v>0</v>
      </c>
      <c r="CZ83" s="250">
        <f t="shared" si="91"/>
        <v>0</v>
      </c>
      <c r="DA83" s="251">
        <f t="shared" si="92"/>
        <v>0</v>
      </c>
      <c r="DB83" s="250">
        <f t="shared" si="93"/>
        <v>0</v>
      </c>
      <c r="DC83" s="251">
        <v>0</v>
      </c>
      <c r="DD83" s="250">
        <v>0</v>
      </c>
      <c r="DE83" s="251">
        <f t="shared" si="94"/>
        <v>0</v>
      </c>
      <c r="DF83" s="250">
        <f t="shared" si="95"/>
        <v>0</v>
      </c>
      <c r="DG83" s="251">
        <f t="shared" si="96"/>
        <v>0</v>
      </c>
      <c r="DH83" s="250">
        <f t="shared" si="97"/>
        <v>0</v>
      </c>
      <c r="DI83" s="251">
        <v>0</v>
      </c>
      <c r="DJ83" s="250">
        <v>0</v>
      </c>
      <c r="DK83" s="251">
        <f t="shared" si="98"/>
        <v>0</v>
      </c>
      <c r="DL83" s="250">
        <f t="shared" si="99"/>
        <v>0</v>
      </c>
      <c r="DM83" s="251">
        <f t="shared" si="100"/>
        <v>0</v>
      </c>
      <c r="DN83" s="250">
        <f t="shared" si="101"/>
        <v>0</v>
      </c>
      <c r="DO83" s="251">
        <f t="shared" si="102"/>
        <v>0</v>
      </c>
      <c r="DP83" s="250">
        <f t="shared" si="103"/>
        <v>0</v>
      </c>
      <c r="DQ83" s="251">
        <f t="shared" si="104"/>
        <v>0</v>
      </c>
      <c r="DR83" s="250">
        <f t="shared" si="105"/>
        <v>0</v>
      </c>
      <c r="DS83" s="252">
        <f t="shared" si="106"/>
        <v>0</v>
      </c>
      <c r="DT83" s="250">
        <f t="shared" si="107"/>
        <v>0</v>
      </c>
      <c r="DU83" s="251">
        <f t="shared" si="108"/>
        <v>0</v>
      </c>
      <c r="DV83" s="253">
        <f t="shared" si="109"/>
        <v>0</v>
      </c>
      <c r="DW83" s="234" t="s">
        <v>36</v>
      </c>
    </row>
    <row r="84" spans="1:127" ht="15.75">
      <c r="A84" s="233">
        <v>75</v>
      </c>
      <c r="B84" s="235" t="s">
        <v>649</v>
      </c>
      <c r="C84" s="236" t="s">
        <v>1183</v>
      </c>
      <c r="D84" s="235" t="s">
        <v>1277</v>
      </c>
      <c r="E84" s="235" t="s">
        <v>1293</v>
      </c>
      <c r="F84" s="338">
        <v>30</v>
      </c>
      <c r="G84" s="234" t="s">
        <v>1186</v>
      </c>
      <c r="H84" s="234" t="s">
        <v>1186</v>
      </c>
      <c r="I84" s="234" t="s">
        <v>1214</v>
      </c>
      <c r="J84" s="235" t="s">
        <v>1231</v>
      </c>
      <c r="K84" s="234" t="s">
        <v>1232</v>
      </c>
      <c r="L84" s="235" t="s">
        <v>1023</v>
      </c>
      <c r="M84" s="236" t="s">
        <v>1010</v>
      </c>
      <c r="N84" s="237" t="str">
        <f t="shared" si="74"/>
        <v xml:space="preserve">EC_BUSMON
EC_BUSSYNC
EC_DRIVE_TEST_INACTIVE
EC_PRODUCTION_MODE_INACTIVE
EC_STARTUP_1000MS
EC_ENGINE_NOT_CRANKING
</v>
      </c>
      <c r="O84" s="238" t="s">
        <v>1011</v>
      </c>
      <c r="P84" s="239" t="s">
        <v>1011</v>
      </c>
      <c r="Q84" s="239" t="s">
        <v>1011</v>
      </c>
      <c r="R84" s="239" t="s">
        <v>1011</v>
      </c>
      <c r="S84" s="239" t="s">
        <v>1011</v>
      </c>
      <c r="T84" s="239" t="s">
        <v>1011</v>
      </c>
      <c r="U84" s="239" t="s">
        <v>5</v>
      </c>
      <c r="V84" s="239" t="s">
        <v>5</v>
      </c>
      <c r="W84" s="239" t="s">
        <v>5</v>
      </c>
      <c r="X84" s="239"/>
      <c r="Y84" s="240"/>
      <c r="Z84" s="233" t="str">
        <f t="shared" si="75"/>
        <v xml:space="preserve">CA_ACC_01
CA_PSS_01
CA_SENSOR_04
</v>
      </c>
      <c r="AA84" s="241" t="s">
        <v>1011</v>
      </c>
      <c r="AB84" s="242"/>
      <c r="AC84" s="242"/>
      <c r="AD84" s="242"/>
      <c r="AE84" s="242" t="s">
        <v>1011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 t="s">
        <v>1011</v>
      </c>
      <c r="AP84" s="242"/>
      <c r="AQ84" s="242"/>
      <c r="AR84" s="242"/>
      <c r="AS84" s="243"/>
      <c r="AT84" s="243"/>
      <c r="AU84" s="243"/>
      <c r="AV84" s="243"/>
      <c r="AW84" s="243"/>
      <c r="AX84" s="243"/>
      <c r="AY84" s="243" t="s">
        <v>5</v>
      </c>
      <c r="AZ84" s="244" t="s">
        <v>5</v>
      </c>
      <c r="BA84" s="245" t="s">
        <v>1012</v>
      </c>
      <c r="BB84" s="245" t="s">
        <v>5</v>
      </c>
      <c r="BC84" s="245" t="s">
        <v>5</v>
      </c>
      <c r="BD84" s="245" t="s">
        <v>5</v>
      </c>
      <c r="BE84" s="245" t="s">
        <v>5</v>
      </c>
      <c r="BF84" s="246" t="s">
        <v>5</v>
      </c>
      <c r="BG84" s="247" t="s">
        <v>1012</v>
      </c>
      <c r="BH84" s="245" t="s">
        <v>5</v>
      </c>
      <c r="BI84" s="245" t="s">
        <v>5</v>
      </c>
      <c r="BJ84" s="245" t="s">
        <v>5</v>
      </c>
      <c r="BK84" s="245" t="s">
        <v>5</v>
      </c>
      <c r="BL84" s="245" t="s">
        <v>5</v>
      </c>
      <c r="BM84" s="245" t="s">
        <v>5</v>
      </c>
      <c r="BN84" s="245" t="s">
        <v>5</v>
      </c>
      <c r="BO84" s="245" t="s">
        <v>5</v>
      </c>
      <c r="BP84" s="248" t="s">
        <v>5</v>
      </c>
      <c r="BQ84" s="244" t="s">
        <v>5</v>
      </c>
      <c r="BR84" s="245" t="s">
        <v>5</v>
      </c>
      <c r="BS84" s="245" t="s">
        <v>5</v>
      </c>
      <c r="BT84" s="245" t="s">
        <v>1012</v>
      </c>
      <c r="BU84" s="245" t="s">
        <v>5</v>
      </c>
      <c r="BV84" s="245" t="s">
        <v>5</v>
      </c>
      <c r="BW84" s="245" t="s">
        <v>5</v>
      </c>
      <c r="BX84" s="245" t="s">
        <v>5</v>
      </c>
      <c r="BY84" s="245" t="s">
        <v>5</v>
      </c>
      <c r="BZ84" s="245" t="s">
        <v>5</v>
      </c>
      <c r="CA84" s="245" t="s">
        <v>5</v>
      </c>
      <c r="CB84" s="245" t="s">
        <v>5</v>
      </c>
      <c r="CC84" s="245" t="s">
        <v>5</v>
      </c>
      <c r="CD84" s="245" t="s">
        <v>5</v>
      </c>
      <c r="CE84" s="245" t="s">
        <v>5</v>
      </c>
      <c r="CF84" s="245"/>
      <c r="CG84" s="245"/>
      <c r="CH84" s="245" t="s">
        <v>5</v>
      </c>
      <c r="CI84" s="245" t="s">
        <v>5</v>
      </c>
      <c r="CJ84" s="248" t="s">
        <v>5</v>
      </c>
      <c r="CK84" s="249">
        <f t="shared" si="76"/>
        <v>1</v>
      </c>
      <c r="CL84" s="250">
        <f t="shared" si="77"/>
        <v>0</v>
      </c>
      <c r="CM84" s="251">
        <f t="shared" si="78"/>
        <v>0</v>
      </c>
      <c r="CN84" s="250">
        <f t="shared" si="79"/>
        <v>0</v>
      </c>
      <c r="CO84" s="251">
        <f t="shared" si="80"/>
        <v>1</v>
      </c>
      <c r="CP84" s="250">
        <f t="shared" si="81"/>
        <v>0</v>
      </c>
      <c r="CQ84" s="251">
        <f t="shared" si="82"/>
        <v>0</v>
      </c>
      <c r="CR84" s="250">
        <f t="shared" si="83"/>
        <v>0</v>
      </c>
      <c r="CS84" s="251">
        <f t="shared" si="84"/>
        <v>0</v>
      </c>
      <c r="CT84" s="250">
        <f t="shared" si="85"/>
        <v>0</v>
      </c>
      <c r="CU84" s="251">
        <f t="shared" si="86"/>
        <v>0</v>
      </c>
      <c r="CV84" s="250">
        <f t="shared" si="87"/>
        <v>0</v>
      </c>
      <c r="CW84" s="251">
        <f t="shared" si="88"/>
        <v>8</v>
      </c>
      <c r="CX84" s="250">
        <f t="shared" si="89"/>
        <v>0</v>
      </c>
      <c r="CY84" s="251">
        <f t="shared" si="90"/>
        <v>0</v>
      </c>
      <c r="CZ84" s="250">
        <f t="shared" si="91"/>
        <v>0</v>
      </c>
      <c r="DA84" s="251">
        <f t="shared" si="92"/>
        <v>0</v>
      </c>
      <c r="DB84" s="250">
        <f t="shared" si="93"/>
        <v>0</v>
      </c>
      <c r="DC84" s="251">
        <v>0</v>
      </c>
      <c r="DD84" s="250">
        <v>0</v>
      </c>
      <c r="DE84" s="251">
        <f t="shared" si="94"/>
        <v>0</v>
      </c>
      <c r="DF84" s="250">
        <f t="shared" si="95"/>
        <v>0</v>
      </c>
      <c r="DG84" s="251">
        <f t="shared" si="96"/>
        <v>0</v>
      </c>
      <c r="DH84" s="250">
        <f t="shared" si="97"/>
        <v>0</v>
      </c>
      <c r="DI84" s="251">
        <v>0</v>
      </c>
      <c r="DJ84" s="250">
        <v>0</v>
      </c>
      <c r="DK84" s="251">
        <f t="shared" si="98"/>
        <v>0</v>
      </c>
      <c r="DL84" s="250">
        <f t="shared" si="99"/>
        <v>0</v>
      </c>
      <c r="DM84" s="251">
        <f t="shared" si="100"/>
        <v>0</v>
      </c>
      <c r="DN84" s="250">
        <f t="shared" si="101"/>
        <v>0</v>
      </c>
      <c r="DO84" s="251">
        <f t="shared" si="102"/>
        <v>0</v>
      </c>
      <c r="DP84" s="250">
        <f t="shared" si="103"/>
        <v>0</v>
      </c>
      <c r="DQ84" s="251">
        <f t="shared" si="104"/>
        <v>0</v>
      </c>
      <c r="DR84" s="250">
        <f t="shared" si="105"/>
        <v>0</v>
      </c>
      <c r="DS84" s="252">
        <f t="shared" si="106"/>
        <v>0</v>
      </c>
      <c r="DT84" s="250">
        <f t="shared" si="107"/>
        <v>0</v>
      </c>
      <c r="DU84" s="251">
        <f t="shared" si="108"/>
        <v>0</v>
      </c>
      <c r="DV84" s="253">
        <f t="shared" si="109"/>
        <v>0</v>
      </c>
      <c r="DW84" s="234" t="s">
        <v>36</v>
      </c>
    </row>
    <row r="85" spans="1:127" ht="15.75">
      <c r="A85" s="233">
        <v>76</v>
      </c>
      <c r="B85" s="32" t="s">
        <v>373</v>
      </c>
      <c r="C85" s="34" t="s">
        <v>880</v>
      </c>
      <c r="D85" s="32" t="s">
        <v>1288</v>
      </c>
      <c r="E85" s="32" t="s">
        <v>1282</v>
      </c>
      <c r="F85" s="34">
        <v>50</v>
      </c>
      <c r="G85" s="32" t="s">
        <v>1456</v>
      </c>
      <c r="H85" s="333" t="s">
        <v>1457</v>
      </c>
      <c r="I85" s="32" t="s">
        <v>1458</v>
      </c>
      <c r="J85" s="32" t="s">
        <v>1231</v>
      </c>
      <c r="K85" s="333" t="s">
        <v>1232</v>
      </c>
      <c r="L85" s="32"/>
      <c r="M85" s="34" t="s">
        <v>1010</v>
      </c>
      <c r="N85" s="436" t="str">
        <f>IF(O85="Y",$O$3&amp;CHAR(10),"")&amp;IF(P85="Y",$P$3&amp;CHAR(10),"")&amp;IF(Q85="Y",$Q$3&amp;CHAR(10),"")&amp;IF(R85="Y",$R$3&amp;CHAR(10),"")&amp;IF(S85="Y",$S$3&amp;CHAR(10),"")&amp;IF(T85="Y",$T$3&amp;CHAR(10),"")&amp;IF(U85="Y",$U$3&amp;CHAR(10),"")&amp;IF(V85="Y",$V$3&amp;CHAR(10),"")&amp;IF(W85="Y",$W$3&amp;CHAR(10),"")&amp;IF(X85="Y",$X$3&amp;CHAR(10),"")&amp;IF(Y85="Y",$Y$3&amp;CHAR(10),"")</f>
        <v xml:space="preserve">EC_BUSMON
EC_DRIVE_TEST_INACTIVE
EC_PRODUCTION_MODE_INACTIVE
EC_ENGINE_NOT_CRANKING
EC_BUSSYNC_PRIVATE
EC_STARTUP_4000MS
</v>
      </c>
      <c r="O85" s="16" t="s">
        <v>1011</v>
      </c>
      <c r="P85" s="14"/>
      <c r="Q85" s="14" t="s">
        <v>1011</v>
      </c>
      <c r="R85" s="14" t="s">
        <v>1011</v>
      </c>
      <c r="S85" s="14"/>
      <c r="T85" s="14" t="s">
        <v>1011</v>
      </c>
      <c r="U85" s="14" t="s">
        <v>1011</v>
      </c>
      <c r="V85" s="14" t="s">
        <v>1011</v>
      </c>
      <c r="W85" s="14" t="s">
        <v>5</v>
      </c>
      <c r="X85" s="14"/>
      <c r="Y85" s="17"/>
      <c r="Z85" s="437" t="str">
        <f>IF(AA85="Y",$AA$3&amp;CHAR(10),"") &amp; IF(AB85="Y",$AB$3&amp;CHAR(10),"") &amp; IF(AC85="Y",$AC$3&amp;CHAR(10),"") &amp; IF(AD85="Y",$AD$3&amp;CHAR(10),"")&amp; IF(AE85="Y",$AE$3&amp;CHAR(10),"")&amp; IF(AF85="Y",$AF$3&amp;CHAR(10),"") &amp; IF(AG85="Y",$AG$3&amp;CHAR(10),"") &amp; IF(AH85="Y",$AH$3&amp;CHAR(10),"") &amp; IF(AI85="Y",$AI$3&amp;CHAR(10),"") &amp; IF(AJ85="Y",$AJ$3&amp;CHAR(10),"") &amp; IF(AK85="Y",$AK$3&amp;CHAR(10),"") &amp; IF(AL85="Y",$AL$3&amp;CHAR(10),"") &amp; IF(AM85="Y",$AM$3&amp;CHAR(10),"") &amp; IF(AN85="Y",$AN$3&amp;CHAR(10),"") &amp; IF(AO85="Y",$AO$3&amp;CHAR(10),"") &amp; IF(AP85="Y",$AP$3&amp;CHAR(10),"") &amp; IF(AQ85="Y",$AQ$3&amp;CHAR(10),"") &amp; IF(AR85="Y",$AR$3&amp;CHAR(10),"") &amp; IF(AS85="Y",$AS$3&amp;CHAR(10),"") &amp; IF(AT85="Y",$AT$3&amp;CHAR(10),"") &amp; IF(AU85="Y",$AU$3&amp;CHAR(10),"") &amp; IF(AV85="Y",$AV$3&amp;CHAR(10),"") &amp; IF(AW85="Y",$AW$3&amp;CHAR(10),"") &amp; IF(AX85="Y",$AX$3&amp;CHAR(10),"") &amp; IF(AY85="Y",$AY$3&amp;CHAR(10),"")</f>
        <v xml:space="preserve">CA_ACC_02
CA_PSS_01
CA_SENSOR_10
</v>
      </c>
      <c r="AA85" s="16"/>
      <c r="AB85" s="14" t="s">
        <v>1011</v>
      </c>
      <c r="AC85" s="14"/>
      <c r="AD85" s="14"/>
      <c r="AE85" s="14" t="s">
        <v>1011</v>
      </c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 t="s">
        <v>1011</v>
      </c>
      <c r="AV85" s="14"/>
      <c r="AW85" s="14"/>
      <c r="AX85" s="14"/>
      <c r="AY85" s="17" t="s">
        <v>5</v>
      </c>
      <c r="AZ85" s="21" t="s">
        <v>1012</v>
      </c>
      <c r="BA85" s="15" t="s">
        <v>5</v>
      </c>
      <c r="BB85" s="15" t="s">
        <v>5</v>
      </c>
      <c r="BC85" s="15" t="s">
        <v>5</v>
      </c>
      <c r="BD85" s="15" t="s">
        <v>5</v>
      </c>
      <c r="BE85" s="15" t="s">
        <v>5</v>
      </c>
      <c r="BF85" s="22" t="s">
        <v>5</v>
      </c>
      <c r="BG85" s="21" t="s">
        <v>1012</v>
      </c>
      <c r="BH85" s="15" t="s">
        <v>5</v>
      </c>
      <c r="BI85" s="15" t="s">
        <v>5</v>
      </c>
      <c r="BJ85" s="15" t="s">
        <v>5</v>
      </c>
      <c r="BK85" s="15" t="s">
        <v>5</v>
      </c>
      <c r="BL85" s="15" t="s">
        <v>5</v>
      </c>
      <c r="BM85" s="15" t="s">
        <v>5</v>
      </c>
      <c r="BN85" s="15" t="s">
        <v>5</v>
      </c>
      <c r="BO85" s="15" t="s">
        <v>5</v>
      </c>
      <c r="BP85" s="22" t="s">
        <v>5</v>
      </c>
      <c r="BQ85" s="21" t="s">
        <v>5</v>
      </c>
      <c r="BR85" s="15" t="s">
        <v>5</v>
      </c>
      <c r="BS85" s="15" t="s">
        <v>5</v>
      </c>
      <c r="BT85" s="15" t="s">
        <v>5</v>
      </c>
      <c r="BU85" s="15" t="s">
        <v>5</v>
      </c>
      <c r="BV85" s="15" t="s">
        <v>5</v>
      </c>
      <c r="BW85" s="15" t="s">
        <v>5</v>
      </c>
      <c r="BX85" s="15" t="s">
        <v>5</v>
      </c>
      <c r="BY85" s="15" t="s">
        <v>5</v>
      </c>
      <c r="BZ85" s="15" t="s">
        <v>5</v>
      </c>
      <c r="CA85" s="15" t="s">
        <v>5</v>
      </c>
      <c r="CB85" s="15" t="s">
        <v>5</v>
      </c>
      <c r="CC85" s="15" t="s">
        <v>5</v>
      </c>
      <c r="CD85" s="15" t="s">
        <v>5</v>
      </c>
      <c r="CE85" s="15" t="s">
        <v>5</v>
      </c>
      <c r="CF85" s="15" t="s">
        <v>1012</v>
      </c>
      <c r="CG85" s="15"/>
      <c r="CH85" s="15" t="s">
        <v>5</v>
      </c>
      <c r="CI85" s="15" t="s">
        <v>5</v>
      </c>
      <c r="CJ85" s="22" t="s">
        <v>5</v>
      </c>
      <c r="CK85" s="116">
        <f>IF(AZ85&lt;&gt;"",$AZ$4,0)+IF(BA85&lt;&gt;"",$BA$4,0)+IF(BB85&lt;&gt;"",$BB$4,0)+IF(BC85&lt;&gt;"",$BC$4,0)</f>
        <v>4</v>
      </c>
      <c r="CL85" s="122">
        <f>IF(OR(AZ85="IR",BA85="IR",BB85="IR",BC85="IR"),1,0)</f>
        <v>0</v>
      </c>
      <c r="CM85" s="118">
        <f>IF(BD85&lt;&gt;"",$BD$4,0) + IF(BE85&lt;&gt;"",$BE$4,0) + IF(BF85&lt;&gt;"",$BF$4,0)</f>
        <v>0</v>
      </c>
      <c r="CN85" s="122">
        <f>IF(OR(BD85="IR",BE85="IR",BF85="IR"),1,0)</f>
        <v>0</v>
      </c>
      <c r="CO85" s="118">
        <f>IF(BG85&lt;&gt;"",$BG$4,0)+IF(BH85&lt;&gt;"",$BH$4,0)+IF(BI85&lt;&gt;"",$BI$4,0)+IF(BJ85&lt;&gt;"",$BJ$4,0)+IF(BK85&lt;&gt;"",$BK$4,0)+IF(BL85&lt;&gt;"",$BL$4,0)+IF(BM85&lt;&gt;"",$BM$4,0)</f>
        <v>1</v>
      </c>
      <c r="CP85" s="122">
        <f>IF(OR(BG85="IR",BH85="IR",BI85="IR",BJ85="IR",BK85="IR",BL85="IR",BM85="IR"),1,0)</f>
        <v>0</v>
      </c>
      <c r="CQ85" s="118">
        <f>IF(BN85&lt;&gt;"",$BN$4,0) + IF(BO85&lt;&gt;"",$BO$4,0) + IF(BP85&lt;&gt;"",$BP$4,0)</f>
        <v>0</v>
      </c>
      <c r="CR85" s="122">
        <f>IF(OR(BN85="IR",BO85="IR",BP85="IR"),1,0)</f>
        <v>0</v>
      </c>
      <c r="CS85" s="118">
        <f>IF(BQ85&lt;&gt;"",$BQ$4,0) + IF(BR85&lt;&gt;"",$BR$4,0)</f>
        <v>0</v>
      </c>
      <c r="CT85" s="122">
        <f>IF(OR(BQ85="IR",BR85="IR"),1,0)</f>
        <v>0</v>
      </c>
      <c r="CU85" s="118">
        <f>IF(BS85&lt;&gt;"",$BS$4,0)</f>
        <v>0</v>
      </c>
      <c r="CV85" s="122">
        <f>IF(BS85="IR",1,0)</f>
        <v>0</v>
      </c>
      <c r="CW85" s="118">
        <f>IF(BT85&lt;&gt;"",$BT$4,0)</f>
        <v>0</v>
      </c>
      <c r="CX85" s="122">
        <f>IF(BT85="IR",1,0)</f>
        <v>0</v>
      </c>
      <c r="CY85" s="118">
        <f>IF(BU85&lt;&gt;"",$BU$4,0) + IF(BV85&lt;&gt;"",$BV$4,0) + IF(BW85&lt;&gt;"",$BW$4,0)</f>
        <v>0</v>
      </c>
      <c r="CZ85" s="122">
        <f>IF(OR(BU85="IR",BV85="IR",BW85="IR"),1,0)</f>
        <v>0</v>
      </c>
      <c r="DA85" s="118">
        <f>IF(BX85&lt;&gt;"",$BX$4,0)</f>
        <v>0</v>
      </c>
      <c r="DB85" s="122">
        <f>IF(BX85="IR",1,0)</f>
        <v>0</v>
      </c>
      <c r="DC85" s="118">
        <v>0</v>
      </c>
      <c r="DD85" s="122">
        <v>0</v>
      </c>
      <c r="DE85" s="118">
        <f>IF(BY85&lt;&gt;"",$BY$4,0)</f>
        <v>0</v>
      </c>
      <c r="DF85" s="122">
        <f>IF(BY85="IR",1,0)</f>
        <v>0</v>
      </c>
      <c r="DG85" s="118">
        <f>IF(BZ85&lt;&gt;"",$BZ$4,0)</f>
        <v>0</v>
      </c>
      <c r="DH85" s="122">
        <f>IF(BZ85="IR",1,0)</f>
        <v>0</v>
      </c>
      <c r="DI85" s="118">
        <v>0</v>
      </c>
      <c r="DJ85" s="122">
        <v>0</v>
      </c>
      <c r="DK85" s="118">
        <f>IF(CA85&lt;&gt;"",$CA$4,0)</f>
        <v>0</v>
      </c>
      <c r="DL85" s="122">
        <f>IF(CA85="IR",1,0)</f>
        <v>0</v>
      </c>
      <c r="DM85" s="118">
        <f>IF(CB85&lt;&gt;"",$CB$4,0) + IF(CC85&lt;&gt;"",$CC$4,0)</f>
        <v>0</v>
      </c>
      <c r="DN85" s="122">
        <f>IF(OR(CB85="IR",CC85="IR"),1,0)</f>
        <v>0</v>
      </c>
      <c r="DO85" s="118">
        <f>IF(CD85&lt;&gt;"",$CD$4,0) + IF(CE85="re",$CE$4,0)</f>
        <v>0</v>
      </c>
      <c r="DP85" s="122">
        <f>IF(OR(CD85="IR",CE85="IR"),1,0)</f>
        <v>0</v>
      </c>
      <c r="DQ85" s="118">
        <f>IF(CF85&lt;&gt;"",$CF$4,0) + IF(CG85="re",$CG$4,0)</f>
        <v>32</v>
      </c>
      <c r="DR85" s="122">
        <f>IF(OR(CF85="IR",CG85="IR"),1,0)</f>
        <v>0</v>
      </c>
      <c r="DS85" s="120">
        <f>IF(CH85&lt;&gt;"",$CH$4,0) + IF(CI85&lt;&gt;"",$CI$4,0)</f>
        <v>0</v>
      </c>
      <c r="DT85" s="122">
        <f>IF(OR(CH85="IR",CI85="IR"),1,0)</f>
        <v>0</v>
      </c>
      <c r="DU85" s="118">
        <f>IF(CJ85&lt;&gt;"",$CJ$4,0)</f>
        <v>0</v>
      </c>
      <c r="DV85" s="124">
        <f>IF(CJ85="IR",1,0)</f>
        <v>0</v>
      </c>
      <c r="DW85" s="32" t="s">
        <v>374</v>
      </c>
    </row>
    <row r="86" spans="1:127" ht="180" customHeight="1">
      <c r="A86" s="233">
        <v>77</v>
      </c>
      <c r="B86" s="235" t="s">
        <v>857</v>
      </c>
      <c r="C86" s="236" t="s">
        <v>880</v>
      </c>
      <c r="D86" s="235" t="s">
        <v>1266</v>
      </c>
      <c r="E86" s="235" t="s">
        <v>1279</v>
      </c>
      <c r="F86" s="338">
        <v>10</v>
      </c>
      <c r="G86" s="234" t="s">
        <v>1423</v>
      </c>
      <c r="H86" s="391" t="s">
        <v>1425</v>
      </c>
      <c r="I86" s="391" t="s">
        <v>1424</v>
      </c>
      <c r="J86" s="235" t="s">
        <v>1471</v>
      </c>
      <c r="K86" s="234" t="s">
        <v>1232</v>
      </c>
      <c r="L86" s="235"/>
      <c r="M86" s="236" t="s">
        <v>1010</v>
      </c>
      <c r="N86" s="237" t="str">
        <f>IF(O86="Y",$O$3&amp;CHAR(10),"")&amp;IF(P86="Y",$P$3&amp;CHAR(10),"")&amp;IF(Q86="Y",$Q$3&amp;CHAR(10),"")&amp;IF(R86="Y",$R$3&amp;CHAR(10),"")&amp;IF(S86="Y",$S$3&amp;CHAR(10),"")&amp;IF(T86="Y",$T$3&amp;CHAR(10),"")&amp;IF(U86="Y",$U$3&amp;CHAR(10),"")&amp;IF(V86="Y",$V$3&amp;CHAR(10),"")&amp;IF(W86="Y",$W$3&amp;CHAR(10),"")&amp;IF(X86="Y",$X$3&amp;CHAR(10),"")&amp;IF(Y86="Y",$Y$3&amp;CHAR(10),"")</f>
        <v xml:space="preserve">EC_BUSMON
EC_BUSSYNC
EC_DRIVE_TEST_INACTIVE
EC_PRODUCTION_MODE_INACTIVE
EC_STARTUP_1000MS
EC_ENGINE_NOT_CRANKING
</v>
      </c>
      <c r="O86" s="238" t="s">
        <v>1011</v>
      </c>
      <c r="P86" s="239" t="s">
        <v>1011</v>
      </c>
      <c r="Q86" s="239" t="s">
        <v>1011</v>
      </c>
      <c r="R86" s="239" t="s">
        <v>1011</v>
      </c>
      <c r="S86" s="239" t="s">
        <v>1011</v>
      </c>
      <c r="T86" s="239" t="s">
        <v>1011</v>
      </c>
      <c r="U86" s="239" t="s">
        <v>5</v>
      </c>
      <c r="V86" s="239" t="s">
        <v>5</v>
      </c>
      <c r="W86" s="239" t="s">
        <v>5</v>
      </c>
      <c r="X86" s="239"/>
      <c r="Y86" s="240"/>
      <c r="Z86" s="233" t="str">
        <f>IF(AA86="Y",$AA$3&amp;CHAR(10),"") &amp; IF(AB86="Y",$AB$3&amp;CHAR(10),"") &amp; IF(AC86="Y",$AC$3&amp;CHAR(10),"") &amp; IF(AD86="Y",$AD$3&amp;CHAR(10),"")&amp; IF(AE86="Y",$AE$3&amp;CHAR(10),"")&amp; IF(AF86="Y",$AF$3&amp;CHAR(10),"") &amp; IF(AG86="Y",$AG$3&amp;CHAR(10),"") &amp; IF(AH86="Y",$AH$3&amp;CHAR(10),"") &amp; IF(AI86="Y",$AI$3&amp;CHAR(10),"") &amp; IF(AJ86="Y",$AJ$3&amp;CHAR(10),"") &amp; IF(AK86="Y",$AK$3&amp;CHAR(10),"") &amp; IF(AL86="Y",$AL$3&amp;CHAR(10),"") &amp; IF(AM86="Y",$AM$3&amp;CHAR(10),"") &amp; IF(AN86="Y",$AN$3&amp;CHAR(10),"") &amp; IF(AO86="Y",$AO$3&amp;CHAR(10),"") &amp; IF(AP86="Y",$AP$3&amp;CHAR(10),"") &amp; IF(AQ86="Y",$AQ$3&amp;CHAR(10),"") &amp; IF(AR86="Y",$AR$3&amp;CHAR(10),"") &amp; IF(AS86="Y",$AS$3&amp;CHAR(10),"") &amp; IF(AT86="Y",$AT$3&amp;CHAR(10),"") &amp; IF(AU86="Y",$AU$3&amp;CHAR(10),"") &amp; IF(AV86="Y",$AV$3&amp;CHAR(10),"") &amp; IF(AW86="Y",$AW$3&amp;CHAR(10),"") &amp; IF(AX86="Y",$AX$3&amp;CHAR(10),"") &amp; IF(AY86="Y",$AY$3&amp;CHAR(10),"")</f>
        <v xml:space="preserve">CA_ACC_02
CA_PSS_01
CA_SENSOR_10
</v>
      </c>
      <c r="AA86" s="241"/>
      <c r="AB86" s="242" t="s">
        <v>1011</v>
      </c>
      <c r="AC86" s="242"/>
      <c r="AD86" s="242"/>
      <c r="AE86" s="242" t="s">
        <v>1011</v>
      </c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3"/>
      <c r="AT86" s="243"/>
      <c r="AU86" s="243" t="s">
        <v>1011</v>
      </c>
      <c r="AV86" s="243"/>
      <c r="AW86" s="243"/>
      <c r="AX86" s="243"/>
      <c r="AY86" s="243" t="s">
        <v>5</v>
      </c>
      <c r="AZ86" s="244" t="s">
        <v>1012</v>
      </c>
      <c r="BA86" s="245" t="s">
        <v>5</v>
      </c>
      <c r="BB86" s="245" t="s">
        <v>5</v>
      </c>
      <c r="BC86" s="245" t="s">
        <v>5</v>
      </c>
      <c r="BD86" s="245" t="s">
        <v>5</v>
      </c>
      <c r="BE86" s="245" t="s">
        <v>5</v>
      </c>
      <c r="BF86" s="246" t="s">
        <v>5</v>
      </c>
      <c r="BG86" s="247" t="s">
        <v>1012</v>
      </c>
      <c r="BH86" s="245" t="s">
        <v>5</v>
      </c>
      <c r="BI86" s="245" t="s">
        <v>5</v>
      </c>
      <c r="BJ86" s="245" t="s">
        <v>5</v>
      </c>
      <c r="BK86" s="245" t="s">
        <v>5</v>
      </c>
      <c r="BL86" s="245" t="s">
        <v>5</v>
      </c>
      <c r="BM86" s="245" t="s">
        <v>5</v>
      </c>
      <c r="BN86" s="245" t="s">
        <v>5</v>
      </c>
      <c r="BO86" s="245" t="s">
        <v>5</v>
      </c>
      <c r="BP86" s="248" t="s">
        <v>5</v>
      </c>
      <c r="BQ86" s="244" t="s">
        <v>5</v>
      </c>
      <c r="BR86" s="245" t="s">
        <v>5</v>
      </c>
      <c r="BS86" s="245" t="s">
        <v>5</v>
      </c>
      <c r="BT86" s="245" t="s">
        <v>5</v>
      </c>
      <c r="BU86" s="245" t="s">
        <v>5</v>
      </c>
      <c r="BV86" s="245" t="s">
        <v>5</v>
      </c>
      <c r="BW86" s="245" t="s">
        <v>5</v>
      </c>
      <c r="BX86" s="245" t="s">
        <v>5</v>
      </c>
      <c r="BY86" s="245" t="s">
        <v>5</v>
      </c>
      <c r="BZ86" s="245" t="s">
        <v>5</v>
      </c>
      <c r="CA86" s="245" t="s">
        <v>5</v>
      </c>
      <c r="CB86" s="245" t="s">
        <v>5</v>
      </c>
      <c r="CC86" s="245" t="s">
        <v>5</v>
      </c>
      <c r="CD86" s="245" t="s">
        <v>5</v>
      </c>
      <c r="CE86" s="245" t="s">
        <v>5</v>
      </c>
      <c r="CF86" s="245" t="s">
        <v>1012</v>
      </c>
      <c r="CG86" s="245"/>
      <c r="CH86" s="245" t="s">
        <v>5</v>
      </c>
      <c r="CI86" s="245" t="s">
        <v>5</v>
      </c>
      <c r="CJ86" s="248" t="s">
        <v>5</v>
      </c>
      <c r="CK86" s="249">
        <f>IF(AZ86&lt;&gt;"",$AZ$4,0)+IF(BA86&lt;&gt;"",$BA$4,0)+IF(BB86&lt;&gt;"",$BB$4,0)+IF(BC86&lt;&gt;"",$BC$4,0)</f>
        <v>4</v>
      </c>
      <c r="CL86" s="250">
        <f>IF(OR(AZ86="IR",BA86="IR",BB86="IR",BC86="IR"),1,0)</f>
        <v>0</v>
      </c>
      <c r="CM86" s="251">
        <f>IF(BD86&lt;&gt;"",$BD$4,0) + IF(BE86&lt;&gt;"",$BE$4,0) + IF(BF86&lt;&gt;"",$BF$4,0)</f>
        <v>0</v>
      </c>
      <c r="CN86" s="250">
        <f>IF(OR(BD86="IR",BE86="IR",BF86="IR"),1,0)</f>
        <v>0</v>
      </c>
      <c r="CO86" s="251">
        <f>IF(BG86&lt;&gt;"",$BG$4,0)+IF(BH86&lt;&gt;"",$BH$4,0)+IF(BI86&lt;&gt;"",$BI$4,0)+IF(BJ86&lt;&gt;"",$BJ$4,0)+IF(BK86&lt;&gt;"",$BK$4,0)+IF(BL86&lt;&gt;"",$BL$4,0)+IF(BM86&lt;&gt;"",$BM$4,0)</f>
        <v>1</v>
      </c>
      <c r="CP86" s="250">
        <f>IF(OR(BG86="IR",BH86="IR",BI86="IR",BJ86="IR",BK86="IR",BL86="IR",BM86="IR"),1,0)</f>
        <v>0</v>
      </c>
      <c r="CQ86" s="251">
        <f>IF(BN86&lt;&gt;"",$BN$4,0) + IF(BO86&lt;&gt;"",$BO$4,0) + IF(BP86&lt;&gt;"",$BP$4,0)</f>
        <v>0</v>
      </c>
      <c r="CR86" s="250">
        <f>IF(OR(BN86="IR",BO86="IR",BP86="IR"),1,0)</f>
        <v>0</v>
      </c>
      <c r="CS86" s="251">
        <f>IF(BQ86&lt;&gt;"",$BQ$4,0) + IF(BR86&lt;&gt;"",$BR$4,0)</f>
        <v>0</v>
      </c>
      <c r="CT86" s="250">
        <f>IF(OR(BQ86="IR",BR86="IR"),1,0)</f>
        <v>0</v>
      </c>
      <c r="CU86" s="251">
        <f>IF(BS86&lt;&gt;"",$BS$4,0)</f>
        <v>0</v>
      </c>
      <c r="CV86" s="250">
        <f>IF(BS86="IR",1,0)</f>
        <v>0</v>
      </c>
      <c r="CW86" s="251">
        <f>IF(BT86&lt;&gt;"",$BT$4,0)</f>
        <v>0</v>
      </c>
      <c r="CX86" s="250">
        <f>IF(BT86="IR",1,0)</f>
        <v>0</v>
      </c>
      <c r="CY86" s="251">
        <f>IF(BU86&lt;&gt;"",$BU$4,0) + IF(BV86&lt;&gt;"",$BV$4,0) + IF(BW86&lt;&gt;"",$BW$4,0)</f>
        <v>0</v>
      </c>
      <c r="CZ86" s="250">
        <f>IF(OR(BU86="IR",BV86="IR",BW86="IR"),1,0)</f>
        <v>0</v>
      </c>
      <c r="DA86" s="251">
        <f>IF(BX86&lt;&gt;"",$BX$4,0)</f>
        <v>0</v>
      </c>
      <c r="DB86" s="250">
        <f>IF(BX86="IR",1,0)</f>
        <v>0</v>
      </c>
      <c r="DC86" s="251">
        <v>0</v>
      </c>
      <c r="DD86" s="250">
        <v>0</v>
      </c>
      <c r="DE86" s="251">
        <f>IF(BY86&lt;&gt;"",$BY$4,0)</f>
        <v>0</v>
      </c>
      <c r="DF86" s="250">
        <f>IF(BY86="IR",1,0)</f>
        <v>0</v>
      </c>
      <c r="DG86" s="251">
        <f>IF(BZ86&lt;&gt;"",$BZ$4,0)</f>
        <v>0</v>
      </c>
      <c r="DH86" s="250">
        <f>IF(BZ86="IR",1,0)</f>
        <v>0</v>
      </c>
      <c r="DI86" s="251">
        <v>0</v>
      </c>
      <c r="DJ86" s="250">
        <v>0</v>
      </c>
      <c r="DK86" s="251">
        <f>IF(CA86&lt;&gt;"",$CA$4,0)</f>
        <v>0</v>
      </c>
      <c r="DL86" s="250">
        <f>IF(CA86="IR",1,0)</f>
        <v>0</v>
      </c>
      <c r="DM86" s="251">
        <f>IF(CB86&lt;&gt;"",$CB$4,0) + IF(CC86&lt;&gt;"",$CC$4,0)</f>
        <v>0</v>
      </c>
      <c r="DN86" s="250">
        <f>IF(OR(CB86="IR",CC86="IR"),1,0)</f>
        <v>0</v>
      </c>
      <c r="DO86" s="251">
        <f>IF(CD86&lt;&gt;"",$CD$4,0) + IF(CE86="re",$CE$4,0)</f>
        <v>0</v>
      </c>
      <c r="DP86" s="250">
        <f>IF(OR(CD86="IR",CE86="IR"),1,0)</f>
        <v>0</v>
      </c>
      <c r="DQ86" s="251">
        <f>IF(CF86&lt;&gt;"",$CF$4,0) + IF(CG86&lt;&gt;"",$CG$4,0)</f>
        <v>32</v>
      </c>
      <c r="DR86" s="250">
        <f>IF(OR(CF86="IR",CG86="IR"),1,0)</f>
        <v>0</v>
      </c>
      <c r="DS86" s="252">
        <f>IF(CH86&lt;&gt;"",$CH$4,0) + IF(CI86&lt;&gt;"",$CI$4,0)</f>
        <v>0</v>
      </c>
      <c r="DT86" s="250">
        <f>IF(OR(CH86="IR",CI86="IR"),1,0)</f>
        <v>0</v>
      </c>
      <c r="DU86" s="251">
        <f>IF(CJ86&lt;&gt;"",$CJ$4,0)</f>
        <v>0</v>
      </c>
      <c r="DV86" s="253">
        <f>IF(CJ86="IR",1,0)</f>
        <v>0</v>
      </c>
      <c r="DW86" s="234" t="s">
        <v>858</v>
      </c>
    </row>
    <row r="87" spans="1:127" ht="186" customHeight="1">
      <c r="A87" s="233">
        <v>78</v>
      </c>
      <c r="B87" s="235" t="s">
        <v>365</v>
      </c>
      <c r="C87" s="236" t="s">
        <v>880</v>
      </c>
      <c r="D87" s="235" t="s">
        <v>1266</v>
      </c>
      <c r="E87" s="235" t="s">
        <v>1279</v>
      </c>
      <c r="F87" s="338">
        <v>10</v>
      </c>
      <c r="G87" s="234" t="s">
        <v>1426</v>
      </c>
      <c r="H87" s="391" t="s">
        <v>1427</v>
      </c>
      <c r="I87" s="391" t="s">
        <v>1428</v>
      </c>
      <c r="J87" s="235" t="s">
        <v>1471</v>
      </c>
      <c r="K87" s="234" t="s">
        <v>1232</v>
      </c>
      <c r="L87" s="235"/>
      <c r="M87" s="236" t="s">
        <v>1010</v>
      </c>
      <c r="N87" s="237" t="str">
        <f>IF(O87="Y",$O$3&amp;CHAR(10),"")&amp;IF(P87="Y",$P$3&amp;CHAR(10),"")&amp;IF(Q87="Y",$Q$3&amp;CHAR(10),"")&amp;IF(R87="Y",$R$3&amp;CHAR(10),"")&amp;IF(S87="Y",$S$3&amp;CHAR(10),"")&amp;IF(T87="Y",$T$3&amp;CHAR(10),"")&amp;IF(U87="Y",$U$3&amp;CHAR(10),"")&amp;IF(V87="Y",$V$3&amp;CHAR(10),"")&amp;IF(W87="Y",$W$3&amp;CHAR(10),"")&amp;IF(X87="Y",$X$3&amp;CHAR(10),"")&amp;IF(Y87="Y",$Y$3&amp;CHAR(10),"")</f>
        <v xml:space="preserve">EC_BUSMON
EC_BUSSYNC
EC_DRIVE_TEST_INACTIVE
EC_PRODUCTION_MODE_INACTIVE
EC_STARTUP_1000MS
EC_ENGINE_NOT_CRANKING
</v>
      </c>
      <c r="O87" s="238" t="s">
        <v>1011</v>
      </c>
      <c r="P87" s="239" t="s">
        <v>1011</v>
      </c>
      <c r="Q87" s="239" t="s">
        <v>1011</v>
      </c>
      <c r="R87" s="239" t="s">
        <v>1011</v>
      </c>
      <c r="S87" s="239" t="s">
        <v>1011</v>
      </c>
      <c r="T87" s="239" t="s">
        <v>1011</v>
      </c>
      <c r="U87" s="239" t="s">
        <v>5</v>
      </c>
      <c r="V87" s="239" t="s">
        <v>5</v>
      </c>
      <c r="W87" s="239" t="s">
        <v>5</v>
      </c>
      <c r="X87" s="239"/>
      <c r="Y87" s="240"/>
      <c r="Z87" s="233" t="str">
        <f>IF(AA87="Y",$AA$3&amp;CHAR(10),"") &amp; IF(AB87="Y",$AB$3&amp;CHAR(10),"") &amp; IF(AC87="Y",$AC$3&amp;CHAR(10),"") &amp; IF(AD87="Y",$AD$3&amp;CHAR(10),"")&amp; IF(AE87="Y",$AE$3&amp;CHAR(10),"")&amp; IF(AF87="Y",$AF$3&amp;CHAR(10),"") &amp; IF(AG87="Y",$AG$3&amp;CHAR(10),"") &amp; IF(AH87="Y",$AH$3&amp;CHAR(10),"") &amp; IF(AI87="Y",$AI$3&amp;CHAR(10),"") &amp; IF(AJ87="Y",$AJ$3&amp;CHAR(10),"") &amp; IF(AK87="Y",$AK$3&amp;CHAR(10),"") &amp; IF(AL87="Y",$AL$3&amp;CHAR(10),"") &amp; IF(AM87="Y",$AM$3&amp;CHAR(10),"") &amp; IF(AN87="Y",$AN$3&amp;CHAR(10),"") &amp; IF(AO87="Y",$AO$3&amp;CHAR(10),"") &amp; IF(AP87="Y",$AP$3&amp;CHAR(10),"") &amp; IF(AQ87="Y",$AQ$3&amp;CHAR(10),"") &amp; IF(AR87="Y",$AR$3&amp;CHAR(10),"") &amp; IF(AS87="Y",$AS$3&amp;CHAR(10),"") &amp; IF(AT87="Y",$AT$3&amp;CHAR(10),"") &amp; IF(AU87="Y",$AU$3&amp;CHAR(10),"") &amp; IF(AV87="Y",$AV$3&amp;CHAR(10),"") &amp; IF(AW87="Y",$AW$3&amp;CHAR(10),"") &amp; IF(AX87="Y",$AX$3&amp;CHAR(10),"") &amp; IF(AY87="Y",$AY$3&amp;CHAR(10),"")</f>
        <v xml:space="preserve">CA_ACC_02
CA_PSS_01
CA_SENSOR_10
</v>
      </c>
      <c r="AA87" s="241"/>
      <c r="AB87" s="242" t="s">
        <v>1011</v>
      </c>
      <c r="AC87" s="242"/>
      <c r="AD87" s="242"/>
      <c r="AE87" s="242" t="s">
        <v>1011</v>
      </c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3"/>
      <c r="AT87" s="243"/>
      <c r="AU87" s="243" t="s">
        <v>1011</v>
      </c>
      <c r="AV87" s="243"/>
      <c r="AW87" s="243"/>
      <c r="AX87" s="243"/>
      <c r="AY87" s="243" t="s">
        <v>5</v>
      </c>
      <c r="AZ87" s="244" t="s">
        <v>1012</v>
      </c>
      <c r="BA87" s="245" t="s">
        <v>5</v>
      </c>
      <c r="BB87" s="245" t="s">
        <v>5</v>
      </c>
      <c r="BC87" s="245" t="s">
        <v>5</v>
      </c>
      <c r="BD87" s="245" t="s">
        <v>5</v>
      </c>
      <c r="BE87" s="245" t="s">
        <v>5</v>
      </c>
      <c r="BF87" s="246" t="s">
        <v>5</v>
      </c>
      <c r="BG87" s="247" t="s">
        <v>1012</v>
      </c>
      <c r="BH87" s="245" t="s">
        <v>5</v>
      </c>
      <c r="BI87" s="245" t="s">
        <v>5</v>
      </c>
      <c r="BJ87" s="245" t="s">
        <v>5</v>
      </c>
      <c r="BK87" s="245" t="s">
        <v>5</v>
      </c>
      <c r="BL87" s="245" t="s">
        <v>5</v>
      </c>
      <c r="BM87" s="245" t="s">
        <v>5</v>
      </c>
      <c r="BN87" s="245" t="s">
        <v>5</v>
      </c>
      <c r="BO87" s="245" t="s">
        <v>5</v>
      </c>
      <c r="BP87" s="248" t="s">
        <v>5</v>
      </c>
      <c r="BQ87" s="244" t="s">
        <v>5</v>
      </c>
      <c r="BR87" s="245" t="s">
        <v>5</v>
      </c>
      <c r="BS87" s="245" t="s">
        <v>5</v>
      </c>
      <c r="BT87" s="245" t="s">
        <v>5</v>
      </c>
      <c r="BU87" s="245" t="s">
        <v>5</v>
      </c>
      <c r="BV87" s="245" t="s">
        <v>5</v>
      </c>
      <c r="BW87" s="245" t="s">
        <v>5</v>
      </c>
      <c r="BX87" s="245" t="s">
        <v>5</v>
      </c>
      <c r="BY87" s="245" t="s">
        <v>5</v>
      </c>
      <c r="BZ87" s="245" t="s">
        <v>5</v>
      </c>
      <c r="CA87" s="245" t="s">
        <v>5</v>
      </c>
      <c r="CB87" s="245" t="s">
        <v>5</v>
      </c>
      <c r="CC87" s="245" t="s">
        <v>5</v>
      </c>
      <c r="CD87" s="245" t="s">
        <v>5</v>
      </c>
      <c r="CE87" s="245" t="s">
        <v>5</v>
      </c>
      <c r="CF87" s="245" t="s">
        <v>1012</v>
      </c>
      <c r="CG87" s="245"/>
      <c r="CH87" s="245" t="s">
        <v>5</v>
      </c>
      <c r="CI87" s="245" t="s">
        <v>5</v>
      </c>
      <c r="CJ87" s="248" t="s">
        <v>5</v>
      </c>
      <c r="CK87" s="249">
        <f>IF(AZ87&lt;&gt;"",$AZ$4,0)+IF(BA87&lt;&gt;"",$BA$4,0)+IF(BB87&lt;&gt;"",$BB$4,0)+IF(BC87&lt;&gt;"",$BC$4,0)</f>
        <v>4</v>
      </c>
      <c r="CL87" s="250">
        <f>IF(OR(AZ87="IR",BA87="IR",BB87="IR",BC87="IR"),1,0)</f>
        <v>0</v>
      </c>
      <c r="CM87" s="251">
        <f>IF(BD87&lt;&gt;"",$BD$4,0) + IF(BE87&lt;&gt;"",$BE$4,0) + IF(BF87&lt;&gt;"",$BF$4,0)</f>
        <v>0</v>
      </c>
      <c r="CN87" s="250">
        <f>IF(OR(BD87="IR",BE87="IR",BF87="IR"),1,0)</f>
        <v>0</v>
      </c>
      <c r="CO87" s="251">
        <f>IF(BG87&lt;&gt;"",$BG$4,0)+IF(BH87&lt;&gt;"",$BH$4,0)+IF(BI87&lt;&gt;"",$BI$4,0)+IF(BJ87&lt;&gt;"",$BJ$4,0)+IF(BK87&lt;&gt;"",$BK$4,0)+IF(BL87&lt;&gt;"",$BL$4,0)+IF(BM87&lt;&gt;"",$BM$4,0)</f>
        <v>1</v>
      </c>
      <c r="CP87" s="250">
        <f>IF(OR(BG87="IR",BH87="IR",BI87="IR",BJ87="IR",BK87="IR",BL87="IR",BM87="IR"),1,0)</f>
        <v>0</v>
      </c>
      <c r="CQ87" s="251">
        <f>IF(BN87&lt;&gt;"",$BN$4,0) + IF(BO87&lt;&gt;"",$BO$4,0) + IF(BP87&lt;&gt;"",$BP$4,0)</f>
        <v>0</v>
      </c>
      <c r="CR87" s="250">
        <f>IF(OR(BN87="IR",BO87="IR",BP87="IR"),1,0)</f>
        <v>0</v>
      </c>
      <c r="CS87" s="251">
        <f>IF(BQ87&lt;&gt;"",$BQ$4,0) + IF(BR87&lt;&gt;"",$BR$4,0)</f>
        <v>0</v>
      </c>
      <c r="CT87" s="250">
        <f>IF(OR(BQ87="IR",BR87="IR"),1,0)</f>
        <v>0</v>
      </c>
      <c r="CU87" s="251">
        <f>IF(BS87&lt;&gt;"",$BS$4,0)</f>
        <v>0</v>
      </c>
      <c r="CV87" s="250">
        <f>IF(BS87="IR",1,0)</f>
        <v>0</v>
      </c>
      <c r="CW87" s="251">
        <f>IF(BT87&lt;&gt;"",$BT$4,0)</f>
        <v>0</v>
      </c>
      <c r="CX87" s="250">
        <f>IF(BT87="IR",1,0)</f>
        <v>0</v>
      </c>
      <c r="CY87" s="251">
        <f>IF(BU87&lt;&gt;"",$BU$4,0) + IF(BV87&lt;&gt;"",$BV$4,0) + IF(BW87&lt;&gt;"",$BW$4,0)</f>
        <v>0</v>
      </c>
      <c r="CZ87" s="250">
        <f>IF(OR(BU87="IR",BV87="IR",BW87="IR"),1,0)</f>
        <v>0</v>
      </c>
      <c r="DA87" s="251">
        <f>IF(BX87&lt;&gt;"",$BX$4,0)</f>
        <v>0</v>
      </c>
      <c r="DB87" s="250">
        <f>IF(BX87="IR",1,0)</f>
        <v>0</v>
      </c>
      <c r="DC87" s="251">
        <v>0</v>
      </c>
      <c r="DD87" s="250">
        <v>0</v>
      </c>
      <c r="DE87" s="251">
        <f>IF(BY87&lt;&gt;"",$BY$4,0)</f>
        <v>0</v>
      </c>
      <c r="DF87" s="250">
        <f>IF(BY87="IR",1,0)</f>
        <v>0</v>
      </c>
      <c r="DG87" s="251">
        <f>IF(BZ87&lt;&gt;"",$BZ$4,0)</f>
        <v>0</v>
      </c>
      <c r="DH87" s="250">
        <f>IF(BZ87="IR",1,0)</f>
        <v>0</v>
      </c>
      <c r="DI87" s="251">
        <v>0</v>
      </c>
      <c r="DJ87" s="250">
        <v>0</v>
      </c>
      <c r="DK87" s="251">
        <f>IF(CA87&lt;&gt;"",$CA$4,0)</f>
        <v>0</v>
      </c>
      <c r="DL87" s="250">
        <f>IF(CA87="IR",1,0)</f>
        <v>0</v>
      </c>
      <c r="DM87" s="251">
        <f>IF(CB87&lt;&gt;"",$CB$4,0) + IF(CC87&lt;&gt;"",$CC$4,0)</f>
        <v>0</v>
      </c>
      <c r="DN87" s="250">
        <f>IF(OR(CB87="IR",CC87="IR"),1,0)</f>
        <v>0</v>
      </c>
      <c r="DO87" s="251">
        <f>IF(CD87&lt;&gt;"",$CD$4,0) + IF(CE87="re",$CE$4,0)</f>
        <v>0</v>
      </c>
      <c r="DP87" s="250">
        <f>IF(OR(CD87="IR",CE87="IR"),1,0)</f>
        <v>0</v>
      </c>
      <c r="DQ87" s="251">
        <f>IF(CF87&lt;&gt;"",$CF$4,0) + IF(CG87&lt;&gt;"",$CG$4,0)</f>
        <v>32</v>
      </c>
      <c r="DR87" s="250">
        <f>IF(OR(CF87="IR",CG87="IR"),1,0)</f>
        <v>0</v>
      </c>
      <c r="DS87" s="252">
        <f>IF(CH87&lt;&gt;"",$CH$4,0) + IF(CI87&lt;&gt;"",$CI$4,0)</f>
        <v>0</v>
      </c>
      <c r="DT87" s="250">
        <f>IF(OR(CH87="IR",CI87="IR"),1,0)</f>
        <v>0</v>
      </c>
      <c r="DU87" s="251">
        <f>IF(CJ87&lt;&gt;"",$CJ$4,0)</f>
        <v>0</v>
      </c>
      <c r="DV87" s="253">
        <f>IF(CJ87="IR",1,0)</f>
        <v>0</v>
      </c>
      <c r="DW87" s="234" t="s">
        <v>366</v>
      </c>
    </row>
    <row r="88" spans="1:127" ht="15.75">
      <c r="A88" s="233">
        <v>79</v>
      </c>
      <c r="B88" s="235" t="s">
        <v>493</v>
      </c>
      <c r="C88" s="236" t="s">
        <v>880</v>
      </c>
      <c r="D88" s="235" t="s">
        <v>1262</v>
      </c>
      <c r="E88" s="235" t="s">
        <v>1263</v>
      </c>
      <c r="F88" s="338">
        <v>500</v>
      </c>
      <c r="G88" s="234" t="s">
        <v>1296</v>
      </c>
      <c r="H88" s="234" t="s">
        <v>1297</v>
      </c>
      <c r="I88" s="234" t="s">
        <v>1301</v>
      </c>
      <c r="J88" s="235" t="s">
        <v>1231</v>
      </c>
      <c r="K88" s="234" t="s">
        <v>1232</v>
      </c>
      <c r="L88" s="235"/>
      <c r="M88" s="236" t="s">
        <v>1010</v>
      </c>
      <c r="N88" s="237" t="str">
        <f t="shared" si="74"/>
        <v xml:space="preserve">EC_BUSMON
EC_BUSSYNC
EC_DRIVE_TEST_INACTIVE
EC_PRODUCTION_MODE_INACTIVE
EC_STARTUP_1000MS
EC_ENGINE_NOT_CRANKING
</v>
      </c>
      <c r="O88" s="238" t="s">
        <v>1011</v>
      </c>
      <c r="P88" s="239" t="s">
        <v>1011</v>
      </c>
      <c r="Q88" s="239" t="s">
        <v>1011</v>
      </c>
      <c r="R88" s="239" t="s">
        <v>1011</v>
      </c>
      <c r="S88" s="239" t="s">
        <v>1011</v>
      </c>
      <c r="T88" s="239" t="s">
        <v>1011</v>
      </c>
      <c r="U88" s="239" t="s">
        <v>5</v>
      </c>
      <c r="V88" s="239" t="s">
        <v>5</v>
      </c>
      <c r="W88" s="239" t="s">
        <v>5</v>
      </c>
      <c r="X88" s="239"/>
      <c r="Y88" s="240"/>
      <c r="Z88" s="233" t="str">
        <f t="shared" si="75"/>
        <v xml:space="preserve">CA_ACC_02
CA_PSS_01
CA_SENSOR_10
</v>
      </c>
      <c r="AA88" s="241"/>
      <c r="AB88" s="242" t="s">
        <v>1011</v>
      </c>
      <c r="AC88" s="242"/>
      <c r="AD88" s="242"/>
      <c r="AE88" s="242" t="s">
        <v>1011</v>
      </c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3"/>
      <c r="AT88" s="243"/>
      <c r="AU88" s="243" t="s">
        <v>1011</v>
      </c>
      <c r="AV88" s="243"/>
      <c r="AW88" s="243"/>
      <c r="AX88" s="243"/>
      <c r="AY88" s="243" t="s">
        <v>5</v>
      </c>
      <c r="AZ88" s="244" t="s">
        <v>1012</v>
      </c>
      <c r="BA88" s="245" t="s">
        <v>5</v>
      </c>
      <c r="BB88" s="245" t="s">
        <v>5</v>
      </c>
      <c r="BC88" s="245" t="s">
        <v>5</v>
      </c>
      <c r="BD88" s="245" t="s">
        <v>5</v>
      </c>
      <c r="BE88" s="245" t="s">
        <v>5</v>
      </c>
      <c r="BF88" s="246" t="s">
        <v>5</v>
      </c>
      <c r="BG88" s="247" t="s">
        <v>1012</v>
      </c>
      <c r="BH88" s="245" t="s">
        <v>5</v>
      </c>
      <c r="BI88" s="245" t="s">
        <v>5</v>
      </c>
      <c r="BJ88" s="245" t="s">
        <v>5</v>
      </c>
      <c r="BK88" s="245" t="s">
        <v>5</v>
      </c>
      <c r="BL88" s="245" t="s">
        <v>5</v>
      </c>
      <c r="BM88" s="245" t="s">
        <v>5</v>
      </c>
      <c r="BN88" s="245" t="s">
        <v>5</v>
      </c>
      <c r="BO88" s="245" t="s">
        <v>5</v>
      </c>
      <c r="BP88" s="248" t="s">
        <v>5</v>
      </c>
      <c r="BQ88" s="244" t="s">
        <v>5</v>
      </c>
      <c r="BR88" s="245" t="s">
        <v>5</v>
      </c>
      <c r="BS88" s="245" t="s">
        <v>5</v>
      </c>
      <c r="BT88" s="245" t="s">
        <v>5</v>
      </c>
      <c r="BU88" s="245" t="s">
        <v>5</v>
      </c>
      <c r="BV88" s="245" t="s">
        <v>5</v>
      </c>
      <c r="BW88" s="245" t="s">
        <v>5</v>
      </c>
      <c r="BX88" s="245" t="s">
        <v>5</v>
      </c>
      <c r="BY88" s="245" t="s">
        <v>5</v>
      </c>
      <c r="BZ88" s="245" t="s">
        <v>5</v>
      </c>
      <c r="CA88" s="245" t="s">
        <v>5</v>
      </c>
      <c r="CB88" s="245" t="s">
        <v>5</v>
      </c>
      <c r="CC88" s="245" t="s">
        <v>5</v>
      </c>
      <c r="CD88" s="245" t="s">
        <v>5</v>
      </c>
      <c r="CE88" s="245" t="s">
        <v>5</v>
      </c>
      <c r="CF88" s="245" t="s">
        <v>1012</v>
      </c>
      <c r="CG88" s="245"/>
      <c r="CH88" s="245" t="s">
        <v>5</v>
      </c>
      <c r="CI88" s="245" t="s">
        <v>5</v>
      </c>
      <c r="CJ88" s="248" t="s">
        <v>5</v>
      </c>
      <c r="CK88" s="249">
        <f t="shared" si="76"/>
        <v>4</v>
      </c>
      <c r="CL88" s="250">
        <f t="shared" si="77"/>
        <v>0</v>
      </c>
      <c r="CM88" s="251">
        <f t="shared" si="78"/>
        <v>0</v>
      </c>
      <c r="CN88" s="250">
        <f t="shared" si="79"/>
        <v>0</v>
      </c>
      <c r="CO88" s="251">
        <f t="shared" si="80"/>
        <v>1</v>
      </c>
      <c r="CP88" s="250">
        <f t="shared" si="81"/>
        <v>0</v>
      </c>
      <c r="CQ88" s="251">
        <f t="shared" si="82"/>
        <v>0</v>
      </c>
      <c r="CR88" s="250">
        <f t="shared" si="83"/>
        <v>0</v>
      </c>
      <c r="CS88" s="251">
        <f t="shared" si="84"/>
        <v>0</v>
      </c>
      <c r="CT88" s="250">
        <f t="shared" si="85"/>
        <v>0</v>
      </c>
      <c r="CU88" s="251">
        <f t="shared" si="86"/>
        <v>0</v>
      </c>
      <c r="CV88" s="250">
        <f t="shared" si="87"/>
        <v>0</v>
      </c>
      <c r="CW88" s="251">
        <f t="shared" si="88"/>
        <v>0</v>
      </c>
      <c r="CX88" s="250">
        <f t="shared" si="89"/>
        <v>0</v>
      </c>
      <c r="CY88" s="251">
        <f t="shared" si="90"/>
        <v>0</v>
      </c>
      <c r="CZ88" s="250">
        <f t="shared" si="91"/>
        <v>0</v>
      </c>
      <c r="DA88" s="251">
        <f t="shared" si="92"/>
        <v>0</v>
      </c>
      <c r="DB88" s="250">
        <f t="shared" si="93"/>
        <v>0</v>
      </c>
      <c r="DC88" s="251">
        <v>0</v>
      </c>
      <c r="DD88" s="250">
        <v>0</v>
      </c>
      <c r="DE88" s="251">
        <f t="shared" si="94"/>
        <v>0</v>
      </c>
      <c r="DF88" s="250">
        <f t="shared" si="95"/>
        <v>0</v>
      </c>
      <c r="DG88" s="251">
        <f t="shared" si="96"/>
        <v>0</v>
      </c>
      <c r="DH88" s="250">
        <f t="shared" si="97"/>
        <v>0</v>
      </c>
      <c r="DI88" s="251">
        <v>0</v>
      </c>
      <c r="DJ88" s="250">
        <v>0</v>
      </c>
      <c r="DK88" s="251">
        <f t="shared" si="98"/>
        <v>0</v>
      </c>
      <c r="DL88" s="250">
        <f t="shared" si="99"/>
        <v>0</v>
      </c>
      <c r="DM88" s="251">
        <f t="shared" si="100"/>
        <v>0</v>
      </c>
      <c r="DN88" s="250">
        <f t="shared" si="101"/>
        <v>0</v>
      </c>
      <c r="DO88" s="251">
        <f t="shared" si="102"/>
        <v>0</v>
      </c>
      <c r="DP88" s="250">
        <f t="shared" si="103"/>
        <v>0</v>
      </c>
      <c r="DQ88" s="251">
        <f t="shared" si="104"/>
        <v>32</v>
      </c>
      <c r="DR88" s="250">
        <f t="shared" si="105"/>
        <v>0</v>
      </c>
      <c r="DS88" s="252">
        <f t="shared" si="106"/>
        <v>0</v>
      </c>
      <c r="DT88" s="250">
        <f t="shared" si="107"/>
        <v>0</v>
      </c>
      <c r="DU88" s="251">
        <f t="shared" si="108"/>
        <v>0</v>
      </c>
      <c r="DV88" s="253">
        <f t="shared" si="109"/>
        <v>0</v>
      </c>
      <c r="DW88" s="234" t="s">
        <v>494</v>
      </c>
    </row>
    <row r="89" spans="1:127" ht="31.5">
      <c r="A89" s="233">
        <v>80</v>
      </c>
      <c r="B89" s="235" t="s">
        <v>496</v>
      </c>
      <c r="C89" s="236" t="s">
        <v>880</v>
      </c>
      <c r="D89" s="235" t="s">
        <v>1191</v>
      </c>
      <c r="E89" s="235" t="s">
        <v>1230</v>
      </c>
      <c r="F89" s="338">
        <v>200</v>
      </c>
      <c r="G89" s="234" t="s">
        <v>1298</v>
      </c>
      <c r="H89" s="234" t="s">
        <v>1299</v>
      </c>
      <c r="I89" s="234" t="s">
        <v>1302</v>
      </c>
      <c r="J89" s="235" t="s">
        <v>1231</v>
      </c>
      <c r="K89" s="234" t="s">
        <v>1232</v>
      </c>
      <c r="L89" s="257" t="s">
        <v>1024</v>
      </c>
      <c r="M89" s="236" t="s">
        <v>1010</v>
      </c>
      <c r="N89" s="237" t="str">
        <f t="shared" si="74"/>
        <v xml:space="preserve">EC_BUSMON
EC_BUSSYNC
EC_DRIVE_TEST_INACTIVE
EC_PRODUCTION_MODE_INACTIVE
EC_STARTUP_1000MS
EC_ENGINE_NOT_CRANKING
</v>
      </c>
      <c r="O89" s="238" t="s">
        <v>1011</v>
      </c>
      <c r="P89" s="239" t="s">
        <v>1011</v>
      </c>
      <c r="Q89" s="239" t="s">
        <v>1011</v>
      </c>
      <c r="R89" s="239" t="s">
        <v>1011</v>
      </c>
      <c r="S89" s="239" t="s">
        <v>1011</v>
      </c>
      <c r="T89" s="239" t="s">
        <v>1011</v>
      </c>
      <c r="U89" s="239" t="s">
        <v>5</v>
      </c>
      <c r="V89" s="239" t="s">
        <v>5</v>
      </c>
      <c r="W89" s="239" t="s">
        <v>5</v>
      </c>
      <c r="X89" s="239"/>
      <c r="Y89" s="240"/>
      <c r="Z89" s="233" t="str">
        <f t="shared" si="75"/>
        <v xml:space="preserve">CA_ACC_01
CA_PSS_01
CA_SENSOR_02
CA_SENSOR_04
CA_SENSOR_10
</v>
      </c>
      <c r="AA89" s="241" t="s">
        <v>1011</v>
      </c>
      <c r="AB89" s="242"/>
      <c r="AC89" s="242"/>
      <c r="AD89" s="242"/>
      <c r="AE89" s="242" t="s">
        <v>1011</v>
      </c>
      <c r="AF89" s="242"/>
      <c r="AG89" s="242"/>
      <c r="AH89" s="242"/>
      <c r="AI89" s="242"/>
      <c r="AJ89" s="242"/>
      <c r="AK89" s="242"/>
      <c r="AL89" s="242"/>
      <c r="AM89" s="242" t="s">
        <v>1011</v>
      </c>
      <c r="AN89" s="242"/>
      <c r="AO89" s="242" t="s">
        <v>1011</v>
      </c>
      <c r="AP89" s="242"/>
      <c r="AQ89" s="242"/>
      <c r="AR89" s="242"/>
      <c r="AS89" s="243"/>
      <c r="AT89" s="243"/>
      <c r="AU89" s="243" t="s">
        <v>1011</v>
      </c>
      <c r="AV89" s="243"/>
      <c r="AW89" s="243"/>
      <c r="AX89" s="243"/>
      <c r="AY89" s="243" t="s">
        <v>5</v>
      </c>
      <c r="AZ89" s="244" t="s">
        <v>5</v>
      </c>
      <c r="BA89" s="245" t="s">
        <v>1012</v>
      </c>
      <c r="BB89" s="245" t="s">
        <v>5</v>
      </c>
      <c r="BC89" s="245" t="s">
        <v>5</v>
      </c>
      <c r="BD89" s="245" t="s">
        <v>5</v>
      </c>
      <c r="BE89" s="245" t="s">
        <v>5</v>
      </c>
      <c r="BF89" s="246" t="s">
        <v>5</v>
      </c>
      <c r="BG89" s="247" t="s">
        <v>1012</v>
      </c>
      <c r="BH89" s="245"/>
      <c r="BI89" s="245"/>
      <c r="BJ89" s="245"/>
      <c r="BK89" s="245"/>
      <c r="BL89" s="245"/>
      <c r="BM89" s="245" t="s">
        <v>5</v>
      </c>
      <c r="BN89" s="245" t="s">
        <v>5</v>
      </c>
      <c r="BO89" s="245" t="s">
        <v>5</v>
      </c>
      <c r="BP89" s="248" t="s">
        <v>5</v>
      </c>
      <c r="BQ89" s="244" t="s">
        <v>5</v>
      </c>
      <c r="BR89" s="245" t="s">
        <v>1012</v>
      </c>
      <c r="BS89" s="245" t="s">
        <v>5</v>
      </c>
      <c r="BT89" s="245" t="s">
        <v>1012</v>
      </c>
      <c r="BU89" s="245" t="s">
        <v>5</v>
      </c>
      <c r="BV89" s="245" t="s">
        <v>5</v>
      </c>
      <c r="BW89" s="245" t="s">
        <v>5</v>
      </c>
      <c r="BX89" s="245" t="s">
        <v>5</v>
      </c>
      <c r="BY89" s="245" t="s">
        <v>5</v>
      </c>
      <c r="BZ89" s="245" t="s">
        <v>5</v>
      </c>
      <c r="CA89" s="245" t="s">
        <v>5</v>
      </c>
      <c r="CB89" s="245" t="s">
        <v>5</v>
      </c>
      <c r="CC89" s="245" t="s">
        <v>5</v>
      </c>
      <c r="CD89" s="245" t="s">
        <v>5</v>
      </c>
      <c r="CE89" s="245" t="s">
        <v>5</v>
      </c>
      <c r="CF89" s="245" t="s">
        <v>1012</v>
      </c>
      <c r="CG89" s="245"/>
      <c r="CH89" s="245" t="s">
        <v>5</v>
      </c>
      <c r="CI89" s="245" t="s">
        <v>5</v>
      </c>
      <c r="CJ89" s="248" t="s">
        <v>5</v>
      </c>
      <c r="CK89" s="249">
        <f t="shared" si="76"/>
        <v>1</v>
      </c>
      <c r="CL89" s="250">
        <f t="shared" si="77"/>
        <v>0</v>
      </c>
      <c r="CM89" s="251">
        <f t="shared" si="78"/>
        <v>0</v>
      </c>
      <c r="CN89" s="250">
        <f t="shared" si="79"/>
        <v>0</v>
      </c>
      <c r="CO89" s="251">
        <f t="shared" si="80"/>
        <v>1</v>
      </c>
      <c r="CP89" s="250">
        <f t="shared" si="81"/>
        <v>0</v>
      </c>
      <c r="CQ89" s="251">
        <f t="shared" si="82"/>
        <v>0</v>
      </c>
      <c r="CR89" s="250">
        <f t="shared" si="83"/>
        <v>0</v>
      </c>
      <c r="CS89" s="251">
        <f t="shared" si="84"/>
        <v>2</v>
      </c>
      <c r="CT89" s="250">
        <f t="shared" si="85"/>
        <v>0</v>
      </c>
      <c r="CU89" s="251">
        <f t="shared" si="86"/>
        <v>0</v>
      </c>
      <c r="CV89" s="250">
        <f t="shared" si="87"/>
        <v>0</v>
      </c>
      <c r="CW89" s="251">
        <f t="shared" si="88"/>
        <v>8</v>
      </c>
      <c r="CX89" s="250">
        <f t="shared" si="89"/>
        <v>0</v>
      </c>
      <c r="CY89" s="251">
        <f t="shared" si="90"/>
        <v>0</v>
      </c>
      <c r="CZ89" s="250">
        <f t="shared" si="91"/>
        <v>0</v>
      </c>
      <c r="DA89" s="251">
        <f t="shared" si="92"/>
        <v>0</v>
      </c>
      <c r="DB89" s="250">
        <f t="shared" si="93"/>
        <v>0</v>
      </c>
      <c r="DC89" s="251">
        <v>0</v>
      </c>
      <c r="DD89" s="250">
        <v>0</v>
      </c>
      <c r="DE89" s="251">
        <f t="shared" si="94"/>
        <v>0</v>
      </c>
      <c r="DF89" s="250">
        <f t="shared" si="95"/>
        <v>0</v>
      </c>
      <c r="DG89" s="251">
        <f t="shared" si="96"/>
        <v>0</v>
      </c>
      <c r="DH89" s="250">
        <f t="shared" si="97"/>
        <v>0</v>
      </c>
      <c r="DI89" s="251">
        <v>0</v>
      </c>
      <c r="DJ89" s="250">
        <v>0</v>
      </c>
      <c r="DK89" s="251">
        <f t="shared" si="98"/>
        <v>0</v>
      </c>
      <c r="DL89" s="250">
        <f t="shared" si="99"/>
        <v>0</v>
      </c>
      <c r="DM89" s="251">
        <f t="shared" si="100"/>
        <v>0</v>
      </c>
      <c r="DN89" s="250">
        <f t="shared" si="101"/>
        <v>0</v>
      </c>
      <c r="DO89" s="251">
        <f t="shared" si="102"/>
        <v>0</v>
      </c>
      <c r="DP89" s="250">
        <f t="shared" si="103"/>
        <v>0</v>
      </c>
      <c r="DQ89" s="251">
        <f t="shared" si="104"/>
        <v>32</v>
      </c>
      <c r="DR89" s="250">
        <f t="shared" si="105"/>
        <v>0</v>
      </c>
      <c r="DS89" s="252">
        <f t="shared" si="106"/>
        <v>0</v>
      </c>
      <c r="DT89" s="250">
        <f t="shared" si="107"/>
        <v>0</v>
      </c>
      <c r="DU89" s="251">
        <f t="shared" si="108"/>
        <v>0</v>
      </c>
      <c r="DV89" s="253">
        <f t="shared" si="109"/>
        <v>0</v>
      </c>
      <c r="DW89" s="234" t="s">
        <v>497</v>
      </c>
    </row>
    <row r="90" spans="1:127" ht="47.25">
      <c r="A90" s="233">
        <v>81</v>
      </c>
      <c r="B90" s="235" t="s">
        <v>386</v>
      </c>
      <c r="C90" s="236" t="s">
        <v>880</v>
      </c>
      <c r="D90" s="235" t="s">
        <v>1190</v>
      </c>
      <c r="E90" s="235" t="s">
        <v>1225</v>
      </c>
      <c r="F90" s="338">
        <v>10</v>
      </c>
      <c r="G90" s="234" t="s">
        <v>1306</v>
      </c>
      <c r="H90" s="234" t="s">
        <v>1307</v>
      </c>
      <c r="I90" s="234" t="s">
        <v>1308</v>
      </c>
      <c r="J90" s="235" t="s">
        <v>1231</v>
      </c>
      <c r="K90" s="234" t="s">
        <v>1232</v>
      </c>
      <c r="L90" s="257" t="s">
        <v>1505</v>
      </c>
      <c r="M90" s="236" t="s">
        <v>1010</v>
      </c>
      <c r="N90" s="237" t="str">
        <f t="shared" si="74"/>
        <v xml:space="preserve">EC_BUSMON
EC_BUSSYNC
EC_DRIVE_TEST_INACTIVE
EC_PRODUCTION_MODE_INACTIVE
EC_STARTUP_1000MS
EC_ENGINE_NOT_CRANKING
</v>
      </c>
      <c r="O90" s="238" t="s">
        <v>1011</v>
      </c>
      <c r="P90" s="239" t="s">
        <v>1011</v>
      </c>
      <c r="Q90" s="239" t="s">
        <v>1011</v>
      </c>
      <c r="R90" s="239" t="s">
        <v>1011</v>
      </c>
      <c r="S90" s="239" t="s">
        <v>1011</v>
      </c>
      <c r="T90" s="239" t="s">
        <v>1011</v>
      </c>
      <c r="U90" s="239" t="s">
        <v>5</v>
      </c>
      <c r="V90" s="239" t="s">
        <v>5</v>
      </c>
      <c r="W90" s="239" t="s">
        <v>5</v>
      </c>
      <c r="X90" s="239"/>
      <c r="Y90" s="240"/>
      <c r="Z90" s="233" t="str">
        <f t="shared" si="75"/>
        <v xml:space="preserve">CA_ACC_02
CA_PSS_02
CA_SENSOR_10
</v>
      </c>
      <c r="AA90" s="241"/>
      <c r="AB90" s="242" t="s">
        <v>1011</v>
      </c>
      <c r="AC90" s="242"/>
      <c r="AD90" s="242"/>
      <c r="AE90" s="242"/>
      <c r="AF90" s="242" t="s">
        <v>1011</v>
      </c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  <c r="AS90" s="243"/>
      <c r="AT90" s="243"/>
      <c r="AU90" s="243" t="s">
        <v>1011</v>
      </c>
      <c r="AV90" s="243"/>
      <c r="AW90" s="243"/>
      <c r="AX90" s="243"/>
      <c r="AY90" s="243" t="s">
        <v>5</v>
      </c>
      <c r="AZ90" s="244" t="s">
        <v>1012</v>
      </c>
      <c r="BA90" s="245" t="s">
        <v>5</v>
      </c>
      <c r="BB90" s="245" t="s">
        <v>5</v>
      </c>
      <c r="BC90" s="245" t="s">
        <v>5</v>
      </c>
      <c r="BD90" s="245" t="s">
        <v>5</v>
      </c>
      <c r="BE90" s="245" t="s">
        <v>5</v>
      </c>
      <c r="BF90" s="246" t="s">
        <v>5</v>
      </c>
      <c r="BG90" s="247" t="s">
        <v>5</v>
      </c>
      <c r="BH90" s="245" t="s">
        <v>1012</v>
      </c>
      <c r="BI90" s="245" t="s">
        <v>1012</v>
      </c>
      <c r="BJ90" s="245" t="s">
        <v>1012</v>
      </c>
      <c r="BK90" s="245" t="s">
        <v>1012</v>
      </c>
      <c r="BL90" s="245" t="s">
        <v>1012</v>
      </c>
      <c r="BM90" s="245" t="s">
        <v>5</v>
      </c>
      <c r="BN90" s="245" t="s">
        <v>5</v>
      </c>
      <c r="BO90" s="245" t="s">
        <v>5</v>
      </c>
      <c r="BP90" s="248" t="s">
        <v>5</v>
      </c>
      <c r="BQ90" s="244" t="s">
        <v>5</v>
      </c>
      <c r="BR90" s="245" t="s">
        <v>5</v>
      </c>
      <c r="BS90" s="245" t="s">
        <v>5</v>
      </c>
      <c r="BT90" s="245" t="s">
        <v>5</v>
      </c>
      <c r="BU90" s="245" t="s">
        <v>5</v>
      </c>
      <c r="BV90" s="245" t="s">
        <v>5</v>
      </c>
      <c r="BW90" s="245" t="s">
        <v>5</v>
      </c>
      <c r="BX90" s="245" t="s">
        <v>5</v>
      </c>
      <c r="BY90" s="245" t="s">
        <v>5</v>
      </c>
      <c r="BZ90" s="245" t="s">
        <v>5</v>
      </c>
      <c r="CA90" s="245" t="s">
        <v>5</v>
      </c>
      <c r="CB90" s="245" t="s">
        <v>5</v>
      </c>
      <c r="CC90" s="245" t="s">
        <v>5</v>
      </c>
      <c r="CD90" s="245" t="s">
        <v>5</v>
      </c>
      <c r="CE90" s="245" t="s">
        <v>5</v>
      </c>
      <c r="CF90" s="245" t="s">
        <v>1012</v>
      </c>
      <c r="CG90" s="245"/>
      <c r="CH90" s="245" t="s">
        <v>5</v>
      </c>
      <c r="CI90" s="245" t="s">
        <v>5</v>
      </c>
      <c r="CJ90" s="248" t="s">
        <v>5</v>
      </c>
      <c r="CK90" s="249">
        <f t="shared" si="76"/>
        <v>4</v>
      </c>
      <c r="CL90" s="250">
        <f t="shared" si="77"/>
        <v>0</v>
      </c>
      <c r="CM90" s="251">
        <f t="shared" si="78"/>
        <v>0</v>
      </c>
      <c r="CN90" s="250">
        <f t="shared" si="79"/>
        <v>0</v>
      </c>
      <c r="CO90" s="251">
        <f t="shared" si="80"/>
        <v>62</v>
      </c>
      <c r="CP90" s="250">
        <f t="shared" si="81"/>
        <v>0</v>
      </c>
      <c r="CQ90" s="251">
        <f t="shared" si="82"/>
        <v>0</v>
      </c>
      <c r="CR90" s="250">
        <f t="shared" si="83"/>
        <v>0</v>
      </c>
      <c r="CS90" s="251">
        <f t="shared" si="84"/>
        <v>0</v>
      </c>
      <c r="CT90" s="250">
        <f t="shared" si="85"/>
        <v>0</v>
      </c>
      <c r="CU90" s="251">
        <f t="shared" si="86"/>
        <v>0</v>
      </c>
      <c r="CV90" s="250">
        <f t="shared" si="87"/>
        <v>0</v>
      </c>
      <c r="CW90" s="251">
        <f t="shared" si="88"/>
        <v>0</v>
      </c>
      <c r="CX90" s="250">
        <f t="shared" si="89"/>
        <v>0</v>
      </c>
      <c r="CY90" s="251">
        <f t="shared" si="90"/>
        <v>0</v>
      </c>
      <c r="CZ90" s="250">
        <f t="shared" si="91"/>
        <v>0</v>
      </c>
      <c r="DA90" s="251">
        <f t="shared" si="92"/>
        <v>0</v>
      </c>
      <c r="DB90" s="250">
        <f t="shared" si="93"/>
        <v>0</v>
      </c>
      <c r="DC90" s="251">
        <v>0</v>
      </c>
      <c r="DD90" s="250">
        <v>0</v>
      </c>
      <c r="DE90" s="251">
        <f t="shared" si="94"/>
        <v>0</v>
      </c>
      <c r="DF90" s="250">
        <f t="shared" si="95"/>
        <v>0</v>
      </c>
      <c r="DG90" s="251">
        <f t="shared" si="96"/>
        <v>0</v>
      </c>
      <c r="DH90" s="250">
        <f t="shared" si="97"/>
        <v>0</v>
      </c>
      <c r="DI90" s="251">
        <v>0</v>
      </c>
      <c r="DJ90" s="250">
        <v>0</v>
      </c>
      <c r="DK90" s="251">
        <f t="shared" si="98"/>
        <v>0</v>
      </c>
      <c r="DL90" s="250">
        <f t="shared" si="99"/>
        <v>0</v>
      </c>
      <c r="DM90" s="251">
        <f t="shared" si="100"/>
        <v>0</v>
      </c>
      <c r="DN90" s="250">
        <f t="shared" si="101"/>
        <v>0</v>
      </c>
      <c r="DO90" s="251">
        <f t="shared" si="102"/>
        <v>0</v>
      </c>
      <c r="DP90" s="250">
        <f t="shared" si="103"/>
        <v>0</v>
      </c>
      <c r="DQ90" s="251">
        <f t="shared" si="104"/>
        <v>32</v>
      </c>
      <c r="DR90" s="250">
        <f t="shared" si="105"/>
        <v>0</v>
      </c>
      <c r="DS90" s="252">
        <f t="shared" si="106"/>
        <v>0</v>
      </c>
      <c r="DT90" s="250">
        <f t="shared" si="107"/>
        <v>0</v>
      </c>
      <c r="DU90" s="251">
        <f t="shared" si="108"/>
        <v>0</v>
      </c>
      <c r="DV90" s="253">
        <f t="shared" si="109"/>
        <v>0</v>
      </c>
      <c r="DW90" s="234" t="s">
        <v>1025</v>
      </c>
    </row>
    <row r="91" spans="1:127" ht="15.75">
      <c r="A91" s="233">
        <v>82</v>
      </c>
      <c r="B91" s="235" t="s">
        <v>392</v>
      </c>
      <c r="C91" s="236" t="s">
        <v>880</v>
      </c>
      <c r="D91" s="235" t="s">
        <v>1222</v>
      </c>
      <c r="E91" s="235" t="s">
        <v>1211</v>
      </c>
      <c r="F91" s="338">
        <v>20</v>
      </c>
      <c r="G91" s="234" t="s">
        <v>1309</v>
      </c>
      <c r="H91" s="234" t="s">
        <v>1310</v>
      </c>
      <c r="I91" s="234" t="s">
        <v>1311</v>
      </c>
      <c r="J91" s="235" t="s">
        <v>1231</v>
      </c>
      <c r="K91" s="234" t="s">
        <v>1232</v>
      </c>
      <c r="L91" s="235"/>
      <c r="M91" s="236" t="s">
        <v>1010</v>
      </c>
      <c r="N91" s="237" t="str">
        <f t="shared" si="74"/>
        <v xml:space="preserve">EC_BUSMON
EC_BUSSYNC
EC_DRIVE_TEST_INACTIVE
EC_PRODUCTION_MODE_INACTIVE
EC_STARTUP_1000MS
EC_ENGINE_NOT_CRANKING
</v>
      </c>
      <c r="O91" s="238" t="s">
        <v>1011</v>
      </c>
      <c r="P91" s="239" t="s">
        <v>1011</v>
      </c>
      <c r="Q91" s="239" t="s">
        <v>1011</v>
      </c>
      <c r="R91" s="239" t="s">
        <v>1011</v>
      </c>
      <c r="S91" s="239" t="s">
        <v>1011</v>
      </c>
      <c r="T91" s="239" t="s">
        <v>1011</v>
      </c>
      <c r="U91" s="239" t="s">
        <v>5</v>
      </c>
      <c r="V91" s="239" t="s">
        <v>5</v>
      </c>
      <c r="W91" s="239"/>
      <c r="X91" s="239"/>
      <c r="Y91" s="240"/>
      <c r="Z91" s="233" t="str">
        <f t="shared" si="75"/>
        <v xml:space="preserve">CA_ACC_02
CA_PSS_01
CA_SENSOR_10
</v>
      </c>
      <c r="AA91" s="241"/>
      <c r="AB91" s="242" t="s">
        <v>1011</v>
      </c>
      <c r="AC91" s="242"/>
      <c r="AD91" s="242"/>
      <c r="AE91" s="242" t="s">
        <v>1011</v>
      </c>
      <c r="AF91" s="242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  <c r="AR91" s="242"/>
      <c r="AS91" s="243"/>
      <c r="AT91" s="243"/>
      <c r="AU91" s="243" t="s">
        <v>1011</v>
      </c>
      <c r="AV91" s="243"/>
      <c r="AW91" s="243"/>
      <c r="AX91" s="243"/>
      <c r="AY91" s="243" t="s">
        <v>5</v>
      </c>
      <c r="AZ91" s="244" t="s">
        <v>1012</v>
      </c>
      <c r="BA91" s="245" t="s">
        <v>5</v>
      </c>
      <c r="BB91" s="245" t="s">
        <v>5</v>
      </c>
      <c r="BC91" s="245" t="s">
        <v>5</v>
      </c>
      <c r="BD91" s="245" t="s">
        <v>5</v>
      </c>
      <c r="BE91" s="245" t="s">
        <v>5</v>
      </c>
      <c r="BF91" s="246" t="s">
        <v>5</v>
      </c>
      <c r="BG91" s="247" t="s">
        <v>1012</v>
      </c>
      <c r="BH91" s="245" t="s">
        <v>5</v>
      </c>
      <c r="BI91" s="245" t="s">
        <v>5</v>
      </c>
      <c r="BJ91" s="245" t="s">
        <v>5</v>
      </c>
      <c r="BK91" s="245" t="s">
        <v>5</v>
      </c>
      <c r="BL91" s="245" t="s">
        <v>5</v>
      </c>
      <c r="BM91" s="245" t="s">
        <v>5</v>
      </c>
      <c r="BN91" s="245" t="s">
        <v>5</v>
      </c>
      <c r="BO91" s="245" t="s">
        <v>5</v>
      </c>
      <c r="BP91" s="248" t="s">
        <v>5</v>
      </c>
      <c r="BQ91" s="244" t="s">
        <v>5</v>
      </c>
      <c r="BR91" s="245" t="s">
        <v>5</v>
      </c>
      <c r="BS91" s="245" t="s">
        <v>5</v>
      </c>
      <c r="BT91" s="245" t="s">
        <v>5</v>
      </c>
      <c r="BU91" s="245" t="s">
        <v>5</v>
      </c>
      <c r="BV91" s="245" t="s">
        <v>5</v>
      </c>
      <c r="BW91" s="245" t="s">
        <v>5</v>
      </c>
      <c r="BX91" s="245" t="s">
        <v>5</v>
      </c>
      <c r="BY91" s="245" t="s">
        <v>5</v>
      </c>
      <c r="BZ91" s="245" t="s">
        <v>5</v>
      </c>
      <c r="CA91" s="245" t="s">
        <v>5</v>
      </c>
      <c r="CB91" s="245" t="s">
        <v>5</v>
      </c>
      <c r="CC91" s="245" t="s">
        <v>5</v>
      </c>
      <c r="CD91" s="245" t="s">
        <v>5</v>
      </c>
      <c r="CE91" s="245" t="s">
        <v>5</v>
      </c>
      <c r="CF91" s="245" t="s">
        <v>1012</v>
      </c>
      <c r="CG91" s="245"/>
      <c r="CH91" s="245" t="s">
        <v>5</v>
      </c>
      <c r="CI91" s="245" t="s">
        <v>5</v>
      </c>
      <c r="CJ91" s="248" t="s">
        <v>5</v>
      </c>
      <c r="CK91" s="249">
        <f t="shared" si="76"/>
        <v>4</v>
      </c>
      <c r="CL91" s="250">
        <f t="shared" si="77"/>
        <v>0</v>
      </c>
      <c r="CM91" s="251">
        <f t="shared" si="78"/>
        <v>0</v>
      </c>
      <c r="CN91" s="250">
        <f t="shared" si="79"/>
        <v>0</v>
      </c>
      <c r="CO91" s="251">
        <f t="shared" si="80"/>
        <v>1</v>
      </c>
      <c r="CP91" s="250">
        <f t="shared" si="81"/>
        <v>0</v>
      </c>
      <c r="CQ91" s="251">
        <f t="shared" si="82"/>
        <v>0</v>
      </c>
      <c r="CR91" s="250">
        <f t="shared" si="83"/>
        <v>0</v>
      </c>
      <c r="CS91" s="251">
        <f t="shared" si="84"/>
        <v>0</v>
      </c>
      <c r="CT91" s="250">
        <f t="shared" si="85"/>
        <v>0</v>
      </c>
      <c r="CU91" s="251">
        <f t="shared" si="86"/>
        <v>0</v>
      </c>
      <c r="CV91" s="250">
        <f t="shared" si="87"/>
        <v>0</v>
      </c>
      <c r="CW91" s="251">
        <f t="shared" si="88"/>
        <v>0</v>
      </c>
      <c r="CX91" s="250">
        <f t="shared" si="89"/>
        <v>0</v>
      </c>
      <c r="CY91" s="251">
        <f t="shared" si="90"/>
        <v>0</v>
      </c>
      <c r="CZ91" s="250">
        <f t="shared" si="91"/>
        <v>0</v>
      </c>
      <c r="DA91" s="251">
        <f t="shared" si="92"/>
        <v>0</v>
      </c>
      <c r="DB91" s="250">
        <f t="shared" si="93"/>
        <v>0</v>
      </c>
      <c r="DC91" s="251">
        <v>0</v>
      </c>
      <c r="DD91" s="250">
        <v>0</v>
      </c>
      <c r="DE91" s="251">
        <f t="shared" si="94"/>
        <v>0</v>
      </c>
      <c r="DF91" s="250">
        <f t="shared" si="95"/>
        <v>0</v>
      </c>
      <c r="DG91" s="251">
        <f t="shared" si="96"/>
        <v>0</v>
      </c>
      <c r="DH91" s="250">
        <f t="shared" si="97"/>
        <v>0</v>
      </c>
      <c r="DI91" s="251">
        <v>0</v>
      </c>
      <c r="DJ91" s="250">
        <v>0</v>
      </c>
      <c r="DK91" s="251">
        <f t="shared" si="98"/>
        <v>0</v>
      </c>
      <c r="DL91" s="250">
        <f t="shared" si="99"/>
        <v>0</v>
      </c>
      <c r="DM91" s="251">
        <f t="shared" si="100"/>
        <v>0</v>
      </c>
      <c r="DN91" s="250">
        <f t="shared" si="101"/>
        <v>0</v>
      </c>
      <c r="DO91" s="251">
        <f t="shared" si="102"/>
        <v>0</v>
      </c>
      <c r="DP91" s="250">
        <f t="shared" si="103"/>
        <v>0</v>
      </c>
      <c r="DQ91" s="251">
        <f t="shared" si="104"/>
        <v>32</v>
      </c>
      <c r="DR91" s="250">
        <f t="shared" si="105"/>
        <v>0</v>
      </c>
      <c r="DS91" s="252">
        <f t="shared" si="106"/>
        <v>0</v>
      </c>
      <c r="DT91" s="250">
        <f t="shared" si="107"/>
        <v>0</v>
      </c>
      <c r="DU91" s="251">
        <f t="shared" si="108"/>
        <v>0</v>
      </c>
      <c r="DV91" s="253">
        <f t="shared" si="109"/>
        <v>0</v>
      </c>
      <c r="DW91" s="234" t="s">
        <v>393</v>
      </c>
    </row>
    <row r="92" spans="1:127" ht="15.75">
      <c r="A92" s="233">
        <v>83</v>
      </c>
      <c r="B92" s="235" t="s">
        <v>433</v>
      </c>
      <c r="C92" s="236" t="s">
        <v>880</v>
      </c>
      <c r="D92" s="235" t="s">
        <v>1224</v>
      </c>
      <c r="E92" s="235" t="s">
        <v>1213</v>
      </c>
      <c r="F92" s="338">
        <v>20</v>
      </c>
      <c r="G92" s="234" t="s">
        <v>1339</v>
      </c>
      <c r="H92" s="234" t="s">
        <v>1340</v>
      </c>
      <c r="I92" s="234" t="s">
        <v>1341</v>
      </c>
      <c r="J92" s="235" t="s">
        <v>1231</v>
      </c>
      <c r="K92" s="234" t="s">
        <v>1232</v>
      </c>
      <c r="L92" s="235"/>
      <c r="M92" s="236" t="s">
        <v>1010</v>
      </c>
      <c r="N92" s="237" t="str">
        <f>IF(O92="Y",$O$3&amp;CHAR(10),"")&amp;IF(P92="Y",$P$3&amp;CHAR(10),"")&amp;IF(Q92="Y",$Q$3&amp;CHAR(10),"")&amp;IF(R92="Y",$R$3&amp;CHAR(10),"")&amp;IF(S92="Y",$S$3&amp;CHAR(10),"")&amp;IF(T92="Y",$T$3&amp;CHAR(10),"")&amp;IF(U92="Y",$U$3&amp;CHAR(10),"")&amp;IF(V92="Y",$V$3&amp;CHAR(10),"")&amp;IF(W92="Y",$W$3&amp;CHAR(10),"")&amp;IF(X92="Y",$X$3&amp;CHAR(10),"")&amp;IF(Y92="Y",$Y$3&amp;CHAR(10),"")</f>
        <v xml:space="preserve">EC_BUSMON
EC_BUSSYNC
EC_DRIVE_TEST_INACTIVE
EC_PRODUCTION_MODE_INACTIVE
EC_STARTUP_1000MS
EC_ENGINE_NOT_CRANKING
</v>
      </c>
      <c r="O92" s="238" t="s">
        <v>1011</v>
      </c>
      <c r="P92" s="239" t="s">
        <v>1011</v>
      </c>
      <c r="Q92" s="239" t="s">
        <v>1011</v>
      </c>
      <c r="R92" s="239" t="s">
        <v>1011</v>
      </c>
      <c r="S92" s="239" t="s">
        <v>1011</v>
      </c>
      <c r="T92" s="239" t="s">
        <v>1011</v>
      </c>
      <c r="U92" s="239" t="s">
        <v>5</v>
      </c>
      <c r="V92" s="239" t="s">
        <v>5</v>
      </c>
      <c r="W92" s="239" t="s">
        <v>5</v>
      </c>
      <c r="X92" s="239"/>
      <c r="Y92" s="240"/>
      <c r="Z92" s="233" t="str">
        <f>IF(AA92="Y",$AA$3&amp;CHAR(10),"") &amp; IF(AB92="Y",$AB$3&amp;CHAR(10),"") &amp; IF(AC92="Y",$AC$3&amp;CHAR(10),"") &amp; IF(AD92="Y",$AD$3&amp;CHAR(10),"")&amp; IF(AE92="Y",$AE$3&amp;CHAR(10),"")&amp; IF(AF92="Y",$AF$3&amp;CHAR(10),"") &amp; IF(AG92="Y",$AG$3&amp;CHAR(10),"") &amp; IF(AH92="Y",$AH$3&amp;CHAR(10),"") &amp; IF(AI92="Y",$AI$3&amp;CHAR(10),"") &amp; IF(AJ92="Y",$AJ$3&amp;CHAR(10),"") &amp; IF(AK92="Y",$AK$3&amp;CHAR(10),"") &amp; IF(AL92="Y",$AL$3&amp;CHAR(10),"") &amp; IF(AM92="Y",$AM$3&amp;CHAR(10),"") &amp; IF(AN92="Y",$AN$3&amp;CHAR(10),"") &amp; IF(AO92="Y",$AO$3&amp;CHAR(10),"") &amp; IF(AP92="Y",$AP$3&amp;CHAR(10),"") &amp; IF(AQ92="Y",$AQ$3&amp;CHAR(10),"") &amp; IF(AR92="Y",$AR$3&amp;CHAR(10),"") &amp; IF(AS92="Y",$AS$3&amp;CHAR(10),"") &amp; IF(AT92="Y",$AT$3&amp;CHAR(10),"") &amp; IF(AU92="Y",$AU$3&amp;CHAR(10),"") &amp; IF(AV92="Y",$AV$3&amp;CHAR(10),"") &amp; IF(AW92="Y",$AW$3&amp;CHAR(10),"") &amp; IF(AX92="Y",$AX$3&amp;CHAR(10),"") &amp; IF(AY92="Y",$AY$3&amp;CHAR(10),"")</f>
        <v xml:space="preserve">CA_ACC_02
CA_PSS_01
CA_SENSOR_10
</v>
      </c>
      <c r="AA92" s="241"/>
      <c r="AB92" s="242" t="s">
        <v>1011</v>
      </c>
      <c r="AC92" s="242"/>
      <c r="AD92" s="242"/>
      <c r="AE92" s="242" t="s">
        <v>1011</v>
      </c>
      <c r="AF92" s="242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  <c r="AS92" s="243"/>
      <c r="AT92" s="243"/>
      <c r="AU92" s="243" t="s">
        <v>1011</v>
      </c>
      <c r="AV92" s="243"/>
      <c r="AW92" s="243"/>
      <c r="AX92" s="243"/>
      <c r="AY92" s="243" t="s">
        <v>5</v>
      </c>
      <c r="AZ92" s="244" t="s">
        <v>1012</v>
      </c>
      <c r="BA92" s="245" t="s">
        <v>5</v>
      </c>
      <c r="BB92" s="245" t="s">
        <v>5</v>
      </c>
      <c r="BC92" s="245" t="s">
        <v>5</v>
      </c>
      <c r="BD92" s="245" t="s">
        <v>5</v>
      </c>
      <c r="BE92" s="245" t="s">
        <v>5</v>
      </c>
      <c r="BF92" s="246" t="s">
        <v>5</v>
      </c>
      <c r="BG92" s="247" t="s">
        <v>1012</v>
      </c>
      <c r="BH92" s="245" t="s">
        <v>5</v>
      </c>
      <c r="BI92" s="245" t="s">
        <v>5</v>
      </c>
      <c r="BJ92" s="245" t="s">
        <v>5</v>
      </c>
      <c r="BK92" s="245" t="s">
        <v>5</v>
      </c>
      <c r="BL92" s="245" t="s">
        <v>5</v>
      </c>
      <c r="BM92" s="245" t="s">
        <v>5</v>
      </c>
      <c r="BN92" s="245" t="s">
        <v>5</v>
      </c>
      <c r="BO92" s="245" t="s">
        <v>5</v>
      </c>
      <c r="BP92" s="248" t="s">
        <v>5</v>
      </c>
      <c r="BQ92" s="244" t="s">
        <v>5</v>
      </c>
      <c r="BR92" s="245" t="s">
        <v>5</v>
      </c>
      <c r="BS92" s="245" t="s">
        <v>5</v>
      </c>
      <c r="BT92" s="245" t="s">
        <v>5</v>
      </c>
      <c r="BU92" s="245" t="s">
        <v>5</v>
      </c>
      <c r="BV92" s="245" t="s">
        <v>5</v>
      </c>
      <c r="BW92" s="245" t="s">
        <v>5</v>
      </c>
      <c r="BX92" s="245" t="s">
        <v>5</v>
      </c>
      <c r="BY92" s="245" t="s">
        <v>5</v>
      </c>
      <c r="BZ92" s="245" t="s">
        <v>5</v>
      </c>
      <c r="CA92" s="245" t="s">
        <v>5</v>
      </c>
      <c r="CB92" s="245" t="s">
        <v>5</v>
      </c>
      <c r="CC92" s="245" t="s">
        <v>5</v>
      </c>
      <c r="CD92" s="245" t="s">
        <v>5</v>
      </c>
      <c r="CE92" s="245" t="s">
        <v>5</v>
      </c>
      <c r="CF92" s="245" t="s">
        <v>1012</v>
      </c>
      <c r="CG92" s="245"/>
      <c r="CH92" s="245" t="s">
        <v>5</v>
      </c>
      <c r="CI92" s="245" t="s">
        <v>5</v>
      </c>
      <c r="CJ92" s="248" t="s">
        <v>5</v>
      </c>
      <c r="CK92" s="249">
        <f>IF(AZ92&lt;&gt;"",$AZ$4,0)+IF(BA92&lt;&gt;"",$BA$4,0)+IF(BB92&lt;&gt;"",$BB$4,0)+IF(BC92&lt;&gt;"",$BC$4,0)</f>
        <v>4</v>
      </c>
      <c r="CL92" s="250">
        <f>IF(OR(AZ92="IR",BA92="IR",BB92="IR",BC92="IR"),1,0)</f>
        <v>0</v>
      </c>
      <c r="CM92" s="251">
        <f>IF(BD92&lt;&gt;"",$BD$4,0) + IF(BE92&lt;&gt;"",$BE$4,0) + IF(BF92&lt;&gt;"",$BF$4,0)</f>
        <v>0</v>
      </c>
      <c r="CN92" s="250">
        <f>IF(OR(BD92="IR",BE92="IR",BF92="IR"),1,0)</f>
        <v>0</v>
      </c>
      <c r="CO92" s="251">
        <f>IF(BG92&lt;&gt;"",$BG$4,0)+IF(BH92&lt;&gt;"",$BH$4,0)+IF(BI92&lt;&gt;"",$BI$4,0)+IF(BJ92&lt;&gt;"",$BJ$4,0)+IF(BK92&lt;&gt;"",$BK$4,0)+IF(BL92&lt;&gt;"",$BL$4,0)+IF(BM92&lt;&gt;"",$BM$4,0)</f>
        <v>1</v>
      </c>
      <c r="CP92" s="250">
        <f>IF(OR(BG92="IR",BH92="IR",BI92="IR",BJ92="IR",BK92="IR",BL92="IR",BM92="IR"),1,0)</f>
        <v>0</v>
      </c>
      <c r="CQ92" s="251">
        <f>IF(BN92&lt;&gt;"",$BN$4,0) + IF(BO92&lt;&gt;"",$BO$4,0) + IF(BP92&lt;&gt;"",$BP$4,0)</f>
        <v>0</v>
      </c>
      <c r="CR92" s="250">
        <f>IF(OR(BN92="IR",BO92="IR",BP92="IR"),1,0)</f>
        <v>0</v>
      </c>
      <c r="CS92" s="251">
        <f>IF(BQ92&lt;&gt;"",$BQ$4,0) + IF(BR92&lt;&gt;"",$BR$4,0)</f>
        <v>0</v>
      </c>
      <c r="CT92" s="250">
        <f>IF(OR(BQ92="IR",BR92="IR"),1,0)</f>
        <v>0</v>
      </c>
      <c r="CU92" s="251">
        <f>IF(BS92&lt;&gt;"",$BS$4,0)</f>
        <v>0</v>
      </c>
      <c r="CV92" s="250">
        <f>IF(BS92="IR",1,0)</f>
        <v>0</v>
      </c>
      <c r="CW92" s="251">
        <f>IF(BT92&lt;&gt;"",$BT$4,0)</f>
        <v>0</v>
      </c>
      <c r="CX92" s="250">
        <f>IF(BT92="IR",1,0)</f>
        <v>0</v>
      </c>
      <c r="CY92" s="251">
        <f>IF(BU92&lt;&gt;"",$BU$4,0) + IF(BV92&lt;&gt;"",$BV$4,0) + IF(BW92&lt;&gt;"",$BW$4,0)</f>
        <v>0</v>
      </c>
      <c r="CZ92" s="250">
        <f>IF(OR(BU92="IR",BV92="IR",BW92="IR"),1,0)</f>
        <v>0</v>
      </c>
      <c r="DA92" s="251">
        <f>IF(BX92&lt;&gt;"",$BX$4,0)</f>
        <v>0</v>
      </c>
      <c r="DB92" s="250">
        <f>IF(BX92="IR",1,0)</f>
        <v>0</v>
      </c>
      <c r="DC92" s="251">
        <v>0</v>
      </c>
      <c r="DD92" s="250">
        <v>0</v>
      </c>
      <c r="DE92" s="251">
        <f>IF(BY92&lt;&gt;"",$BY$4,0)</f>
        <v>0</v>
      </c>
      <c r="DF92" s="250">
        <f>IF(BY92="IR",1,0)</f>
        <v>0</v>
      </c>
      <c r="DG92" s="251">
        <f>IF(BZ92&lt;&gt;"",$BZ$4,0)</f>
        <v>0</v>
      </c>
      <c r="DH92" s="250">
        <f>IF(BZ92="IR",1,0)</f>
        <v>0</v>
      </c>
      <c r="DI92" s="251">
        <v>0</v>
      </c>
      <c r="DJ92" s="250">
        <v>0</v>
      </c>
      <c r="DK92" s="251">
        <f>IF(CA92&lt;&gt;"",$CA$4,0)</f>
        <v>0</v>
      </c>
      <c r="DL92" s="250">
        <f>IF(CA92="IR",1,0)</f>
        <v>0</v>
      </c>
      <c r="DM92" s="251">
        <f>IF(CB92&lt;&gt;"",$CB$4,0) + IF(CC92&lt;&gt;"",$CC$4,0)</f>
        <v>0</v>
      </c>
      <c r="DN92" s="250">
        <f>IF(OR(CB92="IR",CC92="IR"),1,0)</f>
        <v>0</v>
      </c>
      <c r="DO92" s="251">
        <f>IF(CD92&lt;&gt;"",$CD$4,0) + IF(CE92="re",$CE$4,0)</f>
        <v>0</v>
      </c>
      <c r="DP92" s="250">
        <f>IF(OR(CD92="IR",CE92="IR"),1,0)</f>
        <v>0</v>
      </c>
      <c r="DQ92" s="251">
        <f>IF(CF92&lt;&gt;"",$CF$4,0) + IF(CG92&lt;&gt;"",$CG$4,0)</f>
        <v>32</v>
      </c>
      <c r="DR92" s="250">
        <f>IF(OR(CF92="IR",CG92="IR"),1,0)</f>
        <v>0</v>
      </c>
      <c r="DS92" s="252">
        <f>IF(CH92&lt;&gt;"",$CH$4,0) + IF(CI92&lt;&gt;"",$CI$4,0)</f>
        <v>0</v>
      </c>
      <c r="DT92" s="250">
        <f>IF(OR(CH92="IR",CI92="IR"),1,0)</f>
        <v>0</v>
      </c>
      <c r="DU92" s="251">
        <f>IF(CJ92&lt;&gt;"",$CJ$4,0)</f>
        <v>0</v>
      </c>
      <c r="DV92" s="253">
        <f>IF(CJ92="IR",1,0)</f>
        <v>0</v>
      </c>
      <c r="DW92" s="234" t="s">
        <v>434</v>
      </c>
    </row>
    <row r="93" spans="1:127" ht="15.75">
      <c r="A93" s="233">
        <v>84</v>
      </c>
      <c r="B93" s="235" t="s">
        <v>426</v>
      </c>
      <c r="C93" s="236" t="s">
        <v>880</v>
      </c>
      <c r="D93" s="235" t="s">
        <v>1224</v>
      </c>
      <c r="E93" s="235" t="s">
        <v>1213</v>
      </c>
      <c r="F93" s="338">
        <v>20</v>
      </c>
      <c r="G93" s="234" t="s">
        <v>1345</v>
      </c>
      <c r="H93" s="234" t="s">
        <v>1346</v>
      </c>
      <c r="I93" s="234" t="s">
        <v>1347</v>
      </c>
      <c r="J93" s="235" t="s">
        <v>1231</v>
      </c>
      <c r="K93" s="234" t="s">
        <v>1232</v>
      </c>
      <c r="L93" s="235" t="s">
        <v>1030</v>
      </c>
      <c r="M93" s="236" t="s">
        <v>1010</v>
      </c>
      <c r="N93" s="237" t="str">
        <f>IF(O93="Y",$O$3&amp;CHAR(10),"")&amp;IF(P93="Y",$P$3&amp;CHAR(10),"")&amp;IF(Q93="Y",$Q$3&amp;CHAR(10),"")&amp;IF(R93="Y",$R$3&amp;CHAR(10),"")&amp;IF(S93="Y",$S$3&amp;CHAR(10),"")&amp;IF(T93="Y",$T$3&amp;CHAR(10),"")&amp;IF(U93="Y",$U$3&amp;CHAR(10),"")&amp;IF(V93="Y",$V$3&amp;CHAR(10),"")&amp;IF(W93="Y",$W$3&amp;CHAR(10),"")&amp;IF(X93="Y",$X$3&amp;CHAR(10),"")&amp;IF(Y93="Y",$Y$3&amp;CHAR(10),"")</f>
        <v xml:space="preserve">EC_BUSMON
EC_BUSSYNC
EC_DRIVE_TEST_INACTIVE
EC_PRODUCTION_MODE_INACTIVE
EC_ENGINE_NOT_CRANKING
EC_STARTUP_3500MS
</v>
      </c>
      <c r="O93" s="238" t="s">
        <v>1011</v>
      </c>
      <c r="P93" s="239" t="s">
        <v>1011</v>
      </c>
      <c r="Q93" s="239" t="s">
        <v>1011</v>
      </c>
      <c r="R93" s="239" t="s">
        <v>1011</v>
      </c>
      <c r="S93" s="239"/>
      <c r="T93" s="239" t="s">
        <v>1011</v>
      </c>
      <c r="U93" s="239" t="s">
        <v>5</v>
      </c>
      <c r="V93" s="239" t="s">
        <v>5</v>
      </c>
      <c r="W93" s="239" t="s">
        <v>1011</v>
      </c>
      <c r="X93" s="239"/>
      <c r="Y93" s="240"/>
      <c r="Z93" s="233" t="str">
        <f>IF(AA93="Y",$AA$3&amp;CHAR(10),"") &amp; IF(AB93="Y",$AB$3&amp;CHAR(10),"") &amp; IF(AC93="Y",$AC$3&amp;CHAR(10),"") &amp; IF(AD93="Y",$AD$3&amp;CHAR(10),"")&amp; IF(AE93="Y",$AE$3&amp;CHAR(10),"")&amp; IF(AF93="Y",$AF$3&amp;CHAR(10),"") &amp; IF(AG93="Y",$AG$3&amp;CHAR(10),"") &amp; IF(AH93="Y",$AH$3&amp;CHAR(10),"") &amp; IF(AI93="Y",$AI$3&amp;CHAR(10),"") &amp; IF(AJ93="Y",$AJ$3&amp;CHAR(10),"") &amp; IF(AK93="Y",$AK$3&amp;CHAR(10),"") &amp; IF(AL93="Y",$AL$3&amp;CHAR(10),"") &amp; IF(AM93="Y",$AM$3&amp;CHAR(10),"") &amp; IF(AN93="Y",$AN$3&amp;CHAR(10),"") &amp; IF(AO93="Y",$AO$3&amp;CHAR(10),"") &amp; IF(AP93="Y",$AP$3&amp;CHAR(10),"") &amp; IF(AQ93="Y",$AQ$3&amp;CHAR(10),"") &amp; IF(AR93="Y",$AR$3&amp;CHAR(10),"") &amp; IF(AS93="Y",$AS$3&amp;CHAR(10),"") &amp; IF(AT93="Y",$AT$3&amp;CHAR(10),"") &amp; IF(AU93="Y",$AU$3&amp;CHAR(10),"") &amp; IF(AV93="Y",$AV$3&amp;CHAR(10),"") &amp; IF(AW93="Y",$AW$3&amp;CHAR(10),"") &amp; IF(AX93="Y",$AX$3&amp;CHAR(10),"") &amp; IF(AY93="Y",$AY$3&amp;CHAR(10),"")</f>
        <v xml:space="preserve">CA_ACC_04
CA_PSS_01
CA_SENSOR_10
</v>
      </c>
      <c r="AA93" s="241"/>
      <c r="AB93" s="242"/>
      <c r="AC93" s="242"/>
      <c r="AD93" s="242" t="s">
        <v>1011</v>
      </c>
      <c r="AE93" s="242" t="s">
        <v>1011</v>
      </c>
      <c r="AF93" s="242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  <c r="AS93" s="243"/>
      <c r="AT93" s="243"/>
      <c r="AU93" s="243" t="s">
        <v>1011</v>
      </c>
      <c r="AV93" s="243"/>
      <c r="AW93" s="243"/>
      <c r="AX93" s="243"/>
      <c r="AY93" s="243" t="s">
        <v>5</v>
      </c>
      <c r="AZ93" s="244" t="s">
        <v>5</v>
      </c>
      <c r="BA93" s="245" t="s">
        <v>5</v>
      </c>
      <c r="BB93" s="245" t="s">
        <v>5</v>
      </c>
      <c r="BC93" s="245" t="s">
        <v>1012</v>
      </c>
      <c r="BD93" s="245" t="s">
        <v>5</v>
      </c>
      <c r="BE93" s="245" t="s">
        <v>5</v>
      </c>
      <c r="BF93" s="246" t="s">
        <v>5</v>
      </c>
      <c r="BG93" s="247" t="s">
        <v>1012</v>
      </c>
      <c r="BH93" s="245" t="s">
        <v>5</v>
      </c>
      <c r="BI93" s="245" t="s">
        <v>5</v>
      </c>
      <c r="BJ93" s="245" t="s">
        <v>5</v>
      </c>
      <c r="BK93" s="245" t="s">
        <v>5</v>
      </c>
      <c r="BL93" s="245" t="s">
        <v>5</v>
      </c>
      <c r="BM93" s="245" t="s">
        <v>5</v>
      </c>
      <c r="BN93" s="245" t="s">
        <v>5</v>
      </c>
      <c r="BO93" s="245" t="s">
        <v>5</v>
      </c>
      <c r="BP93" s="248" t="s">
        <v>5</v>
      </c>
      <c r="BQ93" s="244" t="s">
        <v>5</v>
      </c>
      <c r="BR93" s="245" t="s">
        <v>5</v>
      </c>
      <c r="BS93" s="245" t="s">
        <v>5</v>
      </c>
      <c r="BT93" s="245" t="s">
        <v>5</v>
      </c>
      <c r="BU93" s="245" t="s">
        <v>5</v>
      </c>
      <c r="BV93" s="245" t="s">
        <v>5</v>
      </c>
      <c r="BW93" s="245" t="s">
        <v>5</v>
      </c>
      <c r="BX93" s="245" t="s">
        <v>5</v>
      </c>
      <c r="BY93" s="245" t="s">
        <v>5</v>
      </c>
      <c r="BZ93" s="245" t="s">
        <v>5</v>
      </c>
      <c r="CA93" s="245" t="s">
        <v>5</v>
      </c>
      <c r="CB93" s="245" t="s">
        <v>5</v>
      </c>
      <c r="CC93" s="245" t="s">
        <v>5</v>
      </c>
      <c r="CD93" s="245" t="s">
        <v>5</v>
      </c>
      <c r="CE93" s="245" t="s">
        <v>5</v>
      </c>
      <c r="CF93" s="245" t="s">
        <v>1012</v>
      </c>
      <c r="CG93" s="245"/>
      <c r="CH93" s="245" t="s">
        <v>5</v>
      </c>
      <c r="CI93" s="245" t="s">
        <v>5</v>
      </c>
      <c r="CJ93" s="248" t="s">
        <v>5</v>
      </c>
      <c r="CK93" s="249">
        <f>IF(AZ93&lt;&gt;"",$AZ$4,0)+IF(BA93&lt;&gt;"",$BA$4,0)+IF(BB93&lt;&gt;"",$BB$4,0)+IF(BC93&lt;&gt;"",$BC$4,0)</f>
        <v>8</v>
      </c>
      <c r="CL93" s="250">
        <f>IF(OR(AZ93="IR",BA93="IR",BB93="IR",BC93="IR"),1,0)</f>
        <v>0</v>
      </c>
      <c r="CM93" s="251">
        <f>IF(BD93&lt;&gt;"",$BD$4,0) + IF(BE93&lt;&gt;"",$BE$4,0) + IF(BF93&lt;&gt;"",$BF$4,0)</f>
        <v>0</v>
      </c>
      <c r="CN93" s="250">
        <f>IF(OR(BD93="IR",BE93="IR",BF93="IR"),1,0)</f>
        <v>0</v>
      </c>
      <c r="CO93" s="251">
        <f>IF(BG93&lt;&gt;"",$BG$4,0)+IF(BH93&lt;&gt;"",$BH$4,0)+IF(BI93&lt;&gt;"",$BI$4,0)+IF(BJ93&lt;&gt;"",$BJ$4,0)+IF(BK93&lt;&gt;"",$BK$4,0)+IF(BL93&lt;&gt;"",$BL$4,0)+IF(BM93&lt;&gt;"",$BM$4,0)</f>
        <v>1</v>
      </c>
      <c r="CP93" s="250">
        <f>IF(OR(BG93="IR",BH93="IR",BI93="IR",BJ93="IR",BK93="IR",BL93="IR",BM93="IR"),1,0)</f>
        <v>0</v>
      </c>
      <c r="CQ93" s="251">
        <f>IF(BN93&lt;&gt;"",$BN$4,0) + IF(BO93&lt;&gt;"",$BO$4,0) + IF(BP93&lt;&gt;"",$BP$4,0)</f>
        <v>0</v>
      </c>
      <c r="CR93" s="250">
        <f>IF(OR(BN93="IR",BO93="IR",BP93="IR"),1,0)</f>
        <v>0</v>
      </c>
      <c r="CS93" s="251">
        <f>IF(BQ93&lt;&gt;"",$BQ$4,0) + IF(BR93&lt;&gt;"",$BR$4,0)</f>
        <v>0</v>
      </c>
      <c r="CT93" s="250">
        <f>IF(OR(BQ93="IR",BR93="IR"),1,0)</f>
        <v>0</v>
      </c>
      <c r="CU93" s="251">
        <f>IF(BS93&lt;&gt;"",$BS$4,0)</f>
        <v>0</v>
      </c>
      <c r="CV93" s="250">
        <f>IF(BS93="IR",1,0)</f>
        <v>0</v>
      </c>
      <c r="CW93" s="251">
        <f>IF(BT93&lt;&gt;"",$BT$4,0)</f>
        <v>0</v>
      </c>
      <c r="CX93" s="250">
        <f>IF(BT93="IR",1,0)</f>
        <v>0</v>
      </c>
      <c r="CY93" s="251">
        <f>IF(BU93&lt;&gt;"",$BU$4,0) + IF(BV93&lt;&gt;"",$BV$4,0) + IF(BW93&lt;&gt;"",$BW$4,0)</f>
        <v>0</v>
      </c>
      <c r="CZ93" s="250">
        <f>IF(OR(BU93="IR",BV93="IR",BW93="IR"),1,0)</f>
        <v>0</v>
      </c>
      <c r="DA93" s="251">
        <f>IF(BX93&lt;&gt;"",$BX$4,0)</f>
        <v>0</v>
      </c>
      <c r="DB93" s="250">
        <f>IF(BX93="IR",1,0)</f>
        <v>0</v>
      </c>
      <c r="DC93" s="251">
        <v>0</v>
      </c>
      <c r="DD93" s="250">
        <v>0</v>
      </c>
      <c r="DE93" s="251">
        <f>IF(BY93&lt;&gt;"",$BY$4,0)</f>
        <v>0</v>
      </c>
      <c r="DF93" s="250">
        <f>IF(BY93="IR",1,0)</f>
        <v>0</v>
      </c>
      <c r="DG93" s="251">
        <f>IF(BZ93&lt;&gt;"",$BZ$4,0)</f>
        <v>0</v>
      </c>
      <c r="DH93" s="250">
        <f>IF(BZ93="IR",1,0)</f>
        <v>0</v>
      </c>
      <c r="DI93" s="251">
        <v>0</v>
      </c>
      <c r="DJ93" s="250">
        <v>0</v>
      </c>
      <c r="DK93" s="251">
        <f>IF(CA93&lt;&gt;"",$CA$4,0)</f>
        <v>0</v>
      </c>
      <c r="DL93" s="250">
        <f>IF(CA93="IR",1,0)</f>
        <v>0</v>
      </c>
      <c r="DM93" s="251">
        <f>IF(CB93&lt;&gt;"",$CB$4,0) + IF(CC93&lt;&gt;"",$CC$4,0)</f>
        <v>0</v>
      </c>
      <c r="DN93" s="250">
        <f>IF(OR(CB93="IR",CC93="IR"),1,0)</f>
        <v>0</v>
      </c>
      <c r="DO93" s="251">
        <f>IF(CD93&lt;&gt;"",$CD$4,0) + IF(CE93="re",$CE$4,0)</f>
        <v>0</v>
      </c>
      <c r="DP93" s="250">
        <f>IF(OR(CD93="IR",CE93="IR"),1,0)</f>
        <v>0</v>
      </c>
      <c r="DQ93" s="251">
        <f>IF(CF93&lt;&gt;"",$CF$4,0) + IF(CG93&lt;&gt;"",$CG$4,0)</f>
        <v>32</v>
      </c>
      <c r="DR93" s="250">
        <f>IF(OR(CF93="IR",CG93="IR"),1,0)</f>
        <v>0</v>
      </c>
      <c r="DS93" s="252">
        <f>IF(CH93&lt;&gt;"",$CH$4,0) + IF(CI93&lt;&gt;"",$CI$4,0)</f>
        <v>0</v>
      </c>
      <c r="DT93" s="250">
        <f>IF(OR(CH93="IR",CI93="IR"),1,0)</f>
        <v>0</v>
      </c>
      <c r="DU93" s="251">
        <f>IF(CJ93&lt;&gt;"",$CJ$4,0)</f>
        <v>0</v>
      </c>
      <c r="DV93" s="253">
        <f>IF(CJ93="IR",1,0)</f>
        <v>0</v>
      </c>
      <c r="DW93" s="234" t="s">
        <v>427</v>
      </c>
    </row>
    <row r="94" spans="1:127" ht="63">
      <c r="A94" s="233">
        <v>85</v>
      </c>
      <c r="B94" s="235" t="s">
        <v>396</v>
      </c>
      <c r="C94" s="236" t="s">
        <v>880</v>
      </c>
      <c r="D94" s="235" t="s">
        <v>1238</v>
      </c>
      <c r="E94" s="235" t="s">
        <v>1241</v>
      </c>
      <c r="F94" s="338">
        <v>50</v>
      </c>
      <c r="G94" s="234" t="s">
        <v>1315</v>
      </c>
      <c r="H94" s="391" t="s">
        <v>1317</v>
      </c>
      <c r="I94" s="391" t="s">
        <v>1316</v>
      </c>
      <c r="J94" s="235" t="s">
        <v>1231</v>
      </c>
      <c r="K94" s="234" t="s">
        <v>1232</v>
      </c>
      <c r="L94" s="235"/>
      <c r="M94" s="236" t="s">
        <v>1010</v>
      </c>
      <c r="N94" s="237" t="str">
        <f t="shared" si="74"/>
        <v xml:space="preserve">EC_BUSMON
EC_BUSSYNC
EC_DRIVE_TEST_INACTIVE
EC_PRODUCTION_MODE_INACTIVE
EC_STARTUP_1000MS
EC_ENGINE_NOT_CRANKING
</v>
      </c>
      <c r="O94" s="238" t="s">
        <v>1011</v>
      </c>
      <c r="P94" s="239" t="s">
        <v>1011</v>
      </c>
      <c r="Q94" s="239" t="s">
        <v>1011</v>
      </c>
      <c r="R94" s="239" t="s">
        <v>1011</v>
      </c>
      <c r="S94" s="239" t="s">
        <v>1011</v>
      </c>
      <c r="T94" s="239" t="s">
        <v>1011</v>
      </c>
      <c r="U94" s="239" t="s">
        <v>5</v>
      </c>
      <c r="V94" s="239" t="s">
        <v>5</v>
      </c>
      <c r="W94" s="239"/>
      <c r="X94" s="239"/>
      <c r="Y94" s="240"/>
      <c r="Z94" s="233" t="str">
        <f t="shared" si="75"/>
        <v xml:space="preserve">CA_ACC_02
CA_PSS_01
CA_SENSOR_10
</v>
      </c>
      <c r="AA94" s="241"/>
      <c r="AB94" s="242" t="s">
        <v>1011</v>
      </c>
      <c r="AC94" s="242"/>
      <c r="AD94" s="242"/>
      <c r="AE94" s="242" t="s">
        <v>1011</v>
      </c>
      <c r="AF94" s="242"/>
      <c r="AG94" s="242"/>
      <c r="AH94" s="242"/>
      <c r="AI94" s="242"/>
      <c r="AJ94" s="242"/>
      <c r="AK94" s="242"/>
      <c r="AL94" s="242"/>
      <c r="AM94" s="242"/>
      <c r="AN94" s="242"/>
      <c r="AO94" s="242"/>
      <c r="AP94" s="242"/>
      <c r="AQ94" s="242"/>
      <c r="AR94" s="242"/>
      <c r="AS94" s="243"/>
      <c r="AT94" s="243"/>
      <c r="AU94" s="243" t="s">
        <v>1011</v>
      </c>
      <c r="AV94" s="243"/>
      <c r="AW94" s="243"/>
      <c r="AX94" s="243"/>
      <c r="AY94" s="243" t="s">
        <v>5</v>
      </c>
      <c r="AZ94" s="244" t="s">
        <v>1012</v>
      </c>
      <c r="BA94" s="245" t="s">
        <v>5</v>
      </c>
      <c r="BB94" s="245" t="s">
        <v>5</v>
      </c>
      <c r="BC94" s="245" t="s">
        <v>5</v>
      </c>
      <c r="BD94" s="245" t="s">
        <v>5</v>
      </c>
      <c r="BE94" s="245" t="s">
        <v>5</v>
      </c>
      <c r="BF94" s="246" t="s">
        <v>5</v>
      </c>
      <c r="BG94" s="247" t="s">
        <v>1012</v>
      </c>
      <c r="BH94" s="245" t="s">
        <v>5</v>
      </c>
      <c r="BI94" s="245" t="s">
        <v>5</v>
      </c>
      <c r="BJ94" s="245" t="s">
        <v>5</v>
      </c>
      <c r="BK94" s="245" t="s">
        <v>5</v>
      </c>
      <c r="BL94" s="245" t="s">
        <v>5</v>
      </c>
      <c r="BM94" s="245" t="s">
        <v>5</v>
      </c>
      <c r="BN94" s="245" t="s">
        <v>5</v>
      </c>
      <c r="BO94" s="245" t="s">
        <v>5</v>
      </c>
      <c r="BP94" s="248" t="s">
        <v>5</v>
      </c>
      <c r="BQ94" s="244" t="s">
        <v>5</v>
      </c>
      <c r="BR94" s="245" t="s">
        <v>5</v>
      </c>
      <c r="BS94" s="245" t="s">
        <v>5</v>
      </c>
      <c r="BT94" s="245" t="s">
        <v>5</v>
      </c>
      <c r="BU94" s="245" t="s">
        <v>5</v>
      </c>
      <c r="BV94" s="245" t="s">
        <v>5</v>
      </c>
      <c r="BW94" s="245" t="s">
        <v>5</v>
      </c>
      <c r="BX94" s="245" t="s">
        <v>5</v>
      </c>
      <c r="BY94" s="245" t="s">
        <v>5</v>
      </c>
      <c r="BZ94" s="245" t="s">
        <v>5</v>
      </c>
      <c r="CA94" s="245" t="s">
        <v>5</v>
      </c>
      <c r="CB94" s="245" t="s">
        <v>5</v>
      </c>
      <c r="CC94" s="245" t="s">
        <v>5</v>
      </c>
      <c r="CD94" s="245" t="s">
        <v>5</v>
      </c>
      <c r="CE94" s="245" t="s">
        <v>5</v>
      </c>
      <c r="CF94" s="245" t="s">
        <v>1012</v>
      </c>
      <c r="CG94" s="245"/>
      <c r="CH94" s="245" t="s">
        <v>5</v>
      </c>
      <c r="CI94" s="245" t="s">
        <v>5</v>
      </c>
      <c r="CJ94" s="248" t="s">
        <v>5</v>
      </c>
      <c r="CK94" s="249">
        <f t="shared" si="76"/>
        <v>4</v>
      </c>
      <c r="CL94" s="250">
        <f t="shared" si="77"/>
        <v>0</v>
      </c>
      <c r="CM94" s="251">
        <f t="shared" si="78"/>
        <v>0</v>
      </c>
      <c r="CN94" s="250">
        <f t="shared" si="79"/>
        <v>0</v>
      </c>
      <c r="CO94" s="251">
        <f t="shared" si="80"/>
        <v>1</v>
      </c>
      <c r="CP94" s="250">
        <f t="shared" si="81"/>
        <v>0</v>
      </c>
      <c r="CQ94" s="251">
        <f t="shared" si="82"/>
        <v>0</v>
      </c>
      <c r="CR94" s="250">
        <f t="shared" si="83"/>
        <v>0</v>
      </c>
      <c r="CS94" s="251">
        <f t="shared" si="84"/>
        <v>0</v>
      </c>
      <c r="CT94" s="250">
        <f t="shared" si="85"/>
        <v>0</v>
      </c>
      <c r="CU94" s="251">
        <f t="shared" si="86"/>
        <v>0</v>
      </c>
      <c r="CV94" s="250">
        <f t="shared" si="87"/>
        <v>0</v>
      </c>
      <c r="CW94" s="251">
        <f t="shared" si="88"/>
        <v>0</v>
      </c>
      <c r="CX94" s="250">
        <f t="shared" si="89"/>
        <v>0</v>
      </c>
      <c r="CY94" s="251">
        <f t="shared" si="90"/>
        <v>0</v>
      </c>
      <c r="CZ94" s="250">
        <f t="shared" si="91"/>
        <v>0</v>
      </c>
      <c r="DA94" s="251">
        <f t="shared" si="92"/>
        <v>0</v>
      </c>
      <c r="DB94" s="250">
        <f t="shared" si="93"/>
        <v>0</v>
      </c>
      <c r="DC94" s="251">
        <v>0</v>
      </c>
      <c r="DD94" s="250">
        <v>0</v>
      </c>
      <c r="DE94" s="251">
        <f t="shared" si="94"/>
        <v>0</v>
      </c>
      <c r="DF94" s="250">
        <f t="shared" si="95"/>
        <v>0</v>
      </c>
      <c r="DG94" s="251">
        <f t="shared" si="96"/>
        <v>0</v>
      </c>
      <c r="DH94" s="250">
        <f t="shared" si="97"/>
        <v>0</v>
      </c>
      <c r="DI94" s="251">
        <v>0</v>
      </c>
      <c r="DJ94" s="250">
        <v>0</v>
      </c>
      <c r="DK94" s="251">
        <f t="shared" si="98"/>
        <v>0</v>
      </c>
      <c r="DL94" s="250">
        <f t="shared" si="99"/>
        <v>0</v>
      </c>
      <c r="DM94" s="251">
        <f t="shared" si="100"/>
        <v>0</v>
      </c>
      <c r="DN94" s="250">
        <f t="shared" si="101"/>
        <v>0</v>
      </c>
      <c r="DO94" s="251">
        <f t="shared" si="102"/>
        <v>0</v>
      </c>
      <c r="DP94" s="250">
        <f t="shared" si="103"/>
        <v>0</v>
      </c>
      <c r="DQ94" s="251">
        <f t="shared" si="104"/>
        <v>32</v>
      </c>
      <c r="DR94" s="250">
        <f t="shared" si="105"/>
        <v>0</v>
      </c>
      <c r="DS94" s="252">
        <f t="shared" si="106"/>
        <v>0</v>
      </c>
      <c r="DT94" s="250">
        <f t="shared" si="107"/>
        <v>0</v>
      </c>
      <c r="DU94" s="251">
        <f t="shared" si="108"/>
        <v>0</v>
      </c>
      <c r="DV94" s="253">
        <f t="shared" si="109"/>
        <v>0</v>
      </c>
      <c r="DW94" s="234" t="s">
        <v>397</v>
      </c>
    </row>
    <row r="95" spans="1:127" ht="15.75">
      <c r="A95" s="233">
        <v>86</v>
      </c>
      <c r="B95" s="235" t="s">
        <v>415</v>
      </c>
      <c r="C95" s="236" t="s">
        <v>880</v>
      </c>
      <c r="D95" s="235" t="s">
        <v>1224</v>
      </c>
      <c r="E95" s="235" t="s">
        <v>1213</v>
      </c>
      <c r="F95" s="338">
        <v>20</v>
      </c>
      <c r="G95" s="234" t="s">
        <v>1327</v>
      </c>
      <c r="H95" s="234" t="s">
        <v>1328</v>
      </c>
      <c r="I95" s="234" t="s">
        <v>1329</v>
      </c>
      <c r="J95" s="235" t="s">
        <v>1231</v>
      </c>
      <c r="K95" s="234" t="s">
        <v>1232</v>
      </c>
      <c r="L95" s="235"/>
      <c r="M95" s="236" t="s">
        <v>1010</v>
      </c>
      <c r="N95" s="237" t="str">
        <f t="shared" si="74"/>
        <v xml:space="preserve">EC_BUSMON
EC_BUSSYNC
EC_DRIVE_TEST_INACTIVE
EC_PRODUCTION_MODE_INACTIVE
EC_STARTUP_1000MS
EC_ENGINE_NOT_CRANKING
</v>
      </c>
      <c r="O95" s="238" t="s">
        <v>1011</v>
      </c>
      <c r="P95" s="239" t="s">
        <v>1011</v>
      </c>
      <c r="Q95" s="239" t="s">
        <v>1011</v>
      </c>
      <c r="R95" s="239" t="s">
        <v>1011</v>
      </c>
      <c r="S95" s="239" t="s">
        <v>1011</v>
      </c>
      <c r="T95" s="239" t="s">
        <v>1011</v>
      </c>
      <c r="U95" s="239" t="s">
        <v>5</v>
      </c>
      <c r="V95" s="239" t="s">
        <v>5</v>
      </c>
      <c r="W95" s="239" t="s">
        <v>5</v>
      </c>
      <c r="X95" s="239"/>
      <c r="Y95" s="240"/>
      <c r="Z95" s="233" t="str">
        <f t="shared" si="75"/>
        <v xml:space="preserve">CA_ACC_02
CA_PSS_01
CA_SENSOR_10
</v>
      </c>
      <c r="AA95" s="241"/>
      <c r="AB95" s="242" t="s">
        <v>1011</v>
      </c>
      <c r="AC95" s="242"/>
      <c r="AD95" s="242"/>
      <c r="AE95" s="242" t="s">
        <v>1011</v>
      </c>
      <c r="AF95" s="242"/>
      <c r="AG95" s="242"/>
      <c r="AH95" s="242"/>
      <c r="AI95" s="242"/>
      <c r="AJ95" s="242"/>
      <c r="AK95" s="242"/>
      <c r="AL95" s="242"/>
      <c r="AM95" s="242"/>
      <c r="AN95" s="242"/>
      <c r="AO95" s="242"/>
      <c r="AP95" s="242"/>
      <c r="AQ95" s="242"/>
      <c r="AR95" s="242"/>
      <c r="AS95" s="243"/>
      <c r="AT95" s="243"/>
      <c r="AU95" s="243" t="s">
        <v>1011</v>
      </c>
      <c r="AV95" s="243"/>
      <c r="AW95" s="243"/>
      <c r="AX95" s="243"/>
      <c r="AY95" s="243" t="s">
        <v>5</v>
      </c>
      <c r="AZ95" s="244" t="s">
        <v>1012</v>
      </c>
      <c r="BA95" s="245" t="s">
        <v>5</v>
      </c>
      <c r="BB95" s="245" t="s">
        <v>5</v>
      </c>
      <c r="BC95" s="245" t="s">
        <v>5</v>
      </c>
      <c r="BD95" s="245" t="s">
        <v>5</v>
      </c>
      <c r="BE95" s="245" t="s">
        <v>5</v>
      </c>
      <c r="BF95" s="246" t="s">
        <v>5</v>
      </c>
      <c r="BG95" s="247" t="s">
        <v>1012</v>
      </c>
      <c r="BH95" s="245" t="s">
        <v>5</v>
      </c>
      <c r="BI95" s="245" t="s">
        <v>5</v>
      </c>
      <c r="BJ95" s="245" t="s">
        <v>5</v>
      </c>
      <c r="BK95" s="245" t="s">
        <v>5</v>
      </c>
      <c r="BL95" s="245" t="s">
        <v>5</v>
      </c>
      <c r="BM95" s="245" t="s">
        <v>5</v>
      </c>
      <c r="BN95" s="245" t="s">
        <v>5</v>
      </c>
      <c r="BO95" s="245" t="s">
        <v>5</v>
      </c>
      <c r="BP95" s="248" t="s">
        <v>5</v>
      </c>
      <c r="BQ95" s="244" t="s">
        <v>5</v>
      </c>
      <c r="BR95" s="245" t="s">
        <v>5</v>
      </c>
      <c r="BS95" s="245" t="s">
        <v>5</v>
      </c>
      <c r="BT95" s="245" t="s">
        <v>5</v>
      </c>
      <c r="BU95" s="245" t="s">
        <v>5</v>
      </c>
      <c r="BV95" s="245" t="s">
        <v>5</v>
      </c>
      <c r="BW95" s="245" t="s">
        <v>5</v>
      </c>
      <c r="BX95" s="245" t="s">
        <v>5</v>
      </c>
      <c r="BY95" s="245" t="s">
        <v>5</v>
      </c>
      <c r="BZ95" s="245" t="s">
        <v>5</v>
      </c>
      <c r="CA95" s="245" t="s">
        <v>5</v>
      </c>
      <c r="CB95" s="245" t="s">
        <v>5</v>
      </c>
      <c r="CC95" s="245" t="s">
        <v>5</v>
      </c>
      <c r="CD95" s="245" t="s">
        <v>5</v>
      </c>
      <c r="CE95" s="245" t="s">
        <v>5</v>
      </c>
      <c r="CF95" s="245" t="s">
        <v>1012</v>
      </c>
      <c r="CG95" s="245"/>
      <c r="CH95" s="245" t="s">
        <v>5</v>
      </c>
      <c r="CI95" s="245" t="s">
        <v>5</v>
      </c>
      <c r="CJ95" s="248" t="s">
        <v>5</v>
      </c>
      <c r="CK95" s="249">
        <f t="shared" si="76"/>
        <v>4</v>
      </c>
      <c r="CL95" s="250">
        <f t="shared" si="77"/>
        <v>0</v>
      </c>
      <c r="CM95" s="251">
        <f t="shared" si="78"/>
        <v>0</v>
      </c>
      <c r="CN95" s="250">
        <f t="shared" si="79"/>
        <v>0</v>
      </c>
      <c r="CO95" s="251">
        <f t="shared" si="80"/>
        <v>1</v>
      </c>
      <c r="CP95" s="250">
        <f t="shared" si="81"/>
        <v>0</v>
      </c>
      <c r="CQ95" s="251">
        <f t="shared" si="82"/>
        <v>0</v>
      </c>
      <c r="CR95" s="250">
        <f t="shared" si="83"/>
        <v>0</v>
      </c>
      <c r="CS95" s="251">
        <f t="shared" si="84"/>
        <v>0</v>
      </c>
      <c r="CT95" s="250">
        <f t="shared" si="85"/>
        <v>0</v>
      </c>
      <c r="CU95" s="251">
        <f t="shared" si="86"/>
        <v>0</v>
      </c>
      <c r="CV95" s="250">
        <f t="shared" si="87"/>
        <v>0</v>
      </c>
      <c r="CW95" s="251">
        <f t="shared" si="88"/>
        <v>0</v>
      </c>
      <c r="CX95" s="250">
        <f t="shared" si="89"/>
        <v>0</v>
      </c>
      <c r="CY95" s="251">
        <f t="shared" si="90"/>
        <v>0</v>
      </c>
      <c r="CZ95" s="250">
        <f t="shared" si="91"/>
        <v>0</v>
      </c>
      <c r="DA95" s="251">
        <f t="shared" si="92"/>
        <v>0</v>
      </c>
      <c r="DB95" s="250">
        <f t="shared" si="93"/>
        <v>0</v>
      </c>
      <c r="DC95" s="251">
        <v>0</v>
      </c>
      <c r="DD95" s="250">
        <v>0</v>
      </c>
      <c r="DE95" s="251">
        <f t="shared" si="94"/>
        <v>0</v>
      </c>
      <c r="DF95" s="250">
        <f t="shared" si="95"/>
        <v>0</v>
      </c>
      <c r="DG95" s="251">
        <f t="shared" si="96"/>
        <v>0</v>
      </c>
      <c r="DH95" s="250">
        <f t="shared" si="97"/>
        <v>0</v>
      </c>
      <c r="DI95" s="251">
        <v>0</v>
      </c>
      <c r="DJ95" s="250">
        <v>0</v>
      </c>
      <c r="DK95" s="251">
        <f t="shared" si="98"/>
        <v>0</v>
      </c>
      <c r="DL95" s="250">
        <f t="shared" si="99"/>
        <v>0</v>
      </c>
      <c r="DM95" s="251">
        <f t="shared" si="100"/>
        <v>0</v>
      </c>
      <c r="DN95" s="250">
        <f t="shared" si="101"/>
        <v>0</v>
      </c>
      <c r="DO95" s="251">
        <f t="shared" si="102"/>
        <v>0</v>
      </c>
      <c r="DP95" s="250">
        <f t="shared" si="103"/>
        <v>0</v>
      </c>
      <c r="DQ95" s="251">
        <f t="shared" si="104"/>
        <v>32</v>
      </c>
      <c r="DR95" s="250">
        <f t="shared" si="105"/>
        <v>0</v>
      </c>
      <c r="DS95" s="252">
        <f t="shared" si="106"/>
        <v>0</v>
      </c>
      <c r="DT95" s="250">
        <f t="shared" si="107"/>
        <v>0</v>
      </c>
      <c r="DU95" s="251">
        <f t="shared" si="108"/>
        <v>0</v>
      </c>
      <c r="DV95" s="253">
        <f t="shared" si="109"/>
        <v>0</v>
      </c>
      <c r="DW95" s="234" t="s">
        <v>416</v>
      </c>
    </row>
    <row r="96" spans="1:127" ht="15.75">
      <c r="A96" s="233">
        <v>87</v>
      </c>
      <c r="B96" s="235" t="s">
        <v>419</v>
      </c>
      <c r="C96" s="236" t="s">
        <v>885</v>
      </c>
      <c r="D96" s="235" t="s">
        <v>1260</v>
      </c>
      <c r="E96" s="235" t="s">
        <v>1272</v>
      </c>
      <c r="F96" s="338">
        <v>20</v>
      </c>
      <c r="G96" s="234" t="s">
        <v>1330</v>
      </c>
      <c r="H96" s="234" t="s">
        <v>1331</v>
      </c>
      <c r="I96" s="234" t="s">
        <v>1332</v>
      </c>
      <c r="J96" s="235" t="s">
        <v>1231</v>
      </c>
      <c r="K96" s="234" t="s">
        <v>1232</v>
      </c>
      <c r="L96" s="235" t="s">
        <v>1022</v>
      </c>
      <c r="M96" s="236" t="s">
        <v>1010</v>
      </c>
      <c r="N96" s="237" t="str">
        <f t="shared" si="74"/>
        <v xml:space="preserve">EC_BUSMON
EC_BUSSYNC
EC_DRIVE_TEST_INACTIVE
EC_PRODUCTION_MODE_INACTIVE
EC_STARTUP_1000MS
EC_ENGINE_NOT_CRANKING
</v>
      </c>
      <c r="O96" s="238" t="s">
        <v>1011</v>
      </c>
      <c r="P96" s="239" t="s">
        <v>1011</v>
      </c>
      <c r="Q96" s="239" t="s">
        <v>1011</v>
      </c>
      <c r="R96" s="239" t="s">
        <v>1011</v>
      </c>
      <c r="S96" s="239" t="s">
        <v>1011</v>
      </c>
      <c r="T96" s="239" t="s">
        <v>1011</v>
      </c>
      <c r="U96" s="239" t="s">
        <v>5</v>
      </c>
      <c r="V96" s="239" t="s">
        <v>5</v>
      </c>
      <c r="W96" s="239" t="s">
        <v>5</v>
      </c>
      <c r="X96" s="239"/>
      <c r="Y96" s="240"/>
      <c r="Z96" s="233" t="str">
        <f t="shared" si="75"/>
        <v xml:space="preserve">CA_ACC_02
CA_PSS_02
CA_SENSOR_04
CA_SENSOR_08
CA_SENSOR_10
</v>
      </c>
      <c r="AA96" s="241"/>
      <c r="AB96" s="242" t="s">
        <v>1011</v>
      </c>
      <c r="AC96" s="242"/>
      <c r="AD96" s="242"/>
      <c r="AE96" s="242"/>
      <c r="AF96" s="242" t="s">
        <v>1011</v>
      </c>
      <c r="AG96" s="242"/>
      <c r="AH96" s="242"/>
      <c r="AI96" s="242"/>
      <c r="AJ96" s="242"/>
      <c r="AK96" s="242"/>
      <c r="AL96" s="242"/>
      <c r="AM96" s="242"/>
      <c r="AN96" s="242"/>
      <c r="AO96" s="242" t="s">
        <v>1011</v>
      </c>
      <c r="AP96" s="242"/>
      <c r="AQ96" s="242"/>
      <c r="AR96" s="242"/>
      <c r="AS96" s="243" t="s">
        <v>1011</v>
      </c>
      <c r="AT96" s="243"/>
      <c r="AU96" s="243" t="s">
        <v>1011</v>
      </c>
      <c r="AV96" s="243"/>
      <c r="AW96" s="243"/>
      <c r="AX96" s="243"/>
      <c r="AY96" s="243" t="s">
        <v>5</v>
      </c>
      <c r="AZ96" s="244" t="s">
        <v>1012</v>
      </c>
      <c r="BA96" s="245" t="s">
        <v>5</v>
      </c>
      <c r="BB96" s="245" t="s">
        <v>5</v>
      </c>
      <c r="BC96" s="245" t="s">
        <v>5</v>
      </c>
      <c r="BD96" s="245" t="s">
        <v>5</v>
      </c>
      <c r="BE96" s="245" t="s">
        <v>5</v>
      </c>
      <c r="BF96" s="246" t="s">
        <v>5</v>
      </c>
      <c r="BG96" s="247" t="s">
        <v>5</v>
      </c>
      <c r="BH96" s="245" t="s">
        <v>1012</v>
      </c>
      <c r="BI96" s="245" t="s">
        <v>1012</v>
      </c>
      <c r="BJ96" s="245" t="s">
        <v>1012</v>
      </c>
      <c r="BK96" s="245" t="s">
        <v>1012</v>
      </c>
      <c r="BL96" s="245" t="s">
        <v>1012</v>
      </c>
      <c r="BM96" s="245" t="s">
        <v>5</v>
      </c>
      <c r="BN96" s="245" t="s">
        <v>5</v>
      </c>
      <c r="BO96" s="245" t="s">
        <v>5</v>
      </c>
      <c r="BP96" s="248" t="s">
        <v>5</v>
      </c>
      <c r="BQ96" s="244" t="s">
        <v>5</v>
      </c>
      <c r="BR96" s="245" t="s">
        <v>5</v>
      </c>
      <c r="BS96" s="245" t="s">
        <v>5</v>
      </c>
      <c r="BT96" s="245" t="s">
        <v>1012</v>
      </c>
      <c r="BU96" s="245" t="s">
        <v>5</v>
      </c>
      <c r="BV96" s="245" t="s">
        <v>5</v>
      </c>
      <c r="BW96" s="245" t="s">
        <v>5</v>
      </c>
      <c r="BX96" s="245" t="s">
        <v>5</v>
      </c>
      <c r="BY96" s="245" t="s">
        <v>1012</v>
      </c>
      <c r="BZ96" s="245" t="s">
        <v>5</v>
      </c>
      <c r="CA96" s="245" t="s">
        <v>1012</v>
      </c>
      <c r="CB96" s="245" t="s">
        <v>5</v>
      </c>
      <c r="CC96" s="245" t="s">
        <v>5</v>
      </c>
      <c r="CD96" s="245" t="s">
        <v>5</v>
      </c>
      <c r="CE96" s="245" t="s">
        <v>5</v>
      </c>
      <c r="CF96" s="245" t="s">
        <v>1012</v>
      </c>
      <c r="CG96" s="245"/>
      <c r="CH96" s="245" t="s">
        <v>5</v>
      </c>
      <c r="CI96" s="245" t="s">
        <v>5</v>
      </c>
      <c r="CJ96" s="248" t="s">
        <v>5</v>
      </c>
      <c r="CK96" s="249">
        <f t="shared" si="76"/>
        <v>4</v>
      </c>
      <c r="CL96" s="250">
        <f t="shared" si="77"/>
        <v>0</v>
      </c>
      <c r="CM96" s="251">
        <f t="shared" si="78"/>
        <v>0</v>
      </c>
      <c r="CN96" s="250">
        <f t="shared" si="79"/>
        <v>0</v>
      </c>
      <c r="CO96" s="251">
        <f t="shared" si="80"/>
        <v>62</v>
      </c>
      <c r="CP96" s="250">
        <f t="shared" si="81"/>
        <v>0</v>
      </c>
      <c r="CQ96" s="251">
        <f t="shared" si="82"/>
        <v>0</v>
      </c>
      <c r="CR96" s="250">
        <f t="shared" si="83"/>
        <v>0</v>
      </c>
      <c r="CS96" s="251">
        <f t="shared" si="84"/>
        <v>0</v>
      </c>
      <c r="CT96" s="250">
        <f t="shared" si="85"/>
        <v>0</v>
      </c>
      <c r="CU96" s="251">
        <f t="shared" si="86"/>
        <v>0</v>
      </c>
      <c r="CV96" s="250">
        <f t="shared" si="87"/>
        <v>0</v>
      </c>
      <c r="CW96" s="251">
        <f t="shared" si="88"/>
        <v>8</v>
      </c>
      <c r="CX96" s="250">
        <f t="shared" si="89"/>
        <v>0</v>
      </c>
      <c r="CY96" s="251">
        <f t="shared" si="90"/>
        <v>0</v>
      </c>
      <c r="CZ96" s="250">
        <f t="shared" si="91"/>
        <v>0</v>
      </c>
      <c r="DA96" s="251">
        <f t="shared" si="92"/>
        <v>0</v>
      </c>
      <c r="DB96" s="250">
        <f t="shared" si="93"/>
        <v>0</v>
      </c>
      <c r="DC96" s="251">
        <v>0</v>
      </c>
      <c r="DD96" s="250">
        <v>0</v>
      </c>
      <c r="DE96" s="251">
        <f t="shared" si="94"/>
        <v>1</v>
      </c>
      <c r="DF96" s="250">
        <f t="shared" si="95"/>
        <v>0</v>
      </c>
      <c r="DG96" s="251">
        <f t="shared" si="96"/>
        <v>0</v>
      </c>
      <c r="DH96" s="250">
        <f t="shared" si="97"/>
        <v>0</v>
      </c>
      <c r="DI96" s="251">
        <v>0</v>
      </c>
      <c r="DJ96" s="250">
        <v>0</v>
      </c>
      <c r="DK96" s="251">
        <f t="shared" si="98"/>
        <v>1</v>
      </c>
      <c r="DL96" s="250">
        <f t="shared" si="99"/>
        <v>0</v>
      </c>
      <c r="DM96" s="251">
        <f t="shared" si="100"/>
        <v>0</v>
      </c>
      <c r="DN96" s="250">
        <f t="shared" si="101"/>
        <v>0</v>
      </c>
      <c r="DO96" s="251">
        <f t="shared" si="102"/>
        <v>0</v>
      </c>
      <c r="DP96" s="250">
        <f t="shared" si="103"/>
        <v>0</v>
      </c>
      <c r="DQ96" s="251">
        <f t="shared" si="104"/>
        <v>32</v>
      </c>
      <c r="DR96" s="250">
        <f t="shared" si="105"/>
        <v>0</v>
      </c>
      <c r="DS96" s="252">
        <f t="shared" si="106"/>
        <v>0</v>
      </c>
      <c r="DT96" s="250">
        <f t="shared" si="107"/>
        <v>0</v>
      </c>
      <c r="DU96" s="251">
        <f t="shared" si="108"/>
        <v>0</v>
      </c>
      <c r="DV96" s="253">
        <f t="shared" si="109"/>
        <v>0</v>
      </c>
      <c r="DW96" s="234" t="s">
        <v>420</v>
      </c>
    </row>
    <row r="97" spans="1:127" ht="31.5">
      <c r="A97" s="233">
        <v>88</v>
      </c>
      <c r="B97" s="235" t="s">
        <v>573</v>
      </c>
      <c r="C97" s="236" t="s">
        <v>880</v>
      </c>
      <c r="D97" s="235" t="s">
        <v>1224</v>
      </c>
      <c r="E97" s="235" t="s">
        <v>1213</v>
      </c>
      <c r="F97" s="338">
        <v>20</v>
      </c>
      <c r="G97" s="234" t="s">
        <v>1360</v>
      </c>
      <c r="H97" s="234" t="s">
        <v>1361</v>
      </c>
      <c r="I97" s="234" t="s">
        <v>1362</v>
      </c>
      <c r="J97" s="235" t="s">
        <v>1231</v>
      </c>
      <c r="K97" s="234" t="s">
        <v>1232</v>
      </c>
      <c r="L97" s="257" t="s">
        <v>1031</v>
      </c>
      <c r="M97" s="236" t="s">
        <v>1010</v>
      </c>
      <c r="N97" s="237" t="str">
        <f t="shared" ref="N97:N102" si="110">IF(O97="Y",$O$3&amp;CHAR(10),"")&amp;IF(P97="Y",$P$3&amp;CHAR(10),"")&amp;IF(Q97="Y",$Q$3&amp;CHAR(10),"")&amp;IF(R97="Y",$R$3&amp;CHAR(10),"")&amp;IF(S97="Y",$S$3&amp;CHAR(10),"")&amp;IF(T97="Y",$T$3&amp;CHAR(10),"")&amp;IF(U97="Y",$U$3&amp;CHAR(10),"")&amp;IF(V97="Y",$V$3&amp;CHAR(10),"")&amp;IF(W97="Y",$W$3&amp;CHAR(10),"")&amp;IF(X97="Y",$X$3&amp;CHAR(10),"")&amp;IF(Y97="Y",$Y$3&amp;CHAR(10),"")</f>
        <v xml:space="preserve">EC_BUSMON
EC_BUSSYNC
EC_DRIVE_TEST_INACTIVE
EC_PRODUCTION_MODE_INACTIVE
EC_ENGINE_NOT_CRANKING
EC_STARTUP_3500MS
</v>
      </c>
      <c r="O97" s="238" t="s">
        <v>1011</v>
      </c>
      <c r="P97" s="239" t="s">
        <v>1011</v>
      </c>
      <c r="Q97" s="239" t="s">
        <v>1011</v>
      </c>
      <c r="R97" s="239" t="s">
        <v>1011</v>
      </c>
      <c r="S97" s="239"/>
      <c r="T97" s="239" t="s">
        <v>1011</v>
      </c>
      <c r="U97" s="239" t="s">
        <v>5</v>
      </c>
      <c r="V97" s="239" t="s">
        <v>5</v>
      </c>
      <c r="W97" s="239" t="s">
        <v>1011</v>
      </c>
      <c r="X97" s="239"/>
      <c r="Y97" s="240"/>
      <c r="Z97" s="233" t="str">
        <f t="shared" ref="Z97:Z102" si="111">IF(AA97="Y",$AA$3&amp;CHAR(10),"") &amp; IF(AB97="Y",$AB$3&amp;CHAR(10),"") &amp; IF(AC97="Y",$AC$3&amp;CHAR(10),"") &amp; IF(AD97="Y",$AD$3&amp;CHAR(10),"")&amp; IF(AE97="Y",$AE$3&amp;CHAR(10),"")&amp; IF(AF97="Y",$AF$3&amp;CHAR(10),"") &amp; IF(AG97="Y",$AG$3&amp;CHAR(10),"") &amp; IF(AH97="Y",$AH$3&amp;CHAR(10),"") &amp; IF(AI97="Y",$AI$3&amp;CHAR(10),"") &amp; IF(AJ97="Y",$AJ$3&amp;CHAR(10),"") &amp; IF(AK97="Y",$AK$3&amp;CHAR(10),"") &amp; IF(AL97="Y",$AL$3&amp;CHAR(10),"") &amp; IF(AM97="Y",$AM$3&amp;CHAR(10),"") &amp; IF(AN97="Y",$AN$3&amp;CHAR(10),"") &amp; IF(AO97="Y",$AO$3&amp;CHAR(10),"") &amp; IF(AP97="Y",$AP$3&amp;CHAR(10),"") &amp; IF(AQ97="Y",$AQ$3&amp;CHAR(10),"") &amp; IF(AR97="Y",$AR$3&amp;CHAR(10),"") &amp; IF(AS97="Y",$AS$3&amp;CHAR(10),"") &amp; IF(AT97="Y",$AT$3&amp;CHAR(10),"") &amp; IF(AU97="Y",$AU$3&amp;CHAR(10),"") &amp; IF(AV97="Y",$AV$3&amp;CHAR(10),"") &amp; IF(AW97="Y",$AW$3&amp;CHAR(10),"") &amp; IF(AX97="Y",$AX$3&amp;CHAR(10),"") &amp; IF(AY97="Y",$AY$3&amp;CHAR(10),"")</f>
        <v xml:space="preserve">CA_ACC_04
CA_PSS_01
CA_SENSOR_10
</v>
      </c>
      <c r="AA97" s="241"/>
      <c r="AB97" s="242"/>
      <c r="AC97" s="242"/>
      <c r="AD97" s="242" t="s">
        <v>1011</v>
      </c>
      <c r="AE97" s="242" t="s">
        <v>1011</v>
      </c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2"/>
      <c r="AS97" s="243"/>
      <c r="AT97" s="243"/>
      <c r="AU97" s="243" t="s">
        <v>1011</v>
      </c>
      <c r="AV97" s="243"/>
      <c r="AW97" s="243"/>
      <c r="AX97" s="243"/>
      <c r="AY97" s="243" t="s">
        <v>5</v>
      </c>
      <c r="AZ97" s="244" t="s">
        <v>5</v>
      </c>
      <c r="BA97" s="245" t="s">
        <v>5</v>
      </c>
      <c r="BB97" s="245" t="s">
        <v>5</v>
      </c>
      <c r="BC97" s="245" t="s">
        <v>1012</v>
      </c>
      <c r="BD97" s="245" t="s">
        <v>5</v>
      </c>
      <c r="BE97" s="245" t="s">
        <v>5</v>
      </c>
      <c r="BF97" s="246" t="s">
        <v>5</v>
      </c>
      <c r="BG97" s="247" t="s">
        <v>1012</v>
      </c>
      <c r="BH97" s="245" t="s">
        <v>5</v>
      </c>
      <c r="BI97" s="258"/>
      <c r="BJ97" s="258"/>
      <c r="BK97" s="245" t="s">
        <v>5</v>
      </c>
      <c r="BL97" s="245" t="s">
        <v>5</v>
      </c>
      <c r="BM97" s="245" t="s">
        <v>5</v>
      </c>
      <c r="BN97" s="245" t="s">
        <v>5</v>
      </c>
      <c r="BO97" s="245" t="s">
        <v>5</v>
      </c>
      <c r="BP97" s="248" t="s">
        <v>5</v>
      </c>
      <c r="BQ97" s="244" t="s">
        <v>5</v>
      </c>
      <c r="BR97" s="245" t="s">
        <v>5</v>
      </c>
      <c r="BS97" s="245" t="s">
        <v>5</v>
      </c>
      <c r="BT97" s="245" t="s">
        <v>5</v>
      </c>
      <c r="BU97" s="245" t="s">
        <v>5</v>
      </c>
      <c r="BV97" s="245" t="s">
        <v>5</v>
      </c>
      <c r="BW97" s="245" t="s">
        <v>5</v>
      </c>
      <c r="BX97" s="245" t="s">
        <v>5</v>
      </c>
      <c r="BY97" s="245" t="s">
        <v>5</v>
      </c>
      <c r="BZ97" s="245" t="s">
        <v>5</v>
      </c>
      <c r="CA97" s="245" t="s">
        <v>5</v>
      </c>
      <c r="CB97" s="245" t="s">
        <v>5</v>
      </c>
      <c r="CC97" s="245" t="s">
        <v>5</v>
      </c>
      <c r="CD97" s="245" t="s">
        <v>5</v>
      </c>
      <c r="CE97" s="245" t="s">
        <v>5</v>
      </c>
      <c r="CF97" s="245" t="s">
        <v>1012</v>
      </c>
      <c r="CG97" s="245"/>
      <c r="CH97" s="245" t="s">
        <v>5</v>
      </c>
      <c r="CI97" s="245" t="s">
        <v>5</v>
      </c>
      <c r="CJ97" s="248" t="s">
        <v>5</v>
      </c>
      <c r="CK97" s="249">
        <f t="shared" ref="CK97:CK102" si="112">IF(AZ97&lt;&gt;"",$AZ$4,0)+IF(BA97&lt;&gt;"",$BA$4,0)+IF(BB97&lt;&gt;"",$BB$4,0)+IF(BC97&lt;&gt;"",$BC$4,0)</f>
        <v>8</v>
      </c>
      <c r="CL97" s="250">
        <f t="shared" ref="CL97:CL102" si="113">IF(OR(AZ97="IR",BA97="IR",BB97="IR",BC97="IR"),1,0)</f>
        <v>0</v>
      </c>
      <c r="CM97" s="251">
        <f t="shared" ref="CM97:CM102" si="114">IF(BD97&lt;&gt;"",$BD$4,0) + IF(BE97&lt;&gt;"",$BE$4,0) + IF(BF97&lt;&gt;"",$BF$4,0)</f>
        <v>0</v>
      </c>
      <c r="CN97" s="250">
        <f t="shared" ref="CN97:CN102" si="115">IF(OR(BD97="IR",BE97="IR",BF97="IR"),1,0)</f>
        <v>0</v>
      </c>
      <c r="CO97" s="251">
        <f t="shared" ref="CO97:CO102" si="116">IF(BG97&lt;&gt;"",$BG$4,0)+IF(BH97&lt;&gt;"",$BH$4,0)+IF(BI97&lt;&gt;"",$BI$4,0)+IF(BJ97&lt;&gt;"",$BJ$4,0)+IF(BK97&lt;&gt;"",$BK$4,0)+IF(BL97&lt;&gt;"",$BL$4,0)+IF(BM97&lt;&gt;"",$BM$4,0)</f>
        <v>1</v>
      </c>
      <c r="CP97" s="250">
        <f t="shared" ref="CP97:CP102" si="117">IF(OR(BG97="IR",BH97="IR",BI97="IR",BJ97="IR",BK97="IR",BL97="IR",BM97="IR"),1,0)</f>
        <v>0</v>
      </c>
      <c r="CQ97" s="251">
        <f t="shared" ref="CQ97:CQ102" si="118">IF(BN97&lt;&gt;"",$BN$4,0) + IF(BO97&lt;&gt;"",$BO$4,0) + IF(BP97&lt;&gt;"",$BP$4,0)</f>
        <v>0</v>
      </c>
      <c r="CR97" s="250">
        <f t="shared" ref="CR97:CR102" si="119">IF(OR(BN97="IR",BO97="IR",BP97="IR"),1,0)</f>
        <v>0</v>
      </c>
      <c r="CS97" s="251">
        <f t="shared" ref="CS97:CS102" si="120">IF(BQ97&lt;&gt;"",$BQ$4,0) + IF(BR97&lt;&gt;"",$BR$4,0)</f>
        <v>0</v>
      </c>
      <c r="CT97" s="250">
        <f t="shared" ref="CT97:CT102" si="121">IF(OR(BQ97="IR",BR97="IR"),1,0)</f>
        <v>0</v>
      </c>
      <c r="CU97" s="251">
        <f t="shared" ref="CU97:CU102" si="122">IF(BS97&lt;&gt;"",$BS$4,0)</f>
        <v>0</v>
      </c>
      <c r="CV97" s="250">
        <f t="shared" ref="CV97:CV102" si="123">IF(BS97="IR",1,0)</f>
        <v>0</v>
      </c>
      <c r="CW97" s="251">
        <f t="shared" ref="CW97:CW102" si="124">IF(BT97&lt;&gt;"",$BT$4,0)</f>
        <v>0</v>
      </c>
      <c r="CX97" s="250">
        <f t="shared" ref="CX97:CX102" si="125">IF(BT97="IR",1,0)</f>
        <v>0</v>
      </c>
      <c r="CY97" s="251">
        <f t="shared" ref="CY97:CY102" si="126">IF(BU97&lt;&gt;"",$BU$4,0) + IF(BV97&lt;&gt;"",$BV$4,0) + IF(BW97&lt;&gt;"",$BW$4,0)</f>
        <v>0</v>
      </c>
      <c r="CZ97" s="250">
        <f t="shared" ref="CZ97:CZ102" si="127">IF(OR(BU97="IR",BV97="IR",BW97="IR"),1,0)</f>
        <v>0</v>
      </c>
      <c r="DA97" s="251">
        <f t="shared" ref="DA97:DA102" si="128">IF(BX97&lt;&gt;"",$BX$4,0)</f>
        <v>0</v>
      </c>
      <c r="DB97" s="250">
        <f t="shared" ref="DB97:DB102" si="129">IF(BX97="IR",1,0)</f>
        <v>0</v>
      </c>
      <c r="DC97" s="251">
        <v>0</v>
      </c>
      <c r="DD97" s="250">
        <v>0</v>
      </c>
      <c r="DE97" s="251">
        <f t="shared" ref="DE97:DE102" si="130">IF(BY97&lt;&gt;"",$BY$4,0)</f>
        <v>0</v>
      </c>
      <c r="DF97" s="250">
        <f t="shared" ref="DF97:DF102" si="131">IF(BY97="IR",1,0)</f>
        <v>0</v>
      </c>
      <c r="DG97" s="251">
        <f t="shared" ref="DG97:DG102" si="132">IF(BZ97&lt;&gt;"",$BZ$4,0)</f>
        <v>0</v>
      </c>
      <c r="DH97" s="250">
        <f t="shared" ref="DH97:DH102" si="133">IF(BZ97="IR",1,0)</f>
        <v>0</v>
      </c>
      <c r="DI97" s="251">
        <v>0</v>
      </c>
      <c r="DJ97" s="250">
        <v>0</v>
      </c>
      <c r="DK97" s="251">
        <f t="shared" ref="DK97:DK102" si="134">IF(CA97&lt;&gt;"",$CA$4,0)</f>
        <v>0</v>
      </c>
      <c r="DL97" s="250">
        <f t="shared" ref="DL97:DL102" si="135">IF(CA97="IR",1,0)</f>
        <v>0</v>
      </c>
      <c r="DM97" s="251">
        <f t="shared" ref="DM97:DM102" si="136">IF(CB97&lt;&gt;"",$CB$4,0) + IF(CC97&lt;&gt;"",$CC$4,0)</f>
        <v>0</v>
      </c>
      <c r="DN97" s="250">
        <f t="shared" ref="DN97:DN102" si="137">IF(OR(CB97="IR",CC97="IR"),1,0)</f>
        <v>0</v>
      </c>
      <c r="DO97" s="251">
        <f t="shared" ref="DO97:DO102" si="138">IF(CD97&lt;&gt;"",$CD$4,0) + IF(CE97="re",$CE$4,0)</f>
        <v>0</v>
      </c>
      <c r="DP97" s="250">
        <f t="shared" ref="DP97:DP102" si="139">IF(OR(CD97="IR",CE97="IR"),1,0)</f>
        <v>0</v>
      </c>
      <c r="DQ97" s="251">
        <f t="shared" ref="DQ97:DQ102" si="140">IF(CF97&lt;&gt;"",$CF$4,0) + IF(CG97&lt;&gt;"",$CG$4,0)</f>
        <v>32</v>
      </c>
      <c r="DR97" s="250">
        <f t="shared" ref="DR97:DR102" si="141">IF(OR(CF97="IR",CG97="IR"),1,0)</f>
        <v>0</v>
      </c>
      <c r="DS97" s="252">
        <f t="shared" ref="DS97:DS102" si="142">IF(CH97&lt;&gt;"",$CH$4,0) + IF(CI97&lt;&gt;"",$CI$4,0)</f>
        <v>0</v>
      </c>
      <c r="DT97" s="250">
        <f t="shared" ref="DT97:DT102" si="143">IF(OR(CH97="IR",CI97="IR"),1,0)</f>
        <v>0</v>
      </c>
      <c r="DU97" s="251">
        <f t="shared" ref="DU97:DU102" si="144">IF(CJ97&lt;&gt;"",$CJ$4,0)</f>
        <v>0</v>
      </c>
      <c r="DV97" s="253">
        <f t="shared" ref="DV97:DV102" si="145">IF(CJ97="IR",1,0)</f>
        <v>0</v>
      </c>
      <c r="DW97" s="234" t="s">
        <v>574</v>
      </c>
    </row>
    <row r="98" spans="1:127" ht="15.75">
      <c r="A98" s="233">
        <v>89</v>
      </c>
      <c r="B98" s="235" t="s">
        <v>441</v>
      </c>
      <c r="C98" s="236" t="s">
        <v>880</v>
      </c>
      <c r="D98" s="235" t="s">
        <v>1267</v>
      </c>
      <c r="E98" s="235" t="s">
        <v>1280</v>
      </c>
      <c r="F98" s="338">
        <v>100</v>
      </c>
      <c r="G98" s="234" t="s">
        <v>1502</v>
      </c>
      <c r="H98" s="234" t="s">
        <v>1503</v>
      </c>
      <c r="I98" s="234" t="s">
        <v>1504</v>
      </c>
      <c r="J98" s="235" t="s">
        <v>1231</v>
      </c>
      <c r="K98" s="234" t="s">
        <v>1232</v>
      </c>
      <c r="L98" s="235" t="s">
        <v>1032</v>
      </c>
      <c r="M98" s="236" t="s">
        <v>1010</v>
      </c>
      <c r="N98" s="237" t="str">
        <f t="shared" si="110"/>
        <v xml:space="preserve">EC_BUSMON
EC_BUSSYNC
EC_DRIVE_TEST_INACTIVE
EC_PRODUCTION_MODE_INACTIVE
EC_STARTUP_1000MS
EC_ENGINE_NOT_CRANKING
</v>
      </c>
      <c r="O98" s="238" t="s">
        <v>1011</v>
      </c>
      <c r="P98" s="239" t="s">
        <v>1011</v>
      </c>
      <c r="Q98" s="239" t="s">
        <v>1011</v>
      </c>
      <c r="R98" s="239" t="s">
        <v>1011</v>
      </c>
      <c r="S98" s="239" t="s">
        <v>1011</v>
      </c>
      <c r="T98" s="239" t="s">
        <v>1011</v>
      </c>
      <c r="U98" s="239" t="s">
        <v>5</v>
      </c>
      <c r="V98" s="239" t="s">
        <v>5</v>
      </c>
      <c r="W98" s="239"/>
      <c r="X98" s="239"/>
      <c r="Y98" s="240"/>
      <c r="Z98" s="233" t="str">
        <f t="shared" si="111"/>
        <v xml:space="preserve">CA_ACC_02
CA_PSS_01
CA_SENSOR_10
</v>
      </c>
      <c r="AA98" s="241"/>
      <c r="AB98" s="242" t="s">
        <v>1011</v>
      </c>
      <c r="AC98" s="242"/>
      <c r="AD98" s="242"/>
      <c r="AE98" s="242" t="s">
        <v>1011</v>
      </c>
      <c r="AF98" s="242"/>
      <c r="AG98" s="242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  <c r="AR98" s="242"/>
      <c r="AS98" s="243"/>
      <c r="AT98" s="243"/>
      <c r="AU98" s="243" t="s">
        <v>1011</v>
      </c>
      <c r="AV98" s="243"/>
      <c r="AW98" s="243"/>
      <c r="AX98" s="243"/>
      <c r="AY98" s="243" t="s">
        <v>5</v>
      </c>
      <c r="AZ98" s="244" t="s">
        <v>1012</v>
      </c>
      <c r="BA98" s="245" t="s">
        <v>5</v>
      </c>
      <c r="BB98" s="245" t="s">
        <v>5</v>
      </c>
      <c r="BC98" s="245" t="s">
        <v>5</v>
      </c>
      <c r="BD98" s="245" t="s">
        <v>5</v>
      </c>
      <c r="BE98" s="245" t="s">
        <v>5</v>
      </c>
      <c r="BF98" s="246" t="s">
        <v>5</v>
      </c>
      <c r="BG98" s="247" t="s">
        <v>1012</v>
      </c>
      <c r="BH98" s="258"/>
      <c r="BI98" s="258"/>
      <c r="BJ98" s="258"/>
      <c r="BK98" s="258"/>
      <c r="BL98" s="258"/>
      <c r="BM98" s="245" t="s">
        <v>5</v>
      </c>
      <c r="BN98" s="245" t="s">
        <v>5</v>
      </c>
      <c r="BO98" s="245" t="s">
        <v>5</v>
      </c>
      <c r="BP98" s="248" t="s">
        <v>5</v>
      </c>
      <c r="BQ98" s="244" t="s">
        <v>5</v>
      </c>
      <c r="BR98" s="245" t="s">
        <v>5</v>
      </c>
      <c r="BS98" s="245" t="s">
        <v>5</v>
      </c>
      <c r="BT98" s="245" t="s">
        <v>5</v>
      </c>
      <c r="BU98" s="245" t="s">
        <v>5</v>
      </c>
      <c r="BV98" s="245" t="s">
        <v>5</v>
      </c>
      <c r="BW98" s="245" t="s">
        <v>5</v>
      </c>
      <c r="BX98" s="245" t="s">
        <v>5</v>
      </c>
      <c r="BY98" s="245" t="s">
        <v>5</v>
      </c>
      <c r="BZ98" s="245" t="s">
        <v>5</v>
      </c>
      <c r="CA98" s="245" t="s">
        <v>5</v>
      </c>
      <c r="CB98" s="245" t="s">
        <v>5</v>
      </c>
      <c r="CC98" s="245" t="s">
        <v>5</v>
      </c>
      <c r="CD98" s="245" t="s">
        <v>5</v>
      </c>
      <c r="CE98" s="245" t="s">
        <v>5</v>
      </c>
      <c r="CF98" s="245" t="s">
        <v>1012</v>
      </c>
      <c r="CG98" s="245"/>
      <c r="CH98" s="245" t="s">
        <v>5</v>
      </c>
      <c r="CI98" s="245" t="s">
        <v>5</v>
      </c>
      <c r="CJ98" s="248" t="s">
        <v>5</v>
      </c>
      <c r="CK98" s="249">
        <f t="shared" si="112"/>
        <v>4</v>
      </c>
      <c r="CL98" s="250">
        <f t="shared" si="113"/>
        <v>0</v>
      </c>
      <c r="CM98" s="251">
        <f t="shared" si="114"/>
        <v>0</v>
      </c>
      <c r="CN98" s="250">
        <f t="shared" si="115"/>
        <v>0</v>
      </c>
      <c r="CO98" s="251">
        <f t="shared" si="116"/>
        <v>1</v>
      </c>
      <c r="CP98" s="250">
        <f t="shared" si="117"/>
        <v>0</v>
      </c>
      <c r="CQ98" s="251">
        <f t="shared" si="118"/>
        <v>0</v>
      </c>
      <c r="CR98" s="250">
        <f t="shared" si="119"/>
        <v>0</v>
      </c>
      <c r="CS98" s="251">
        <f t="shared" si="120"/>
        <v>0</v>
      </c>
      <c r="CT98" s="250">
        <f t="shared" si="121"/>
        <v>0</v>
      </c>
      <c r="CU98" s="251">
        <f t="shared" si="122"/>
        <v>0</v>
      </c>
      <c r="CV98" s="250">
        <f t="shared" si="123"/>
        <v>0</v>
      </c>
      <c r="CW98" s="251">
        <f t="shared" si="124"/>
        <v>0</v>
      </c>
      <c r="CX98" s="250">
        <f t="shared" si="125"/>
        <v>0</v>
      </c>
      <c r="CY98" s="251">
        <f t="shared" si="126"/>
        <v>0</v>
      </c>
      <c r="CZ98" s="250">
        <f t="shared" si="127"/>
        <v>0</v>
      </c>
      <c r="DA98" s="251">
        <f t="shared" si="128"/>
        <v>0</v>
      </c>
      <c r="DB98" s="250">
        <f t="shared" si="129"/>
        <v>0</v>
      </c>
      <c r="DC98" s="251">
        <v>0</v>
      </c>
      <c r="DD98" s="250">
        <v>0</v>
      </c>
      <c r="DE98" s="251">
        <f t="shared" si="130"/>
        <v>0</v>
      </c>
      <c r="DF98" s="250">
        <f t="shared" si="131"/>
        <v>0</v>
      </c>
      <c r="DG98" s="251">
        <f t="shared" si="132"/>
        <v>0</v>
      </c>
      <c r="DH98" s="250">
        <f t="shared" si="133"/>
        <v>0</v>
      </c>
      <c r="DI98" s="251">
        <v>0</v>
      </c>
      <c r="DJ98" s="250">
        <v>0</v>
      </c>
      <c r="DK98" s="251">
        <f t="shared" si="134"/>
        <v>0</v>
      </c>
      <c r="DL98" s="250">
        <f t="shared" si="135"/>
        <v>0</v>
      </c>
      <c r="DM98" s="251">
        <f t="shared" si="136"/>
        <v>0</v>
      </c>
      <c r="DN98" s="250">
        <f t="shared" si="137"/>
        <v>0</v>
      </c>
      <c r="DO98" s="251">
        <f t="shared" si="138"/>
        <v>0</v>
      </c>
      <c r="DP98" s="250">
        <f t="shared" si="139"/>
        <v>0</v>
      </c>
      <c r="DQ98" s="251">
        <f t="shared" si="140"/>
        <v>32</v>
      </c>
      <c r="DR98" s="250">
        <f t="shared" si="141"/>
        <v>0</v>
      </c>
      <c r="DS98" s="252">
        <f t="shared" si="142"/>
        <v>0</v>
      </c>
      <c r="DT98" s="250">
        <f t="shared" si="143"/>
        <v>0</v>
      </c>
      <c r="DU98" s="251">
        <f t="shared" si="144"/>
        <v>0</v>
      </c>
      <c r="DV98" s="253">
        <f t="shared" si="145"/>
        <v>0</v>
      </c>
      <c r="DW98" s="234" t="s">
        <v>442</v>
      </c>
    </row>
    <row r="99" spans="1:127" ht="15.75">
      <c r="A99" s="233">
        <v>90</v>
      </c>
      <c r="B99" s="235" t="s">
        <v>569</v>
      </c>
      <c r="C99" s="236" t="s">
        <v>880</v>
      </c>
      <c r="D99" s="235" t="s">
        <v>1221</v>
      </c>
      <c r="E99" s="235" t="s">
        <v>1210</v>
      </c>
      <c r="F99" s="338">
        <v>20</v>
      </c>
      <c r="G99" s="234" t="s">
        <v>1370</v>
      </c>
      <c r="H99" s="234" t="s">
        <v>1371</v>
      </c>
      <c r="I99" s="234" t="s">
        <v>1372</v>
      </c>
      <c r="J99" s="235" t="s">
        <v>1231</v>
      </c>
      <c r="K99" s="234" t="s">
        <v>1232</v>
      </c>
      <c r="L99" s="235"/>
      <c r="M99" s="236" t="s">
        <v>1010</v>
      </c>
      <c r="N99" s="237" t="str">
        <f t="shared" si="110"/>
        <v xml:space="preserve">EC_BUSMON
EC_BUSSYNC
EC_DRIVE_TEST_INACTIVE
EC_PRODUCTION_MODE_INACTIVE
EC_STARTUP_1000MS
EC_ENGINE_NOT_CRANKING
</v>
      </c>
      <c r="O99" s="238" t="s">
        <v>1011</v>
      </c>
      <c r="P99" s="239" t="s">
        <v>1011</v>
      </c>
      <c r="Q99" s="239" t="s">
        <v>1011</v>
      </c>
      <c r="R99" s="239" t="s">
        <v>1011</v>
      </c>
      <c r="S99" s="239" t="s">
        <v>1011</v>
      </c>
      <c r="T99" s="239" t="s">
        <v>1011</v>
      </c>
      <c r="U99" s="239" t="s">
        <v>5</v>
      </c>
      <c r="V99" s="239" t="s">
        <v>5</v>
      </c>
      <c r="W99" s="239" t="s">
        <v>5</v>
      </c>
      <c r="X99" s="239"/>
      <c r="Y99" s="240"/>
      <c r="Z99" s="233" t="str">
        <f t="shared" si="111"/>
        <v xml:space="preserve">CA_ACC_02
CA_PSS_01
CA_SENSOR_10
</v>
      </c>
      <c r="AA99" s="241"/>
      <c r="AB99" s="242" t="s">
        <v>1011</v>
      </c>
      <c r="AC99" s="242"/>
      <c r="AD99" s="242"/>
      <c r="AE99" s="242" t="s">
        <v>1011</v>
      </c>
      <c r="AF99" s="242"/>
      <c r="AG99" s="242"/>
      <c r="AH99" s="242"/>
      <c r="AI99" s="242"/>
      <c r="AJ99" s="242"/>
      <c r="AK99" s="242"/>
      <c r="AL99" s="242"/>
      <c r="AM99" s="242"/>
      <c r="AN99" s="242"/>
      <c r="AO99" s="242"/>
      <c r="AP99" s="242"/>
      <c r="AQ99" s="242"/>
      <c r="AR99" s="242"/>
      <c r="AS99" s="243"/>
      <c r="AT99" s="243"/>
      <c r="AU99" s="243" t="s">
        <v>1011</v>
      </c>
      <c r="AV99" s="243"/>
      <c r="AW99" s="243"/>
      <c r="AX99" s="243"/>
      <c r="AY99" s="243" t="s">
        <v>5</v>
      </c>
      <c r="AZ99" s="244" t="s">
        <v>1012</v>
      </c>
      <c r="BA99" s="245" t="s">
        <v>5</v>
      </c>
      <c r="BB99" s="245" t="s">
        <v>5</v>
      </c>
      <c r="BC99" s="245" t="s">
        <v>5</v>
      </c>
      <c r="BD99" s="245" t="s">
        <v>5</v>
      </c>
      <c r="BE99" s="245" t="s">
        <v>5</v>
      </c>
      <c r="BF99" s="246" t="s">
        <v>5</v>
      </c>
      <c r="BG99" s="247" t="s">
        <v>1012</v>
      </c>
      <c r="BH99" s="245" t="s">
        <v>5</v>
      </c>
      <c r="BI99" s="245" t="s">
        <v>5</v>
      </c>
      <c r="BJ99" s="245" t="s">
        <v>5</v>
      </c>
      <c r="BK99" s="245" t="s">
        <v>5</v>
      </c>
      <c r="BL99" s="245" t="s">
        <v>5</v>
      </c>
      <c r="BM99" s="245" t="s">
        <v>5</v>
      </c>
      <c r="BN99" s="245" t="s">
        <v>5</v>
      </c>
      <c r="BO99" s="245" t="s">
        <v>5</v>
      </c>
      <c r="BP99" s="248" t="s">
        <v>5</v>
      </c>
      <c r="BQ99" s="244" t="s">
        <v>5</v>
      </c>
      <c r="BR99" s="245" t="s">
        <v>5</v>
      </c>
      <c r="BS99" s="245" t="s">
        <v>5</v>
      </c>
      <c r="BT99" s="245" t="s">
        <v>5</v>
      </c>
      <c r="BU99" s="245" t="s">
        <v>5</v>
      </c>
      <c r="BV99" s="245" t="s">
        <v>5</v>
      </c>
      <c r="BW99" s="245" t="s">
        <v>5</v>
      </c>
      <c r="BX99" s="245" t="s">
        <v>5</v>
      </c>
      <c r="BY99" s="245" t="s">
        <v>5</v>
      </c>
      <c r="BZ99" s="245" t="s">
        <v>5</v>
      </c>
      <c r="CA99" s="245" t="s">
        <v>5</v>
      </c>
      <c r="CB99" s="245" t="s">
        <v>5</v>
      </c>
      <c r="CC99" s="245" t="s">
        <v>5</v>
      </c>
      <c r="CD99" s="245" t="s">
        <v>5</v>
      </c>
      <c r="CE99" s="245" t="s">
        <v>5</v>
      </c>
      <c r="CF99" s="245" t="s">
        <v>1012</v>
      </c>
      <c r="CG99" s="245"/>
      <c r="CH99" s="245" t="s">
        <v>5</v>
      </c>
      <c r="CI99" s="245" t="s">
        <v>5</v>
      </c>
      <c r="CJ99" s="248" t="s">
        <v>5</v>
      </c>
      <c r="CK99" s="249">
        <f t="shared" si="112"/>
        <v>4</v>
      </c>
      <c r="CL99" s="250">
        <f t="shared" si="113"/>
        <v>0</v>
      </c>
      <c r="CM99" s="251">
        <f t="shared" si="114"/>
        <v>0</v>
      </c>
      <c r="CN99" s="250">
        <f t="shared" si="115"/>
        <v>0</v>
      </c>
      <c r="CO99" s="251">
        <f t="shared" si="116"/>
        <v>1</v>
      </c>
      <c r="CP99" s="250">
        <f t="shared" si="117"/>
        <v>0</v>
      </c>
      <c r="CQ99" s="251">
        <f t="shared" si="118"/>
        <v>0</v>
      </c>
      <c r="CR99" s="250">
        <f t="shared" si="119"/>
        <v>0</v>
      </c>
      <c r="CS99" s="251">
        <f t="shared" si="120"/>
        <v>0</v>
      </c>
      <c r="CT99" s="250">
        <f t="shared" si="121"/>
        <v>0</v>
      </c>
      <c r="CU99" s="251">
        <f t="shared" si="122"/>
        <v>0</v>
      </c>
      <c r="CV99" s="250">
        <f t="shared" si="123"/>
        <v>0</v>
      </c>
      <c r="CW99" s="251">
        <f t="shared" si="124"/>
        <v>0</v>
      </c>
      <c r="CX99" s="250">
        <f t="shared" si="125"/>
        <v>0</v>
      </c>
      <c r="CY99" s="251">
        <f t="shared" si="126"/>
        <v>0</v>
      </c>
      <c r="CZ99" s="250">
        <f t="shared" si="127"/>
        <v>0</v>
      </c>
      <c r="DA99" s="251">
        <f t="shared" si="128"/>
        <v>0</v>
      </c>
      <c r="DB99" s="250">
        <f t="shared" si="129"/>
        <v>0</v>
      </c>
      <c r="DC99" s="251">
        <v>0</v>
      </c>
      <c r="DD99" s="250">
        <v>0</v>
      </c>
      <c r="DE99" s="251">
        <f t="shared" si="130"/>
        <v>0</v>
      </c>
      <c r="DF99" s="250">
        <f t="shared" si="131"/>
        <v>0</v>
      </c>
      <c r="DG99" s="251">
        <f t="shared" si="132"/>
        <v>0</v>
      </c>
      <c r="DH99" s="250">
        <f t="shared" si="133"/>
        <v>0</v>
      </c>
      <c r="DI99" s="251">
        <v>0</v>
      </c>
      <c r="DJ99" s="250">
        <v>0</v>
      </c>
      <c r="DK99" s="251">
        <f t="shared" si="134"/>
        <v>0</v>
      </c>
      <c r="DL99" s="250">
        <f t="shared" si="135"/>
        <v>0</v>
      </c>
      <c r="DM99" s="251">
        <f t="shared" si="136"/>
        <v>0</v>
      </c>
      <c r="DN99" s="250">
        <f t="shared" si="137"/>
        <v>0</v>
      </c>
      <c r="DO99" s="251">
        <f t="shared" si="138"/>
        <v>0</v>
      </c>
      <c r="DP99" s="250">
        <f t="shared" si="139"/>
        <v>0</v>
      </c>
      <c r="DQ99" s="251">
        <f t="shared" si="140"/>
        <v>32</v>
      </c>
      <c r="DR99" s="250">
        <f t="shared" si="141"/>
        <v>0</v>
      </c>
      <c r="DS99" s="252">
        <f t="shared" si="142"/>
        <v>0</v>
      </c>
      <c r="DT99" s="250">
        <f t="shared" si="143"/>
        <v>0</v>
      </c>
      <c r="DU99" s="251">
        <f t="shared" si="144"/>
        <v>0</v>
      </c>
      <c r="DV99" s="253">
        <f t="shared" si="145"/>
        <v>0</v>
      </c>
      <c r="DW99" s="234" t="s">
        <v>570</v>
      </c>
    </row>
    <row r="100" spans="1:127" ht="15.75">
      <c r="A100" s="233">
        <v>91</v>
      </c>
      <c r="B100" s="235" t="s">
        <v>576</v>
      </c>
      <c r="C100" s="236" t="s">
        <v>880</v>
      </c>
      <c r="D100" s="235" t="s">
        <v>1267</v>
      </c>
      <c r="E100" s="235" t="s">
        <v>1280</v>
      </c>
      <c r="F100" s="338">
        <v>100</v>
      </c>
      <c r="G100" s="234" t="s">
        <v>1366</v>
      </c>
      <c r="H100" s="234" t="s">
        <v>1373</v>
      </c>
      <c r="I100" s="234" t="s">
        <v>1374</v>
      </c>
      <c r="J100" s="235" t="s">
        <v>1231</v>
      </c>
      <c r="K100" s="234" t="s">
        <v>1232</v>
      </c>
      <c r="L100" s="235"/>
      <c r="M100" s="236" t="s">
        <v>1010</v>
      </c>
      <c r="N100" s="237" t="str">
        <f t="shared" si="110"/>
        <v xml:space="preserve">EC_BUSMON
EC_BUSSYNC
EC_DRIVE_TEST_INACTIVE
EC_PRODUCTION_MODE_INACTIVE
EC_STARTUP_1000MS
EC_ENGINE_NOT_CRANKING
</v>
      </c>
      <c r="O100" s="238" t="s">
        <v>1011</v>
      </c>
      <c r="P100" s="239" t="s">
        <v>1011</v>
      </c>
      <c r="Q100" s="239" t="s">
        <v>1011</v>
      </c>
      <c r="R100" s="239" t="s">
        <v>1011</v>
      </c>
      <c r="S100" s="239" t="s">
        <v>1011</v>
      </c>
      <c r="T100" s="239" t="s">
        <v>1011</v>
      </c>
      <c r="U100" s="239" t="s">
        <v>5</v>
      </c>
      <c r="V100" s="239" t="s">
        <v>5</v>
      </c>
      <c r="W100" s="239" t="s">
        <v>5</v>
      </c>
      <c r="X100" s="239"/>
      <c r="Y100" s="240"/>
      <c r="Z100" s="233" t="str">
        <f t="shared" si="111"/>
        <v xml:space="preserve">CA_ACC_02
CA_PSS_01
CA_SENSOR_10
</v>
      </c>
      <c r="AA100" s="241"/>
      <c r="AB100" s="242" t="s">
        <v>1011</v>
      </c>
      <c r="AC100" s="242"/>
      <c r="AD100" s="242"/>
      <c r="AE100" s="242" t="s">
        <v>1011</v>
      </c>
      <c r="AF100" s="242"/>
      <c r="AG100" s="242"/>
      <c r="AH100" s="242"/>
      <c r="AI100" s="242"/>
      <c r="AJ100" s="242"/>
      <c r="AK100" s="242"/>
      <c r="AL100" s="242"/>
      <c r="AM100" s="242"/>
      <c r="AN100" s="242"/>
      <c r="AO100" s="242"/>
      <c r="AP100" s="242"/>
      <c r="AQ100" s="242"/>
      <c r="AR100" s="242"/>
      <c r="AS100" s="243"/>
      <c r="AT100" s="243"/>
      <c r="AU100" s="243" t="s">
        <v>1011</v>
      </c>
      <c r="AV100" s="243"/>
      <c r="AW100" s="243"/>
      <c r="AX100" s="243"/>
      <c r="AY100" s="243" t="s">
        <v>5</v>
      </c>
      <c r="AZ100" s="244" t="s">
        <v>1012</v>
      </c>
      <c r="BA100" s="245" t="s">
        <v>5</v>
      </c>
      <c r="BB100" s="245" t="s">
        <v>5</v>
      </c>
      <c r="BC100" s="245" t="s">
        <v>5</v>
      </c>
      <c r="BD100" s="245" t="s">
        <v>5</v>
      </c>
      <c r="BE100" s="245" t="s">
        <v>5</v>
      </c>
      <c r="BF100" s="246" t="s">
        <v>5</v>
      </c>
      <c r="BG100" s="247" t="s">
        <v>1012</v>
      </c>
      <c r="BH100" s="245" t="s">
        <v>5</v>
      </c>
      <c r="BI100" s="245" t="s">
        <v>5</v>
      </c>
      <c r="BJ100" s="245" t="s">
        <v>5</v>
      </c>
      <c r="BK100" s="245" t="s">
        <v>5</v>
      </c>
      <c r="BL100" s="245" t="s">
        <v>5</v>
      </c>
      <c r="BM100" s="245" t="s">
        <v>5</v>
      </c>
      <c r="BN100" s="245" t="s">
        <v>5</v>
      </c>
      <c r="BO100" s="245" t="s">
        <v>5</v>
      </c>
      <c r="BP100" s="248" t="s">
        <v>5</v>
      </c>
      <c r="BQ100" s="244" t="s">
        <v>5</v>
      </c>
      <c r="BR100" s="245" t="s">
        <v>5</v>
      </c>
      <c r="BS100" s="245" t="s">
        <v>5</v>
      </c>
      <c r="BT100" s="245" t="s">
        <v>5</v>
      </c>
      <c r="BU100" s="245" t="s">
        <v>5</v>
      </c>
      <c r="BV100" s="245" t="s">
        <v>5</v>
      </c>
      <c r="BW100" s="245" t="s">
        <v>5</v>
      </c>
      <c r="BX100" s="245" t="s">
        <v>5</v>
      </c>
      <c r="BY100" s="245" t="s">
        <v>5</v>
      </c>
      <c r="BZ100" s="245" t="s">
        <v>5</v>
      </c>
      <c r="CA100" s="245" t="s">
        <v>5</v>
      </c>
      <c r="CB100" s="245" t="s">
        <v>5</v>
      </c>
      <c r="CC100" s="245" t="s">
        <v>5</v>
      </c>
      <c r="CD100" s="245" t="s">
        <v>5</v>
      </c>
      <c r="CE100" s="245" t="s">
        <v>5</v>
      </c>
      <c r="CF100" s="245" t="s">
        <v>1012</v>
      </c>
      <c r="CG100" s="245"/>
      <c r="CH100" s="245" t="s">
        <v>5</v>
      </c>
      <c r="CI100" s="245" t="s">
        <v>5</v>
      </c>
      <c r="CJ100" s="248" t="s">
        <v>5</v>
      </c>
      <c r="CK100" s="249">
        <f t="shared" si="112"/>
        <v>4</v>
      </c>
      <c r="CL100" s="250">
        <f t="shared" si="113"/>
        <v>0</v>
      </c>
      <c r="CM100" s="251">
        <f t="shared" si="114"/>
        <v>0</v>
      </c>
      <c r="CN100" s="250">
        <f t="shared" si="115"/>
        <v>0</v>
      </c>
      <c r="CO100" s="251">
        <f t="shared" si="116"/>
        <v>1</v>
      </c>
      <c r="CP100" s="250">
        <f t="shared" si="117"/>
        <v>0</v>
      </c>
      <c r="CQ100" s="251">
        <f t="shared" si="118"/>
        <v>0</v>
      </c>
      <c r="CR100" s="250">
        <f t="shared" si="119"/>
        <v>0</v>
      </c>
      <c r="CS100" s="251">
        <f t="shared" si="120"/>
        <v>0</v>
      </c>
      <c r="CT100" s="250">
        <f t="shared" si="121"/>
        <v>0</v>
      </c>
      <c r="CU100" s="251">
        <f t="shared" si="122"/>
        <v>0</v>
      </c>
      <c r="CV100" s="250">
        <f t="shared" si="123"/>
        <v>0</v>
      </c>
      <c r="CW100" s="251">
        <f t="shared" si="124"/>
        <v>0</v>
      </c>
      <c r="CX100" s="250">
        <f t="shared" si="125"/>
        <v>0</v>
      </c>
      <c r="CY100" s="251">
        <f t="shared" si="126"/>
        <v>0</v>
      </c>
      <c r="CZ100" s="250">
        <f t="shared" si="127"/>
        <v>0</v>
      </c>
      <c r="DA100" s="251">
        <f t="shared" si="128"/>
        <v>0</v>
      </c>
      <c r="DB100" s="250">
        <f t="shared" si="129"/>
        <v>0</v>
      </c>
      <c r="DC100" s="251">
        <v>0</v>
      </c>
      <c r="DD100" s="250">
        <v>0</v>
      </c>
      <c r="DE100" s="251">
        <f t="shared" si="130"/>
        <v>0</v>
      </c>
      <c r="DF100" s="250">
        <f t="shared" si="131"/>
        <v>0</v>
      </c>
      <c r="DG100" s="251">
        <f t="shared" si="132"/>
        <v>0</v>
      </c>
      <c r="DH100" s="250">
        <f t="shared" si="133"/>
        <v>0</v>
      </c>
      <c r="DI100" s="251">
        <v>0</v>
      </c>
      <c r="DJ100" s="250">
        <v>0</v>
      </c>
      <c r="DK100" s="251">
        <f t="shared" si="134"/>
        <v>0</v>
      </c>
      <c r="DL100" s="250">
        <f t="shared" si="135"/>
        <v>0</v>
      </c>
      <c r="DM100" s="251">
        <f t="shared" si="136"/>
        <v>0</v>
      </c>
      <c r="DN100" s="250">
        <f t="shared" si="137"/>
        <v>0</v>
      </c>
      <c r="DO100" s="251">
        <f t="shared" si="138"/>
        <v>0</v>
      </c>
      <c r="DP100" s="250">
        <f t="shared" si="139"/>
        <v>0</v>
      </c>
      <c r="DQ100" s="251">
        <f t="shared" si="140"/>
        <v>32</v>
      </c>
      <c r="DR100" s="250">
        <f t="shared" si="141"/>
        <v>0</v>
      </c>
      <c r="DS100" s="252">
        <f t="shared" si="142"/>
        <v>0</v>
      </c>
      <c r="DT100" s="250">
        <f t="shared" si="143"/>
        <v>0</v>
      </c>
      <c r="DU100" s="251">
        <f t="shared" si="144"/>
        <v>0</v>
      </c>
      <c r="DV100" s="253">
        <f t="shared" si="145"/>
        <v>0</v>
      </c>
      <c r="DW100" s="234" t="s">
        <v>577</v>
      </c>
    </row>
    <row r="101" spans="1:127" ht="15.75">
      <c r="A101" s="233">
        <v>92</v>
      </c>
      <c r="B101" s="235" t="s">
        <v>792</v>
      </c>
      <c r="C101" s="236" t="s">
        <v>880</v>
      </c>
      <c r="D101" s="235" t="s">
        <v>1238</v>
      </c>
      <c r="E101" s="235" t="s">
        <v>1241</v>
      </c>
      <c r="F101" s="338">
        <v>50</v>
      </c>
      <c r="G101" s="234" t="s">
        <v>1375</v>
      </c>
      <c r="H101" s="234" t="s">
        <v>1377</v>
      </c>
      <c r="I101" s="234" t="s">
        <v>1376</v>
      </c>
      <c r="J101" s="235" t="s">
        <v>1231</v>
      </c>
      <c r="K101" s="234" t="s">
        <v>1232</v>
      </c>
      <c r="L101" s="235"/>
      <c r="M101" s="236" t="s">
        <v>1010</v>
      </c>
      <c r="N101" s="237" t="str">
        <f t="shared" si="110"/>
        <v xml:space="preserve">EC_BUSMON
EC_BUSSYNC
EC_DRIVE_TEST_INACTIVE
EC_PRODUCTION_MODE_INACTIVE
EC_STARTUP_1000MS
EC_ENGINE_NOT_CRANKING
</v>
      </c>
      <c r="O101" s="238" t="s">
        <v>1011</v>
      </c>
      <c r="P101" s="239" t="s">
        <v>1011</v>
      </c>
      <c r="Q101" s="239" t="s">
        <v>1011</v>
      </c>
      <c r="R101" s="239" t="s">
        <v>1011</v>
      </c>
      <c r="S101" s="239" t="s">
        <v>1011</v>
      </c>
      <c r="T101" s="239" t="s">
        <v>1011</v>
      </c>
      <c r="U101" s="239" t="s">
        <v>5</v>
      </c>
      <c r="V101" s="239" t="s">
        <v>5</v>
      </c>
      <c r="W101" s="239" t="s">
        <v>5</v>
      </c>
      <c r="X101" s="239"/>
      <c r="Y101" s="240"/>
      <c r="Z101" s="233" t="str">
        <f t="shared" si="111"/>
        <v xml:space="preserve">CA_ACC_01
CA_PSS_01
CA_SENSOR_10
</v>
      </c>
      <c r="AA101" s="241" t="s">
        <v>1011</v>
      </c>
      <c r="AB101" s="242"/>
      <c r="AC101" s="242"/>
      <c r="AD101" s="242"/>
      <c r="AE101" s="242" t="s">
        <v>1011</v>
      </c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3"/>
      <c r="AT101" s="243"/>
      <c r="AU101" s="243" t="s">
        <v>1011</v>
      </c>
      <c r="AV101" s="243"/>
      <c r="AW101" s="243"/>
      <c r="AX101" s="243"/>
      <c r="AY101" s="243" t="s">
        <v>5</v>
      </c>
      <c r="AZ101" s="244" t="s">
        <v>5</v>
      </c>
      <c r="BA101" s="245" t="s">
        <v>1012</v>
      </c>
      <c r="BB101" s="245" t="s">
        <v>5</v>
      </c>
      <c r="BC101" s="245" t="s">
        <v>5</v>
      </c>
      <c r="BD101" s="245" t="s">
        <v>5</v>
      </c>
      <c r="BE101" s="245" t="s">
        <v>5</v>
      </c>
      <c r="BF101" s="246" t="s">
        <v>5</v>
      </c>
      <c r="BG101" s="247" t="s">
        <v>1012</v>
      </c>
      <c r="BH101" s="245" t="s">
        <v>5</v>
      </c>
      <c r="BI101" s="245" t="s">
        <v>5</v>
      </c>
      <c r="BJ101" s="245" t="s">
        <v>5</v>
      </c>
      <c r="BK101" s="245" t="s">
        <v>5</v>
      </c>
      <c r="BL101" s="245" t="s">
        <v>5</v>
      </c>
      <c r="BM101" s="245" t="s">
        <v>5</v>
      </c>
      <c r="BN101" s="245" t="s">
        <v>5</v>
      </c>
      <c r="BO101" s="245" t="s">
        <v>5</v>
      </c>
      <c r="BP101" s="248" t="s">
        <v>5</v>
      </c>
      <c r="BQ101" s="244" t="s">
        <v>5</v>
      </c>
      <c r="BR101" s="245" t="s">
        <v>5</v>
      </c>
      <c r="BS101" s="245" t="s">
        <v>5</v>
      </c>
      <c r="BT101" s="245" t="s">
        <v>5</v>
      </c>
      <c r="BU101" s="245" t="s">
        <v>5</v>
      </c>
      <c r="BV101" s="245" t="s">
        <v>5</v>
      </c>
      <c r="BW101" s="245" t="s">
        <v>5</v>
      </c>
      <c r="BX101" s="245" t="s">
        <v>5</v>
      </c>
      <c r="BY101" s="245" t="s">
        <v>5</v>
      </c>
      <c r="BZ101" s="245" t="s">
        <v>5</v>
      </c>
      <c r="CA101" s="245" t="s">
        <v>5</v>
      </c>
      <c r="CB101" s="245" t="s">
        <v>5</v>
      </c>
      <c r="CC101" s="245" t="s">
        <v>5</v>
      </c>
      <c r="CD101" s="245" t="s">
        <v>5</v>
      </c>
      <c r="CE101" s="245" t="s">
        <v>5</v>
      </c>
      <c r="CF101" s="245" t="s">
        <v>1012</v>
      </c>
      <c r="CG101" s="245"/>
      <c r="CH101" s="245" t="s">
        <v>5</v>
      </c>
      <c r="CI101" s="245" t="s">
        <v>5</v>
      </c>
      <c r="CJ101" s="248" t="s">
        <v>5</v>
      </c>
      <c r="CK101" s="249">
        <f t="shared" si="112"/>
        <v>1</v>
      </c>
      <c r="CL101" s="250">
        <f t="shared" si="113"/>
        <v>0</v>
      </c>
      <c r="CM101" s="251">
        <f t="shared" si="114"/>
        <v>0</v>
      </c>
      <c r="CN101" s="250">
        <f t="shared" si="115"/>
        <v>0</v>
      </c>
      <c r="CO101" s="251">
        <f t="shared" si="116"/>
        <v>1</v>
      </c>
      <c r="CP101" s="250">
        <f t="shared" si="117"/>
        <v>0</v>
      </c>
      <c r="CQ101" s="251">
        <f t="shared" si="118"/>
        <v>0</v>
      </c>
      <c r="CR101" s="250">
        <f t="shared" si="119"/>
        <v>0</v>
      </c>
      <c r="CS101" s="251">
        <f t="shared" si="120"/>
        <v>0</v>
      </c>
      <c r="CT101" s="250">
        <f t="shared" si="121"/>
        <v>0</v>
      </c>
      <c r="CU101" s="251">
        <f t="shared" si="122"/>
        <v>0</v>
      </c>
      <c r="CV101" s="250">
        <f t="shared" si="123"/>
        <v>0</v>
      </c>
      <c r="CW101" s="251">
        <f t="shared" si="124"/>
        <v>0</v>
      </c>
      <c r="CX101" s="250">
        <f t="shared" si="125"/>
        <v>0</v>
      </c>
      <c r="CY101" s="251">
        <f t="shared" si="126"/>
        <v>0</v>
      </c>
      <c r="CZ101" s="250">
        <f t="shared" si="127"/>
        <v>0</v>
      </c>
      <c r="DA101" s="251">
        <f t="shared" si="128"/>
        <v>0</v>
      </c>
      <c r="DB101" s="250">
        <f t="shared" si="129"/>
        <v>0</v>
      </c>
      <c r="DC101" s="251">
        <v>0</v>
      </c>
      <c r="DD101" s="250">
        <v>0</v>
      </c>
      <c r="DE101" s="251">
        <f t="shared" si="130"/>
        <v>0</v>
      </c>
      <c r="DF101" s="250">
        <f t="shared" si="131"/>
        <v>0</v>
      </c>
      <c r="DG101" s="251">
        <f t="shared" si="132"/>
        <v>0</v>
      </c>
      <c r="DH101" s="250">
        <f t="shared" si="133"/>
        <v>0</v>
      </c>
      <c r="DI101" s="251">
        <v>0</v>
      </c>
      <c r="DJ101" s="250">
        <v>0</v>
      </c>
      <c r="DK101" s="251">
        <f t="shared" si="134"/>
        <v>0</v>
      </c>
      <c r="DL101" s="250">
        <f t="shared" si="135"/>
        <v>0</v>
      </c>
      <c r="DM101" s="251">
        <f t="shared" si="136"/>
        <v>0</v>
      </c>
      <c r="DN101" s="250">
        <f t="shared" si="137"/>
        <v>0</v>
      </c>
      <c r="DO101" s="251">
        <f t="shared" si="138"/>
        <v>0</v>
      </c>
      <c r="DP101" s="250">
        <f t="shared" si="139"/>
        <v>0</v>
      </c>
      <c r="DQ101" s="251">
        <f t="shared" si="140"/>
        <v>32</v>
      </c>
      <c r="DR101" s="250">
        <f t="shared" si="141"/>
        <v>0</v>
      </c>
      <c r="DS101" s="252">
        <f t="shared" si="142"/>
        <v>0</v>
      </c>
      <c r="DT101" s="250">
        <f t="shared" si="143"/>
        <v>0</v>
      </c>
      <c r="DU101" s="251">
        <f t="shared" si="144"/>
        <v>0</v>
      </c>
      <c r="DV101" s="253">
        <f t="shared" si="145"/>
        <v>0</v>
      </c>
      <c r="DW101" s="234" t="s">
        <v>793</v>
      </c>
    </row>
    <row r="102" spans="1:127" ht="15.75">
      <c r="A102" s="233">
        <v>93</v>
      </c>
      <c r="B102" s="235" t="s">
        <v>500</v>
      </c>
      <c r="C102" s="236" t="s">
        <v>881</v>
      </c>
      <c r="D102" s="235" t="s">
        <v>1207</v>
      </c>
      <c r="E102" s="235" t="s">
        <v>1208</v>
      </c>
      <c r="F102" s="338">
        <v>10</v>
      </c>
      <c r="G102" s="234" t="s">
        <v>1303</v>
      </c>
      <c r="H102" s="234" t="s">
        <v>1304</v>
      </c>
      <c r="I102" s="234" t="s">
        <v>1305</v>
      </c>
      <c r="J102" s="235" t="s">
        <v>1231</v>
      </c>
      <c r="K102" s="234" t="s">
        <v>1232</v>
      </c>
      <c r="L102" s="235"/>
      <c r="M102" s="236" t="s">
        <v>1010</v>
      </c>
      <c r="N102" s="237" t="str">
        <f t="shared" si="110"/>
        <v xml:space="preserve">EC_BUSMON
EC_BUSSYNC
EC_DRIVE_TEST_INACTIVE
EC_PRODUCTION_MODE_INACTIVE
EC_STARTUP_1000MS
EC_ENGINE_NOT_CRANKING
</v>
      </c>
      <c r="O102" s="238" t="s">
        <v>1011</v>
      </c>
      <c r="P102" s="239" t="s">
        <v>1011</v>
      </c>
      <c r="Q102" s="239" t="s">
        <v>1011</v>
      </c>
      <c r="R102" s="239" t="s">
        <v>1011</v>
      </c>
      <c r="S102" s="239" t="s">
        <v>1011</v>
      </c>
      <c r="T102" s="239" t="s">
        <v>1011</v>
      </c>
      <c r="U102" s="239" t="s">
        <v>5</v>
      </c>
      <c r="V102" s="239" t="s">
        <v>5</v>
      </c>
      <c r="W102" s="239" t="s">
        <v>5</v>
      </c>
      <c r="X102" s="239"/>
      <c r="Y102" s="240"/>
      <c r="Z102" s="233" t="str">
        <f t="shared" si="111"/>
        <v xml:space="preserve">CA_ACC_02
CA_PSS_02
CA_SENSOR_10
</v>
      </c>
      <c r="AA102" s="241"/>
      <c r="AB102" s="242" t="s">
        <v>1011</v>
      </c>
      <c r="AC102" s="242"/>
      <c r="AD102" s="242"/>
      <c r="AE102" s="242"/>
      <c r="AF102" s="242" t="s">
        <v>1011</v>
      </c>
      <c r="AG102" s="242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  <c r="AR102" s="242"/>
      <c r="AS102" s="243"/>
      <c r="AT102" s="243"/>
      <c r="AU102" s="243" t="s">
        <v>1011</v>
      </c>
      <c r="AV102" s="243"/>
      <c r="AW102" s="243"/>
      <c r="AX102" s="243"/>
      <c r="AY102" s="243" t="s">
        <v>5</v>
      </c>
      <c r="AZ102" s="244" t="s">
        <v>1012</v>
      </c>
      <c r="BA102" s="245" t="s">
        <v>5</v>
      </c>
      <c r="BB102" s="245" t="s">
        <v>5</v>
      </c>
      <c r="BC102" s="245" t="s">
        <v>5</v>
      </c>
      <c r="BD102" s="245" t="s">
        <v>5</v>
      </c>
      <c r="BE102" s="245" t="s">
        <v>5</v>
      </c>
      <c r="BF102" s="246" t="s">
        <v>5</v>
      </c>
      <c r="BG102" s="247" t="s">
        <v>5</v>
      </c>
      <c r="BH102" s="245" t="s">
        <v>1012</v>
      </c>
      <c r="BI102" s="245" t="s">
        <v>1012</v>
      </c>
      <c r="BJ102" s="245" t="s">
        <v>1012</v>
      </c>
      <c r="BK102" s="245" t="s">
        <v>1012</v>
      </c>
      <c r="BL102" s="245" t="s">
        <v>1012</v>
      </c>
      <c r="BM102" s="245" t="s">
        <v>5</v>
      </c>
      <c r="BN102" s="245" t="s">
        <v>5</v>
      </c>
      <c r="BO102" s="245" t="s">
        <v>5</v>
      </c>
      <c r="BP102" s="248" t="s">
        <v>5</v>
      </c>
      <c r="BQ102" s="244" t="s">
        <v>5</v>
      </c>
      <c r="BR102" s="245" t="s">
        <v>5</v>
      </c>
      <c r="BS102" s="245" t="s">
        <v>5</v>
      </c>
      <c r="BT102" s="245" t="s">
        <v>5</v>
      </c>
      <c r="BU102" s="245" t="s">
        <v>5</v>
      </c>
      <c r="BV102" s="245" t="s">
        <v>5</v>
      </c>
      <c r="BW102" s="245" t="s">
        <v>5</v>
      </c>
      <c r="BX102" s="245" t="s">
        <v>5</v>
      </c>
      <c r="BY102" s="245" t="s">
        <v>5</v>
      </c>
      <c r="BZ102" s="245" t="s">
        <v>5</v>
      </c>
      <c r="CA102" s="245" t="s">
        <v>5</v>
      </c>
      <c r="CB102" s="245" t="s">
        <v>5</v>
      </c>
      <c r="CC102" s="245" t="s">
        <v>5</v>
      </c>
      <c r="CD102" s="245" t="s">
        <v>5</v>
      </c>
      <c r="CE102" s="245" t="s">
        <v>5</v>
      </c>
      <c r="CF102" s="245" t="s">
        <v>1012</v>
      </c>
      <c r="CG102" s="245"/>
      <c r="CH102" s="245" t="s">
        <v>5</v>
      </c>
      <c r="CI102" s="245" t="s">
        <v>5</v>
      </c>
      <c r="CJ102" s="248" t="s">
        <v>5</v>
      </c>
      <c r="CK102" s="249">
        <f t="shared" si="112"/>
        <v>4</v>
      </c>
      <c r="CL102" s="250">
        <f t="shared" si="113"/>
        <v>0</v>
      </c>
      <c r="CM102" s="251">
        <f t="shared" si="114"/>
        <v>0</v>
      </c>
      <c r="CN102" s="250">
        <f t="shared" si="115"/>
        <v>0</v>
      </c>
      <c r="CO102" s="251">
        <f t="shared" si="116"/>
        <v>62</v>
      </c>
      <c r="CP102" s="250">
        <f t="shared" si="117"/>
        <v>0</v>
      </c>
      <c r="CQ102" s="251">
        <f t="shared" si="118"/>
        <v>0</v>
      </c>
      <c r="CR102" s="250">
        <f t="shared" si="119"/>
        <v>0</v>
      </c>
      <c r="CS102" s="251">
        <f t="shared" si="120"/>
        <v>0</v>
      </c>
      <c r="CT102" s="250">
        <f t="shared" si="121"/>
        <v>0</v>
      </c>
      <c r="CU102" s="251">
        <f t="shared" si="122"/>
        <v>0</v>
      </c>
      <c r="CV102" s="250">
        <f t="shared" si="123"/>
        <v>0</v>
      </c>
      <c r="CW102" s="251">
        <f t="shared" si="124"/>
        <v>0</v>
      </c>
      <c r="CX102" s="250">
        <f t="shared" si="125"/>
        <v>0</v>
      </c>
      <c r="CY102" s="251">
        <f t="shared" si="126"/>
        <v>0</v>
      </c>
      <c r="CZ102" s="250">
        <f t="shared" si="127"/>
        <v>0</v>
      </c>
      <c r="DA102" s="251">
        <f t="shared" si="128"/>
        <v>0</v>
      </c>
      <c r="DB102" s="250">
        <f t="shared" si="129"/>
        <v>0</v>
      </c>
      <c r="DC102" s="251">
        <v>0</v>
      </c>
      <c r="DD102" s="250">
        <v>0</v>
      </c>
      <c r="DE102" s="251">
        <f t="shared" si="130"/>
        <v>0</v>
      </c>
      <c r="DF102" s="250">
        <f t="shared" si="131"/>
        <v>0</v>
      </c>
      <c r="DG102" s="251">
        <f t="shared" si="132"/>
        <v>0</v>
      </c>
      <c r="DH102" s="250">
        <f t="shared" si="133"/>
        <v>0</v>
      </c>
      <c r="DI102" s="251">
        <v>0</v>
      </c>
      <c r="DJ102" s="250">
        <v>0</v>
      </c>
      <c r="DK102" s="251">
        <f t="shared" si="134"/>
        <v>0</v>
      </c>
      <c r="DL102" s="250">
        <f t="shared" si="135"/>
        <v>0</v>
      </c>
      <c r="DM102" s="251">
        <f t="shared" si="136"/>
        <v>0</v>
      </c>
      <c r="DN102" s="250">
        <f t="shared" si="137"/>
        <v>0</v>
      </c>
      <c r="DO102" s="251">
        <f t="shared" si="138"/>
        <v>0</v>
      </c>
      <c r="DP102" s="250">
        <f t="shared" si="139"/>
        <v>0</v>
      </c>
      <c r="DQ102" s="251">
        <f t="shared" si="140"/>
        <v>32</v>
      </c>
      <c r="DR102" s="250">
        <f t="shared" si="141"/>
        <v>0</v>
      </c>
      <c r="DS102" s="252">
        <f t="shared" si="142"/>
        <v>0</v>
      </c>
      <c r="DT102" s="250">
        <f t="shared" si="143"/>
        <v>0</v>
      </c>
      <c r="DU102" s="251">
        <f t="shared" si="144"/>
        <v>0</v>
      </c>
      <c r="DV102" s="253">
        <f t="shared" si="145"/>
        <v>0</v>
      </c>
      <c r="DW102" s="234" t="s">
        <v>501</v>
      </c>
    </row>
    <row r="103" spans="1:127" ht="63">
      <c r="A103" s="233">
        <v>94</v>
      </c>
      <c r="B103" s="235" t="s">
        <v>840</v>
      </c>
      <c r="C103" s="236" t="s">
        <v>881</v>
      </c>
      <c r="D103" s="235" t="s">
        <v>1224</v>
      </c>
      <c r="E103" s="235" t="s">
        <v>1213</v>
      </c>
      <c r="F103" s="338">
        <v>20</v>
      </c>
      <c r="G103" s="234" t="s">
        <v>1348</v>
      </c>
      <c r="H103" s="391" t="s">
        <v>1353</v>
      </c>
      <c r="I103" s="391" t="s">
        <v>1354</v>
      </c>
      <c r="J103" s="235" t="s">
        <v>1231</v>
      </c>
      <c r="K103" s="234" t="s">
        <v>1232</v>
      </c>
      <c r="L103" s="235" t="s">
        <v>1030</v>
      </c>
      <c r="M103" s="236" t="s">
        <v>1010</v>
      </c>
      <c r="N103" s="237" t="str">
        <f t="shared" si="74"/>
        <v xml:space="preserve">EC_BUSMON
EC_BUSSYNC
EC_DRIVE_TEST_INACTIVE
EC_PRODUCTION_MODE_INACTIVE
EC_ENGINE_NOT_CRANKING
EC_STARTUP_3500MS
</v>
      </c>
      <c r="O103" s="238" t="s">
        <v>1011</v>
      </c>
      <c r="P103" s="239" t="s">
        <v>1011</v>
      </c>
      <c r="Q103" s="239" t="s">
        <v>1011</v>
      </c>
      <c r="R103" s="239" t="s">
        <v>1011</v>
      </c>
      <c r="S103" s="239"/>
      <c r="T103" s="239" t="s">
        <v>1011</v>
      </c>
      <c r="U103" s="239" t="s">
        <v>5</v>
      </c>
      <c r="V103" s="239" t="s">
        <v>5</v>
      </c>
      <c r="W103" s="239" t="s">
        <v>1011</v>
      </c>
      <c r="X103" s="239"/>
      <c r="Y103" s="240"/>
      <c r="Z103" s="233" t="str">
        <f t="shared" si="75"/>
        <v xml:space="preserve">CA_ACC_01
CA_PSS_04
CA_SENSOR_10
</v>
      </c>
      <c r="AA103" s="241" t="s">
        <v>1011</v>
      </c>
      <c r="AB103" s="242"/>
      <c r="AC103" s="242"/>
      <c r="AD103" s="242"/>
      <c r="AE103" s="242"/>
      <c r="AF103" s="242"/>
      <c r="AG103" s="242"/>
      <c r="AH103" s="242" t="s">
        <v>1011</v>
      </c>
      <c r="AI103" s="242"/>
      <c r="AJ103" s="242"/>
      <c r="AK103" s="242"/>
      <c r="AL103" s="242"/>
      <c r="AM103" s="242"/>
      <c r="AN103" s="242"/>
      <c r="AO103" s="242"/>
      <c r="AP103" s="242"/>
      <c r="AQ103" s="242"/>
      <c r="AR103" s="242"/>
      <c r="AS103" s="243"/>
      <c r="AT103" s="243"/>
      <c r="AU103" s="243" t="s">
        <v>1011</v>
      </c>
      <c r="AV103" s="243"/>
      <c r="AW103" s="243"/>
      <c r="AX103" s="243"/>
      <c r="AY103" s="243" t="s">
        <v>5</v>
      </c>
      <c r="AZ103" s="244" t="s">
        <v>5</v>
      </c>
      <c r="BA103" s="245" t="s">
        <v>1012</v>
      </c>
      <c r="BB103" s="245" t="s">
        <v>5</v>
      </c>
      <c r="BC103" s="245" t="s">
        <v>5</v>
      </c>
      <c r="BD103" s="245" t="s">
        <v>5</v>
      </c>
      <c r="BE103" s="245" t="s">
        <v>5</v>
      </c>
      <c r="BF103" s="246" t="s">
        <v>5</v>
      </c>
      <c r="BG103" s="247" t="s">
        <v>5</v>
      </c>
      <c r="BH103" s="245" t="s">
        <v>5</v>
      </c>
      <c r="BI103" s="245" t="s">
        <v>1012</v>
      </c>
      <c r="BJ103" s="245" t="s">
        <v>1012</v>
      </c>
      <c r="BK103" s="245" t="s">
        <v>5</v>
      </c>
      <c r="BL103" s="245" t="s">
        <v>5</v>
      </c>
      <c r="BM103" s="245" t="s">
        <v>5</v>
      </c>
      <c r="BN103" s="245" t="s">
        <v>5</v>
      </c>
      <c r="BO103" s="245" t="s">
        <v>5</v>
      </c>
      <c r="BP103" s="248" t="s">
        <v>5</v>
      </c>
      <c r="BQ103" s="244" t="s">
        <v>5</v>
      </c>
      <c r="BR103" s="245" t="s">
        <v>5</v>
      </c>
      <c r="BS103" s="245" t="s">
        <v>5</v>
      </c>
      <c r="BT103" s="245" t="s">
        <v>5</v>
      </c>
      <c r="BU103" s="245" t="s">
        <v>5</v>
      </c>
      <c r="BV103" s="245" t="s">
        <v>5</v>
      </c>
      <c r="BW103" s="245" t="s">
        <v>5</v>
      </c>
      <c r="BX103" s="245" t="s">
        <v>5</v>
      </c>
      <c r="BY103" s="245" t="s">
        <v>5</v>
      </c>
      <c r="BZ103" s="245" t="s">
        <v>5</v>
      </c>
      <c r="CA103" s="245" t="s">
        <v>5</v>
      </c>
      <c r="CB103" s="245" t="s">
        <v>5</v>
      </c>
      <c r="CC103" s="245" t="s">
        <v>5</v>
      </c>
      <c r="CD103" s="245" t="s">
        <v>5</v>
      </c>
      <c r="CE103" s="245" t="s">
        <v>5</v>
      </c>
      <c r="CF103" s="245" t="s">
        <v>1012</v>
      </c>
      <c r="CG103" s="245"/>
      <c r="CH103" s="245" t="s">
        <v>5</v>
      </c>
      <c r="CI103" s="245" t="s">
        <v>5</v>
      </c>
      <c r="CJ103" s="248" t="s">
        <v>5</v>
      </c>
      <c r="CK103" s="249">
        <f t="shared" si="76"/>
        <v>1</v>
      </c>
      <c r="CL103" s="250">
        <f t="shared" si="77"/>
        <v>0</v>
      </c>
      <c r="CM103" s="251">
        <f t="shared" si="78"/>
        <v>0</v>
      </c>
      <c r="CN103" s="250">
        <f t="shared" si="79"/>
        <v>0</v>
      </c>
      <c r="CO103" s="251">
        <f t="shared" si="80"/>
        <v>20</v>
      </c>
      <c r="CP103" s="250">
        <f t="shared" si="81"/>
        <v>0</v>
      </c>
      <c r="CQ103" s="251">
        <f t="shared" si="82"/>
        <v>0</v>
      </c>
      <c r="CR103" s="250">
        <f t="shared" si="83"/>
        <v>0</v>
      </c>
      <c r="CS103" s="251">
        <f t="shared" si="84"/>
        <v>0</v>
      </c>
      <c r="CT103" s="250">
        <f t="shared" si="85"/>
        <v>0</v>
      </c>
      <c r="CU103" s="251">
        <f t="shared" si="86"/>
        <v>0</v>
      </c>
      <c r="CV103" s="250">
        <f t="shared" si="87"/>
        <v>0</v>
      </c>
      <c r="CW103" s="251">
        <f t="shared" si="88"/>
        <v>0</v>
      </c>
      <c r="CX103" s="250">
        <f t="shared" si="89"/>
        <v>0</v>
      </c>
      <c r="CY103" s="251">
        <f t="shared" si="90"/>
        <v>0</v>
      </c>
      <c r="CZ103" s="250">
        <f t="shared" si="91"/>
        <v>0</v>
      </c>
      <c r="DA103" s="251">
        <f t="shared" si="92"/>
        <v>0</v>
      </c>
      <c r="DB103" s="250">
        <f t="shared" si="93"/>
        <v>0</v>
      </c>
      <c r="DC103" s="251">
        <v>0</v>
      </c>
      <c r="DD103" s="250">
        <v>0</v>
      </c>
      <c r="DE103" s="251">
        <f t="shared" si="94"/>
        <v>0</v>
      </c>
      <c r="DF103" s="250">
        <f t="shared" si="95"/>
        <v>0</v>
      </c>
      <c r="DG103" s="251">
        <f t="shared" si="96"/>
        <v>0</v>
      </c>
      <c r="DH103" s="250">
        <f t="shared" si="97"/>
        <v>0</v>
      </c>
      <c r="DI103" s="251">
        <v>0</v>
      </c>
      <c r="DJ103" s="250">
        <v>0</v>
      </c>
      <c r="DK103" s="251">
        <f t="shared" si="98"/>
        <v>0</v>
      </c>
      <c r="DL103" s="250">
        <f t="shared" si="99"/>
        <v>0</v>
      </c>
      <c r="DM103" s="251">
        <f t="shared" si="100"/>
        <v>0</v>
      </c>
      <c r="DN103" s="250">
        <f t="shared" si="101"/>
        <v>0</v>
      </c>
      <c r="DO103" s="251">
        <f t="shared" si="102"/>
        <v>0</v>
      </c>
      <c r="DP103" s="250">
        <f t="shared" si="103"/>
        <v>0</v>
      </c>
      <c r="DQ103" s="251">
        <f t="shared" si="104"/>
        <v>32</v>
      </c>
      <c r="DR103" s="250">
        <f t="shared" si="105"/>
        <v>0</v>
      </c>
      <c r="DS103" s="252">
        <f t="shared" si="106"/>
        <v>0</v>
      </c>
      <c r="DT103" s="250">
        <f t="shared" si="107"/>
        <v>0</v>
      </c>
      <c r="DU103" s="251">
        <f t="shared" si="108"/>
        <v>0</v>
      </c>
      <c r="DV103" s="253">
        <f t="shared" si="109"/>
        <v>0</v>
      </c>
      <c r="DW103" s="234" t="s">
        <v>841</v>
      </c>
    </row>
    <row r="104" spans="1:127" ht="63">
      <c r="A104" s="233">
        <v>95</v>
      </c>
      <c r="B104" s="435" t="s">
        <v>832</v>
      </c>
      <c r="C104" s="236" t="s">
        <v>881</v>
      </c>
      <c r="D104" s="235" t="s">
        <v>1224</v>
      </c>
      <c r="E104" s="235" t="s">
        <v>1213</v>
      </c>
      <c r="F104" s="338">
        <v>20</v>
      </c>
      <c r="G104" s="234" t="s">
        <v>1350</v>
      </c>
      <c r="H104" s="391" t="s">
        <v>1351</v>
      </c>
      <c r="I104" s="391" t="s">
        <v>1352</v>
      </c>
      <c r="J104" s="235" t="s">
        <v>1231</v>
      </c>
      <c r="K104" s="234" t="s">
        <v>1232</v>
      </c>
      <c r="L104" s="235" t="s">
        <v>1030</v>
      </c>
      <c r="M104" s="236" t="s">
        <v>1010</v>
      </c>
      <c r="N104" s="237" t="str">
        <f t="shared" si="74"/>
        <v xml:space="preserve">EC_BUSMON
EC_BUSSYNC
EC_DRIVE_TEST_INACTIVE
EC_PRODUCTION_MODE_INACTIVE
EC_ENGINE_NOT_CRANKING
EC_STARTUP_3500MS
</v>
      </c>
      <c r="O104" s="238" t="s">
        <v>1011</v>
      </c>
      <c r="P104" s="239" t="s">
        <v>1011</v>
      </c>
      <c r="Q104" s="239" t="s">
        <v>1011</v>
      </c>
      <c r="R104" s="239" t="s">
        <v>1011</v>
      </c>
      <c r="S104" s="239"/>
      <c r="T104" s="239" t="s">
        <v>1011</v>
      </c>
      <c r="U104" s="239" t="s">
        <v>5</v>
      </c>
      <c r="V104" s="239" t="s">
        <v>5</v>
      </c>
      <c r="W104" s="239" t="s">
        <v>1011</v>
      </c>
      <c r="X104" s="239"/>
      <c r="Y104" s="240"/>
      <c r="Z104" s="233" t="str">
        <f t="shared" si="75"/>
        <v xml:space="preserve">CA_ACC_01
CA_PSS_04
CA_SENSOR_10
</v>
      </c>
      <c r="AA104" s="241" t="s">
        <v>1011</v>
      </c>
      <c r="AB104" s="242"/>
      <c r="AC104" s="242"/>
      <c r="AD104" s="242"/>
      <c r="AE104" s="242"/>
      <c r="AF104" s="242"/>
      <c r="AG104" s="242"/>
      <c r="AH104" s="242" t="s">
        <v>1011</v>
      </c>
      <c r="AI104" s="242"/>
      <c r="AJ104" s="242"/>
      <c r="AK104" s="242"/>
      <c r="AL104" s="242"/>
      <c r="AM104" s="242"/>
      <c r="AN104" s="242"/>
      <c r="AO104" s="242"/>
      <c r="AP104" s="242"/>
      <c r="AQ104" s="242"/>
      <c r="AR104" s="242"/>
      <c r="AS104" s="243"/>
      <c r="AT104" s="243"/>
      <c r="AU104" s="243" t="s">
        <v>1011</v>
      </c>
      <c r="AV104" s="243"/>
      <c r="AW104" s="243"/>
      <c r="AX104" s="243"/>
      <c r="AY104" s="243" t="s">
        <v>5</v>
      </c>
      <c r="AZ104" s="244" t="s">
        <v>5</v>
      </c>
      <c r="BA104" s="245" t="s">
        <v>1012</v>
      </c>
      <c r="BB104" s="245" t="s">
        <v>5</v>
      </c>
      <c r="BC104" s="245" t="s">
        <v>5</v>
      </c>
      <c r="BD104" s="245" t="s">
        <v>5</v>
      </c>
      <c r="BE104" s="245" t="s">
        <v>5</v>
      </c>
      <c r="BF104" s="246" t="s">
        <v>5</v>
      </c>
      <c r="BG104" s="247" t="s">
        <v>5</v>
      </c>
      <c r="BH104" s="245" t="s">
        <v>5</v>
      </c>
      <c r="BI104" s="245" t="s">
        <v>1012</v>
      </c>
      <c r="BJ104" s="245" t="s">
        <v>1012</v>
      </c>
      <c r="BK104" s="245" t="s">
        <v>5</v>
      </c>
      <c r="BL104" s="245" t="s">
        <v>5</v>
      </c>
      <c r="BM104" s="245" t="s">
        <v>5</v>
      </c>
      <c r="BN104" s="245" t="s">
        <v>5</v>
      </c>
      <c r="BO104" s="245" t="s">
        <v>5</v>
      </c>
      <c r="BP104" s="248" t="s">
        <v>5</v>
      </c>
      <c r="BQ104" s="244" t="s">
        <v>5</v>
      </c>
      <c r="BR104" s="245" t="s">
        <v>5</v>
      </c>
      <c r="BS104" s="245" t="s">
        <v>5</v>
      </c>
      <c r="BT104" s="245" t="s">
        <v>5</v>
      </c>
      <c r="BU104" s="245" t="s">
        <v>5</v>
      </c>
      <c r="BV104" s="245" t="s">
        <v>5</v>
      </c>
      <c r="BW104" s="245" t="s">
        <v>5</v>
      </c>
      <c r="BX104" s="245" t="s">
        <v>5</v>
      </c>
      <c r="BY104" s="245" t="s">
        <v>5</v>
      </c>
      <c r="BZ104" s="245" t="s">
        <v>5</v>
      </c>
      <c r="CA104" s="245" t="s">
        <v>5</v>
      </c>
      <c r="CB104" s="245" t="s">
        <v>5</v>
      </c>
      <c r="CC104" s="245" t="s">
        <v>5</v>
      </c>
      <c r="CD104" s="245" t="s">
        <v>5</v>
      </c>
      <c r="CE104" s="245" t="s">
        <v>5</v>
      </c>
      <c r="CF104" s="245" t="s">
        <v>1012</v>
      </c>
      <c r="CG104" s="245"/>
      <c r="CH104" s="245" t="s">
        <v>5</v>
      </c>
      <c r="CI104" s="245" t="s">
        <v>5</v>
      </c>
      <c r="CJ104" s="248" t="s">
        <v>5</v>
      </c>
      <c r="CK104" s="249">
        <f t="shared" si="76"/>
        <v>1</v>
      </c>
      <c r="CL104" s="250">
        <f t="shared" si="77"/>
        <v>0</v>
      </c>
      <c r="CM104" s="251">
        <f t="shared" si="78"/>
        <v>0</v>
      </c>
      <c r="CN104" s="250">
        <f t="shared" si="79"/>
        <v>0</v>
      </c>
      <c r="CO104" s="251">
        <f t="shared" si="80"/>
        <v>20</v>
      </c>
      <c r="CP104" s="250">
        <f t="shared" si="81"/>
        <v>0</v>
      </c>
      <c r="CQ104" s="251">
        <f t="shared" si="82"/>
        <v>0</v>
      </c>
      <c r="CR104" s="250">
        <f t="shared" si="83"/>
        <v>0</v>
      </c>
      <c r="CS104" s="251">
        <f t="shared" si="84"/>
        <v>0</v>
      </c>
      <c r="CT104" s="250">
        <f t="shared" si="85"/>
        <v>0</v>
      </c>
      <c r="CU104" s="251">
        <f t="shared" si="86"/>
        <v>0</v>
      </c>
      <c r="CV104" s="250">
        <f t="shared" si="87"/>
        <v>0</v>
      </c>
      <c r="CW104" s="251">
        <f t="shared" si="88"/>
        <v>0</v>
      </c>
      <c r="CX104" s="250">
        <f t="shared" si="89"/>
        <v>0</v>
      </c>
      <c r="CY104" s="251">
        <f t="shared" si="90"/>
        <v>0</v>
      </c>
      <c r="CZ104" s="250">
        <f t="shared" si="91"/>
        <v>0</v>
      </c>
      <c r="DA104" s="251">
        <f t="shared" si="92"/>
        <v>0</v>
      </c>
      <c r="DB104" s="250">
        <f t="shared" si="93"/>
        <v>0</v>
      </c>
      <c r="DC104" s="251">
        <v>0</v>
      </c>
      <c r="DD104" s="250">
        <v>0</v>
      </c>
      <c r="DE104" s="251">
        <f t="shared" si="94"/>
        <v>0</v>
      </c>
      <c r="DF104" s="250">
        <f t="shared" si="95"/>
        <v>0</v>
      </c>
      <c r="DG104" s="251">
        <f t="shared" si="96"/>
        <v>0</v>
      </c>
      <c r="DH104" s="250">
        <f t="shared" si="97"/>
        <v>0</v>
      </c>
      <c r="DI104" s="251">
        <v>0</v>
      </c>
      <c r="DJ104" s="250">
        <v>0</v>
      </c>
      <c r="DK104" s="251">
        <f t="shared" si="98"/>
        <v>0</v>
      </c>
      <c r="DL104" s="250">
        <f t="shared" si="99"/>
        <v>0</v>
      </c>
      <c r="DM104" s="251">
        <f t="shared" si="100"/>
        <v>0</v>
      </c>
      <c r="DN104" s="250">
        <f t="shared" si="101"/>
        <v>0</v>
      </c>
      <c r="DO104" s="251">
        <f t="shared" si="102"/>
        <v>0</v>
      </c>
      <c r="DP104" s="250">
        <f t="shared" si="103"/>
        <v>0</v>
      </c>
      <c r="DQ104" s="251">
        <f t="shared" si="104"/>
        <v>32</v>
      </c>
      <c r="DR104" s="250">
        <f t="shared" si="105"/>
        <v>0</v>
      </c>
      <c r="DS104" s="252">
        <f t="shared" si="106"/>
        <v>0</v>
      </c>
      <c r="DT104" s="250">
        <f t="shared" si="107"/>
        <v>0</v>
      </c>
      <c r="DU104" s="251">
        <f t="shared" si="108"/>
        <v>0</v>
      </c>
      <c r="DV104" s="253">
        <f t="shared" si="109"/>
        <v>0</v>
      </c>
      <c r="DW104" s="234" t="s">
        <v>833</v>
      </c>
    </row>
    <row r="105" spans="1:127" ht="63">
      <c r="A105" s="233">
        <v>96</v>
      </c>
      <c r="B105" s="235" t="s">
        <v>828</v>
      </c>
      <c r="C105" s="236" t="s">
        <v>881</v>
      </c>
      <c r="D105" s="235" t="s">
        <v>1224</v>
      </c>
      <c r="E105" s="235" t="s">
        <v>1213</v>
      </c>
      <c r="F105" s="338">
        <v>20</v>
      </c>
      <c r="G105" s="234" t="s">
        <v>1349</v>
      </c>
      <c r="H105" s="391" t="s">
        <v>1355</v>
      </c>
      <c r="I105" s="391" t="s">
        <v>1356</v>
      </c>
      <c r="J105" s="235" t="s">
        <v>1231</v>
      </c>
      <c r="K105" s="234" t="s">
        <v>1232</v>
      </c>
      <c r="L105" s="235" t="s">
        <v>1030</v>
      </c>
      <c r="M105" s="236" t="s">
        <v>1010</v>
      </c>
      <c r="N105" s="237" t="str">
        <f t="shared" si="74"/>
        <v xml:space="preserve">EC_BUSMON
EC_BUSSYNC
EC_DRIVE_TEST_INACTIVE
EC_PRODUCTION_MODE_INACTIVE
EC_ENGINE_NOT_CRANKING
EC_STARTUP_3500MS
</v>
      </c>
      <c r="O105" s="238" t="s">
        <v>1011</v>
      </c>
      <c r="P105" s="239" t="s">
        <v>1011</v>
      </c>
      <c r="Q105" s="239" t="s">
        <v>1011</v>
      </c>
      <c r="R105" s="239" t="s">
        <v>1011</v>
      </c>
      <c r="S105" s="239"/>
      <c r="T105" s="239" t="s">
        <v>1011</v>
      </c>
      <c r="U105" s="239" t="s">
        <v>5</v>
      </c>
      <c r="V105" s="239" t="s">
        <v>5</v>
      </c>
      <c r="W105" s="239" t="s">
        <v>1011</v>
      </c>
      <c r="X105" s="239"/>
      <c r="Y105" s="240"/>
      <c r="Z105" s="233" t="str">
        <f t="shared" si="75"/>
        <v xml:space="preserve">CA_ACC_01
CA_PSS_04
CA_SENSOR_10
</v>
      </c>
      <c r="AA105" s="241" t="s">
        <v>1011</v>
      </c>
      <c r="AB105" s="242"/>
      <c r="AC105" s="242"/>
      <c r="AD105" s="242"/>
      <c r="AE105" s="242"/>
      <c r="AF105" s="242"/>
      <c r="AG105" s="242"/>
      <c r="AH105" s="242" t="s">
        <v>1011</v>
      </c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  <c r="AS105" s="243"/>
      <c r="AT105" s="243"/>
      <c r="AU105" s="243" t="s">
        <v>1011</v>
      </c>
      <c r="AV105" s="243"/>
      <c r="AW105" s="243"/>
      <c r="AX105" s="243"/>
      <c r="AY105" s="243" t="s">
        <v>5</v>
      </c>
      <c r="AZ105" s="244" t="s">
        <v>5</v>
      </c>
      <c r="BA105" s="245" t="s">
        <v>1012</v>
      </c>
      <c r="BB105" s="245" t="s">
        <v>5</v>
      </c>
      <c r="BC105" s="245" t="s">
        <v>5</v>
      </c>
      <c r="BD105" s="245" t="s">
        <v>5</v>
      </c>
      <c r="BE105" s="245" t="s">
        <v>5</v>
      </c>
      <c r="BF105" s="246" t="s">
        <v>5</v>
      </c>
      <c r="BG105" s="247" t="s">
        <v>5</v>
      </c>
      <c r="BH105" s="245" t="s">
        <v>5</v>
      </c>
      <c r="BI105" s="245" t="s">
        <v>1012</v>
      </c>
      <c r="BJ105" s="245" t="s">
        <v>1012</v>
      </c>
      <c r="BK105" s="245" t="s">
        <v>5</v>
      </c>
      <c r="BL105" s="245" t="s">
        <v>5</v>
      </c>
      <c r="BM105" s="245" t="s">
        <v>5</v>
      </c>
      <c r="BN105" s="245" t="s">
        <v>5</v>
      </c>
      <c r="BO105" s="245" t="s">
        <v>5</v>
      </c>
      <c r="BP105" s="248" t="s">
        <v>5</v>
      </c>
      <c r="BQ105" s="244" t="s">
        <v>5</v>
      </c>
      <c r="BR105" s="245" t="s">
        <v>5</v>
      </c>
      <c r="BS105" s="245" t="s">
        <v>5</v>
      </c>
      <c r="BT105" s="245" t="s">
        <v>5</v>
      </c>
      <c r="BU105" s="245" t="s">
        <v>5</v>
      </c>
      <c r="BV105" s="245" t="s">
        <v>5</v>
      </c>
      <c r="BW105" s="245" t="s">
        <v>5</v>
      </c>
      <c r="BX105" s="245" t="s">
        <v>5</v>
      </c>
      <c r="BY105" s="245" t="s">
        <v>5</v>
      </c>
      <c r="BZ105" s="245" t="s">
        <v>5</v>
      </c>
      <c r="CA105" s="245" t="s">
        <v>5</v>
      </c>
      <c r="CB105" s="245" t="s">
        <v>5</v>
      </c>
      <c r="CC105" s="245" t="s">
        <v>5</v>
      </c>
      <c r="CD105" s="245" t="s">
        <v>5</v>
      </c>
      <c r="CE105" s="245" t="s">
        <v>5</v>
      </c>
      <c r="CF105" s="245" t="s">
        <v>1012</v>
      </c>
      <c r="CG105" s="245"/>
      <c r="CH105" s="245" t="s">
        <v>5</v>
      </c>
      <c r="CI105" s="245" t="s">
        <v>5</v>
      </c>
      <c r="CJ105" s="248" t="s">
        <v>5</v>
      </c>
      <c r="CK105" s="249">
        <f t="shared" si="76"/>
        <v>1</v>
      </c>
      <c r="CL105" s="250">
        <f t="shared" si="77"/>
        <v>0</v>
      </c>
      <c r="CM105" s="251">
        <f t="shared" si="78"/>
        <v>0</v>
      </c>
      <c r="CN105" s="250">
        <f t="shared" si="79"/>
        <v>0</v>
      </c>
      <c r="CO105" s="251">
        <f t="shared" si="80"/>
        <v>20</v>
      </c>
      <c r="CP105" s="250">
        <f t="shared" si="81"/>
        <v>0</v>
      </c>
      <c r="CQ105" s="251">
        <f t="shared" si="82"/>
        <v>0</v>
      </c>
      <c r="CR105" s="250">
        <f t="shared" si="83"/>
        <v>0</v>
      </c>
      <c r="CS105" s="251">
        <f t="shared" si="84"/>
        <v>0</v>
      </c>
      <c r="CT105" s="250">
        <f t="shared" si="85"/>
        <v>0</v>
      </c>
      <c r="CU105" s="251">
        <f t="shared" si="86"/>
        <v>0</v>
      </c>
      <c r="CV105" s="250">
        <f t="shared" si="87"/>
        <v>0</v>
      </c>
      <c r="CW105" s="251">
        <f t="shared" si="88"/>
        <v>0</v>
      </c>
      <c r="CX105" s="250">
        <f t="shared" si="89"/>
        <v>0</v>
      </c>
      <c r="CY105" s="251">
        <f t="shared" si="90"/>
        <v>0</v>
      </c>
      <c r="CZ105" s="250">
        <f t="shared" si="91"/>
        <v>0</v>
      </c>
      <c r="DA105" s="251">
        <f t="shared" si="92"/>
        <v>0</v>
      </c>
      <c r="DB105" s="250">
        <f t="shared" si="93"/>
        <v>0</v>
      </c>
      <c r="DC105" s="251">
        <v>0</v>
      </c>
      <c r="DD105" s="250">
        <v>0</v>
      </c>
      <c r="DE105" s="251">
        <f t="shared" si="94"/>
        <v>0</v>
      </c>
      <c r="DF105" s="250">
        <f t="shared" si="95"/>
        <v>0</v>
      </c>
      <c r="DG105" s="251">
        <f t="shared" si="96"/>
        <v>0</v>
      </c>
      <c r="DH105" s="250">
        <f t="shared" si="97"/>
        <v>0</v>
      </c>
      <c r="DI105" s="251">
        <v>0</v>
      </c>
      <c r="DJ105" s="250">
        <v>0</v>
      </c>
      <c r="DK105" s="251">
        <f t="shared" si="98"/>
        <v>0</v>
      </c>
      <c r="DL105" s="250">
        <f t="shared" si="99"/>
        <v>0</v>
      </c>
      <c r="DM105" s="251">
        <f t="shared" si="100"/>
        <v>0</v>
      </c>
      <c r="DN105" s="250">
        <f t="shared" si="101"/>
        <v>0</v>
      </c>
      <c r="DO105" s="251">
        <f t="shared" si="102"/>
        <v>0</v>
      </c>
      <c r="DP105" s="250">
        <f t="shared" si="103"/>
        <v>0</v>
      </c>
      <c r="DQ105" s="251">
        <f t="shared" si="104"/>
        <v>32</v>
      </c>
      <c r="DR105" s="250">
        <f t="shared" si="105"/>
        <v>0</v>
      </c>
      <c r="DS105" s="252">
        <f t="shared" si="106"/>
        <v>0</v>
      </c>
      <c r="DT105" s="250">
        <f t="shared" si="107"/>
        <v>0</v>
      </c>
      <c r="DU105" s="251">
        <f t="shared" si="108"/>
        <v>0</v>
      </c>
      <c r="DV105" s="253">
        <f t="shared" si="109"/>
        <v>0</v>
      </c>
      <c r="DW105" s="234" t="s">
        <v>829</v>
      </c>
    </row>
    <row r="106" spans="1:127" ht="63">
      <c r="A106" s="233">
        <v>97</v>
      </c>
      <c r="B106" s="235" t="s">
        <v>836</v>
      </c>
      <c r="C106" s="236" t="s">
        <v>881</v>
      </c>
      <c r="D106" s="235" t="s">
        <v>1224</v>
      </c>
      <c r="E106" s="235" t="s">
        <v>1213</v>
      </c>
      <c r="F106" s="338">
        <v>20</v>
      </c>
      <c r="G106" s="234" t="s">
        <v>1357</v>
      </c>
      <c r="H106" s="391" t="s">
        <v>1358</v>
      </c>
      <c r="I106" s="391" t="s">
        <v>1359</v>
      </c>
      <c r="J106" s="235" t="s">
        <v>1231</v>
      </c>
      <c r="K106" s="234" t="s">
        <v>1232</v>
      </c>
      <c r="L106" s="235" t="s">
        <v>1030</v>
      </c>
      <c r="M106" s="236" t="s">
        <v>1010</v>
      </c>
      <c r="N106" s="237" t="str">
        <f t="shared" si="74"/>
        <v xml:space="preserve">EC_BUSMON
EC_BUSSYNC
EC_DRIVE_TEST_INACTIVE
EC_PRODUCTION_MODE_INACTIVE
EC_ENGINE_NOT_CRANKING
EC_STARTUP_3500MS
</v>
      </c>
      <c r="O106" s="238" t="s">
        <v>1011</v>
      </c>
      <c r="P106" s="239" t="s">
        <v>1011</v>
      </c>
      <c r="Q106" s="239" t="s">
        <v>1011</v>
      </c>
      <c r="R106" s="239" t="s">
        <v>1011</v>
      </c>
      <c r="S106" s="239"/>
      <c r="T106" s="239" t="s">
        <v>1011</v>
      </c>
      <c r="U106" s="239" t="s">
        <v>5</v>
      </c>
      <c r="V106" s="239" t="s">
        <v>5</v>
      </c>
      <c r="W106" s="239" t="s">
        <v>1011</v>
      </c>
      <c r="X106" s="239"/>
      <c r="Y106" s="240"/>
      <c r="Z106" s="233" t="str">
        <f t="shared" si="75"/>
        <v xml:space="preserve">CA_ACC_01
CA_PSS_06
CA_SENSOR_10
</v>
      </c>
      <c r="AA106" s="241" t="s">
        <v>1011</v>
      </c>
      <c r="AB106" s="242"/>
      <c r="AC106" s="242"/>
      <c r="AD106" s="242"/>
      <c r="AE106" s="242"/>
      <c r="AF106" s="242"/>
      <c r="AG106" s="242"/>
      <c r="AH106" s="242"/>
      <c r="AI106" s="242"/>
      <c r="AJ106" s="242" t="s">
        <v>1011</v>
      </c>
      <c r="AK106" s="242"/>
      <c r="AL106" s="242"/>
      <c r="AM106" s="242"/>
      <c r="AN106" s="242"/>
      <c r="AO106" s="242"/>
      <c r="AP106" s="242"/>
      <c r="AQ106" s="242"/>
      <c r="AR106" s="242"/>
      <c r="AS106" s="243"/>
      <c r="AT106" s="243"/>
      <c r="AU106" s="243" t="s">
        <v>1011</v>
      </c>
      <c r="AV106" s="243"/>
      <c r="AW106" s="243"/>
      <c r="AX106" s="243"/>
      <c r="AY106" s="243" t="s">
        <v>5</v>
      </c>
      <c r="AZ106" s="244" t="s">
        <v>5</v>
      </c>
      <c r="BA106" s="245" t="s">
        <v>1012</v>
      </c>
      <c r="BB106" s="245" t="s">
        <v>5</v>
      </c>
      <c r="BC106" s="245" t="s">
        <v>5</v>
      </c>
      <c r="BD106" s="245" t="s">
        <v>5</v>
      </c>
      <c r="BE106" s="245" t="s">
        <v>5</v>
      </c>
      <c r="BF106" s="246" t="s">
        <v>5</v>
      </c>
      <c r="BG106" s="247" t="s">
        <v>5</v>
      </c>
      <c r="BH106" s="245" t="s">
        <v>5</v>
      </c>
      <c r="BI106" s="245" t="s">
        <v>5</v>
      </c>
      <c r="BJ106" s="245" t="s">
        <v>5</v>
      </c>
      <c r="BK106" s="245" t="s">
        <v>1012</v>
      </c>
      <c r="BL106" s="245" t="s">
        <v>5</v>
      </c>
      <c r="BM106" s="245" t="s">
        <v>5</v>
      </c>
      <c r="BN106" s="245" t="s">
        <v>5</v>
      </c>
      <c r="BO106" s="245" t="s">
        <v>5</v>
      </c>
      <c r="BP106" s="248" t="s">
        <v>5</v>
      </c>
      <c r="BQ106" s="244" t="s">
        <v>5</v>
      </c>
      <c r="BR106" s="245" t="s">
        <v>5</v>
      </c>
      <c r="BS106" s="245" t="s">
        <v>5</v>
      </c>
      <c r="BT106" s="245" t="s">
        <v>5</v>
      </c>
      <c r="BU106" s="245" t="s">
        <v>5</v>
      </c>
      <c r="BV106" s="245" t="s">
        <v>5</v>
      </c>
      <c r="BW106" s="245" t="s">
        <v>5</v>
      </c>
      <c r="BX106" s="245" t="s">
        <v>5</v>
      </c>
      <c r="BY106" s="245" t="s">
        <v>5</v>
      </c>
      <c r="BZ106" s="245" t="s">
        <v>5</v>
      </c>
      <c r="CA106" s="245" t="s">
        <v>5</v>
      </c>
      <c r="CB106" s="245" t="s">
        <v>5</v>
      </c>
      <c r="CC106" s="245" t="s">
        <v>5</v>
      </c>
      <c r="CD106" s="245" t="s">
        <v>5</v>
      </c>
      <c r="CE106" s="245" t="s">
        <v>5</v>
      </c>
      <c r="CF106" s="245" t="s">
        <v>1012</v>
      </c>
      <c r="CG106" s="245"/>
      <c r="CH106" s="245" t="s">
        <v>5</v>
      </c>
      <c r="CI106" s="245" t="s">
        <v>5</v>
      </c>
      <c r="CJ106" s="248" t="s">
        <v>5</v>
      </c>
      <c r="CK106" s="249">
        <f t="shared" si="76"/>
        <v>1</v>
      </c>
      <c r="CL106" s="250">
        <f t="shared" si="77"/>
        <v>0</v>
      </c>
      <c r="CM106" s="251">
        <f t="shared" si="78"/>
        <v>0</v>
      </c>
      <c r="CN106" s="250">
        <f t="shared" si="79"/>
        <v>0</v>
      </c>
      <c r="CO106" s="251">
        <f t="shared" si="80"/>
        <v>2</v>
      </c>
      <c r="CP106" s="250">
        <f t="shared" si="81"/>
        <v>0</v>
      </c>
      <c r="CQ106" s="251">
        <f t="shared" si="82"/>
        <v>0</v>
      </c>
      <c r="CR106" s="250">
        <f t="shared" si="83"/>
        <v>0</v>
      </c>
      <c r="CS106" s="251">
        <f t="shared" si="84"/>
        <v>0</v>
      </c>
      <c r="CT106" s="250">
        <f t="shared" si="85"/>
        <v>0</v>
      </c>
      <c r="CU106" s="251">
        <f t="shared" si="86"/>
        <v>0</v>
      </c>
      <c r="CV106" s="250">
        <f t="shared" si="87"/>
        <v>0</v>
      </c>
      <c r="CW106" s="251">
        <f t="shared" si="88"/>
        <v>0</v>
      </c>
      <c r="CX106" s="250">
        <f t="shared" si="89"/>
        <v>0</v>
      </c>
      <c r="CY106" s="251">
        <f t="shared" si="90"/>
        <v>0</v>
      </c>
      <c r="CZ106" s="250">
        <f t="shared" si="91"/>
        <v>0</v>
      </c>
      <c r="DA106" s="251">
        <f t="shared" si="92"/>
        <v>0</v>
      </c>
      <c r="DB106" s="250">
        <f t="shared" si="93"/>
        <v>0</v>
      </c>
      <c r="DC106" s="251">
        <v>0</v>
      </c>
      <c r="DD106" s="250">
        <v>0</v>
      </c>
      <c r="DE106" s="251">
        <f t="shared" si="94"/>
        <v>0</v>
      </c>
      <c r="DF106" s="250">
        <f t="shared" si="95"/>
        <v>0</v>
      </c>
      <c r="DG106" s="251">
        <f t="shared" si="96"/>
        <v>0</v>
      </c>
      <c r="DH106" s="250">
        <f t="shared" si="97"/>
        <v>0</v>
      </c>
      <c r="DI106" s="251">
        <v>0</v>
      </c>
      <c r="DJ106" s="250">
        <v>0</v>
      </c>
      <c r="DK106" s="251">
        <f t="shared" si="98"/>
        <v>0</v>
      </c>
      <c r="DL106" s="250">
        <f t="shared" si="99"/>
        <v>0</v>
      </c>
      <c r="DM106" s="251">
        <f t="shared" si="100"/>
        <v>0</v>
      </c>
      <c r="DN106" s="250">
        <f t="shared" si="101"/>
        <v>0</v>
      </c>
      <c r="DO106" s="251">
        <f t="shared" si="102"/>
        <v>0</v>
      </c>
      <c r="DP106" s="250">
        <f t="shared" si="103"/>
        <v>0</v>
      </c>
      <c r="DQ106" s="251">
        <f t="shared" si="104"/>
        <v>32</v>
      </c>
      <c r="DR106" s="250">
        <f t="shared" si="105"/>
        <v>0</v>
      </c>
      <c r="DS106" s="252">
        <f t="shared" si="106"/>
        <v>0</v>
      </c>
      <c r="DT106" s="250">
        <f t="shared" si="107"/>
        <v>0</v>
      </c>
      <c r="DU106" s="251">
        <f t="shared" si="108"/>
        <v>0</v>
      </c>
      <c r="DV106" s="253">
        <f t="shared" si="109"/>
        <v>0</v>
      </c>
      <c r="DW106" s="234" t="s">
        <v>837</v>
      </c>
    </row>
    <row r="107" spans="1:127" ht="15.75">
      <c r="A107" s="233">
        <v>98</v>
      </c>
      <c r="B107" s="235" t="s">
        <v>437</v>
      </c>
      <c r="C107" s="236" t="s">
        <v>881</v>
      </c>
      <c r="D107" s="235" t="s">
        <v>1260</v>
      </c>
      <c r="E107" s="235" t="s">
        <v>1272</v>
      </c>
      <c r="F107" s="338">
        <v>20</v>
      </c>
      <c r="G107" s="234" t="s">
        <v>1363</v>
      </c>
      <c r="H107" s="234" t="s">
        <v>1364</v>
      </c>
      <c r="I107" s="234" t="s">
        <v>1365</v>
      </c>
      <c r="J107" s="235" t="s">
        <v>1231</v>
      </c>
      <c r="K107" s="234" t="s">
        <v>1232</v>
      </c>
      <c r="L107" s="235"/>
      <c r="M107" s="236" t="s">
        <v>1010</v>
      </c>
      <c r="N107" s="237" t="str">
        <f t="shared" si="74"/>
        <v xml:space="preserve">EC_BUSMON
EC_BUSSYNC
EC_DRIVE_TEST_INACTIVE
EC_PRODUCTION_MODE_INACTIVE
EC_STARTUP_1000MS
EC_ENGINE_NOT_CRANKING
</v>
      </c>
      <c r="O107" s="238" t="s">
        <v>1011</v>
      </c>
      <c r="P107" s="239" t="s">
        <v>1011</v>
      </c>
      <c r="Q107" s="239" t="s">
        <v>1011</v>
      </c>
      <c r="R107" s="239" t="s">
        <v>1011</v>
      </c>
      <c r="S107" s="239" t="s">
        <v>1011</v>
      </c>
      <c r="T107" s="239" t="s">
        <v>1011</v>
      </c>
      <c r="U107" s="239" t="s">
        <v>5</v>
      </c>
      <c r="V107" s="239" t="s">
        <v>5</v>
      </c>
      <c r="W107" s="239" t="s">
        <v>5</v>
      </c>
      <c r="X107" s="239"/>
      <c r="Y107" s="240"/>
      <c r="Z107" s="233" t="str">
        <f t="shared" si="75"/>
        <v xml:space="preserve">CA_ACC_02
CA_PSS_02
CA_SENSOR_10
</v>
      </c>
      <c r="AA107" s="241"/>
      <c r="AB107" s="242" t="s">
        <v>1011</v>
      </c>
      <c r="AC107" s="242"/>
      <c r="AD107" s="242"/>
      <c r="AE107" s="242"/>
      <c r="AF107" s="242" t="s">
        <v>1011</v>
      </c>
      <c r="AG107" s="242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  <c r="AR107" s="242"/>
      <c r="AS107" s="243"/>
      <c r="AT107" s="243"/>
      <c r="AU107" s="243" t="s">
        <v>1011</v>
      </c>
      <c r="AV107" s="243"/>
      <c r="AW107" s="243"/>
      <c r="AX107" s="243"/>
      <c r="AY107" s="243" t="s">
        <v>5</v>
      </c>
      <c r="AZ107" s="244" t="s">
        <v>1012</v>
      </c>
      <c r="BA107" s="245" t="s">
        <v>5</v>
      </c>
      <c r="BB107" s="245" t="s">
        <v>5</v>
      </c>
      <c r="BC107" s="245" t="s">
        <v>5</v>
      </c>
      <c r="BD107" s="245" t="s">
        <v>5</v>
      </c>
      <c r="BE107" s="245" t="s">
        <v>5</v>
      </c>
      <c r="BF107" s="246" t="s">
        <v>5</v>
      </c>
      <c r="BG107" s="247" t="s">
        <v>5</v>
      </c>
      <c r="BH107" s="245" t="s">
        <v>1012</v>
      </c>
      <c r="BI107" s="245" t="s">
        <v>1012</v>
      </c>
      <c r="BJ107" s="245" t="s">
        <v>1012</v>
      </c>
      <c r="BK107" s="245" t="s">
        <v>1012</v>
      </c>
      <c r="BL107" s="245" t="s">
        <v>1012</v>
      </c>
      <c r="BM107" s="245" t="s">
        <v>5</v>
      </c>
      <c r="BN107" s="245" t="s">
        <v>5</v>
      </c>
      <c r="BO107" s="245" t="s">
        <v>5</v>
      </c>
      <c r="BP107" s="248" t="s">
        <v>5</v>
      </c>
      <c r="BQ107" s="244" t="s">
        <v>5</v>
      </c>
      <c r="BR107" s="245" t="s">
        <v>5</v>
      </c>
      <c r="BS107" s="245" t="s">
        <v>5</v>
      </c>
      <c r="BT107" s="245" t="s">
        <v>5</v>
      </c>
      <c r="BU107" s="245" t="s">
        <v>5</v>
      </c>
      <c r="BV107" s="245" t="s">
        <v>5</v>
      </c>
      <c r="BW107" s="245" t="s">
        <v>5</v>
      </c>
      <c r="BX107" s="245" t="s">
        <v>5</v>
      </c>
      <c r="BY107" s="245" t="s">
        <v>5</v>
      </c>
      <c r="BZ107" s="245" t="s">
        <v>5</v>
      </c>
      <c r="CA107" s="245" t="s">
        <v>5</v>
      </c>
      <c r="CB107" s="245" t="s">
        <v>5</v>
      </c>
      <c r="CC107" s="245" t="s">
        <v>5</v>
      </c>
      <c r="CD107" s="245" t="s">
        <v>5</v>
      </c>
      <c r="CE107" s="245" t="s">
        <v>5</v>
      </c>
      <c r="CF107" s="245" t="s">
        <v>1012</v>
      </c>
      <c r="CG107" s="245"/>
      <c r="CH107" s="245" t="s">
        <v>5</v>
      </c>
      <c r="CI107" s="245" t="s">
        <v>5</v>
      </c>
      <c r="CJ107" s="248" t="s">
        <v>5</v>
      </c>
      <c r="CK107" s="249">
        <f t="shared" si="76"/>
        <v>4</v>
      </c>
      <c r="CL107" s="250">
        <f t="shared" si="77"/>
        <v>0</v>
      </c>
      <c r="CM107" s="251">
        <f t="shared" si="78"/>
        <v>0</v>
      </c>
      <c r="CN107" s="250">
        <f t="shared" si="79"/>
        <v>0</v>
      </c>
      <c r="CO107" s="251">
        <f t="shared" si="80"/>
        <v>62</v>
      </c>
      <c r="CP107" s="250">
        <f t="shared" si="81"/>
        <v>0</v>
      </c>
      <c r="CQ107" s="251">
        <f t="shared" si="82"/>
        <v>0</v>
      </c>
      <c r="CR107" s="250">
        <f t="shared" si="83"/>
        <v>0</v>
      </c>
      <c r="CS107" s="251">
        <f t="shared" si="84"/>
        <v>0</v>
      </c>
      <c r="CT107" s="250">
        <f t="shared" si="85"/>
        <v>0</v>
      </c>
      <c r="CU107" s="251">
        <f t="shared" si="86"/>
        <v>0</v>
      </c>
      <c r="CV107" s="250">
        <f t="shared" si="87"/>
        <v>0</v>
      </c>
      <c r="CW107" s="251">
        <f t="shared" si="88"/>
        <v>0</v>
      </c>
      <c r="CX107" s="250">
        <f t="shared" si="89"/>
        <v>0</v>
      </c>
      <c r="CY107" s="251">
        <f t="shared" si="90"/>
        <v>0</v>
      </c>
      <c r="CZ107" s="250">
        <f t="shared" si="91"/>
        <v>0</v>
      </c>
      <c r="DA107" s="251">
        <f t="shared" si="92"/>
        <v>0</v>
      </c>
      <c r="DB107" s="250">
        <f t="shared" si="93"/>
        <v>0</v>
      </c>
      <c r="DC107" s="251">
        <v>0</v>
      </c>
      <c r="DD107" s="250">
        <v>0</v>
      </c>
      <c r="DE107" s="251">
        <f t="shared" si="94"/>
        <v>0</v>
      </c>
      <c r="DF107" s="250">
        <f t="shared" si="95"/>
        <v>0</v>
      </c>
      <c r="DG107" s="251">
        <f t="shared" si="96"/>
        <v>0</v>
      </c>
      <c r="DH107" s="250">
        <f t="shared" si="97"/>
        <v>0</v>
      </c>
      <c r="DI107" s="251">
        <v>0</v>
      </c>
      <c r="DJ107" s="250">
        <v>0</v>
      </c>
      <c r="DK107" s="251">
        <f t="shared" si="98"/>
        <v>0</v>
      </c>
      <c r="DL107" s="250">
        <f t="shared" si="99"/>
        <v>0</v>
      </c>
      <c r="DM107" s="251">
        <f t="shared" si="100"/>
        <v>0</v>
      </c>
      <c r="DN107" s="250">
        <f t="shared" si="101"/>
        <v>0</v>
      </c>
      <c r="DO107" s="251">
        <f t="shared" si="102"/>
        <v>0</v>
      </c>
      <c r="DP107" s="250">
        <f t="shared" si="103"/>
        <v>0</v>
      </c>
      <c r="DQ107" s="251">
        <f t="shared" si="104"/>
        <v>32</v>
      </c>
      <c r="DR107" s="250">
        <f t="shared" si="105"/>
        <v>0</v>
      </c>
      <c r="DS107" s="252">
        <f t="shared" si="106"/>
        <v>0</v>
      </c>
      <c r="DT107" s="250">
        <f t="shared" si="107"/>
        <v>0</v>
      </c>
      <c r="DU107" s="251">
        <f t="shared" si="108"/>
        <v>0</v>
      </c>
      <c r="DV107" s="253">
        <f t="shared" si="109"/>
        <v>0</v>
      </c>
      <c r="DW107" s="234" t="s">
        <v>438</v>
      </c>
    </row>
    <row r="108" spans="1:127" ht="15.75">
      <c r="A108" s="233">
        <v>99</v>
      </c>
      <c r="B108" s="416" t="s">
        <v>848</v>
      </c>
      <c r="C108" s="414" t="s">
        <v>881</v>
      </c>
      <c r="D108" s="416" t="s">
        <v>1275</v>
      </c>
      <c r="E108" s="416" t="s">
        <v>1291</v>
      </c>
      <c r="F108" s="415">
        <v>100</v>
      </c>
      <c r="G108" s="413" t="s">
        <v>1420</v>
      </c>
      <c r="H108" s="413" t="s">
        <v>1421</v>
      </c>
      <c r="I108" s="413" t="s">
        <v>1422</v>
      </c>
      <c r="J108" s="416" t="s">
        <v>1231</v>
      </c>
      <c r="K108" s="413" t="s">
        <v>1232</v>
      </c>
      <c r="L108" s="416" t="s">
        <v>1023</v>
      </c>
      <c r="M108" s="414" t="s">
        <v>1010</v>
      </c>
      <c r="N108" s="417" t="str">
        <f t="shared" ref="N108:N116" si="146">IF(O108="Y",$O$3&amp;CHAR(10),"")&amp;IF(P108="Y",$P$3&amp;CHAR(10),"")&amp;IF(Q108="Y",$Q$3&amp;CHAR(10),"")&amp;IF(R108="Y",$R$3&amp;CHAR(10),"")&amp;IF(S108="Y",$S$3&amp;CHAR(10),"")&amp;IF(T108="Y",$T$3&amp;CHAR(10),"")&amp;IF(U108="Y",$U$3&amp;CHAR(10),"")&amp;IF(V108="Y",$V$3&amp;CHAR(10),"")&amp;IF(W108="Y",$W$3&amp;CHAR(10),"")&amp;IF(X108="Y",$X$3&amp;CHAR(10),"")&amp;IF(Y108="Y",$Y$3&amp;CHAR(10),"")</f>
        <v xml:space="preserve">EC_BUSMON
EC_BUSSYNC
EC_DRIVE_TEST_INACTIVE
EC_PRODUCTION_MODE_INACTIVE
EC_STARTUP_1000MS
EC_ENGINE_NOT_CRANKING
</v>
      </c>
      <c r="O108" s="418" t="s">
        <v>1011</v>
      </c>
      <c r="P108" s="419" t="s">
        <v>1011</v>
      </c>
      <c r="Q108" s="419" t="s">
        <v>1011</v>
      </c>
      <c r="R108" s="419" t="s">
        <v>1011</v>
      </c>
      <c r="S108" s="419" t="s">
        <v>1011</v>
      </c>
      <c r="T108" s="419" t="s">
        <v>1011</v>
      </c>
      <c r="U108" s="419" t="s">
        <v>5</v>
      </c>
      <c r="V108" s="419" t="s">
        <v>5</v>
      </c>
      <c r="W108" s="419" t="s">
        <v>5</v>
      </c>
      <c r="X108" s="419"/>
      <c r="Y108" s="420"/>
      <c r="Z108" s="412" t="str">
        <f t="shared" ref="Z108:Z116" si="147">IF(AA108="Y",$AA$3&amp;CHAR(10),"") &amp; IF(AB108="Y",$AB$3&amp;CHAR(10),"") &amp; IF(AC108="Y",$AC$3&amp;CHAR(10),"") &amp; IF(AD108="Y",$AD$3&amp;CHAR(10),"")&amp; IF(AE108="Y",$AE$3&amp;CHAR(10),"")&amp; IF(AF108="Y",$AF$3&amp;CHAR(10),"") &amp; IF(AG108="Y",$AG$3&amp;CHAR(10),"") &amp; IF(AH108="Y",$AH$3&amp;CHAR(10),"") &amp; IF(AI108="Y",$AI$3&amp;CHAR(10),"") &amp; IF(AJ108="Y",$AJ$3&amp;CHAR(10),"") &amp; IF(AK108="Y",$AK$3&amp;CHAR(10),"") &amp; IF(AL108="Y",$AL$3&amp;CHAR(10),"") &amp; IF(AM108="Y",$AM$3&amp;CHAR(10),"") &amp; IF(AN108="Y",$AN$3&amp;CHAR(10),"") &amp; IF(AO108="Y",$AO$3&amp;CHAR(10),"") &amp; IF(AP108="Y",$AP$3&amp;CHAR(10),"") &amp; IF(AQ108="Y",$AQ$3&amp;CHAR(10),"") &amp; IF(AR108="Y",$AR$3&amp;CHAR(10),"") &amp; IF(AS108="Y",$AS$3&amp;CHAR(10),"") &amp; IF(AT108="Y",$AT$3&amp;CHAR(10),"") &amp; IF(AU108="Y",$AU$3&amp;CHAR(10),"") &amp; IF(AV108="Y",$AV$3&amp;CHAR(10),"") &amp; IF(AW108="Y",$AW$3&amp;CHAR(10),"") &amp; IF(AX108="Y",$AX$3&amp;CHAR(10),"") &amp; IF(AY108="Y",$AY$3&amp;CHAR(10),"")</f>
        <v xml:space="preserve">CA_ACC_01
CA_PSS_01
</v>
      </c>
      <c r="AA108" s="421" t="s">
        <v>1011</v>
      </c>
      <c r="AB108" s="422"/>
      <c r="AC108" s="422"/>
      <c r="AD108" s="422"/>
      <c r="AE108" s="422" t="s">
        <v>1011</v>
      </c>
      <c r="AF108" s="422"/>
      <c r="AG108" s="422"/>
      <c r="AH108" s="422"/>
      <c r="AI108" s="422"/>
      <c r="AJ108" s="422"/>
      <c r="AK108" s="422"/>
      <c r="AL108" s="422"/>
      <c r="AM108" s="422"/>
      <c r="AN108" s="422"/>
      <c r="AO108" s="422"/>
      <c r="AP108" s="422"/>
      <c r="AQ108" s="422"/>
      <c r="AR108" s="422"/>
      <c r="AS108" s="423"/>
      <c r="AT108" s="423"/>
      <c r="AU108" s="423"/>
      <c r="AV108" s="423"/>
      <c r="AW108" s="423"/>
      <c r="AX108" s="423"/>
      <c r="AY108" s="423" t="s">
        <v>5</v>
      </c>
      <c r="AZ108" s="424" t="s">
        <v>5</v>
      </c>
      <c r="BA108" s="425" t="s">
        <v>1012</v>
      </c>
      <c r="BB108" s="425" t="s">
        <v>5</v>
      </c>
      <c r="BC108" s="425" t="s">
        <v>5</v>
      </c>
      <c r="BD108" s="425" t="s">
        <v>5</v>
      </c>
      <c r="BE108" s="425" t="s">
        <v>5</v>
      </c>
      <c r="BF108" s="426" t="s">
        <v>5</v>
      </c>
      <c r="BG108" s="424" t="s">
        <v>1012</v>
      </c>
      <c r="BH108" s="425" t="s">
        <v>5</v>
      </c>
      <c r="BI108" s="425" t="s">
        <v>5</v>
      </c>
      <c r="BJ108" s="425" t="s">
        <v>5</v>
      </c>
      <c r="BK108" s="425" t="s">
        <v>5</v>
      </c>
      <c r="BL108" s="425" t="s">
        <v>5</v>
      </c>
      <c r="BM108" s="425" t="s">
        <v>5</v>
      </c>
      <c r="BN108" s="425" t="s">
        <v>5</v>
      </c>
      <c r="BO108" s="425" t="s">
        <v>5</v>
      </c>
      <c r="BP108" s="426" t="s">
        <v>5</v>
      </c>
      <c r="BQ108" s="424" t="s">
        <v>5</v>
      </c>
      <c r="BR108" s="425" t="s">
        <v>5</v>
      </c>
      <c r="BS108" s="425" t="s">
        <v>5</v>
      </c>
      <c r="BT108" s="425" t="s">
        <v>5</v>
      </c>
      <c r="BU108" s="425" t="s">
        <v>5</v>
      </c>
      <c r="BV108" s="425" t="s">
        <v>5</v>
      </c>
      <c r="BW108" s="425" t="s">
        <v>5</v>
      </c>
      <c r="BX108" s="425" t="s">
        <v>5</v>
      </c>
      <c r="BY108" s="425" t="s">
        <v>5</v>
      </c>
      <c r="BZ108" s="425" t="s">
        <v>5</v>
      </c>
      <c r="CA108" s="425" t="s">
        <v>5</v>
      </c>
      <c r="CB108" s="425" t="s">
        <v>5</v>
      </c>
      <c r="CC108" s="425" t="s">
        <v>5</v>
      </c>
      <c r="CD108" s="425" t="s">
        <v>5</v>
      </c>
      <c r="CE108" s="425" t="s">
        <v>5</v>
      </c>
      <c r="CF108" s="425"/>
      <c r="CG108" s="425"/>
      <c r="CH108" s="425" t="s">
        <v>5</v>
      </c>
      <c r="CI108" s="425" t="s">
        <v>5</v>
      </c>
      <c r="CJ108" s="426" t="s">
        <v>5</v>
      </c>
      <c r="CK108" s="438">
        <f t="shared" ref="CK108:CK116" si="148">IF(AZ108&lt;&gt;"",$AZ$4,0)+IF(BA108&lt;&gt;"",$BA$4,0)+IF(BB108&lt;&gt;"",$BB$4,0)+IF(BC108&lt;&gt;"",$BC$4,0)</f>
        <v>1</v>
      </c>
      <c r="CL108" s="430">
        <f t="shared" ref="CL108:CL116" si="149">IF(OR(AZ108="IR",BA108="IR",BB108="IR",BC108="IR"),1,0)</f>
        <v>0</v>
      </c>
      <c r="CM108" s="431">
        <f t="shared" ref="CM108:CM116" si="150">IF(BD108&lt;&gt;"",$BD$4,0) + IF(BE108&lt;&gt;"",$BE$4,0) + IF(BF108&lt;&gt;"",$BF$4,0)</f>
        <v>0</v>
      </c>
      <c r="CN108" s="430">
        <f t="shared" ref="CN108:CN116" si="151">IF(OR(BD108="IR",BE108="IR",BF108="IR"),1,0)</f>
        <v>0</v>
      </c>
      <c r="CO108" s="431">
        <f t="shared" ref="CO108:CO116" si="152">IF(BG108&lt;&gt;"",$BG$4,0)+IF(BH108&lt;&gt;"",$BH$4,0)+IF(BI108&lt;&gt;"",$BI$4,0)+IF(BJ108&lt;&gt;"",$BJ$4,0)+IF(BK108&lt;&gt;"",$BK$4,0)+IF(BL108&lt;&gt;"",$BL$4,0)+IF(BM108&lt;&gt;"",$BM$4,0)</f>
        <v>1</v>
      </c>
      <c r="CP108" s="430">
        <f t="shared" ref="CP108:CP116" si="153">IF(OR(BG108="IR",BH108="IR",BI108="IR",BJ108="IR",BK108="IR",BL108="IR",BM108="IR"),1,0)</f>
        <v>0</v>
      </c>
      <c r="CQ108" s="431">
        <f t="shared" ref="CQ108:CQ116" si="154">IF(BN108&lt;&gt;"",$BN$4,0) + IF(BO108&lt;&gt;"",$BO$4,0) + IF(BP108&lt;&gt;"",$BP$4,0)</f>
        <v>0</v>
      </c>
      <c r="CR108" s="430">
        <f t="shared" ref="CR108:CR116" si="155">IF(OR(BN108="IR",BO108="IR",BP108="IR"),1,0)</f>
        <v>0</v>
      </c>
      <c r="CS108" s="431">
        <f t="shared" ref="CS108:CS116" si="156">IF(BQ108&lt;&gt;"",$BQ$4,0) + IF(BR108&lt;&gt;"",$BR$4,0)</f>
        <v>0</v>
      </c>
      <c r="CT108" s="430">
        <f t="shared" ref="CT108:CT116" si="157">IF(OR(BQ108="IR",BR108="IR"),1,0)</f>
        <v>0</v>
      </c>
      <c r="CU108" s="431">
        <f t="shared" ref="CU108:CU116" si="158">IF(BS108&lt;&gt;"",$BS$4,0)</f>
        <v>0</v>
      </c>
      <c r="CV108" s="430">
        <f t="shared" ref="CV108:CV116" si="159">IF(BS108="IR",1,0)</f>
        <v>0</v>
      </c>
      <c r="CW108" s="431">
        <f t="shared" ref="CW108:CW116" si="160">IF(BT108&lt;&gt;"",$BT$4,0)</f>
        <v>0</v>
      </c>
      <c r="CX108" s="430">
        <f t="shared" ref="CX108:CX116" si="161">IF(BT108="IR",1,0)</f>
        <v>0</v>
      </c>
      <c r="CY108" s="431">
        <f t="shared" ref="CY108:CY116" si="162">IF(BU108&lt;&gt;"",$BU$4,0) + IF(BV108&lt;&gt;"",$BV$4,0) + IF(BW108&lt;&gt;"",$BW$4,0)</f>
        <v>0</v>
      </c>
      <c r="CZ108" s="430">
        <f t="shared" ref="CZ108:CZ116" si="163">IF(OR(BU108="IR",BV108="IR",BW108="IR"),1,0)</f>
        <v>0</v>
      </c>
      <c r="DA108" s="431">
        <f t="shared" ref="DA108:DA116" si="164">IF(BX108&lt;&gt;"",$BX$4,0)</f>
        <v>0</v>
      </c>
      <c r="DB108" s="430">
        <f t="shared" ref="DB108:DB116" si="165">IF(BX108="IR",1,0)</f>
        <v>0</v>
      </c>
      <c r="DC108" s="431">
        <v>0</v>
      </c>
      <c r="DD108" s="430">
        <v>0</v>
      </c>
      <c r="DE108" s="431">
        <f t="shared" ref="DE108:DE116" si="166">IF(BY108&lt;&gt;"",$BY$4,0)</f>
        <v>0</v>
      </c>
      <c r="DF108" s="430">
        <f t="shared" ref="DF108:DF116" si="167">IF(BY108="IR",1,0)</f>
        <v>0</v>
      </c>
      <c r="DG108" s="431">
        <f t="shared" ref="DG108:DG116" si="168">IF(BZ108&lt;&gt;"",$BZ$4,0)</f>
        <v>0</v>
      </c>
      <c r="DH108" s="430">
        <f t="shared" ref="DH108:DH116" si="169">IF(BZ108="IR",1,0)</f>
        <v>0</v>
      </c>
      <c r="DI108" s="431">
        <v>0</v>
      </c>
      <c r="DJ108" s="430">
        <v>0</v>
      </c>
      <c r="DK108" s="431">
        <f t="shared" ref="DK108:DK116" si="170">IF(CA108&lt;&gt;"",$CA$4,0)</f>
        <v>0</v>
      </c>
      <c r="DL108" s="430">
        <f t="shared" ref="DL108:DL116" si="171">IF(CA108="IR",1,0)</f>
        <v>0</v>
      </c>
      <c r="DM108" s="431">
        <f t="shared" ref="DM108:DM116" si="172">IF(CB108&lt;&gt;"",$CB$4,0) + IF(CC108&lt;&gt;"",$CC$4,0)</f>
        <v>0</v>
      </c>
      <c r="DN108" s="430">
        <f t="shared" ref="DN108:DN116" si="173">IF(OR(CB108="IR",CC108="IR"),1,0)</f>
        <v>0</v>
      </c>
      <c r="DO108" s="431">
        <f t="shared" ref="DO108:DO116" si="174">IF(CD108&lt;&gt;"",$CD$4,0) + IF(CE108="re",$CE$4,0)</f>
        <v>0</v>
      </c>
      <c r="DP108" s="430">
        <f t="shared" ref="DP108:DP116" si="175">IF(OR(CD108="IR",CE108="IR"),1,0)</f>
        <v>0</v>
      </c>
      <c r="DQ108" s="431">
        <f t="shared" ref="DQ108:DQ116" si="176">IF(CF108&lt;&gt;"",$CF$4,0) + IF(CG108&lt;&gt;"",$CG$4,0)</f>
        <v>0</v>
      </c>
      <c r="DR108" s="430">
        <f t="shared" ref="DR108:DR116" si="177">IF(OR(CF108="IR",CG108="IR"),1,0)</f>
        <v>0</v>
      </c>
      <c r="DS108" s="432">
        <f t="shared" ref="DS108:DS116" si="178">IF(CH108&lt;&gt;"",$CH$4,0) + IF(CI108&lt;&gt;"",$CI$4,0)</f>
        <v>0</v>
      </c>
      <c r="DT108" s="430">
        <f t="shared" ref="DT108:DT116" si="179">IF(OR(CH108="IR",CI108="IR"),1,0)</f>
        <v>0</v>
      </c>
      <c r="DU108" s="431">
        <f t="shared" ref="DU108:DU116" si="180">IF(CJ108&lt;&gt;"",$CJ$4,0)</f>
        <v>0</v>
      </c>
      <c r="DV108" s="433">
        <f t="shared" ref="DV108:DV116" si="181">IF(CJ108="IR",1,0)</f>
        <v>0</v>
      </c>
      <c r="DW108" s="413" t="s">
        <v>36</v>
      </c>
    </row>
    <row r="109" spans="1:127" ht="15.75">
      <c r="A109" s="233">
        <v>100</v>
      </c>
      <c r="B109" s="235" t="s">
        <v>377</v>
      </c>
      <c r="C109" s="236" t="s">
        <v>885</v>
      </c>
      <c r="D109" s="235" t="s">
        <v>1224</v>
      </c>
      <c r="E109" s="235" t="s">
        <v>1213</v>
      </c>
      <c r="F109" s="338">
        <v>20</v>
      </c>
      <c r="G109" s="234" t="s">
        <v>1312</v>
      </c>
      <c r="H109" s="234" t="s">
        <v>1313</v>
      </c>
      <c r="I109" s="234" t="s">
        <v>1314</v>
      </c>
      <c r="J109" s="235" t="s">
        <v>1231</v>
      </c>
      <c r="K109" s="234" t="s">
        <v>1232</v>
      </c>
      <c r="L109" s="235"/>
      <c r="M109" s="236" t="s">
        <v>1010</v>
      </c>
      <c r="N109" s="237" t="str">
        <f t="shared" si="146"/>
        <v xml:space="preserve">EC_BUSMON
EC_BUSSYNC
EC_DRIVE_TEST_INACTIVE
EC_PRODUCTION_MODE_INACTIVE
EC_STARTUP_1000MS
EC_ENGINE_NOT_CRANKING
</v>
      </c>
      <c r="O109" s="238" t="s">
        <v>1011</v>
      </c>
      <c r="P109" s="239" t="s">
        <v>1011</v>
      </c>
      <c r="Q109" s="239" t="s">
        <v>1011</v>
      </c>
      <c r="R109" s="239" t="s">
        <v>1011</v>
      </c>
      <c r="S109" s="239" t="s">
        <v>1011</v>
      </c>
      <c r="T109" s="239" t="s">
        <v>1011</v>
      </c>
      <c r="U109" s="239" t="s">
        <v>5</v>
      </c>
      <c r="V109" s="239" t="s">
        <v>5</v>
      </c>
      <c r="W109" s="239" t="s">
        <v>5</v>
      </c>
      <c r="X109" s="239"/>
      <c r="Y109" s="240"/>
      <c r="Z109" s="233" t="str">
        <f t="shared" si="147"/>
        <v xml:space="preserve">CA_ACC_02
CA_PSS_01
CA_SENSOR_08
CA_SENSOR_10
</v>
      </c>
      <c r="AA109" s="241"/>
      <c r="AB109" s="242" t="s">
        <v>1011</v>
      </c>
      <c r="AC109" s="242"/>
      <c r="AD109" s="242"/>
      <c r="AE109" s="242" t="s">
        <v>1011</v>
      </c>
      <c r="AF109" s="242"/>
      <c r="AG109" s="242"/>
      <c r="AH109" s="242"/>
      <c r="AI109" s="242"/>
      <c r="AJ109" s="242"/>
      <c r="AK109" s="242"/>
      <c r="AL109" s="242"/>
      <c r="AM109" s="242"/>
      <c r="AN109" s="242"/>
      <c r="AO109" s="242"/>
      <c r="AP109" s="242"/>
      <c r="AQ109" s="242"/>
      <c r="AR109" s="242"/>
      <c r="AS109" s="243" t="s">
        <v>1011</v>
      </c>
      <c r="AT109" s="243"/>
      <c r="AU109" s="243" t="s">
        <v>1011</v>
      </c>
      <c r="AV109" s="243"/>
      <c r="AW109" s="243"/>
      <c r="AX109" s="243"/>
      <c r="AY109" s="243" t="s">
        <v>5</v>
      </c>
      <c r="AZ109" s="244" t="s">
        <v>1012</v>
      </c>
      <c r="BA109" s="245" t="s">
        <v>5</v>
      </c>
      <c r="BB109" s="245" t="s">
        <v>5</v>
      </c>
      <c r="BC109" s="245" t="s">
        <v>5</v>
      </c>
      <c r="BD109" s="245" t="s">
        <v>5</v>
      </c>
      <c r="BE109" s="245" t="s">
        <v>5</v>
      </c>
      <c r="BF109" s="246" t="s">
        <v>5</v>
      </c>
      <c r="BG109" s="247" t="s">
        <v>1012</v>
      </c>
      <c r="BH109" s="245" t="s">
        <v>5</v>
      </c>
      <c r="BI109" s="245" t="s">
        <v>5</v>
      </c>
      <c r="BJ109" s="245" t="s">
        <v>5</v>
      </c>
      <c r="BK109" s="245" t="s">
        <v>5</v>
      </c>
      <c r="BL109" s="245" t="s">
        <v>5</v>
      </c>
      <c r="BM109" s="245" t="s">
        <v>5</v>
      </c>
      <c r="BN109" s="245" t="s">
        <v>5</v>
      </c>
      <c r="BO109" s="245" t="s">
        <v>5</v>
      </c>
      <c r="BP109" s="248" t="s">
        <v>5</v>
      </c>
      <c r="BQ109" s="244" t="s">
        <v>5</v>
      </c>
      <c r="BR109" s="245" t="s">
        <v>5</v>
      </c>
      <c r="BS109" s="245" t="s">
        <v>5</v>
      </c>
      <c r="BT109" s="245" t="s">
        <v>5</v>
      </c>
      <c r="BU109" s="245" t="s">
        <v>5</v>
      </c>
      <c r="BV109" s="245" t="s">
        <v>5</v>
      </c>
      <c r="BW109" s="245" t="s">
        <v>5</v>
      </c>
      <c r="BX109" s="245" t="s">
        <v>5</v>
      </c>
      <c r="BY109" s="245" t="s">
        <v>1012</v>
      </c>
      <c r="BZ109" s="245" t="s">
        <v>5</v>
      </c>
      <c r="CA109" s="245" t="s">
        <v>1012</v>
      </c>
      <c r="CB109" s="245" t="s">
        <v>5</v>
      </c>
      <c r="CC109" s="245" t="s">
        <v>5</v>
      </c>
      <c r="CD109" s="245" t="s">
        <v>5</v>
      </c>
      <c r="CE109" s="245" t="s">
        <v>5</v>
      </c>
      <c r="CF109" s="245" t="s">
        <v>1012</v>
      </c>
      <c r="CG109" s="245"/>
      <c r="CH109" s="245" t="s">
        <v>5</v>
      </c>
      <c r="CI109" s="245" t="s">
        <v>5</v>
      </c>
      <c r="CJ109" s="248" t="s">
        <v>5</v>
      </c>
      <c r="CK109" s="249">
        <f t="shared" si="148"/>
        <v>4</v>
      </c>
      <c r="CL109" s="250">
        <f t="shared" si="149"/>
        <v>0</v>
      </c>
      <c r="CM109" s="251">
        <f t="shared" si="150"/>
        <v>0</v>
      </c>
      <c r="CN109" s="250">
        <f t="shared" si="151"/>
        <v>0</v>
      </c>
      <c r="CO109" s="251">
        <f t="shared" si="152"/>
        <v>1</v>
      </c>
      <c r="CP109" s="250">
        <f t="shared" si="153"/>
        <v>0</v>
      </c>
      <c r="CQ109" s="251">
        <f t="shared" si="154"/>
        <v>0</v>
      </c>
      <c r="CR109" s="250">
        <f t="shared" si="155"/>
        <v>0</v>
      </c>
      <c r="CS109" s="251">
        <f t="shared" si="156"/>
        <v>0</v>
      </c>
      <c r="CT109" s="250">
        <f t="shared" si="157"/>
        <v>0</v>
      </c>
      <c r="CU109" s="251">
        <f t="shared" si="158"/>
        <v>0</v>
      </c>
      <c r="CV109" s="250">
        <f t="shared" si="159"/>
        <v>0</v>
      </c>
      <c r="CW109" s="251">
        <f t="shared" si="160"/>
        <v>0</v>
      </c>
      <c r="CX109" s="250">
        <f t="shared" si="161"/>
        <v>0</v>
      </c>
      <c r="CY109" s="251">
        <f t="shared" si="162"/>
        <v>0</v>
      </c>
      <c r="CZ109" s="250">
        <f t="shared" si="163"/>
        <v>0</v>
      </c>
      <c r="DA109" s="251">
        <f t="shared" si="164"/>
        <v>0</v>
      </c>
      <c r="DB109" s="250">
        <f t="shared" si="165"/>
        <v>0</v>
      </c>
      <c r="DC109" s="251">
        <v>0</v>
      </c>
      <c r="DD109" s="250">
        <v>0</v>
      </c>
      <c r="DE109" s="251">
        <f t="shared" si="166"/>
        <v>1</v>
      </c>
      <c r="DF109" s="250">
        <f t="shared" si="167"/>
        <v>0</v>
      </c>
      <c r="DG109" s="251">
        <f t="shared" si="168"/>
        <v>0</v>
      </c>
      <c r="DH109" s="250">
        <f t="shared" si="169"/>
        <v>0</v>
      </c>
      <c r="DI109" s="251">
        <v>0</v>
      </c>
      <c r="DJ109" s="250">
        <v>0</v>
      </c>
      <c r="DK109" s="251">
        <f t="shared" si="170"/>
        <v>1</v>
      </c>
      <c r="DL109" s="250">
        <f t="shared" si="171"/>
        <v>0</v>
      </c>
      <c r="DM109" s="251">
        <f t="shared" si="172"/>
        <v>0</v>
      </c>
      <c r="DN109" s="250">
        <f t="shared" si="173"/>
        <v>0</v>
      </c>
      <c r="DO109" s="251">
        <f t="shared" si="174"/>
        <v>0</v>
      </c>
      <c r="DP109" s="250">
        <f t="shared" si="175"/>
        <v>0</v>
      </c>
      <c r="DQ109" s="251">
        <f t="shared" si="176"/>
        <v>32</v>
      </c>
      <c r="DR109" s="250">
        <f t="shared" si="177"/>
        <v>0</v>
      </c>
      <c r="DS109" s="252">
        <f t="shared" si="178"/>
        <v>0</v>
      </c>
      <c r="DT109" s="250">
        <f t="shared" si="179"/>
        <v>0</v>
      </c>
      <c r="DU109" s="251">
        <f t="shared" si="180"/>
        <v>0</v>
      </c>
      <c r="DV109" s="253">
        <f t="shared" si="181"/>
        <v>0</v>
      </c>
      <c r="DW109" s="234" t="s">
        <v>378</v>
      </c>
    </row>
    <row r="110" spans="1:127" ht="15.75">
      <c r="A110" s="233">
        <v>101</v>
      </c>
      <c r="B110" s="235" t="s">
        <v>400</v>
      </c>
      <c r="C110" s="236" t="s">
        <v>885</v>
      </c>
      <c r="D110" s="235" t="s">
        <v>1223</v>
      </c>
      <c r="E110" s="235" t="s">
        <v>1212</v>
      </c>
      <c r="F110" s="338">
        <v>10</v>
      </c>
      <c r="G110" s="234" t="s">
        <v>1318</v>
      </c>
      <c r="H110" s="234" t="s">
        <v>1319</v>
      </c>
      <c r="I110" s="234" t="s">
        <v>1320</v>
      </c>
      <c r="J110" s="235" t="s">
        <v>1231</v>
      </c>
      <c r="K110" s="234" t="s">
        <v>1232</v>
      </c>
      <c r="L110" s="235" t="s">
        <v>1022</v>
      </c>
      <c r="M110" s="236" t="s">
        <v>1010</v>
      </c>
      <c r="N110" s="237" t="str">
        <f t="shared" si="146"/>
        <v xml:space="preserve">EC_BUSMON
EC_BUSSYNC
EC_DRIVE_TEST_INACTIVE
EC_PRODUCTION_MODE_INACTIVE
EC_STARTUP_1000MS
EC_ENGINE_NOT_CRANKING
</v>
      </c>
      <c r="O110" s="238" t="s">
        <v>1011</v>
      </c>
      <c r="P110" s="239" t="s">
        <v>1011</v>
      </c>
      <c r="Q110" s="239" t="s">
        <v>1011</v>
      </c>
      <c r="R110" s="239" t="s">
        <v>1011</v>
      </c>
      <c r="S110" s="239" t="s">
        <v>1011</v>
      </c>
      <c r="T110" s="239" t="s">
        <v>1011</v>
      </c>
      <c r="U110" s="239" t="s">
        <v>5</v>
      </c>
      <c r="V110" s="239" t="s">
        <v>5</v>
      </c>
      <c r="W110" s="239" t="s">
        <v>5</v>
      </c>
      <c r="X110" s="239"/>
      <c r="Y110" s="240"/>
      <c r="Z110" s="233" t="str">
        <f t="shared" si="147"/>
        <v xml:space="preserve">CA_ACC_02
CA_PSS_02
CA_SENSOR_04
CA_SENSOR_08
CA_SENSOR_10
</v>
      </c>
      <c r="AA110" s="241"/>
      <c r="AB110" s="242" t="s">
        <v>1011</v>
      </c>
      <c r="AC110" s="242"/>
      <c r="AD110" s="242"/>
      <c r="AE110" s="242"/>
      <c r="AF110" s="242" t="s">
        <v>1011</v>
      </c>
      <c r="AG110" s="242"/>
      <c r="AH110" s="242"/>
      <c r="AI110" s="242"/>
      <c r="AJ110" s="242"/>
      <c r="AK110" s="242"/>
      <c r="AL110" s="242"/>
      <c r="AM110" s="242"/>
      <c r="AN110" s="242"/>
      <c r="AO110" s="242" t="s">
        <v>1011</v>
      </c>
      <c r="AP110" s="242"/>
      <c r="AQ110" s="242"/>
      <c r="AR110" s="242"/>
      <c r="AS110" s="243" t="s">
        <v>1011</v>
      </c>
      <c r="AT110" s="243"/>
      <c r="AU110" s="243" t="s">
        <v>1011</v>
      </c>
      <c r="AV110" s="243"/>
      <c r="AW110" s="243"/>
      <c r="AX110" s="243"/>
      <c r="AY110" s="243" t="s">
        <v>5</v>
      </c>
      <c r="AZ110" s="244" t="s">
        <v>1012</v>
      </c>
      <c r="BA110" s="245" t="s">
        <v>5</v>
      </c>
      <c r="BB110" s="245" t="s">
        <v>5</v>
      </c>
      <c r="BC110" s="245" t="s">
        <v>5</v>
      </c>
      <c r="BD110" s="245" t="s">
        <v>5</v>
      </c>
      <c r="BE110" s="245" t="s">
        <v>5</v>
      </c>
      <c r="BF110" s="246" t="s">
        <v>5</v>
      </c>
      <c r="BG110" s="247" t="s">
        <v>5</v>
      </c>
      <c r="BH110" s="245" t="s">
        <v>1012</v>
      </c>
      <c r="BI110" s="245" t="s">
        <v>1012</v>
      </c>
      <c r="BJ110" s="245" t="s">
        <v>1012</v>
      </c>
      <c r="BK110" s="245" t="s">
        <v>1012</v>
      </c>
      <c r="BL110" s="245" t="s">
        <v>1012</v>
      </c>
      <c r="BM110" s="245" t="s">
        <v>5</v>
      </c>
      <c r="BN110" s="245" t="s">
        <v>5</v>
      </c>
      <c r="BO110" s="245" t="s">
        <v>5</v>
      </c>
      <c r="BP110" s="248" t="s">
        <v>5</v>
      </c>
      <c r="BQ110" s="244" t="s">
        <v>5</v>
      </c>
      <c r="BR110" s="245" t="s">
        <v>5</v>
      </c>
      <c r="BS110" s="245" t="s">
        <v>5</v>
      </c>
      <c r="BT110" s="245" t="s">
        <v>1012</v>
      </c>
      <c r="BU110" s="245" t="s">
        <v>5</v>
      </c>
      <c r="BV110" s="245" t="s">
        <v>5</v>
      </c>
      <c r="BW110" s="245" t="s">
        <v>5</v>
      </c>
      <c r="BX110" s="245" t="s">
        <v>5</v>
      </c>
      <c r="BY110" s="245" t="s">
        <v>1012</v>
      </c>
      <c r="BZ110" s="245" t="s">
        <v>5</v>
      </c>
      <c r="CA110" s="245" t="s">
        <v>1012</v>
      </c>
      <c r="CB110" s="245" t="s">
        <v>5</v>
      </c>
      <c r="CC110" s="245" t="s">
        <v>5</v>
      </c>
      <c r="CD110" s="245" t="s">
        <v>5</v>
      </c>
      <c r="CE110" s="245" t="s">
        <v>5</v>
      </c>
      <c r="CF110" s="245" t="s">
        <v>1012</v>
      </c>
      <c r="CG110" s="245"/>
      <c r="CH110" s="245" t="s">
        <v>5</v>
      </c>
      <c r="CI110" s="245" t="s">
        <v>5</v>
      </c>
      <c r="CJ110" s="248" t="s">
        <v>5</v>
      </c>
      <c r="CK110" s="249">
        <f t="shared" si="148"/>
        <v>4</v>
      </c>
      <c r="CL110" s="250">
        <f t="shared" si="149"/>
        <v>0</v>
      </c>
      <c r="CM110" s="251">
        <f t="shared" si="150"/>
        <v>0</v>
      </c>
      <c r="CN110" s="250">
        <f t="shared" si="151"/>
        <v>0</v>
      </c>
      <c r="CO110" s="251">
        <f t="shared" si="152"/>
        <v>62</v>
      </c>
      <c r="CP110" s="250">
        <f t="shared" si="153"/>
        <v>0</v>
      </c>
      <c r="CQ110" s="251">
        <f t="shared" si="154"/>
        <v>0</v>
      </c>
      <c r="CR110" s="250">
        <f t="shared" si="155"/>
        <v>0</v>
      </c>
      <c r="CS110" s="251">
        <f t="shared" si="156"/>
        <v>0</v>
      </c>
      <c r="CT110" s="250">
        <f t="shared" si="157"/>
        <v>0</v>
      </c>
      <c r="CU110" s="251">
        <f t="shared" si="158"/>
        <v>0</v>
      </c>
      <c r="CV110" s="250">
        <f t="shared" si="159"/>
        <v>0</v>
      </c>
      <c r="CW110" s="251">
        <f t="shared" si="160"/>
        <v>8</v>
      </c>
      <c r="CX110" s="250">
        <f t="shared" si="161"/>
        <v>0</v>
      </c>
      <c r="CY110" s="251">
        <f t="shared" si="162"/>
        <v>0</v>
      </c>
      <c r="CZ110" s="250">
        <f t="shared" si="163"/>
        <v>0</v>
      </c>
      <c r="DA110" s="251">
        <f t="shared" si="164"/>
        <v>0</v>
      </c>
      <c r="DB110" s="250">
        <f t="shared" si="165"/>
        <v>0</v>
      </c>
      <c r="DC110" s="251">
        <v>0</v>
      </c>
      <c r="DD110" s="250">
        <v>0</v>
      </c>
      <c r="DE110" s="251">
        <f t="shared" si="166"/>
        <v>1</v>
      </c>
      <c r="DF110" s="250">
        <f t="shared" si="167"/>
        <v>0</v>
      </c>
      <c r="DG110" s="251">
        <f t="shared" si="168"/>
        <v>0</v>
      </c>
      <c r="DH110" s="250">
        <f t="shared" si="169"/>
        <v>0</v>
      </c>
      <c r="DI110" s="251">
        <v>0</v>
      </c>
      <c r="DJ110" s="250">
        <v>0</v>
      </c>
      <c r="DK110" s="251">
        <f t="shared" si="170"/>
        <v>1</v>
      </c>
      <c r="DL110" s="250">
        <f t="shared" si="171"/>
        <v>0</v>
      </c>
      <c r="DM110" s="251">
        <f t="shared" si="172"/>
        <v>0</v>
      </c>
      <c r="DN110" s="250">
        <f t="shared" si="173"/>
        <v>0</v>
      </c>
      <c r="DO110" s="251">
        <f t="shared" si="174"/>
        <v>0</v>
      </c>
      <c r="DP110" s="250">
        <f t="shared" si="175"/>
        <v>0</v>
      </c>
      <c r="DQ110" s="251">
        <f t="shared" si="176"/>
        <v>32</v>
      </c>
      <c r="DR110" s="250">
        <f t="shared" si="177"/>
        <v>0</v>
      </c>
      <c r="DS110" s="252">
        <f t="shared" si="178"/>
        <v>0</v>
      </c>
      <c r="DT110" s="250">
        <f t="shared" si="179"/>
        <v>0</v>
      </c>
      <c r="DU110" s="251">
        <f t="shared" si="180"/>
        <v>0</v>
      </c>
      <c r="DV110" s="253">
        <f t="shared" si="181"/>
        <v>0</v>
      </c>
      <c r="DW110" s="234" t="s">
        <v>401</v>
      </c>
    </row>
    <row r="111" spans="1:127" ht="15.75">
      <c r="A111" s="233">
        <v>102</v>
      </c>
      <c r="B111" s="235" t="s">
        <v>404</v>
      </c>
      <c r="C111" s="236" t="s">
        <v>885</v>
      </c>
      <c r="D111" s="235" t="s">
        <v>1223</v>
      </c>
      <c r="E111" s="235" t="s">
        <v>1212</v>
      </c>
      <c r="F111" s="338">
        <v>10</v>
      </c>
      <c r="G111" s="234" t="s">
        <v>1321</v>
      </c>
      <c r="H111" s="234" t="s">
        <v>1322</v>
      </c>
      <c r="I111" s="234" t="s">
        <v>1323</v>
      </c>
      <c r="J111" s="235" t="s">
        <v>1231</v>
      </c>
      <c r="K111" s="234" t="s">
        <v>1232</v>
      </c>
      <c r="L111" s="235"/>
      <c r="M111" s="236" t="s">
        <v>1010</v>
      </c>
      <c r="N111" s="237" t="str">
        <f t="shared" si="146"/>
        <v xml:space="preserve">EC_BUSMON
EC_BUSSYNC
EC_DRIVE_TEST_INACTIVE
EC_PRODUCTION_MODE_INACTIVE
EC_STARTUP_1000MS
EC_ENGINE_NOT_CRANKING
</v>
      </c>
      <c r="O111" s="238" t="s">
        <v>1011</v>
      </c>
      <c r="P111" s="239" t="s">
        <v>1011</v>
      </c>
      <c r="Q111" s="239" t="s">
        <v>1011</v>
      </c>
      <c r="R111" s="239" t="s">
        <v>1011</v>
      </c>
      <c r="S111" s="239" t="s">
        <v>1011</v>
      </c>
      <c r="T111" s="239" t="s">
        <v>1011</v>
      </c>
      <c r="U111" s="239" t="s">
        <v>5</v>
      </c>
      <c r="V111" s="239" t="s">
        <v>5</v>
      </c>
      <c r="W111" s="239" t="s">
        <v>5</v>
      </c>
      <c r="X111" s="239"/>
      <c r="Y111" s="240"/>
      <c r="Z111" s="233" t="str">
        <f t="shared" si="147"/>
        <v xml:space="preserve">CA_ACC_02
CA_PSS_02
CA_SENSOR_08
CA_SENSOR_10
</v>
      </c>
      <c r="AA111" s="241"/>
      <c r="AB111" s="242" t="s">
        <v>1011</v>
      </c>
      <c r="AC111" s="242"/>
      <c r="AD111" s="242"/>
      <c r="AE111" s="242"/>
      <c r="AF111" s="242" t="s">
        <v>1011</v>
      </c>
      <c r="AG111" s="242"/>
      <c r="AH111" s="242"/>
      <c r="AI111" s="242"/>
      <c r="AJ111" s="242"/>
      <c r="AK111" s="242"/>
      <c r="AL111" s="242"/>
      <c r="AM111" s="242"/>
      <c r="AN111" s="242"/>
      <c r="AO111" s="242"/>
      <c r="AP111" s="242"/>
      <c r="AQ111" s="242"/>
      <c r="AR111" s="242"/>
      <c r="AS111" s="243" t="s">
        <v>1011</v>
      </c>
      <c r="AT111" s="243"/>
      <c r="AU111" s="243" t="s">
        <v>1011</v>
      </c>
      <c r="AV111" s="243"/>
      <c r="AW111" s="243"/>
      <c r="AX111" s="243"/>
      <c r="AY111" s="243" t="s">
        <v>5</v>
      </c>
      <c r="AZ111" s="244" t="s">
        <v>1012</v>
      </c>
      <c r="BA111" s="245" t="s">
        <v>5</v>
      </c>
      <c r="BB111" s="245" t="s">
        <v>5</v>
      </c>
      <c r="BC111" s="245" t="s">
        <v>5</v>
      </c>
      <c r="BD111" s="245" t="s">
        <v>5</v>
      </c>
      <c r="BE111" s="245" t="s">
        <v>5</v>
      </c>
      <c r="BF111" s="246" t="s">
        <v>5</v>
      </c>
      <c r="BG111" s="247" t="s">
        <v>5</v>
      </c>
      <c r="BH111" s="245" t="s">
        <v>1012</v>
      </c>
      <c r="BI111" s="245" t="s">
        <v>1012</v>
      </c>
      <c r="BJ111" s="245" t="s">
        <v>1012</v>
      </c>
      <c r="BK111" s="245" t="s">
        <v>1012</v>
      </c>
      <c r="BL111" s="245" t="s">
        <v>1012</v>
      </c>
      <c r="BM111" s="245" t="s">
        <v>5</v>
      </c>
      <c r="BN111" s="245" t="s">
        <v>5</v>
      </c>
      <c r="BO111" s="245" t="s">
        <v>5</v>
      </c>
      <c r="BP111" s="248" t="s">
        <v>5</v>
      </c>
      <c r="BQ111" s="244" t="s">
        <v>5</v>
      </c>
      <c r="BR111" s="245" t="s">
        <v>5</v>
      </c>
      <c r="BS111" s="245" t="s">
        <v>5</v>
      </c>
      <c r="BT111" s="245" t="s">
        <v>5</v>
      </c>
      <c r="BU111" s="245" t="s">
        <v>5</v>
      </c>
      <c r="BV111" s="245" t="s">
        <v>5</v>
      </c>
      <c r="BW111" s="245" t="s">
        <v>5</v>
      </c>
      <c r="BX111" s="245" t="s">
        <v>5</v>
      </c>
      <c r="BY111" s="245" t="s">
        <v>1012</v>
      </c>
      <c r="BZ111" s="245" t="s">
        <v>5</v>
      </c>
      <c r="CA111" s="245" t="s">
        <v>1012</v>
      </c>
      <c r="CB111" s="245" t="s">
        <v>5</v>
      </c>
      <c r="CC111" s="245" t="s">
        <v>5</v>
      </c>
      <c r="CD111" s="245" t="s">
        <v>5</v>
      </c>
      <c r="CE111" s="245" t="s">
        <v>5</v>
      </c>
      <c r="CF111" s="245" t="s">
        <v>1012</v>
      </c>
      <c r="CG111" s="245"/>
      <c r="CH111" s="245" t="s">
        <v>5</v>
      </c>
      <c r="CI111" s="245" t="s">
        <v>5</v>
      </c>
      <c r="CJ111" s="248" t="s">
        <v>5</v>
      </c>
      <c r="CK111" s="249">
        <f t="shared" si="148"/>
        <v>4</v>
      </c>
      <c r="CL111" s="250">
        <f t="shared" si="149"/>
        <v>0</v>
      </c>
      <c r="CM111" s="251">
        <f t="shared" si="150"/>
        <v>0</v>
      </c>
      <c r="CN111" s="250">
        <f t="shared" si="151"/>
        <v>0</v>
      </c>
      <c r="CO111" s="251">
        <f t="shared" si="152"/>
        <v>62</v>
      </c>
      <c r="CP111" s="250">
        <f t="shared" si="153"/>
        <v>0</v>
      </c>
      <c r="CQ111" s="251">
        <f t="shared" si="154"/>
        <v>0</v>
      </c>
      <c r="CR111" s="250">
        <f t="shared" si="155"/>
        <v>0</v>
      </c>
      <c r="CS111" s="251">
        <f t="shared" si="156"/>
        <v>0</v>
      </c>
      <c r="CT111" s="250">
        <f t="shared" si="157"/>
        <v>0</v>
      </c>
      <c r="CU111" s="251">
        <f t="shared" si="158"/>
        <v>0</v>
      </c>
      <c r="CV111" s="250">
        <f t="shared" si="159"/>
        <v>0</v>
      </c>
      <c r="CW111" s="251">
        <f t="shared" si="160"/>
        <v>0</v>
      </c>
      <c r="CX111" s="250">
        <f t="shared" si="161"/>
        <v>0</v>
      </c>
      <c r="CY111" s="251">
        <f t="shared" si="162"/>
        <v>0</v>
      </c>
      <c r="CZ111" s="250">
        <f t="shared" si="163"/>
        <v>0</v>
      </c>
      <c r="DA111" s="251">
        <f t="shared" si="164"/>
        <v>0</v>
      </c>
      <c r="DB111" s="250">
        <f t="shared" si="165"/>
        <v>0</v>
      </c>
      <c r="DC111" s="251">
        <v>0</v>
      </c>
      <c r="DD111" s="250">
        <v>0</v>
      </c>
      <c r="DE111" s="251">
        <f t="shared" si="166"/>
        <v>1</v>
      </c>
      <c r="DF111" s="250">
        <f t="shared" si="167"/>
        <v>0</v>
      </c>
      <c r="DG111" s="251">
        <f t="shared" si="168"/>
        <v>0</v>
      </c>
      <c r="DH111" s="250">
        <f t="shared" si="169"/>
        <v>0</v>
      </c>
      <c r="DI111" s="251">
        <v>0</v>
      </c>
      <c r="DJ111" s="250">
        <v>0</v>
      </c>
      <c r="DK111" s="251">
        <f t="shared" si="170"/>
        <v>1</v>
      </c>
      <c r="DL111" s="250">
        <f t="shared" si="171"/>
        <v>0</v>
      </c>
      <c r="DM111" s="251">
        <f t="shared" si="172"/>
        <v>0</v>
      </c>
      <c r="DN111" s="250">
        <f t="shared" si="173"/>
        <v>0</v>
      </c>
      <c r="DO111" s="251">
        <f t="shared" si="174"/>
        <v>0</v>
      </c>
      <c r="DP111" s="250">
        <f t="shared" si="175"/>
        <v>0</v>
      </c>
      <c r="DQ111" s="251">
        <f t="shared" si="176"/>
        <v>32</v>
      </c>
      <c r="DR111" s="250">
        <f t="shared" si="177"/>
        <v>0</v>
      </c>
      <c r="DS111" s="252">
        <f t="shared" si="178"/>
        <v>0</v>
      </c>
      <c r="DT111" s="250">
        <f t="shared" si="179"/>
        <v>0</v>
      </c>
      <c r="DU111" s="251">
        <f t="shared" si="180"/>
        <v>0</v>
      </c>
      <c r="DV111" s="253">
        <f t="shared" si="181"/>
        <v>0</v>
      </c>
      <c r="DW111" s="234" t="s">
        <v>405</v>
      </c>
    </row>
    <row r="112" spans="1:127" ht="15.75">
      <c r="A112" s="233">
        <v>103</v>
      </c>
      <c r="B112" s="235" t="s">
        <v>412</v>
      </c>
      <c r="C112" s="236" t="s">
        <v>885</v>
      </c>
      <c r="D112" s="235" t="s">
        <v>1255</v>
      </c>
      <c r="E112" s="235" t="s">
        <v>1269</v>
      </c>
      <c r="F112" s="338">
        <v>20</v>
      </c>
      <c r="G112" s="234" t="s">
        <v>1324</v>
      </c>
      <c r="H112" s="234" t="s">
        <v>1325</v>
      </c>
      <c r="I112" s="234" t="s">
        <v>1326</v>
      </c>
      <c r="J112" s="235" t="s">
        <v>1231</v>
      </c>
      <c r="K112" s="234" t="s">
        <v>1232</v>
      </c>
      <c r="L112" s="235" t="s">
        <v>1022</v>
      </c>
      <c r="M112" s="236" t="s">
        <v>1010</v>
      </c>
      <c r="N112" s="237" t="str">
        <f t="shared" si="146"/>
        <v xml:space="preserve">EC_BUSMON
EC_BUSSYNC
EC_DRIVE_TEST_INACTIVE
EC_PRODUCTION_MODE_INACTIVE
EC_STARTUP_1000MS
EC_ENGINE_NOT_CRANKING
</v>
      </c>
      <c r="O112" s="238" t="s">
        <v>1011</v>
      </c>
      <c r="P112" s="239" t="s">
        <v>1011</v>
      </c>
      <c r="Q112" s="239" t="s">
        <v>1011</v>
      </c>
      <c r="R112" s="239" t="s">
        <v>1011</v>
      </c>
      <c r="S112" s="239" t="s">
        <v>1011</v>
      </c>
      <c r="T112" s="239" t="s">
        <v>1011</v>
      </c>
      <c r="U112" s="239" t="s">
        <v>5</v>
      </c>
      <c r="V112" s="239" t="s">
        <v>5</v>
      </c>
      <c r="W112" s="239" t="s">
        <v>5</v>
      </c>
      <c r="X112" s="239"/>
      <c r="Y112" s="240"/>
      <c r="Z112" s="233" t="str">
        <f t="shared" si="147"/>
        <v xml:space="preserve">CA_ACC_02
CA_PSS_02
CA_SENSOR_04
CA_SENSOR_08
CA_SENSOR_10
</v>
      </c>
      <c r="AA112" s="241"/>
      <c r="AB112" s="242" t="s">
        <v>1011</v>
      </c>
      <c r="AC112" s="242"/>
      <c r="AD112" s="242"/>
      <c r="AE112" s="242"/>
      <c r="AF112" s="242" t="s">
        <v>1011</v>
      </c>
      <c r="AG112" s="242"/>
      <c r="AH112" s="242"/>
      <c r="AI112" s="242"/>
      <c r="AJ112" s="242"/>
      <c r="AK112" s="242"/>
      <c r="AL112" s="242"/>
      <c r="AM112" s="242"/>
      <c r="AN112" s="242"/>
      <c r="AO112" s="242" t="s">
        <v>1011</v>
      </c>
      <c r="AP112" s="242"/>
      <c r="AQ112" s="242"/>
      <c r="AR112" s="242"/>
      <c r="AS112" s="243" t="s">
        <v>1011</v>
      </c>
      <c r="AT112" s="243"/>
      <c r="AU112" s="243" t="s">
        <v>1011</v>
      </c>
      <c r="AV112" s="243"/>
      <c r="AW112" s="243"/>
      <c r="AX112" s="243"/>
      <c r="AY112" s="243" t="s">
        <v>5</v>
      </c>
      <c r="AZ112" s="244" t="s">
        <v>1012</v>
      </c>
      <c r="BA112" s="245" t="s">
        <v>5</v>
      </c>
      <c r="BB112" s="245" t="s">
        <v>5</v>
      </c>
      <c r="BC112" s="245" t="s">
        <v>5</v>
      </c>
      <c r="BD112" s="245" t="s">
        <v>5</v>
      </c>
      <c r="BE112" s="245" t="s">
        <v>5</v>
      </c>
      <c r="BF112" s="246" t="s">
        <v>5</v>
      </c>
      <c r="BG112" s="247" t="s">
        <v>5</v>
      </c>
      <c r="BH112" s="245" t="s">
        <v>1012</v>
      </c>
      <c r="BI112" s="245" t="s">
        <v>1012</v>
      </c>
      <c r="BJ112" s="245" t="s">
        <v>1012</v>
      </c>
      <c r="BK112" s="245" t="s">
        <v>1012</v>
      </c>
      <c r="BL112" s="245" t="s">
        <v>1012</v>
      </c>
      <c r="BM112" s="245" t="s">
        <v>5</v>
      </c>
      <c r="BN112" s="245" t="s">
        <v>5</v>
      </c>
      <c r="BO112" s="245" t="s">
        <v>5</v>
      </c>
      <c r="BP112" s="248" t="s">
        <v>5</v>
      </c>
      <c r="BQ112" s="244" t="s">
        <v>5</v>
      </c>
      <c r="BR112" s="245" t="s">
        <v>5</v>
      </c>
      <c r="BS112" s="245" t="s">
        <v>5</v>
      </c>
      <c r="BT112" s="245" t="s">
        <v>1012</v>
      </c>
      <c r="BU112" s="245" t="s">
        <v>5</v>
      </c>
      <c r="BV112" s="245" t="s">
        <v>5</v>
      </c>
      <c r="BW112" s="245" t="s">
        <v>5</v>
      </c>
      <c r="BX112" s="245" t="s">
        <v>5</v>
      </c>
      <c r="BY112" s="245" t="s">
        <v>1012</v>
      </c>
      <c r="BZ112" s="245" t="s">
        <v>5</v>
      </c>
      <c r="CA112" s="245" t="s">
        <v>1012</v>
      </c>
      <c r="CB112" s="245" t="s">
        <v>5</v>
      </c>
      <c r="CC112" s="245" t="s">
        <v>5</v>
      </c>
      <c r="CD112" s="245" t="s">
        <v>5</v>
      </c>
      <c r="CE112" s="245" t="s">
        <v>5</v>
      </c>
      <c r="CF112" s="245" t="s">
        <v>1012</v>
      </c>
      <c r="CG112" s="245"/>
      <c r="CH112" s="245" t="s">
        <v>5</v>
      </c>
      <c r="CI112" s="245" t="s">
        <v>5</v>
      </c>
      <c r="CJ112" s="248" t="s">
        <v>5</v>
      </c>
      <c r="CK112" s="249">
        <f t="shared" si="148"/>
        <v>4</v>
      </c>
      <c r="CL112" s="250">
        <f t="shared" si="149"/>
        <v>0</v>
      </c>
      <c r="CM112" s="251">
        <f t="shared" si="150"/>
        <v>0</v>
      </c>
      <c r="CN112" s="250">
        <f t="shared" si="151"/>
        <v>0</v>
      </c>
      <c r="CO112" s="251">
        <f t="shared" si="152"/>
        <v>62</v>
      </c>
      <c r="CP112" s="250">
        <f t="shared" si="153"/>
        <v>0</v>
      </c>
      <c r="CQ112" s="251">
        <f t="shared" si="154"/>
        <v>0</v>
      </c>
      <c r="CR112" s="250">
        <f t="shared" si="155"/>
        <v>0</v>
      </c>
      <c r="CS112" s="251">
        <f t="shared" si="156"/>
        <v>0</v>
      </c>
      <c r="CT112" s="250">
        <f t="shared" si="157"/>
        <v>0</v>
      </c>
      <c r="CU112" s="251">
        <f t="shared" si="158"/>
        <v>0</v>
      </c>
      <c r="CV112" s="250">
        <f t="shared" si="159"/>
        <v>0</v>
      </c>
      <c r="CW112" s="251">
        <f t="shared" si="160"/>
        <v>8</v>
      </c>
      <c r="CX112" s="250">
        <f t="shared" si="161"/>
        <v>0</v>
      </c>
      <c r="CY112" s="251">
        <f t="shared" si="162"/>
        <v>0</v>
      </c>
      <c r="CZ112" s="250">
        <f t="shared" si="163"/>
        <v>0</v>
      </c>
      <c r="DA112" s="251">
        <f t="shared" si="164"/>
        <v>0</v>
      </c>
      <c r="DB112" s="250">
        <f t="shared" si="165"/>
        <v>0</v>
      </c>
      <c r="DC112" s="251">
        <v>0</v>
      </c>
      <c r="DD112" s="250">
        <v>0</v>
      </c>
      <c r="DE112" s="251">
        <f t="shared" si="166"/>
        <v>1</v>
      </c>
      <c r="DF112" s="250">
        <f t="shared" si="167"/>
        <v>0</v>
      </c>
      <c r="DG112" s="251">
        <f t="shared" si="168"/>
        <v>0</v>
      </c>
      <c r="DH112" s="250">
        <f t="shared" si="169"/>
        <v>0</v>
      </c>
      <c r="DI112" s="251">
        <v>0</v>
      </c>
      <c r="DJ112" s="250">
        <v>0</v>
      </c>
      <c r="DK112" s="251">
        <f t="shared" si="170"/>
        <v>1</v>
      </c>
      <c r="DL112" s="250">
        <f t="shared" si="171"/>
        <v>0</v>
      </c>
      <c r="DM112" s="251">
        <f t="shared" si="172"/>
        <v>0</v>
      </c>
      <c r="DN112" s="250">
        <f t="shared" si="173"/>
        <v>0</v>
      </c>
      <c r="DO112" s="251">
        <f t="shared" si="174"/>
        <v>0</v>
      </c>
      <c r="DP112" s="250">
        <f t="shared" si="175"/>
        <v>0</v>
      </c>
      <c r="DQ112" s="251">
        <f t="shared" si="176"/>
        <v>32</v>
      </c>
      <c r="DR112" s="250">
        <f t="shared" si="177"/>
        <v>0</v>
      </c>
      <c r="DS112" s="252">
        <f t="shared" si="178"/>
        <v>0</v>
      </c>
      <c r="DT112" s="250">
        <f t="shared" si="179"/>
        <v>0</v>
      </c>
      <c r="DU112" s="251">
        <f t="shared" si="180"/>
        <v>0</v>
      </c>
      <c r="DV112" s="253">
        <f t="shared" si="181"/>
        <v>0</v>
      </c>
      <c r="DW112" s="234" t="s">
        <v>1026</v>
      </c>
    </row>
    <row r="113" spans="1:127" ht="15.75">
      <c r="A113" s="233">
        <v>104</v>
      </c>
      <c r="B113" s="235" t="s">
        <v>423</v>
      </c>
      <c r="C113" s="236" t="s">
        <v>885</v>
      </c>
      <c r="D113" s="235" t="s">
        <v>1255</v>
      </c>
      <c r="E113" s="235" t="s">
        <v>1269</v>
      </c>
      <c r="F113" s="338">
        <v>20</v>
      </c>
      <c r="G113" s="234" t="s">
        <v>1333</v>
      </c>
      <c r="H113" s="234" t="s">
        <v>1334</v>
      </c>
      <c r="I113" s="234" t="s">
        <v>1335</v>
      </c>
      <c r="J113" s="235" t="s">
        <v>1231</v>
      </c>
      <c r="K113" s="234" t="s">
        <v>1232</v>
      </c>
      <c r="L113" s="235" t="s">
        <v>1027</v>
      </c>
      <c r="M113" s="236" t="s">
        <v>1010</v>
      </c>
      <c r="N113" s="237" t="str">
        <f t="shared" si="146"/>
        <v xml:space="preserve">EC_BUSMON
EC_BUSSYNC
EC_DRIVE_TEST_INACTIVE
EC_PRODUCTION_MODE_INACTIVE
EC_STARTUP_1000MS
EC_ENGINE_NOT_CRANKING
</v>
      </c>
      <c r="O113" s="238" t="s">
        <v>1011</v>
      </c>
      <c r="P113" s="239" t="s">
        <v>1011</v>
      </c>
      <c r="Q113" s="239" t="s">
        <v>1011</v>
      </c>
      <c r="R113" s="239" t="s">
        <v>1011</v>
      </c>
      <c r="S113" s="239" t="s">
        <v>1011</v>
      </c>
      <c r="T113" s="239" t="s">
        <v>1011</v>
      </c>
      <c r="U113" s="239" t="s">
        <v>5</v>
      </c>
      <c r="V113" s="239" t="s">
        <v>5</v>
      </c>
      <c r="W113" s="239" t="s">
        <v>5</v>
      </c>
      <c r="X113" s="239"/>
      <c r="Y113" s="240"/>
      <c r="Z113" s="233" t="str">
        <f t="shared" si="147"/>
        <v xml:space="preserve">CA_ACC_02
CA_PSS_01
CA_SENSOR_04
CA_SENSOR_08
CA_SENSOR_10
</v>
      </c>
      <c r="AA113" s="241"/>
      <c r="AB113" s="242" t="s">
        <v>1011</v>
      </c>
      <c r="AC113" s="242"/>
      <c r="AD113" s="242"/>
      <c r="AE113" s="242" t="s">
        <v>1011</v>
      </c>
      <c r="AF113" s="242"/>
      <c r="AG113" s="242"/>
      <c r="AH113" s="242"/>
      <c r="AI113" s="242"/>
      <c r="AJ113" s="242"/>
      <c r="AK113" s="242"/>
      <c r="AL113" s="242"/>
      <c r="AM113" s="242"/>
      <c r="AN113" s="242"/>
      <c r="AO113" s="242" t="s">
        <v>1011</v>
      </c>
      <c r="AP113" s="242"/>
      <c r="AQ113" s="242"/>
      <c r="AR113" s="242"/>
      <c r="AS113" s="243" t="s">
        <v>1011</v>
      </c>
      <c r="AT113" s="243"/>
      <c r="AU113" s="243" t="s">
        <v>1011</v>
      </c>
      <c r="AV113" s="243"/>
      <c r="AW113" s="243"/>
      <c r="AX113" s="243"/>
      <c r="AY113" s="243" t="s">
        <v>5</v>
      </c>
      <c r="AZ113" s="244" t="s">
        <v>1012</v>
      </c>
      <c r="BA113" s="245" t="s">
        <v>5</v>
      </c>
      <c r="BB113" s="245" t="s">
        <v>5</v>
      </c>
      <c r="BC113" s="245" t="s">
        <v>5</v>
      </c>
      <c r="BD113" s="245" t="s">
        <v>5</v>
      </c>
      <c r="BE113" s="245" t="s">
        <v>5</v>
      </c>
      <c r="BF113" s="246" t="s">
        <v>5</v>
      </c>
      <c r="BG113" s="247" t="s">
        <v>1012</v>
      </c>
      <c r="BH113" s="245"/>
      <c r="BI113" s="245"/>
      <c r="BJ113" s="245"/>
      <c r="BK113" s="245"/>
      <c r="BL113" s="245"/>
      <c r="BM113" s="245" t="s">
        <v>5</v>
      </c>
      <c r="BN113" s="245" t="s">
        <v>5</v>
      </c>
      <c r="BO113" s="245" t="s">
        <v>5</v>
      </c>
      <c r="BP113" s="248" t="s">
        <v>5</v>
      </c>
      <c r="BQ113" s="244" t="s">
        <v>5</v>
      </c>
      <c r="BR113" s="245" t="s">
        <v>5</v>
      </c>
      <c r="BS113" s="245" t="s">
        <v>5</v>
      </c>
      <c r="BT113" s="245" t="s">
        <v>1012</v>
      </c>
      <c r="BU113" s="245" t="s">
        <v>5</v>
      </c>
      <c r="BV113" s="245" t="s">
        <v>5</v>
      </c>
      <c r="BW113" s="245" t="s">
        <v>5</v>
      </c>
      <c r="BX113" s="245" t="s">
        <v>5</v>
      </c>
      <c r="BY113" s="245" t="s">
        <v>1012</v>
      </c>
      <c r="BZ113" s="245" t="s">
        <v>5</v>
      </c>
      <c r="CA113" s="245" t="s">
        <v>1012</v>
      </c>
      <c r="CB113" s="245"/>
      <c r="CC113" s="245"/>
      <c r="CD113" s="245"/>
      <c r="CE113" s="245"/>
      <c r="CF113" s="245" t="s">
        <v>1012</v>
      </c>
      <c r="CG113" s="245"/>
      <c r="CH113" s="245"/>
      <c r="CI113" s="245"/>
      <c r="CJ113" s="248"/>
      <c r="CK113" s="249">
        <f t="shared" si="148"/>
        <v>4</v>
      </c>
      <c r="CL113" s="250">
        <f t="shared" si="149"/>
        <v>0</v>
      </c>
      <c r="CM113" s="251">
        <f t="shared" si="150"/>
        <v>0</v>
      </c>
      <c r="CN113" s="250">
        <f t="shared" si="151"/>
        <v>0</v>
      </c>
      <c r="CO113" s="251">
        <f t="shared" si="152"/>
        <v>1</v>
      </c>
      <c r="CP113" s="250">
        <f t="shared" si="153"/>
        <v>0</v>
      </c>
      <c r="CQ113" s="251">
        <f t="shared" si="154"/>
        <v>0</v>
      </c>
      <c r="CR113" s="250">
        <f t="shared" si="155"/>
        <v>0</v>
      </c>
      <c r="CS113" s="251">
        <f t="shared" si="156"/>
        <v>0</v>
      </c>
      <c r="CT113" s="250">
        <f t="shared" si="157"/>
        <v>0</v>
      </c>
      <c r="CU113" s="251">
        <f t="shared" si="158"/>
        <v>0</v>
      </c>
      <c r="CV113" s="250">
        <f t="shared" si="159"/>
        <v>0</v>
      </c>
      <c r="CW113" s="251">
        <f t="shared" si="160"/>
        <v>8</v>
      </c>
      <c r="CX113" s="250">
        <f t="shared" si="161"/>
        <v>0</v>
      </c>
      <c r="CY113" s="251">
        <f t="shared" si="162"/>
        <v>0</v>
      </c>
      <c r="CZ113" s="250">
        <f t="shared" si="163"/>
        <v>0</v>
      </c>
      <c r="DA113" s="251">
        <f t="shared" si="164"/>
        <v>0</v>
      </c>
      <c r="DB113" s="250">
        <f t="shared" si="165"/>
        <v>0</v>
      </c>
      <c r="DC113" s="251">
        <v>0</v>
      </c>
      <c r="DD113" s="250">
        <v>0</v>
      </c>
      <c r="DE113" s="251">
        <f t="shared" si="166"/>
        <v>1</v>
      </c>
      <c r="DF113" s="250">
        <f t="shared" si="167"/>
        <v>0</v>
      </c>
      <c r="DG113" s="251">
        <f t="shared" si="168"/>
        <v>0</v>
      </c>
      <c r="DH113" s="250">
        <f t="shared" si="169"/>
        <v>0</v>
      </c>
      <c r="DI113" s="251">
        <v>0</v>
      </c>
      <c r="DJ113" s="250">
        <v>0</v>
      </c>
      <c r="DK113" s="251">
        <f t="shared" si="170"/>
        <v>1</v>
      </c>
      <c r="DL113" s="250">
        <f t="shared" si="171"/>
        <v>0</v>
      </c>
      <c r="DM113" s="251">
        <f t="shared" si="172"/>
        <v>0</v>
      </c>
      <c r="DN113" s="250">
        <f t="shared" si="173"/>
        <v>0</v>
      </c>
      <c r="DO113" s="251">
        <f t="shared" si="174"/>
        <v>0</v>
      </c>
      <c r="DP113" s="250">
        <f t="shared" si="175"/>
        <v>0</v>
      </c>
      <c r="DQ113" s="251">
        <f t="shared" si="176"/>
        <v>32</v>
      </c>
      <c r="DR113" s="250">
        <f t="shared" si="177"/>
        <v>0</v>
      </c>
      <c r="DS113" s="252">
        <f t="shared" si="178"/>
        <v>0</v>
      </c>
      <c r="DT113" s="250">
        <f t="shared" si="179"/>
        <v>0</v>
      </c>
      <c r="DU113" s="251">
        <f t="shared" si="180"/>
        <v>0</v>
      </c>
      <c r="DV113" s="253">
        <f t="shared" si="181"/>
        <v>0</v>
      </c>
      <c r="DW113" s="234" t="s">
        <v>424</v>
      </c>
    </row>
    <row r="114" spans="1:127" ht="31.5">
      <c r="A114" s="233">
        <v>105</v>
      </c>
      <c r="B114" s="235" t="s">
        <v>430</v>
      </c>
      <c r="C114" s="236" t="s">
        <v>885</v>
      </c>
      <c r="D114" s="235" t="s">
        <v>1228</v>
      </c>
      <c r="E114" s="235" t="s">
        <v>1235</v>
      </c>
      <c r="F114" s="338">
        <v>100</v>
      </c>
      <c r="G114" s="234" t="s">
        <v>1336</v>
      </c>
      <c r="H114" s="234" t="s">
        <v>1337</v>
      </c>
      <c r="I114" s="234" t="s">
        <v>1338</v>
      </c>
      <c r="J114" s="235" t="s">
        <v>1231</v>
      </c>
      <c r="K114" s="234" t="s">
        <v>1232</v>
      </c>
      <c r="L114" s="257" t="s">
        <v>1028</v>
      </c>
      <c r="M114" s="236" t="s">
        <v>1010</v>
      </c>
      <c r="N114" s="237" t="str">
        <f t="shared" si="146"/>
        <v xml:space="preserve">EC_BUSMON
EC_BUSSYNC
EC_DRIVE_TEST_INACTIVE
EC_PRODUCTION_MODE_INACTIVE
EC_STARTUP_1000MS
EC_ENGINE_NOT_CRANKING
</v>
      </c>
      <c r="O114" s="238" t="s">
        <v>1011</v>
      </c>
      <c r="P114" s="239" t="s">
        <v>1011</v>
      </c>
      <c r="Q114" s="239" t="s">
        <v>1011</v>
      </c>
      <c r="R114" s="239" t="s">
        <v>1011</v>
      </c>
      <c r="S114" s="239" t="s">
        <v>1011</v>
      </c>
      <c r="T114" s="239" t="s">
        <v>1011</v>
      </c>
      <c r="U114" s="239" t="s">
        <v>5</v>
      </c>
      <c r="V114" s="239" t="s">
        <v>5</v>
      </c>
      <c r="W114" s="239" t="s">
        <v>5</v>
      </c>
      <c r="X114" s="239"/>
      <c r="Y114" s="240"/>
      <c r="Z114" s="233" t="str">
        <f t="shared" si="147"/>
        <v xml:space="preserve">CA_ACC_02
CA_PSS_01
CA_SENSOR_01
CA_SENSOR_08
CA_SENSOR_10
</v>
      </c>
      <c r="AA114" s="241"/>
      <c r="AB114" s="242" t="s">
        <v>1011</v>
      </c>
      <c r="AC114" s="242"/>
      <c r="AD114" s="242"/>
      <c r="AE114" s="242" t="s">
        <v>1011</v>
      </c>
      <c r="AF114" s="242"/>
      <c r="AG114" s="242"/>
      <c r="AH114" s="242"/>
      <c r="AI114" s="242"/>
      <c r="AJ114" s="242"/>
      <c r="AK114" s="242"/>
      <c r="AL114" s="242" t="s">
        <v>1011</v>
      </c>
      <c r="AM114" s="242"/>
      <c r="AN114" s="242"/>
      <c r="AO114" s="242"/>
      <c r="AP114" s="242"/>
      <c r="AQ114" s="242"/>
      <c r="AR114" s="242"/>
      <c r="AS114" s="243" t="s">
        <v>1011</v>
      </c>
      <c r="AT114" s="243"/>
      <c r="AU114" s="243" t="s">
        <v>1011</v>
      </c>
      <c r="AV114" s="243"/>
      <c r="AW114" s="243"/>
      <c r="AX114" s="243"/>
      <c r="AY114" s="243" t="s">
        <v>5</v>
      </c>
      <c r="AZ114" s="244" t="s">
        <v>1012</v>
      </c>
      <c r="BA114" s="245" t="s">
        <v>5</v>
      </c>
      <c r="BB114" s="245" t="s">
        <v>5</v>
      </c>
      <c r="BC114" s="245" t="s">
        <v>5</v>
      </c>
      <c r="BD114" s="245" t="s">
        <v>5</v>
      </c>
      <c r="BE114" s="245" t="s">
        <v>5</v>
      </c>
      <c r="BF114" s="246" t="s">
        <v>5</v>
      </c>
      <c r="BG114" s="247" t="s">
        <v>1012</v>
      </c>
      <c r="BH114" s="245" t="s">
        <v>5</v>
      </c>
      <c r="BI114" s="245" t="s">
        <v>5</v>
      </c>
      <c r="BJ114" s="245" t="s">
        <v>5</v>
      </c>
      <c r="BK114" s="245" t="s">
        <v>5</v>
      </c>
      <c r="BL114" s="245" t="s">
        <v>5</v>
      </c>
      <c r="BM114" s="245" t="s">
        <v>5</v>
      </c>
      <c r="BN114" s="245" t="s">
        <v>5</v>
      </c>
      <c r="BO114" s="245" t="s">
        <v>5</v>
      </c>
      <c r="BP114" s="248" t="s">
        <v>5</v>
      </c>
      <c r="BQ114" s="244" t="s">
        <v>1012</v>
      </c>
      <c r="BR114" s="245" t="s">
        <v>5</v>
      </c>
      <c r="BS114" s="245" t="s">
        <v>5</v>
      </c>
      <c r="BT114" s="245" t="s">
        <v>5</v>
      </c>
      <c r="BU114" s="245" t="s">
        <v>5</v>
      </c>
      <c r="BV114" s="245" t="s">
        <v>5</v>
      </c>
      <c r="BW114" s="245" t="s">
        <v>5</v>
      </c>
      <c r="BX114" s="245" t="s">
        <v>5</v>
      </c>
      <c r="BY114" s="245" t="s">
        <v>1012</v>
      </c>
      <c r="BZ114" s="245" t="s">
        <v>5</v>
      </c>
      <c r="CA114" s="245" t="s">
        <v>1012</v>
      </c>
      <c r="CB114" s="245" t="s">
        <v>5</v>
      </c>
      <c r="CC114" s="245" t="s">
        <v>5</v>
      </c>
      <c r="CD114" s="245" t="s">
        <v>5</v>
      </c>
      <c r="CE114" s="245" t="s">
        <v>5</v>
      </c>
      <c r="CF114" s="245" t="s">
        <v>1012</v>
      </c>
      <c r="CG114" s="245"/>
      <c r="CH114" s="245" t="s">
        <v>5</v>
      </c>
      <c r="CI114" s="245" t="s">
        <v>5</v>
      </c>
      <c r="CJ114" s="248" t="s">
        <v>5</v>
      </c>
      <c r="CK114" s="249">
        <f t="shared" si="148"/>
        <v>4</v>
      </c>
      <c r="CL114" s="250">
        <f t="shared" si="149"/>
        <v>0</v>
      </c>
      <c r="CM114" s="251">
        <f t="shared" si="150"/>
        <v>0</v>
      </c>
      <c r="CN114" s="250">
        <f t="shared" si="151"/>
        <v>0</v>
      </c>
      <c r="CO114" s="251">
        <f t="shared" si="152"/>
        <v>1</v>
      </c>
      <c r="CP114" s="250">
        <f t="shared" si="153"/>
        <v>0</v>
      </c>
      <c r="CQ114" s="251">
        <f t="shared" si="154"/>
        <v>0</v>
      </c>
      <c r="CR114" s="250">
        <f t="shared" si="155"/>
        <v>0</v>
      </c>
      <c r="CS114" s="251">
        <f t="shared" si="156"/>
        <v>1</v>
      </c>
      <c r="CT114" s="250">
        <f t="shared" si="157"/>
        <v>0</v>
      </c>
      <c r="CU114" s="251">
        <f t="shared" si="158"/>
        <v>0</v>
      </c>
      <c r="CV114" s="250">
        <f t="shared" si="159"/>
        <v>0</v>
      </c>
      <c r="CW114" s="251">
        <f t="shared" si="160"/>
        <v>0</v>
      </c>
      <c r="CX114" s="250">
        <f t="shared" si="161"/>
        <v>0</v>
      </c>
      <c r="CY114" s="251">
        <f t="shared" si="162"/>
        <v>0</v>
      </c>
      <c r="CZ114" s="250">
        <f t="shared" si="163"/>
        <v>0</v>
      </c>
      <c r="DA114" s="251">
        <f t="shared" si="164"/>
        <v>0</v>
      </c>
      <c r="DB114" s="250">
        <f t="shared" si="165"/>
        <v>0</v>
      </c>
      <c r="DC114" s="251">
        <v>0</v>
      </c>
      <c r="DD114" s="250">
        <v>0</v>
      </c>
      <c r="DE114" s="251">
        <f t="shared" si="166"/>
        <v>1</v>
      </c>
      <c r="DF114" s="250">
        <f t="shared" si="167"/>
        <v>0</v>
      </c>
      <c r="DG114" s="251">
        <f t="shared" si="168"/>
        <v>0</v>
      </c>
      <c r="DH114" s="250">
        <f t="shared" si="169"/>
        <v>0</v>
      </c>
      <c r="DI114" s="251">
        <v>0</v>
      </c>
      <c r="DJ114" s="250">
        <v>0</v>
      </c>
      <c r="DK114" s="251">
        <f t="shared" si="170"/>
        <v>1</v>
      </c>
      <c r="DL114" s="250">
        <f t="shared" si="171"/>
        <v>0</v>
      </c>
      <c r="DM114" s="251">
        <f t="shared" si="172"/>
        <v>0</v>
      </c>
      <c r="DN114" s="250">
        <f t="shared" si="173"/>
        <v>0</v>
      </c>
      <c r="DO114" s="251">
        <f t="shared" si="174"/>
        <v>0</v>
      </c>
      <c r="DP114" s="250">
        <f t="shared" si="175"/>
        <v>0</v>
      </c>
      <c r="DQ114" s="251">
        <f t="shared" si="176"/>
        <v>32</v>
      </c>
      <c r="DR114" s="250">
        <f t="shared" si="177"/>
        <v>0</v>
      </c>
      <c r="DS114" s="252">
        <f t="shared" si="178"/>
        <v>0</v>
      </c>
      <c r="DT114" s="250">
        <f t="shared" si="179"/>
        <v>0</v>
      </c>
      <c r="DU114" s="251">
        <f t="shared" si="180"/>
        <v>0</v>
      </c>
      <c r="DV114" s="253">
        <f t="shared" si="181"/>
        <v>0</v>
      </c>
      <c r="DW114" s="234" t="s">
        <v>1029</v>
      </c>
    </row>
    <row r="115" spans="1:127" ht="15.75">
      <c r="A115" s="233">
        <v>106</v>
      </c>
      <c r="B115" s="235" t="s">
        <v>766</v>
      </c>
      <c r="C115" s="236" t="s">
        <v>885</v>
      </c>
      <c r="D115" s="235" t="s">
        <v>1255</v>
      </c>
      <c r="E115" s="235" t="s">
        <v>1269</v>
      </c>
      <c r="F115" s="338">
        <v>20</v>
      </c>
      <c r="G115" s="234" t="s">
        <v>1342</v>
      </c>
      <c r="H115" s="234" t="s">
        <v>1343</v>
      </c>
      <c r="I115" s="234" t="s">
        <v>1344</v>
      </c>
      <c r="J115" s="235" t="s">
        <v>1231</v>
      </c>
      <c r="K115" s="234" t="s">
        <v>1232</v>
      </c>
      <c r="L115" s="235" t="s">
        <v>1030</v>
      </c>
      <c r="M115" s="236" t="s">
        <v>1010</v>
      </c>
      <c r="N115" s="237" t="str">
        <f t="shared" si="146"/>
        <v xml:space="preserve">EC_BUSMON
EC_BUSSYNC
EC_DRIVE_TEST_INACTIVE
EC_PRODUCTION_MODE_INACTIVE
EC_ENGINE_NOT_CRANKING
EC_STARTUP_3500MS
</v>
      </c>
      <c r="O115" s="238" t="s">
        <v>1011</v>
      </c>
      <c r="P115" s="239" t="s">
        <v>1011</v>
      </c>
      <c r="Q115" s="239" t="s">
        <v>1011</v>
      </c>
      <c r="R115" s="239" t="s">
        <v>1011</v>
      </c>
      <c r="S115" s="239"/>
      <c r="T115" s="239" t="s">
        <v>1011</v>
      </c>
      <c r="U115" s="239" t="s">
        <v>5</v>
      </c>
      <c r="V115" s="239" t="s">
        <v>5</v>
      </c>
      <c r="W115" s="239" t="s">
        <v>1011</v>
      </c>
      <c r="X115" s="239"/>
      <c r="Y115" s="240"/>
      <c r="Z115" s="233" t="str">
        <f t="shared" si="147"/>
        <v xml:space="preserve">CA_ACC_02
CA_PSS_02
CA_SENSOR_08
CA_SENSOR_10
</v>
      </c>
      <c r="AA115" s="241"/>
      <c r="AB115" s="242" t="s">
        <v>1011</v>
      </c>
      <c r="AC115" s="242"/>
      <c r="AD115" s="242"/>
      <c r="AE115" s="242"/>
      <c r="AF115" s="242" t="s">
        <v>1011</v>
      </c>
      <c r="AG115" s="242"/>
      <c r="AH115" s="242"/>
      <c r="AI115" s="242"/>
      <c r="AJ115" s="242"/>
      <c r="AK115" s="242"/>
      <c r="AL115" s="242"/>
      <c r="AM115" s="242"/>
      <c r="AN115" s="242"/>
      <c r="AO115" s="242"/>
      <c r="AP115" s="242"/>
      <c r="AQ115" s="242"/>
      <c r="AR115" s="242"/>
      <c r="AS115" s="243" t="s">
        <v>1011</v>
      </c>
      <c r="AT115" s="243"/>
      <c r="AU115" s="243" t="s">
        <v>1011</v>
      </c>
      <c r="AV115" s="243"/>
      <c r="AW115" s="243"/>
      <c r="AX115" s="243"/>
      <c r="AY115" s="243" t="s">
        <v>5</v>
      </c>
      <c r="AZ115" s="244" t="s">
        <v>1012</v>
      </c>
      <c r="BA115" s="245" t="s">
        <v>5</v>
      </c>
      <c r="BB115" s="245" t="s">
        <v>5</v>
      </c>
      <c r="BC115" s="245" t="s">
        <v>5</v>
      </c>
      <c r="BD115" s="245" t="s">
        <v>5</v>
      </c>
      <c r="BE115" s="245" t="s">
        <v>5</v>
      </c>
      <c r="BF115" s="246" t="s">
        <v>5</v>
      </c>
      <c r="BG115" s="247" t="s">
        <v>5</v>
      </c>
      <c r="BH115" s="245" t="s">
        <v>1012</v>
      </c>
      <c r="BI115" s="245" t="s">
        <v>1012</v>
      </c>
      <c r="BJ115" s="245" t="s">
        <v>1012</v>
      </c>
      <c r="BK115" s="245" t="s">
        <v>1012</v>
      </c>
      <c r="BL115" s="245" t="s">
        <v>1012</v>
      </c>
      <c r="BM115" s="245" t="s">
        <v>5</v>
      </c>
      <c r="BN115" s="245" t="s">
        <v>5</v>
      </c>
      <c r="BO115" s="245" t="s">
        <v>5</v>
      </c>
      <c r="BP115" s="248" t="s">
        <v>5</v>
      </c>
      <c r="BQ115" s="244" t="s">
        <v>5</v>
      </c>
      <c r="BR115" s="245" t="s">
        <v>5</v>
      </c>
      <c r="BS115" s="245" t="s">
        <v>5</v>
      </c>
      <c r="BT115" s="245" t="s">
        <v>5</v>
      </c>
      <c r="BU115" s="245" t="s">
        <v>5</v>
      </c>
      <c r="BV115" s="245" t="s">
        <v>5</v>
      </c>
      <c r="BW115" s="245" t="s">
        <v>5</v>
      </c>
      <c r="BX115" s="245" t="s">
        <v>5</v>
      </c>
      <c r="BY115" s="245" t="s">
        <v>1012</v>
      </c>
      <c r="BZ115" s="245" t="s">
        <v>5</v>
      </c>
      <c r="CA115" s="245" t="s">
        <v>1012</v>
      </c>
      <c r="CB115" s="245" t="s">
        <v>5</v>
      </c>
      <c r="CC115" s="245" t="s">
        <v>5</v>
      </c>
      <c r="CD115" s="245" t="s">
        <v>5</v>
      </c>
      <c r="CE115" s="245" t="s">
        <v>5</v>
      </c>
      <c r="CF115" s="245" t="s">
        <v>1012</v>
      </c>
      <c r="CG115" s="245"/>
      <c r="CH115" s="245" t="s">
        <v>5</v>
      </c>
      <c r="CI115" s="245" t="s">
        <v>5</v>
      </c>
      <c r="CJ115" s="248" t="s">
        <v>5</v>
      </c>
      <c r="CK115" s="249">
        <f t="shared" si="148"/>
        <v>4</v>
      </c>
      <c r="CL115" s="250">
        <f t="shared" si="149"/>
        <v>0</v>
      </c>
      <c r="CM115" s="251">
        <f t="shared" si="150"/>
        <v>0</v>
      </c>
      <c r="CN115" s="250">
        <f t="shared" si="151"/>
        <v>0</v>
      </c>
      <c r="CO115" s="251">
        <f t="shared" si="152"/>
        <v>62</v>
      </c>
      <c r="CP115" s="250">
        <f t="shared" si="153"/>
        <v>0</v>
      </c>
      <c r="CQ115" s="251">
        <f t="shared" si="154"/>
        <v>0</v>
      </c>
      <c r="CR115" s="250">
        <f t="shared" si="155"/>
        <v>0</v>
      </c>
      <c r="CS115" s="251">
        <f t="shared" si="156"/>
        <v>0</v>
      </c>
      <c r="CT115" s="250">
        <f t="shared" si="157"/>
        <v>0</v>
      </c>
      <c r="CU115" s="251">
        <f t="shared" si="158"/>
        <v>0</v>
      </c>
      <c r="CV115" s="250">
        <f t="shared" si="159"/>
        <v>0</v>
      </c>
      <c r="CW115" s="251">
        <f t="shared" si="160"/>
        <v>0</v>
      </c>
      <c r="CX115" s="250">
        <f t="shared" si="161"/>
        <v>0</v>
      </c>
      <c r="CY115" s="251">
        <f t="shared" si="162"/>
        <v>0</v>
      </c>
      <c r="CZ115" s="250">
        <f t="shared" si="163"/>
        <v>0</v>
      </c>
      <c r="DA115" s="251">
        <f t="shared" si="164"/>
        <v>0</v>
      </c>
      <c r="DB115" s="250">
        <f t="shared" si="165"/>
        <v>0</v>
      </c>
      <c r="DC115" s="251">
        <v>0</v>
      </c>
      <c r="DD115" s="250">
        <v>0</v>
      </c>
      <c r="DE115" s="251">
        <f t="shared" si="166"/>
        <v>1</v>
      </c>
      <c r="DF115" s="250">
        <f t="shared" si="167"/>
        <v>0</v>
      </c>
      <c r="DG115" s="251">
        <f t="shared" si="168"/>
        <v>0</v>
      </c>
      <c r="DH115" s="250">
        <f t="shared" si="169"/>
        <v>0</v>
      </c>
      <c r="DI115" s="251">
        <v>0</v>
      </c>
      <c r="DJ115" s="250">
        <v>0</v>
      </c>
      <c r="DK115" s="251">
        <f t="shared" si="170"/>
        <v>1</v>
      </c>
      <c r="DL115" s="250">
        <f t="shared" si="171"/>
        <v>0</v>
      </c>
      <c r="DM115" s="251">
        <f t="shared" si="172"/>
        <v>0</v>
      </c>
      <c r="DN115" s="250">
        <f t="shared" si="173"/>
        <v>0</v>
      </c>
      <c r="DO115" s="251">
        <f t="shared" si="174"/>
        <v>0</v>
      </c>
      <c r="DP115" s="250">
        <f t="shared" si="175"/>
        <v>0</v>
      </c>
      <c r="DQ115" s="251">
        <f t="shared" si="176"/>
        <v>32</v>
      </c>
      <c r="DR115" s="250">
        <f t="shared" si="177"/>
        <v>0</v>
      </c>
      <c r="DS115" s="252">
        <f t="shared" si="178"/>
        <v>0</v>
      </c>
      <c r="DT115" s="250">
        <f t="shared" si="179"/>
        <v>0</v>
      </c>
      <c r="DU115" s="251">
        <f t="shared" si="180"/>
        <v>0</v>
      </c>
      <c r="DV115" s="253">
        <f t="shared" si="181"/>
        <v>0</v>
      </c>
      <c r="DW115" s="234" t="s">
        <v>767</v>
      </c>
    </row>
    <row r="116" spans="1:127" ht="31.5">
      <c r="A116" s="233">
        <v>107</v>
      </c>
      <c r="B116" s="235" t="s">
        <v>408</v>
      </c>
      <c r="C116" s="236" t="s">
        <v>885</v>
      </c>
      <c r="D116" s="235" t="s">
        <v>1223</v>
      </c>
      <c r="E116" s="235" t="s">
        <v>1212</v>
      </c>
      <c r="F116" s="338">
        <v>10</v>
      </c>
      <c r="G116" s="234" t="s">
        <v>1367</v>
      </c>
      <c r="H116" s="391" t="s">
        <v>1368</v>
      </c>
      <c r="I116" s="391" t="s">
        <v>1369</v>
      </c>
      <c r="J116" s="235" t="s">
        <v>1231</v>
      </c>
      <c r="K116" s="234" t="s">
        <v>1232</v>
      </c>
      <c r="L116" s="235" t="s">
        <v>1022</v>
      </c>
      <c r="M116" s="236" t="s">
        <v>1010</v>
      </c>
      <c r="N116" s="237" t="str">
        <f t="shared" si="146"/>
        <v xml:space="preserve">EC_BUSMON
EC_BUSSYNC
EC_DRIVE_TEST_INACTIVE
EC_PRODUCTION_MODE_INACTIVE
EC_STARTUP_1000MS
EC_ENGINE_NOT_CRANKING
</v>
      </c>
      <c r="O116" s="238" t="s">
        <v>1011</v>
      </c>
      <c r="P116" s="239" t="s">
        <v>1011</v>
      </c>
      <c r="Q116" s="239" t="s">
        <v>1011</v>
      </c>
      <c r="R116" s="239" t="s">
        <v>1011</v>
      </c>
      <c r="S116" s="239" t="s">
        <v>1011</v>
      </c>
      <c r="T116" s="239" t="s">
        <v>1011</v>
      </c>
      <c r="U116" s="239" t="s">
        <v>5</v>
      </c>
      <c r="V116" s="239" t="s">
        <v>5</v>
      </c>
      <c r="W116" s="239" t="s">
        <v>5</v>
      </c>
      <c r="X116" s="239"/>
      <c r="Y116" s="240"/>
      <c r="Z116" s="233" t="str">
        <f t="shared" si="147"/>
        <v xml:space="preserve">CA_ACC_02
CA_PSS_02
CA_SENSOR_04
CA_SENSOR_08
CA_SENSOR_10
</v>
      </c>
      <c r="AA116" s="241"/>
      <c r="AB116" s="242" t="s">
        <v>1011</v>
      </c>
      <c r="AC116" s="242"/>
      <c r="AD116" s="242"/>
      <c r="AE116" s="242"/>
      <c r="AF116" s="242" t="s">
        <v>1011</v>
      </c>
      <c r="AG116" s="242"/>
      <c r="AH116" s="242"/>
      <c r="AI116" s="242"/>
      <c r="AJ116" s="242"/>
      <c r="AK116" s="242"/>
      <c r="AL116" s="242"/>
      <c r="AM116" s="242"/>
      <c r="AN116" s="242"/>
      <c r="AO116" s="242" t="s">
        <v>1011</v>
      </c>
      <c r="AP116" s="242"/>
      <c r="AQ116" s="242"/>
      <c r="AR116" s="242"/>
      <c r="AS116" s="243" t="s">
        <v>1011</v>
      </c>
      <c r="AT116" s="243"/>
      <c r="AU116" s="243" t="s">
        <v>1011</v>
      </c>
      <c r="AV116" s="243"/>
      <c r="AW116" s="243"/>
      <c r="AX116" s="243"/>
      <c r="AY116" s="243" t="s">
        <v>5</v>
      </c>
      <c r="AZ116" s="244" t="s">
        <v>1012</v>
      </c>
      <c r="BA116" s="245" t="s">
        <v>5</v>
      </c>
      <c r="BB116" s="245" t="s">
        <v>5</v>
      </c>
      <c r="BC116" s="245" t="s">
        <v>5</v>
      </c>
      <c r="BD116" s="245" t="s">
        <v>5</v>
      </c>
      <c r="BE116" s="245" t="s">
        <v>5</v>
      </c>
      <c r="BF116" s="246" t="s">
        <v>5</v>
      </c>
      <c r="BG116" s="247" t="s">
        <v>5</v>
      </c>
      <c r="BH116" s="245" t="s">
        <v>1012</v>
      </c>
      <c r="BI116" s="245" t="s">
        <v>1012</v>
      </c>
      <c r="BJ116" s="245" t="s">
        <v>1012</v>
      </c>
      <c r="BK116" s="245" t="s">
        <v>1012</v>
      </c>
      <c r="BL116" s="245" t="s">
        <v>1012</v>
      </c>
      <c r="BM116" s="245" t="s">
        <v>5</v>
      </c>
      <c r="BN116" s="245" t="s">
        <v>5</v>
      </c>
      <c r="BO116" s="245" t="s">
        <v>5</v>
      </c>
      <c r="BP116" s="248" t="s">
        <v>5</v>
      </c>
      <c r="BQ116" s="244" t="s">
        <v>5</v>
      </c>
      <c r="BR116" s="245" t="s">
        <v>5</v>
      </c>
      <c r="BS116" s="245" t="s">
        <v>5</v>
      </c>
      <c r="BT116" s="245" t="s">
        <v>1012</v>
      </c>
      <c r="BU116" s="245" t="s">
        <v>5</v>
      </c>
      <c r="BV116" s="245" t="s">
        <v>5</v>
      </c>
      <c r="BW116" s="245" t="s">
        <v>5</v>
      </c>
      <c r="BX116" s="245" t="s">
        <v>5</v>
      </c>
      <c r="BY116" s="245" t="s">
        <v>1012</v>
      </c>
      <c r="BZ116" s="245" t="s">
        <v>5</v>
      </c>
      <c r="CA116" s="245" t="s">
        <v>1012</v>
      </c>
      <c r="CB116" s="245" t="s">
        <v>5</v>
      </c>
      <c r="CC116" s="245" t="s">
        <v>5</v>
      </c>
      <c r="CD116" s="245" t="s">
        <v>5</v>
      </c>
      <c r="CE116" s="245" t="s">
        <v>5</v>
      </c>
      <c r="CF116" s="245" t="s">
        <v>1012</v>
      </c>
      <c r="CG116" s="245"/>
      <c r="CH116" s="245" t="s">
        <v>5</v>
      </c>
      <c r="CI116" s="245" t="s">
        <v>5</v>
      </c>
      <c r="CJ116" s="248" t="s">
        <v>5</v>
      </c>
      <c r="CK116" s="249">
        <f t="shared" si="148"/>
        <v>4</v>
      </c>
      <c r="CL116" s="250">
        <f t="shared" si="149"/>
        <v>0</v>
      </c>
      <c r="CM116" s="251">
        <f t="shared" si="150"/>
        <v>0</v>
      </c>
      <c r="CN116" s="250">
        <f t="shared" si="151"/>
        <v>0</v>
      </c>
      <c r="CO116" s="251">
        <f t="shared" si="152"/>
        <v>62</v>
      </c>
      <c r="CP116" s="250">
        <f t="shared" si="153"/>
        <v>0</v>
      </c>
      <c r="CQ116" s="251">
        <f t="shared" si="154"/>
        <v>0</v>
      </c>
      <c r="CR116" s="250">
        <f t="shared" si="155"/>
        <v>0</v>
      </c>
      <c r="CS116" s="251">
        <f t="shared" si="156"/>
        <v>0</v>
      </c>
      <c r="CT116" s="250">
        <f t="shared" si="157"/>
        <v>0</v>
      </c>
      <c r="CU116" s="251">
        <f t="shared" si="158"/>
        <v>0</v>
      </c>
      <c r="CV116" s="250">
        <f t="shared" si="159"/>
        <v>0</v>
      </c>
      <c r="CW116" s="251">
        <f t="shared" si="160"/>
        <v>8</v>
      </c>
      <c r="CX116" s="250">
        <f t="shared" si="161"/>
        <v>0</v>
      </c>
      <c r="CY116" s="251">
        <f t="shared" si="162"/>
        <v>0</v>
      </c>
      <c r="CZ116" s="250">
        <f t="shared" si="163"/>
        <v>0</v>
      </c>
      <c r="DA116" s="251">
        <f t="shared" si="164"/>
        <v>0</v>
      </c>
      <c r="DB116" s="250">
        <f t="shared" si="165"/>
        <v>0</v>
      </c>
      <c r="DC116" s="251">
        <v>0</v>
      </c>
      <c r="DD116" s="250">
        <v>0</v>
      </c>
      <c r="DE116" s="251">
        <f t="shared" si="166"/>
        <v>1</v>
      </c>
      <c r="DF116" s="250">
        <f t="shared" si="167"/>
        <v>0</v>
      </c>
      <c r="DG116" s="251">
        <f t="shared" si="168"/>
        <v>0</v>
      </c>
      <c r="DH116" s="250">
        <f t="shared" si="169"/>
        <v>0</v>
      </c>
      <c r="DI116" s="251">
        <v>0</v>
      </c>
      <c r="DJ116" s="250">
        <v>0</v>
      </c>
      <c r="DK116" s="251">
        <f t="shared" si="170"/>
        <v>1</v>
      </c>
      <c r="DL116" s="250">
        <f t="shared" si="171"/>
        <v>0</v>
      </c>
      <c r="DM116" s="251">
        <f t="shared" si="172"/>
        <v>0</v>
      </c>
      <c r="DN116" s="250">
        <f t="shared" si="173"/>
        <v>0</v>
      </c>
      <c r="DO116" s="251">
        <f t="shared" si="174"/>
        <v>0</v>
      </c>
      <c r="DP116" s="250">
        <f t="shared" si="175"/>
        <v>0</v>
      </c>
      <c r="DQ116" s="251">
        <f t="shared" si="176"/>
        <v>32</v>
      </c>
      <c r="DR116" s="250">
        <f t="shared" si="177"/>
        <v>0</v>
      </c>
      <c r="DS116" s="252">
        <f t="shared" si="178"/>
        <v>0</v>
      </c>
      <c r="DT116" s="250">
        <f t="shared" si="179"/>
        <v>0</v>
      </c>
      <c r="DU116" s="251">
        <f t="shared" si="180"/>
        <v>0</v>
      </c>
      <c r="DV116" s="253">
        <f t="shared" si="181"/>
        <v>0</v>
      </c>
      <c r="DW116" s="234" t="s">
        <v>409</v>
      </c>
    </row>
    <row r="117" spans="1:127" ht="31.5">
      <c r="A117" s="233">
        <v>108</v>
      </c>
      <c r="B117" s="235" t="s">
        <v>580</v>
      </c>
      <c r="C117" s="236" t="s">
        <v>885</v>
      </c>
      <c r="D117" s="235" t="s">
        <v>1224</v>
      </c>
      <c r="E117" s="235" t="s">
        <v>1213</v>
      </c>
      <c r="F117" s="338">
        <v>20</v>
      </c>
      <c r="G117" s="234" t="s">
        <v>1378</v>
      </c>
      <c r="H117" s="234" t="s">
        <v>1379</v>
      </c>
      <c r="I117" s="234" t="s">
        <v>1380</v>
      </c>
      <c r="J117" s="235" t="s">
        <v>1231</v>
      </c>
      <c r="K117" s="234" t="s">
        <v>1232</v>
      </c>
      <c r="L117" s="257" t="s">
        <v>1013</v>
      </c>
      <c r="M117" s="236" t="s">
        <v>1010</v>
      </c>
      <c r="N117" s="237" t="str">
        <f t="shared" si="74"/>
        <v xml:space="preserve">EC_BUSMON
EC_BUSSYNC
EC_DRIVE_TEST_INACTIVE
EC_PRODUCTION_MODE_INACTIVE
EC_STARTUP_1000MS
EC_ENGINE_NOT_CRANKING
</v>
      </c>
      <c r="O117" s="238" t="s">
        <v>1011</v>
      </c>
      <c r="P117" s="239" t="s">
        <v>1011</v>
      </c>
      <c r="Q117" s="239" t="s">
        <v>1011</v>
      </c>
      <c r="R117" s="239" t="s">
        <v>1011</v>
      </c>
      <c r="S117" s="239" t="s">
        <v>1011</v>
      </c>
      <c r="T117" s="239" t="s">
        <v>1011</v>
      </c>
      <c r="U117" s="239" t="s">
        <v>5</v>
      </c>
      <c r="V117" s="239" t="s">
        <v>5</v>
      </c>
      <c r="W117" s="239" t="s">
        <v>5</v>
      </c>
      <c r="X117" s="239"/>
      <c r="Y117" s="240"/>
      <c r="Z117" s="233" t="str">
        <f t="shared" si="75"/>
        <v xml:space="preserve">CA_ACC_02
CA_PSS_02
CA_SENSOR_01
CA_SENSOR_04
CA_SENSOR_08
CA_SENSOR_10
</v>
      </c>
      <c r="AA117" s="241"/>
      <c r="AB117" s="242" t="s">
        <v>1011</v>
      </c>
      <c r="AC117" s="242"/>
      <c r="AD117" s="242"/>
      <c r="AE117" s="242"/>
      <c r="AF117" s="242" t="s">
        <v>1011</v>
      </c>
      <c r="AG117" s="242"/>
      <c r="AH117" s="242"/>
      <c r="AI117" s="242"/>
      <c r="AJ117" s="242"/>
      <c r="AK117" s="242"/>
      <c r="AL117" s="242" t="s">
        <v>1011</v>
      </c>
      <c r="AM117" s="242"/>
      <c r="AN117" s="242"/>
      <c r="AO117" s="242" t="s">
        <v>1011</v>
      </c>
      <c r="AP117" s="242"/>
      <c r="AQ117" s="242"/>
      <c r="AR117" s="242"/>
      <c r="AS117" s="243" t="s">
        <v>1011</v>
      </c>
      <c r="AT117" s="243"/>
      <c r="AU117" s="243" t="s">
        <v>1011</v>
      </c>
      <c r="AV117" s="243"/>
      <c r="AW117" s="243"/>
      <c r="AX117" s="243"/>
      <c r="AY117" s="243" t="s">
        <v>5</v>
      </c>
      <c r="AZ117" s="244" t="s">
        <v>1012</v>
      </c>
      <c r="BA117" s="245" t="s">
        <v>5</v>
      </c>
      <c r="BB117" s="245" t="s">
        <v>5</v>
      </c>
      <c r="BC117" s="245" t="s">
        <v>5</v>
      </c>
      <c r="BD117" s="245" t="s">
        <v>5</v>
      </c>
      <c r="BE117" s="245" t="s">
        <v>5</v>
      </c>
      <c r="BF117" s="246" t="s">
        <v>5</v>
      </c>
      <c r="BG117" s="247" t="s">
        <v>5</v>
      </c>
      <c r="BH117" s="245" t="s">
        <v>1012</v>
      </c>
      <c r="BI117" s="245" t="s">
        <v>1012</v>
      </c>
      <c r="BJ117" s="245" t="s">
        <v>1012</v>
      </c>
      <c r="BK117" s="245" t="s">
        <v>1012</v>
      </c>
      <c r="BL117" s="245" t="s">
        <v>1012</v>
      </c>
      <c r="BM117" s="245" t="s">
        <v>5</v>
      </c>
      <c r="BN117" s="245" t="s">
        <v>5</v>
      </c>
      <c r="BO117" s="245" t="s">
        <v>5</v>
      </c>
      <c r="BP117" s="248" t="s">
        <v>5</v>
      </c>
      <c r="BQ117" s="244" t="s">
        <v>1012</v>
      </c>
      <c r="BR117" s="245" t="s">
        <v>5</v>
      </c>
      <c r="BS117" s="245" t="s">
        <v>5</v>
      </c>
      <c r="BT117" s="245" t="s">
        <v>1012</v>
      </c>
      <c r="BU117" s="245" t="s">
        <v>5</v>
      </c>
      <c r="BV117" s="245" t="s">
        <v>5</v>
      </c>
      <c r="BW117" s="245" t="s">
        <v>5</v>
      </c>
      <c r="BX117" s="245" t="s">
        <v>5</v>
      </c>
      <c r="BY117" s="245" t="s">
        <v>1012</v>
      </c>
      <c r="BZ117" s="245" t="s">
        <v>5</v>
      </c>
      <c r="CA117" s="245" t="s">
        <v>1012</v>
      </c>
      <c r="CB117" s="245" t="s">
        <v>5</v>
      </c>
      <c r="CC117" s="245" t="s">
        <v>5</v>
      </c>
      <c r="CD117" s="245" t="s">
        <v>5</v>
      </c>
      <c r="CE117" s="245" t="s">
        <v>5</v>
      </c>
      <c r="CF117" s="245" t="s">
        <v>1012</v>
      </c>
      <c r="CG117" s="245"/>
      <c r="CH117" s="245" t="s">
        <v>5</v>
      </c>
      <c r="CI117" s="245" t="s">
        <v>5</v>
      </c>
      <c r="CJ117" s="248" t="s">
        <v>5</v>
      </c>
      <c r="CK117" s="249">
        <f t="shared" si="76"/>
        <v>4</v>
      </c>
      <c r="CL117" s="250">
        <f t="shared" si="77"/>
        <v>0</v>
      </c>
      <c r="CM117" s="251">
        <f t="shared" si="78"/>
        <v>0</v>
      </c>
      <c r="CN117" s="250">
        <f t="shared" si="79"/>
        <v>0</v>
      </c>
      <c r="CO117" s="251">
        <f t="shared" si="80"/>
        <v>62</v>
      </c>
      <c r="CP117" s="250">
        <f t="shared" si="81"/>
        <v>0</v>
      </c>
      <c r="CQ117" s="251">
        <f t="shared" si="82"/>
        <v>0</v>
      </c>
      <c r="CR117" s="250">
        <f t="shared" si="83"/>
        <v>0</v>
      </c>
      <c r="CS117" s="251">
        <f t="shared" si="84"/>
        <v>1</v>
      </c>
      <c r="CT117" s="250">
        <f t="shared" si="85"/>
        <v>0</v>
      </c>
      <c r="CU117" s="251">
        <f t="shared" si="86"/>
        <v>0</v>
      </c>
      <c r="CV117" s="250">
        <f t="shared" si="87"/>
        <v>0</v>
      </c>
      <c r="CW117" s="251">
        <f t="shared" si="88"/>
        <v>8</v>
      </c>
      <c r="CX117" s="250">
        <f t="shared" si="89"/>
        <v>0</v>
      </c>
      <c r="CY117" s="251">
        <f t="shared" si="90"/>
        <v>0</v>
      </c>
      <c r="CZ117" s="250">
        <f t="shared" si="91"/>
        <v>0</v>
      </c>
      <c r="DA117" s="251">
        <f t="shared" si="92"/>
        <v>0</v>
      </c>
      <c r="DB117" s="250">
        <f t="shared" si="93"/>
        <v>0</v>
      </c>
      <c r="DC117" s="251">
        <v>0</v>
      </c>
      <c r="DD117" s="250">
        <v>0</v>
      </c>
      <c r="DE117" s="251">
        <f t="shared" si="94"/>
        <v>1</v>
      </c>
      <c r="DF117" s="250">
        <f t="shared" si="95"/>
        <v>0</v>
      </c>
      <c r="DG117" s="251">
        <f t="shared" si="96"/>
        <v>0</v>
      </c>
      <c r="DH117" s="250">
        <f t="shared" si="97"/>
        <v>0</v>
      </c>
      <c r="DI117" s="251">
        <v>0</v>
      </c>
      <c r="DJ117" s="250">
        <v>0</v>
      </c>
      <c r="DK117" s="251">
        <f t="shared" si="98"/>
        <v>1</v>
      </c>
      <c r="DL117" s="250">
        <f t="shared" si="99"/>
        <v>0</v>
      </c>
      <c r="DM117" s="251">
        <f t="shared" si="100"/>
        <v>0</v>
      </c>
      <c r="DN117" s="250">
        <f t="shared" si="101"/>
        <v>0</v>
      </c>
      <c r="DO117" s="251">
        <f t="shared" si="102"/>
        <v>0</v>
      </c>
      <c r="DP117" s="250">
        <f t="shared" si="103"/>
        <v>0</v>
      </c>
      <c r="DQ117" s="251">
        <f t="shared" si="104"/>
        <v>32</v>
      </c>
      <c r="DR117" s="250">
        <f t="shared" si="105"/>
        <v>0</v>
      </c>
      <c r="DS117" s="252">
        <f t="shared" si="106"/>
        <v>0</v>
      </c>
      <c r="DT117" s="250">
        <f t="shared" si="107"/>
        <v>0</v>
      </c>
      <c r="DU117" s="251">
        <f t="shared" si="108"/>
        <v>0</v>
      </c>
      <c r="DV117" s="253">
        <f t="shared" si="109"/>
        <v>0</v>
      </c>
      <c r="DW117" s="234" t="s">
        <v>581</v>
      </c>
    </row>
    <row r="118" spans="1:127" ht="31.5">
      <c r="A118" s="233">
        <v>109</v>
      </c>
      <c r="B118" s="235" t="s">
        <v>784</v>
      </c>
      <c r="C118" s="236" t="s">
        <v>885</v>
      </c>
      <c r="D118" s="235" t="s">
        <v>1229</v>
      </c>
      <c r="E118" s="235" t="s">
        <v>1240</v>
      </c>
      <c r="F118" s="338">
        <v>10</v>
      </c>
      <c r="G118" s="234" t="s">
        <v>1381</v>
      </c>
      <c r="H118" s="234" t="s">
        <v>1382</v>
      </c>
      <c r="I118" s="234" t="s">
        <v>1383</v>
      </c>
      <c r="J118" s="235" t="s">
        <v>1231</v>
      </c>
      <c r="K118" s="234" t="s">
        <v>1232</v>
      </c>
      <c r="L118" s="257" t="s">
        <v>1013</v>
      </c>
      <c r="M118" s="236" t="s">
        <v>1010</v>
      </c>
      <c r="N118" s="237" t="str">
        <f t="shared" si="74"/>
        <v xml:space="preserve">EC_BUSMON
EC_BUSSYNC
EC_DRIVE_TEST_INACTIVE
EC_PRODUCTION_MODE_INACTIVE
EC_STARTUP_1000MS
EC_ENGINE_NOT_CRANKING
</v>
      </c>
      <c r="O118" s="238" t="s">
        <v>1011</v>
      </c>
      <c r="P118" s="239" t="s">
        <v>1011</v>
      </c>
      <c r="Q118" s="239" t="s">
        <v>1011</v>
      </c>
      <c r="R118" s="239" t="s">
        <v>1011</v>
      </c>
      <c r="S118" s="239" t="s">
        <v>1011</v>
      </c>
      <c r="T118" s="239" t="s">
        <v>1011</v>
      </c>
      <c r="U118" s="239" t="s">
        <v>5</v>
      </c>
      <c r="V118" s="239" t="s">
        <v>5</v>
      </c>
      <c r="W118" s="239" t="s">
        <v>5</v>
      </c>
      <c r="X118" s="239"/>
      <c r="Y118" s="240"/>
      <c r="Z118" s="233" t="str">
        <f t="shared" si="75"/>
        <v xml:space="preserve">CA_ACC_02
CA_PSS_02
CA_SENSOR_01
CA_SENSOR_04
CA_SENSOR_08
CA_SENSOR_10
</v>
      </c>
      <c r="AA118" s="241"/>
      <c r="AB118" s="242" t="s">
        <v>1011</v>
      </c>
      <c r="AC118" s="242"/>
      <c r="AD118" s="242"/>
      <c r="AE118" s="242"/>
      <c r="AF118" s="242" t="s">
        <v>1011</v>
      </c>
      <c r="AG118" s="242"/>
      <c r="AH118" s="242"/>
      <c r="AI118" s="242"/>
      <c r="AJ118" s="242"/>
      <c r="AK118" s="242"/>
      <c r="AL118" s="242" t="s">
        <v>1011</v>
      </c>
      <c r="AM118" s="242"/>
      <c r="AN118" s="242"/>
      <c r="AO118" s="242" t="s">
        <v>1011</v>
      </c>
      <c r="AP118" s="242"/>
      <c r="AQ118" s="242"/>
      <c r="AR118" s="242"/>
      <c r="AS118" s="243" t="s">
        <v>1011</v>
      </c>
      <c r="AT118" s="243"/>
      <c r="AU118" s="243" t="s">
        <v>1011</v>
      </c>
      <c r="AV118" s="243"/>
      <c r="AW118" s="243"/>
      <c r="AX118" s="243"/>
      <c r="AY118" s="243" t="s">
        <v>5</v>
      </c>
      <c r="AZ118" s="244" t="s">
        <v>1012</v>
      </c>
      <c r="BA118" s="245" t="s">
        <v>5</v>
      </c>
      <c r="BB118" s="245" t="s">
        <v>5</v>
      </c>
      <c r="BC118" s="245" t="s">
        <v>5</v>
      </c>
      <c r="BD118" s="245" t="s">
        <v>5</v>
      </c>
      <c r="BE118" s="245" t="s">
        <v>5</v>
      </c>
      <c r="BF118" s="246" t="s">
        <v>5</v>
      </c>
      <c r="BG118" s="247" t="s">
        <v>5</v>
      </c>
      <c r="BH118" s="245" t="s">
        <v>1012</v>
      </c>
      <c r="BI118" s="245" t="s">
        <v>1012</v>
      </c>
      <c r="BJ118" s="245" t="s">
        <v>1012</v>
      </c>
      <c r="BK118" s="245" t="s">
        <v>1012</v>
      </c>
      <c r="BL118" s="245" t="s">
        <v>1012</v>
      </c>
      <c r="BM118" s="245" t="s">
        <v>5</v>
      </c>
      <c r="BN118" s="245" t="s">
        <v>5</v>
      </c>
      <c r="BO118" s="245" t="s">
        <v>5</v>
      </c>
      <c r="BP118" s="248" t="s">
        <v>5</v>
      </c>
      <c r="BQ118" s="244" t="s">
        <v>1012</v>
      </c>
      <c r="BR118" s="245" t="s">
        <v>5</v>
      </c>
      <c r="BS118" s="245" t="s">
        <v>5</v>
      </c>
      <c r="BT118" s="245" t="s">
        <v>1012</v>
      </c>
      <c r="BU118" s="245" t="s">
        <v>5</v>
      </c>
      <c r="BV118" s="245" t="s">
        <v>5</v>
      </c>
      <c r="BW118" s="245" t="s">
        <v>5</v>
      </c>
      <c r="BX118" s="245" t="s">
        <v>5</v>
      </c>
      <c r="BY118" s="245" t="s">
        <v>1012</v>
      </c>
      <c r="BZ118" s="245" t="s">
        <v>5</v>
      </c>
      <c r="CA118" s="245" t="s">
        <v>1012</v>
      </c>
      <c r="CB118" s="245" t="s">
        <v>5</v>
      </c>
      <c r="CC118" s="245" t="s">
        <v>5</v>
      </c>
      <c r="CD118" s="245" t="s">
        <v>5</v>
      </c>
      <c r="CE118" s="245" t="s">
        <v>5</v>
      </c>
      <c r="CF118" s="245" t="s">
        <v>1012</v>
      </c>
      <c r="CG118" s="245"/>
      <c r="CH118" s="245" t="s">
        <v>5</v>
      </c>
      <c r="CI118" s="245" t="s">
        <v>5</v>
      </c>
      <c r="CJ118" s="248" t="s">
        <v>5</v>
      </c>
      <c r="CK118" s="249">
        <f t="shared" si="76"/>
        <v>4</v>
      </c>
      <c r="CL118" s="250">
        <f t="shared" si="77"/>
        <v>0</v>
      </c>
      <c r="CM118" s="251">
        <f t="shared" si="78"/>
        <v>0</v>
      </c>
      <c r="CN118" s="250">
        <f t="shared" si="79"/>
        <v>0</v>
      </c>
      <c r="CO118" s="251">
        <f t="shared" si="80"/>
        <v>62</v>
      </c>
      <c r="CP118" s="250">
        <f t="shared" si="81"/>
        <v>0</v>
      </c>
      <c r="CQ118" s="251">
        <f t="shared" si="82"/>
        <v>0</v>
      </c>
      <c r="CR118" s="250">
        <f t="shared" si="83"/>
        <v>0</v>
      </c>
      <c r="CS118" s="251">
        <f t="shared" si="84"/>
        <v>1</v>
      </c>
      <c r="CT118" s="250">
        <f t="shared" si="85"/>
        <v>0</v>
      </c>
      <c r="CU118" s="251">
        <f t="shared" si="86"/>
        <v>0</v>
      </c>
      <c r="CV118" s="250">
        <f t="shared" si="87"/>
        <v>0</v>
      </c>
      <c r="CW118" s="251">
        <f t="shared" si="88"/>
        <v>8</v>
      </c>
      <c r="CX118" s="250">
        <f t="shared" si="89"/>
        <v>0</v>
      </c>
      <c r="CY118" s="251">
        <f t="shared" si="90"/>
        <v>0</v>
      </c>
      <c r="CZ118" s="250">
        <f t="shared" si="91"/>
        <v>0</v>
      </c>
      <c r="DA118" s="251">
        <f t="shared" si="92"/>
        <v>0</v>
      </c>
      <c r="DB118" s="250">
        <f t="shared" si="93"/>
        <v>0</v>
      </c>
      <c r="DC118" s="251">
        <v>0</v>
      </c>
      <c r="DD118" s="250">
        <v>0</v>
      </c>
      <c r="DE118" s="251">
        <f t="shared" si="94"/>
        <v>1</v>
      </c>
      <c r="DF118" s="250">
        <f t="shared" si="95"/>
        <v>0</v>
      </c>
      <c r="DG118" s="251">
        <f t="shared" si="96"/>
        <v>0</v>
      </c>
      <c r="DH118" s="250">
        <f t="shared" si="97"/>
        <v>0</v>
      </c>
      <c r="DI118" s="251">
        <v>0</v>
      </c>
      <c r="DJ118" s="250">
        <v>0</v>
      </c>
      <c r="DK118" s="251">
        <f t="shared" si="98"/>
        <v>1</v>
      </c>
      <c r="DL118" s="250">
        <f t="shared" si="99"/>
        <v>0</v>
      </c>
      <c r="DM118" s="251">
        <f t="shared" si="100"/>
        <v>0</v>
      </c>
      <c r="DN118" s="250">
        <f t="shared" si="101"/>
        <v>0</v>
      </c>
      <c r="DO118" s="251">
        <f t="shared" si="102"/>
        <v>0</v>
      </c>
      <c r="DP118" s="250">
        <f t="shared" si="103"/>
        <v>0</v>
      </c>
      <c r="DQ118" s="251">
        <f t="shared" si="104"/>
        <v>32</v>
      </c>
      <c r="DR118" s="250">
        <f t="shared" si="105"/>
        <v>0</v>
      </c>
      <c r="DS118" s="252">
        <f t="shared" si="106"/>
        <v>0</v>
      </c>
      <c r="DT118" s="250">
        <f t="shared" si="107"/>
        <v>0</v>
      </c>
      <c r="DU118" s="251">
        <f t="shared" si="108"/>
        <v>0</v>
      </c>
      <c r="DV118" s="253">
        <f t="shared" si="109"/>
        <v>0</v>
      </c>
      <c r="DW118" s="234" t="s">
        <v>785</v>
      </c>
    </row>
    <row r="119" spans="1:127" ht="31.5">
      <c r="A119" s="233">
        <v>110</v>
      </c>
      <c r="B119" s="235" t="s">
        <v>780</v>
      </c>
      <c r="C119" s="236" t="s">
        <v>885</v>
      </c>
      <c r="D119" s="235" t="s">
        <v>1229</v>
      </c>
      <c r="E119" s="235" t="s">
        <v>1240</v>
      </c>
      <c r="F119" s="338">
        <v>10</v>
      </c>
      <c r="G119" s="234" t="s">
        <v>1384</v>
      </c>
      <c r="H119" s="234" t="s">
        <v>1385</v>
      </c>
      <c r="I119" s="234" t="s">
        <v>1386</v>
      </c>
      <c r="J119" s="235" t="s">
        <v>1231</v>
      </c>
      <c r="K119" s="234" t="s">
        <v>1232</v>
      </c>
      <c r="L119" s="257" t="s">
        <v>1013</v>
      </c>
      <c r="M119" s="236" t="s">
        <v>1010</v>
      </c>
      <c r="N119" s="237" t="str">
        <f t="shared" si="74"/>
        <v xml:space="preserve">EC_BUSMON
EC_BUSSYNC
EC_DRIVE_TEST_INACTIVE
EC_PRODUCTION_MODE_INACTIVE
EC_STARTUP_1000MS
EC_ENGINE_NOT_CRANKING
</v>
      </c>
      <c r="O119" s="238" t="s">
        <v>1011</v>
      </c>
      <c r="P119" s="239" t="s">
        <v>1011</v>
      </c>
      <c r="Q119" s="239" t="s">
        <v>1011</v>
      </c>
      <c r="R119" s="239" t="s">
        <v>1011</v>
      </c>
      <c r="S119" s="239" t="s">
        <v>1011</v>
      </c>
      <c r="T119" s="239" t="s">
        <v>1011</v>
      </c>
      <c r="U119" s="239" t="s">
        <v>5</v>
      </c>
      <c r="V119" s="239" t="s">
        <v>5</v>
      </c>
      <c r="W119" s="239" t="s">
        <v>5</v>
      </c>
      <c r="X119" s="239"/>
      <c r="Y119" s="240"/>
      <c r="Z119" s="233" t="str">
        <f t="shared" si="75"/>
        <v xml:space="preserve">CA_ACC_02
CA_PSS_02
CA_SENSOR_01
CA_SENSOR_04
CA_SENSOR_08
CA_SENSOR_10
</v>
      </c>
      <c r="AA119" s="241"/>
      <c r="AB119" s="242" t="s">
        <v>1011</v>
      </c>
      <c r="AC119" s="242"/>
      <c r="AD119" s="242"/>
      <c r="AE119" s="242"/>
      <c r="AF119" s="242" t="s">
        <v>1011</v>
      </c>
      <c r="AG119" s="242"/>
      <c r="AH119" s="242"/>
      <c r="AI119" s="242"/>
      <c r="AJ119" s="242"/>
      <c r="AK119" s="242"/>
      <c r="AL119" s="242" t="s">
        <v>1011</v>
      </c>
      <c r="AM119" s="242"/>
      <c r="AN119" s="242"/>
      <c r="AO119" s="242" t="s">
        <v>1011</v>
      </c>
      <c r="AP119" s="242"/>
      <c r="AQ119" s="242"/>
      <c r="AR119" s="242"/>
      <c r="AS119" s="243" t="s">
        <v>1011</v>
      </c>
      <c r="AT119" s="243"/>
      <c r="AU119" s="243" t="s">
        <v>1011</v>
      </c>
      <c r="AV119" s="243"/>
      <c r="AW119" s="243"/>
      <c r="AX119" s="243"/>
      <c r="AY119" s="243" t="s">
        <v>5</v>
      </c>
      <c r="AZ119" s="244" t="s">
        <v>1012</v>
      </c>
      <c r="BA119" s="245" t="s">
        <v>5</v>
      </c>
      <c r="BB119" s="245" t="s">
        <v>5</v>
      </c>
      <c r="BC119" s="245" t="s">
        <v>5</v>
      </c>
      <c r="BD119" s="245" t="s">
        <v>5</v>
      </c>
      <c r="BE119" s="245" t="s">
        <v>5</v>
      </c>
      <c r="BF119" s="246" t="s">
        <v>5</v>
      </c>
      <c r="BG119" s="247" t="s">
        <v>5</v>
      </c>
      <c r="BH119" s="245" t="s">
        <v>1012</v>
      </c>
      <c r="BI119" s="245" t="s">
        <v>1012</v>
      </c>
      <c r="BJ119" s="245" t="s">
        <v>1012</v>
      </c>
      <c r="BK119" s="245" t="s">
        <v>1012</v>
      </c>
      <c r="BL119" s="245" t="s">
        <v>1012</v>
      </c>
      <c r="BM119" s="245" t="s">
        <v>5</v>
      </c>
      <c r="BN119" s="245" t="s">
        <v>5</v>
      </c>
      <c r="BO119" s="245" t="s">
        <v>5</v>
      </c>
      <c r="BP119" s="248" t="s">
        <v>5</v>
      </c>
      <c r="BQ119" s="244" t="s">
        <v>1012</v>
      </c>
      <c r="BR119" s="245" t="s">
        <v>5</v>
      </c>
      <c r="BS119" s="245" t="s">
        <v>5</v>
      </c>
      <c r="BT119" s="245" t="s">
        <v>1012</v>
      </c>
      <c r="BU119" s="245" t="s">
        <v>5</v>
      </c>
      <c r="BV119" s="245" t="s">
        <v>5</v>
      </c>
      <c r="BW119" s="245" t="s">
        <v>5</v>
      </c>
      <c r="BX119" s="245" t="s">
        <v>5</v>
      </c>
      <c r="BY119" s="245" t="s">
        <v>1012</v>
      </c>
      <c r="BZ119" s="245" t="s">
        <v>5</v>
      </c>
      <c r="CA119" s="245" t="s">
        <v>1012</v>
      </c>
      <c r="CB119" s="245" t="s">
        <v>5</v>
      </c>
      <c r="CC119" s="245" t="s">
        <v>5</v>
      </c>
      <c r="CD119" s="245" t="s">
        <v>5</v>
      </c>
      <c r="CE119" s="245" t="s">
        <v>5</v>
      </c>
      <c r="CF119" s="245" t="s">
        <v>1012</v>
      </c>
      <c r="CG119" s="245"/>
      <c r="CH119" s="245" t="s">
        <v>5</v>
      </c>
      <c r="CI119" s="245" t="s">
        <v>5</v>
      </c>
      <c r="CJ119" s="248" t="s">
        <v>5</v>
      </c>
      <c r="CK119" s="249">
        <f t="shared" si="76"/>
        <v>4</v>
      </c>
      <c r="CL119" s="250">
        <f t="shared" si="77"/>
        <v>0</v>
      </c>
      <c r="CM119" s="251">
        <f t="shared" si="78"/>
        <v>0</v>
      </c>
      <c r="CN119" s="250">
        <f t="shared" si="79"/>
        <v>0</v>
      </c>
      <c r="CO119" s="251">
        <f t="shared" si="80"/>
        <v>62</v>
      </c>
      <c r="CP119" s="250">
        <f t="shared" si="81"/>
        <v>0</v>
      </c>
      <c r="CQ119" s="251">
        <f t="shared" si="82"/>
        <v>0</v>
      </c>
      <c r="CR119" s="250">
        <f t="shared" si="83"/>
        <v>0</v>
      </c>
      <c r="CS119" s="251">
        <f t="shared" si="84"/>
        <v>1</v>
      </c>
      <c r="CT119" s="250">
        <f t="shared" si="85"/>
        <v>0</v>
      </c>
      <c r="CU119" s="251">
        <f t="shared" si="86"/>
        <v>0</v>
      </c>
      <c r="CV119" s="250">
        <f t="shared" si="87"/>
        <v>0</v>
      </c>
      <c r="CW119" s="251">
        <f t="shared" si="88"/>
        <v>8</v>
      </c>
      <c r="CX119" s="250">
        <f t="shared" si="89"/>
        <v>0</v>
      </c>
      <c r="CY119" s="251">
        <f t="shared" si="90"/>
        <v>0</v>
      </c>
      <c r="CZ119" s="250">
        <f t="shared" si="91"/>
        <v>0</v>
      </c>
      <c r="DA119" s="251">
        <f t="shared" si="92"/>
        <v>0</v>
      </c>
      <c r="DB119" s="250">
        <f t="shared" si="93"/>
        <v>0</v>
      </c>
      <c r="DC119" s="251">
        <v>0</v>
      </c>
      <c r="DD119" s="250">
        <v>0</v>
      </c>
      <c r="DE119" s="251">
        <f t="shared" si="94"/>
        <v>1</v>
      </c>
      <c r="DF119" s="250">
        <f t="shared" si="95"/>
        <v>0</v>
      </c>
      <c r="DG119" s="251">
        <f t="shared" si="96"/>
        <v>0</v>
      </c>
      <c r="DH119" s="250">
        <f t="shared" si="97"/>
        <v>0</v>
      </c>
      <c r="DI119" s="251">
        <v>0</v>
      </c>
      <c r="DJ119" s="250">
        <v>0</v>
      </c>
      <c r="DK119" s="251">
        <f t="shared" si="98"/>
        <v>1</v>
      </c>
      <c r="DL119" s="250">
        <f t="shared" si="99"/>
        <v>0</v>
      </c>
      <c r="DM119" s="251">
        <f t="shared" si="100"/>
        <v>0</v>
      </c>
      <c r="DN119" s="250">
        <f t="shared" si="101"/>
        <v>0</v>
      </c>
      <c r="DO119" s="251">
        <f t="shared" si="102"/>
        <v>0</v>
      </c>
      <c r="DP119" s="250">
        <f t="shared" si="103"/>
        <v>0</v>
      </c>
      <c r="DQ119" s="251">
        <f t="shared" si="104"/>
        <v>32</v>
      </c>
      <c r="DR119" s="250">
        <f t="shared" si="105"/>
        <v>0</v>
      </c>
      <c r="DS119" s="252">
        <f t="shared" si="106"/>
        <v>0</v>
      </c>
      <c r="DT119" s="250">
        <f t="shared" si="107"/>
        <v>0</v>
      </c>
      <c r="DU119" s="251">
        <f t="shared" si="108"/>
        <v>0</v>
      </c>
      <c r="DV119" s="253">
        <f t="shared" si="109"/>
        <v>0</v>
      </c>
      <c r="DW119" s="234" t="s">
        <v>781</v>
      </c>
    </row>
    <row r="120" spans="1:127" ht="31.5">
      <c r="A120" s="233">
        <v>111</v>
      </c>
      <c r="B120" s="235" t="s">
        <v>788</v>
      </c>
      <c r="C120" s="236" t="s">
        <v>885</v>
      </c>
      <c r="D120" s="235" t="s">
        <v>1239</v>
      </c>
      <c r="E120" s="235" t="s">
        <v>1242</v>
      </c>
      <c r="F120" s="338">
        <v>10</v>
      </c>
      <c r="G120" s="234" t="s">
        <v>1387</v>
      </c>
      <c r="H120" s="234" t="s">
        <v>1388</v>
      </c>
      <c r="I120" s="234" t="s">
        <v>1389</v>
      </c>
      <c r="J120" s="235" t="s">
        <v>1231</v>
      </c>
      <c r="K120" s="234" t="s">
        <v>1232</v>
      </c>
      <c r="L120" s="257" t="s">
        <v>1013</v>
      </c>
      <c r="M120" s="236" t="s">
        <v>1010</v>
      </c>
      <c r="N120" s="237" t="str">
        <f t="shared" si="74"/>
        <v xml:space="preserve">EC_BUSMON
EC_BUSSYNC
EC_DRIVE_TEST_INACTIVE
EC_PRODUCTION_MODE_INACTIVE
EC_STARTUP_1000MS
EC_ENGINE_NOT_CRANKING
</v>
      </c>
      <c r="O120" s="238" t="s">
        <v>1011</v>
      </c>
      <c r="P120" s="239" t="s">
        <v>1011</v>
      </c>
      <c r="Q120" s="239" t="s">
        <v>1011</v>
      </c>
      <c r="R120" s="239" t="s">
        <v>1011</v>
      </c>
      <c r="S120" s="239" t="s">
        <v>1011</v>
      </c>
      <c r="T120" s="239" t="s">
        <v>1011</v>
      </c>
      <c r="U120" s="239" t="s">
        <v>5</v>
      </c>
      <c r="V120" s="239" t="s">
        <v>5</v>
      </c>
      <c r="W120" s="239" t="s">
        <v>5</v>
      </c>
      <c r="X120" s="239"/>
      <c r="Y120" s="240"/>
      <c r="Z120" s="233" t="str">
        <f t="shared" si="75"/>
        <v xml:space="preserve">CA_ACC_02
CA_PSS_02
CA_SENSOR_01
CA_SENSOR_04
CA_SENSOR_08
CA_SENSOR_10
</v>
      </c>
      <c r="AA120" s="241"/>
      <c r="AB120" s="242" t="s">
        <v>1011</v>
      </c>
      <c r="AC120" s="242"/>
      <c r="AD120" s="242"/>
      <c r="AE120" s="242"/>
      <c r="AF120" s="242" t="s">
        <v>1011</v>
      </c>
      <c r="AG120" s="242"/>
      <c r="AH120" s="242"/>
      <c r="AI120" s="242"/>
      <c r="AJ120" s="242"/>
      <c r="AK120" s="242"/>
      <c r="AL120" s="242" t="s">
        <v>1011</v>
      </c>
      <c r="AM120" s="242"/>
      <c r="AN120" s="242"/>
      <c r="AO120" s="242" t="s">
        <v>1011</v>
      </c>
      <c r="AP120" s="242"/>
      <c r="AQ120" s="242"/>
      <c r="AR120" s="242"/>
      <c r="AS120" s="243" t="s">
        <v>1011</v>
      </c>
      <c r="AT120" s="243"/>
      <c r="AU120" s="243" t="s">
        <v>1011</v>
      </c>
      <c r="AV120" s="243"/>
      <c r="AW120" s="243"/>
      <c r="AX120" s="243"/>
      <c r="AY120" s="243" t="s">
        <v>5</v>
      </c>
      <c r="AZ120" s="244" t="s">
        <v>1012</v>
      </c>
      <c r="BA120" s="245" t="s">
        <v>5</v>
      </c>
      <c r="BB120" s="245" t="s">
        <v>5</v>
      </c>
      <c r="BC120" s="245" t="s">
        <v>5</v>
      </c>
      <c r="BD120" s="245" t="s">
        <v>5</v>
      </c>
      <c r="BE120" s="245" t="s">
        <v>5</v>
      </c>
      <c r="BF120" s="246" t="s">
        <v>5</v>
      </c>
      <c r="BG120" s="247" t="s">
        <v>5</v>
      </c>
      <c r="BH120" s="245" t="s">
        <v>1012</v>
      </c>
      <c r="BI120" s="245" t="s">
        <v>1012</v>
      </c>
      <c r="BJ120" s="245" t="s">
        <v>1012</v>
      </c>
      <c r="BK120" s="245" t="s">
        <v>1012</v>
      </c>
      <c r="BL120" s="245" t="s">
        <v>1012</v>
      </c>
      <c r="BM120" s="245" t="s">
        <v>5</v>
      </c>
      <c r="BN120" s="245" t="s">
        <v>5</v>
      </c>
      <c r="BO120" s="245" t="s">
        <v>5</v>
      </c>
      <c r="BP120" s="248" t="s">
        <v>5</v>
      </c>
      <c r="BQ120" s="244" t="s">
        <v>1012</v>
      </c>
      <c r="BR120" s="245" t="s">
        <v>5</v>
      </c>
      <c r="BS120" s="245" t="s">
        <v>5</v>
      </c>
      <c r="BT120" s="245" t="s">
        <v>1012</v>
      </c>
      <c r="BU120" s="245" t="s">
        <v>5</v>
      </c>
      <c r="BV120" s="245" t="s">
        <v>5</v>
      </c>
      <c r="BW120" s="245" t="s">
        <v>5</v>
      </c>
      <c r="BX120" s="245" t="s">
        <v>5</v>
      </c>
      <c r="BY120" s="245" t="s">
        <v>1012</v>
      </c>
      <c r="BZ120" s="245" t="s">
        <v>5</v>
      </c>
      <c r="CA120" s="245" t="s">
        <v>1012</v>
      </c>
      <c r="CB120" s="245" t="s">
        <v>5</v>
      </c>
      <c r="CC120" s="245" t="s">
        <v>5</v>
      </c>
      <c r="CD120" s="245" t="s">
        <v>5</v>
      </c>
      <c r="CE120" s="245" t="s">
        <v>5</v>
      </c>
      <c r="CF120" s="245" t="s">
        <v>1012</v>
      </c>
      <c r="CG120" s="245"/>
      <c r="CH120" s="245" t="s">
        <v>5</v>
      </c>
      <c r="CI120" s="245" t="s">
        <v>5</v>
      </c>
      <c r="CJ120" s="248" t="s">
        <v>5</v>
      </c>
      <c r="CK120" s="249">
        <f t="shared" si="76"/>
        <v>4</v>
      </c>
      <c r="CL120" s="250">
        <f t="shared" si="77"/>
        <v>0</v>
      </c>
      <c r="CM120" s="251">
        <f t="shared" si="78"/>
        <v>0</v>
      </c>
      <c r="CN120" s="250">
        <f t="shared" si="79"/>
        <v>0</v>
      </c>
      <c r="CO120" s="251">
        <f t="shared" si="80"/>
        <v>62</v>
      </c>
      <c r="CP120" s="250">
        <f t="shared" si="81"/>
        <v>0</v>
      </c>
      <c r="CQ120" s="251">
        <f t="shared" si="82"/>
        <v>0</v>
      </c>
      <c r="CR120" s="250">
        <f t="shared" si="83"/>
        <v>0</v>
      </c>
      <c r="CS120" s="251">
        <f t="shared" si="84"/>
        <v>1</v>
      </c>
      <c r="CT120" s="250">
        <f t="shared" si="85"/>
        <v>0</v>
      </c>
      <c r="CU120" s="251">
        <f t="shared" si="86"/>
        <v>0</v>
      </c>
      <c r="CV120" s="250">
        <f t="shared" si="87"/>
        <v>0</v>
      </c>
      <c r="CW120" s="251">
        <f t="shared" si="88"/>
        <v>8</v>
      </c>
      <c r="CX120" s="250">
        <f t="shared" si="89"/>
        <v>0</v>
      </c>
      <c r="CY120" s="251">
        <f t="shared" si="90"/>
        <v>0</v>
      </c>
      <c r="CZ120" s="250">
        <f t="shared" si="91"/>
        <v>0</v>
      </c>
      <c r="DA120" s="251">
        <f t="shared" si="92"/>
        <v>0</v>
      </c>
      <c r="DB120" s="250">
        <f t="shared" si="93"/>
        <v>0</v>
      </c>
      <c r="DC120" s="251">
        <v>0</v>
      </c>
      <c r="DD120" s="250">
        <v>0</v>
      </c>
      <c r="DE120" s="251">
        <f t="shared" si="94"/>
        <v>1</v>
      </c>
      <c r="DF120" s="250">
        <f t="shared" si="95"/>
        <v>0</v>
      </c>
      <c r="DG120" s="251">
        <f t="shared" si="96"/>
        <v>0</v>
      </c>
      <c r="DH120" s="250">
        <f t="shared" si="97"/>
        <v>0</v>
      </c>
      <c r="DI120" s="251">
        <v>0</v>
      </c>
      <c r="DJ120" s="250">
        <v>0</v>
      </c>
      <c r="DK120" s="251">
        <f t="shared" si="98"/>
        <v>1</v>
      </c>
      <c r="DL120" s="250">
        <f t="shared" si="99"/>
        <v>0</v>
      </c>
      <c r="DM120" s="251">
        <f t="shared" si="100"/>
        <v>0</v>
      </c>
      <c r="DN120" s="250">
        <f t="shared" si="101"/>
        <v>0</v>
      </c>
      <c r="DO120" s="251">
        <f t="shared" si="102"/>
        <v>0</v>
      </c>
      <c r="DP120" s="250">
        <f t="shared" si="103"/>
        <v>0</v>
      </c>
      <c r="DQ120" s="251">
        <f t="shared" si="104"/>
        <v>32</v>
      </c>
      <c r="DR120" s="250">
        <f t="shared" si="105"/>
        <v>0</v>
      </c>
      <c r="DS120" s="252">
        <f t="shared" si="106"/>
        <v>0</v>
      </c>
      <c r="DT120" s="250">
        <f t="shared" si="107"/>
        <v>0</v>
      </c>
      <c r="DU120" s="251">
        <f t="shared" si="108"/>
        <v>0</v>
      </c>
      <c r="DV120" s="253">
        <f t="shared" si="109"/>
        <v>0</v>
      </c>
      <c r="DW120" s="234" t="s">
        <v>789</v>
      </c>
    </row>
    <row r="121" spans="1:127" ht="31.5">
      <c r="A121" s="233">
        <v>112</v>
      </c>
      <c r="B121" s="235" t="s">
        <v>776</v>
      </c>
      <c r="C121" s="236" t="s">
        <v>885</v>
      </c>
      <c r="D121" s="235" t="s">
        <v>1239</v>
      </c>
      <c r="E121" s="235" t="s">
        <v>1242</v>
      </c>
      <c r="F121" s="338">
        <v>10</v>
      </c>
      <c r="G121" s="234" t="s">
        <v>1390</v>
      </c>
      <c r="H121" s="234" t="s">
        <v>1391</v>
      </c>
      <c r="I121" s="234" t="s">
        <v>1392</v>
      </c>
      <c r="J121" s="235" t="s">
        <v>1231</v>
      </c>
      <c r="K121" s="234" t="s">
        <v>1232</v>
      </c>
      <c r="L121" s="257" t="s">
        <v>1013</v>
      </c>
      <c r="M121" s="236" t="s">
        <v>1010</v>
      </c>
      <c r="N121" s="237" t="str">
        <f t="shared" si="74"/>
        <v xml:space="preserve">EC_BUSMON
EC_BUSSYNC
EC_DRIVE_TEST_INACTIVE
EC_PRODUCTION_MODE_INACTIVE
EC_STARTUP_1000MS
EC_ENGINE_NOT_CRANKING
</v>
      </c>
      <c r="O121" s="238" t="s">
        <v>1011</v>
      </c>
      <c r="P121" s="239" t="s">
        <v>1011</v>
      </c>
      <c r="Q121" s="239" t="s">
        <v>1011</v>
      </c>
      <c r="R121" s="239" t="s">
        <v>1011</v>
      </c>
      <c r="S121" s="239" t="s">
        <v>1011</v>
      </c>
      <c r="T121" s="239" t="s">
        <v>1011</v>
      </c>
      <c r="U121" s="239" t="s">
        <v>5</v>
      </c>
      <c r="V121" s="239" t="s">
        <v>5</v>
      </c>
      <c r="W121" s="239" t="s">
        <v>5</v>
      </c>
      <c r="X121" s="239"/>
      <c r="Y121" s="240"/>
      <c r="Z121" s="233" t="str">
        <f t="shared" si="75"/>
        <v xml:space="preserve">CA_ACC_02
CA_PSS_02
CA_SENSOR_01
CA_SENSOR_04
CA_SENSOR_08
CA_SENSOR_10
</v>
      </c>
      <c r="AA121" s="241"/>
      <c r="AB121" s="242" t="s">
        <v>1011</v>
      </c>
      <c r="AC121" s="242"/>
      <c r="AD121" s="242"/>
      <c r="AE121" s="242"/>
      <c r="AF121" s="242" t="s">
        <v>1011</v>
      </c>
      <c r="AG121" s="242"/>
      <c r="AH121" s="242"/>
      <c r="AI121" s="242"/>
      <c r="AJ121" s="242"/>
      <c r="AK121" s="242"/>
      <c r="AL121" s="242" t="s">
        <v>1011</v>
      </c>
      <c r="AM121" s="242"/>
      <c r="AN121" s="242"/>
      <c r="AO121" s="242" t="s">
        <v>1011</v>
      </c>
      <c r="AP121" s="242"/>
      <c r="AQ121" s="242"/>
      <c r="AR121" s="242"/>
      <c r="AS121" s="243" t="s">
        <v>1011</v>
      </c>
      <c r="AT121" s="243"/>
      <c r="AU121" s="243" t="s">
        <v>1011</v>
      </c>
      <c r="AV121" s="243"/>
      <c r="AW121" s="243"/>
      <c r="AX121" s="243"/>
      <c r="AY121" s="243" t="s">
        <v>5</v>
      </c>
      <c r="AZ121" s="244" t="s">
        <v>1012</v>
      </c>
      <c r="BA121" s="245" t="s">
        <v>5</v>
      </c>
      <c r="BB121" s="245" t="s">
        <v>5</v>
      </c>
      <c r="BC121" s="245" t="s">
        <v>5</v>
      </c>
      <c r="BD121" s="245" t="s">
        <v>5</v>
      </c>
      <c r="BE121" s="245" t="s">
        <v>5</v>
      </c>
      <c r="BF121" s="246" t="s">
        <v>5</v>
      </c>
      <c r="BG121" s="247" t="s">
        <v>5</v>
      </c>
      <c r="BH121" s="245" t="s">
        <v>1012</v>
      </c>
      <c r="BI121" s="245" t="s">
        <v>1012</v>
      </c>
      <c r="BJ121" s="245" t="s">
        <v>1012</v>
      </c>
      <c r="BK121" s="245" t="s">
        <v>1012</v>
      </c>
      <c r="BL121" s="245" t="s">
        <v>1012</v>
      </c>
      <c r="BM121" s="245" t="s">
        <v>5</v>
      </c>
      <c r="BN121" s="245" t="s">
        <v>5</v>
      </c>
      <c r="BO121" s="245" t="s">
        <v>5</v>
      </c>
      <c r="BP121" s="248" t="s">
        <v>5</v>
      </c>
      <c r="BQ121" s="244" t="s">
        <v>1012</v>
      </c>
      <c r="BR121" s="245" t="s">
        <v>5</v>
      </c>
      <c r="BS121" s="245" t="s">
        <v>5</v>
      </c>
      <c r="BT121" s="245" t="s">
        <v>1012</v>
      </c>
      <c r="BU121" s="245" t="s">
        <v>5</v>
      </c>
      <c r="BV121" s="245" t="s">
        <v>5</v>
      </c>
      <c r="BW121" s="245" t="s">
        <v>5</v>
      </c>
      <c r="BX121" s="245" t="s">
        <v>5</v>
      </c>
      <c r="BY121" s="245" t="s">
        <v>1012</v>
      </c>
      <c r="BZ121" s="245" t="s">
        <v>5</v>
      </c>
      <c r="CA121" s="245" t="s">
        <v>1012</v>
      </c>
      <c r="CB121" s="245" t="s">
        <v>5</v>
      </c>
      <c r="CC121" s="245" t="s">
        <v>5</v>
      </c>
      <c r="CD121" s="245" t="s">
        <v>5</v>
      </c>
      <c r="CE121" s="245" t="s">
        <v>5</v>
      </c>
      <c r="CF121" s="245" t="s">
        <v>1012</v>
      </c>
      <c r="CG121" s="245"/>
      <c r="CH121" s="245" t="s">
        <v>5</v>
      </c>
      <c r="CI121" s="245" t="s">
        <v>5</v>
      </c>
      <c r="CJ121" s="248" t="s">
        <v>5</v>
      </c>
      <c r="CK121" s="249">
        <f t="shared" si="76"/>
        <v>4</v>
      </c>
      <c r="CL121" s="250">
        <f t="shared" si="77"/>
        <v>0</v>
      </c>
      <c r="CM121" s="251">
        <f t="shared" si="78"/>
        <v>0</v>
      </c>
      <c r="CN121" s="250">
        <f t="shared" si="79"/>
        <v>0</v>
      </c>
      <c r="CO121" s="251">
        <f t="shared" si="80"/>
        <v>62</v>
      </c>
      <c r="CP121" s="250">
        <f t="shared" si="81"/>
        <v>0</v>
      </c>
      <c r="CQ121" s="251">
        <f t="shared" si="82"/>
        <v>0</v>
      </c>
      <c r="CR121" s="250">
        <f t="shared" si="83"/>
        <v>0</v>
      </c>
      <c r="CS121" s="251">
        <f t="shared" si="84"/>
        <v>1</v>
      </c>
      <c r="CT121" s="250">
        <f t="shared" si="85"/>
        <v>0</v>
      </c>
      <c r="CU121" s="251">
        <f t="shared" si="86"/>
        <v>0</v>
      </c>
      <c r="CV121" s="250">
        <f t="shared" si="87"/>
        <v>0</v>
      </c>
      <c r="CW121" s="251">
        <f t="shared" si="88"/>
        <v>8</v>
      </c>
      <c r="CX121" s="250">
        <f t="shared" si="89"/>
        <v>0</v>
      </c>
      <c r="CY121" s="251">
        <f t="shared" si="90"/>
        <v>0</v>
      </c>
      <c r="CZ121" s="250">
        <f t="shared" si="91"/>
        <v>0</v>
      </c>
      <c r="DA121" s="251">
        <f t="shared" si="92"/>
        <v>0</v>
      </c>
      <c r="DB121" s="250">
        <f t="shared" si="93"/>
        <v>0</v>
      </c>
      <c r="DC121" s="251">
        <v>0</v>
      </c>
      <c r="DD121" s="250">
        <v>0</v>
      </c>
      <c r="DE121" s="251">
        <f t="shared" si="94"/>
        <v>1</v>
      </c>
      <c r="DF121" s="250">
        <f t="shared" si="95"/>
        <v>0</v>
      </c>
      <c r="DG121" s="251">
        <f t="shared" si="96"/>
        <v>0</v>
      </c>
      <c r="DH121" s="250">
        <f t="shared" si="97"/>
        <v>0</v>
      </c>
      <c r="DI121" s="251">
        <v>0</v>
      </c>
      <c r="DJ121" s="250">
        <v>0</v>
      </c>
      <c r="DK121" s="251">
        <f t="shared" si="98"/>
        <v>1</v>
      </c>
      <c r="DL121" s="250">
        <f t="shared" si="99"/>
        <v>0</v>
      </c>
      <c r="DM121" s="251">
        <f t="shared" si="100"/>
        <v>0</v>
      </c>
      <c r="DN121" s="250">
        <f t="shared" si="101"/>
        <v>0</v>
      </c>
      <c r="DO121" s="251">
        <f t="shared" si="102"/>
        <v>0</v>
      </c>
      <c r="DP121" s="250">
        <f t="shared" si="103"/>
        <v>0</v>
      </c>
      <c r="DQ121" s="251">
        <f t="shared" si="104"/>
        <v>32</v>
      </c>
      <c r="DR121" s="250">
        <f t="shared" si="105"/>
        <v>0</v>
      </c>
      <c r="DS121" s="252">
        <f t="shared" si="106"/>
        <v>0</v>
      </c>
      <c r="DT121" s="250">
        <f t="shared" si="107"/>
        <v>0</v>
      </c>
      <c r="DU121" s="251">
        <f t="shared" si="108"/>
        <v>0</v>
      </c>
      <c r="DV121" s="253">
        <f t="shared" si="109"/>
        <v>0</v>
      </c>
      <c r="DW121" s="234" t="s">
        <v>777</v>
      </c>
    </row>
    <row r="122" spans="1:127" ht="31.5">
      <c r="A122" s="233">
        <v>113</v>
      </c>
      <c r="B122" s="235" t="s">
        <v>796</v>
      </c>
      <c r="C122" s="236" t="s">
        <v>885</v>
      </c>
      <c r="D122" s="235" t="s">
        <v>1253</v>
      </c>
      <c r="E122" s="235" t="s">
        <v>1256</v>
      </c>
      <c r="F122" s="338">
        <v>10</v>
      </c>
      <c r="G122" s="234" t="s">
        <v>1393</v>
      </c>
      <c r="H122" s="234" t="s">
        <v>1394</v>
      </c>
      <c r="I122" s="234" t="s">
        <v>1395</v>
      </c>
      <c r="J122" s="235" t="s">
        <v>1231</v>
      </c>
      <c r="K122" s="234" t="s">
        <v>1232</v>
      </c>
      <c r="L122" s="257" t="s">
        <v>1013</v>
      </c>
      <c r="M122" s="236" t="s">
        <v>1010</v>
      </c>
      <c r="N122" s="237" t="str">
        <f t="shared" si="74"/>
        <v xml:space="preserve">EC_BUSMON
EC_BUSSYNC
EC_DRIVE_TEST_INACTIVE
EC_PRODUCTION_MODE_INACTIVE
EC_STARTUP_1000MS
EC_ENGINE_NOT_CRANKING
</v>
      </c>
      <c r="O122" s="238" t="s">
        <v>1011</v>
      </c>
      <c r="P122" s="239" t="s">
        <v>1011</v>
      </c>
      <c r="Q122" s="239" t="s">
        <v>1011</v>
      </c>
      <c r="R122" s="239" t="s">
        <v>1011</v>
      </c>
      <c r="S122" s="239" t="s">
        <v>1011</v>
      </c>
      <c r="T122" s="239" t="s">
        <v>1011</v>
      </c>
      <c r="U122" s="239" t="s">
        <v>5</v>
      </c>
      <c r="V122" s="239" t="s">
        <v>5</v>
      </c>
      <c r="W122" s="239" t="s">
        <v>5</v>
      </c>
      <c r="X122" s="239"/>
      <c r="Y122" s="240"/>
      <c r="Z122" s="233" t="str">
        <f t="shared" si="75"/>
        <v xml:space="preserve">CA_ACC_02
CA_PSS_02
CA_SENSOR_01
CA_SENSOR_04
CA_SENSOR_08
CA_SENSOR_10
</v>
      </c>
      <c r="AA122" s="241"/>
      <c r="AB122" s="242" t="s">
        <v>1011</v>
      </c>
      <c r="AC122" s="242"/>
      <c r="AD122" s="242"/>
      <c r="AE122" s="242"/>
      <c r="AF122" s="242" t="s">
        <v>1011</v>
      </c>
      <c r="AG122" s="242"/>
      <c r="AH122" s="242"/>
      <c r="AI122" s="242"/>
      <c r="AJ122" s="242"/>
      <c r="AK122" s="242"/>
      <c r="AL122" s="242" t="s">
        <v>1011</v>
      </c>
      <c r="AM122" s="242"/>
      <c r="AN122" s="242"/>
      <c r="AO122" s="242" t="s">
        <v>1011</v>
      </c>
      <c r="AP122" s="242"/>
      <c r="AQ122" s="242"/>
      <c r="AR122" s="242"/>
      <c r="AS122" s="243" t="s">
        <v>1011</v>
      </c>
      <c r="AT122" s="243"/>
      <c r="AU122" s="243" t="s">
        <v>1011</v>
      </c>
      <c r="AV122" s="243"/>
      <c r="AW122" s="243"/>
      <c r="AX122" s="243"/>
      <c r="AY122" s="243" t="s">
        <v>5</v>
      </c>
      <c r="AZ122" s="244" t="s">
        <v>1012</v>
      </c>
      <c r="BA122" s="245" t="s">
        <v>5</v>
      </c>
      <c r="BB122" s="245" t="s">
        <v>5</v>
      </c>
      <c r="BC122" s="245" t="s">
        <v>5</v>
      </c>
      <c r="BD122" s="245" t="s">
        <v>5</v>
      </c>
      <c r="BE122" s="245" t="s">
        <v>5</v>
      </c>
      <c r="BF122" s="246" t="s">
        <v>5</v>
      </c>
      <c r="BG122" s="247" t="s">
        <v>5</v>
      </c>
      <c r="BH122" s="245" t="s">
        <v>1012</v>
      </c>
      <c r="BI122" s="245" t="s">
        <v>1012</v>
      </c>
      <c r="BJ122" s="245" t="s">
        <v>1012</v>
      </c>
      <c r="BK122" s="245" t="s">
        <v>1012</v>
      </c>
      <c r="BL122" s="245" t="s">
        <v>1012</v>
      </c>
      <c r="BM122" s="245" t="s">
        <v>5</v>
      </c>
      <c r="BN122" s="245" t="s">
        <v>5</v>
      </c>
      <c r="BO122" s="245" t="s">
        <v>5</v>
      </c>
      <c r="BP122" s="248" t="s">
        <v>5</v>
      </c>
      <c r="BQ122" s="244" t="s">
        <v>1012</v>
      </c>
      <c r="BR122" s="245" t="s">
        <v>5</v>
      </c>
      <c r="BS122" s="245" t="s">
        <v>5</v>
      </c>
      <c r="BT122" s="245" t="s">
        <v>1012</v>
      </c>
      <c r="BU122" s="245" t="s">
        <v>5</v>
      </c>
      <c r="BV122" s="245" t="s">
        <v>5</v>
      </c>
      <c r="BW122" s="245" t="s">
        <v>5</v>
      </c>
      <c r="BX122" s="245" t="s">
        <v>5</v>
      </c>
      <c r="BY122" s="245" t="s">
        <v>1012</v>
      </c>
      <c r="BZ122" s="245" t="s">
        <v>5</v>
      </c>
      <c r="CA122" s="245" t="s">
        <v>1012</v>
      </c>
      <c r="CB122" s="245" t="s">
        <v>5</v>
      </c>
      <c r="CC122" s="245" t="s">
        <v>5</v>
      </c>
      <c r="CD122" s="245" t="s">
        <v>5</v>
      </c>
      <c r="CE122" s="245" t="s">
        <v>5</v>
      </c>
      <c r="CF122" s="245" t="s">
        <v>1012</v>
      </c>
      <c r="CG122" s="245"/>
      <c r="CH122" s="245" t="s">
        <v>5</v>
      </c>
      <c r="CI122" s="245" t="s">
        <v>5</v>
      </c>
      <c r="CJ122" s="248" t="s">
        <v>5</v>
      </c>
      <c r="CK122" s="249">
        <f t="shared" si="76"/>
        <v>4</v>
      </c>
      <c r="CL122" s="250">
        <f t="shared" si="77"/>
        <v>0</v>
      </c>
      <c r="CM122" s="251">
        <f t="shared" si="78"/>
        <v>0</v>
      </c>
      <c r="CN122" s="250">
        <f t="shared" si="79"/>
        <v>0</v>
      </c>
      <c r="CO122" s="251">
        <f t="shared" si="80"/>
        <v>62</v>
      </c>
      <c r="CP122" s="250">
        <f t="shared" si="81"/>
        <v>0</v>
      </c>
      <c r="CQ122" s="251">
        <f t="shared" si="82"/>
        <v>0</v>
      </c>
      <c r="CR122" s="250">
        <f t="shared" si="83"/>
        <v>0</v>
      </c>
      <c r="CS122" s="251">
        <f t="shared" si="84"/>
        <v>1</v>
      </c>
      <c r="CT122" s="250">
        <f t="shared" si="85"/>
        <v>0</v>
      </c>
      <c r="CU122" s="251">
        <f t="shared" si="86"/>
        <v>0</v>
      </c>
      <c r="CV122" s="250">
        <f t="shared" si="87"/>
        <v>0</v>
      </c>
      <c r="CW122" s="251">
        <f t="shared" si="88"/>
        <v>8</v>
      </c>
      <c r="CX122" s="250">
        <f t="shared" si="89"/>
        <v>0</v>
      </c>
      <c r="CY122" s="251">
        <f t="shared" si="90"/>
        <v>0</v>
      </c>
      <c r="CZ122" s="250">
        <f t="shared" si="91"/>
        <v>0</v>
      </c>
      <c r="DA122" s="251">
        <f t="shared" si="92"/>
        <v>0</v>
      </c>
      <c r="DB122" s="250">
        <f t="shared" si="93"/>
        <v>0</v>
      </c>
      <c r="DC122" s="251">
        <v>0</v>
      </c>
      <c r="DD122" s="250">
        <v>0</v>
      </c>
      <c r="DE122" s="251">
        <f t="shared" si="94"/>
        <v>1</v>
      </c>
      <c r="DF122" s="250">
        <f t="shared" si="95"/>
        <v>0</v>
      </c>
      <c r="DG122" s="251">
        <f t="shared" si="96"/>
        <v>0</v>
      </c>
      <c r="DH122" s="250">
        <f t="shared" si="97"/>
        <v>0</v>
      </c>
      <c r="DI122" s="251">
        <v>0</v>
      </c>
      <c r="DJ122" s="250">
        <v>0</v>
      </c>
      <c r="DK122" s="251">
        <f t="shared" si="98"/>
        <v>1</v>
      </c>
      <c r="DL122" s="250">
        <f t="shared" si="99"/>
        <v>0</v>
      </c>
      <c r="DM122" s="251">
        <f t="shared" si="100"/>
        <v>0</v>
      </c>
      <c r="DN122" s="250">
        <f t="shared" si="101"/>
        <v>0</v>
      </c>
      <c r="DO122" s="251">
        <f t="shared" si="102"/>
        <v>0</v>
      </c>
      <c r="DP122" s="250">
        <f t="shared" si="103"/>
        <v>0</v>
      </c>
      <c r="DQ122" s="251">
        <f t="shared" si="104"/>
        <v>32</v>
      </c>
      <c r="DR122" s="250">
        <f t="shared" si="105"/>
        <v>0</v>
      </c>
      <c r="DS122" s="252">
        <f t="shared" si="106"/>
        <v>0</v>
      </c>
      <c r="DT122" s="250">
        <f t="shared" si="107"/>
        <v>0</v>
      </c>
      <c r="DU122" s="251">
        <f t="shared" si="108"/>
        <v>0</v>
      </c>
      <c r="DV122" s="253">
        <f t="shared" si="109"/>
        <v>0</v>
      </c>
      <c r="DW122" s="234" t="s">
        <v>797</v>
      </c>
    </row>
    <row r="123" spans="1:127" ht="31.5">
      <c r="A123" s="233">
        <v>114</v>
      </c>
      <c r="B123" s="235" t="s">
        <v>800</v>
      </c>
      <c r="C123" s="236" t="s">
        <v>885</v>
      </c>
      <c r="D123" s="235" t="s">
        <v>1253</v>
      </c>
      <c r="E123" s="235" t="s">
        <v>1256</v>
      </c>
      <c r="F123" s="338">
        <v>10</v>
      </c>
      <c r="G123" s="234" t="s">
        <v>1396</v>
      </c>
      <c r="H123" s="234" t="s">
        <v>1397</v>
      </c>
      <c r="I123" s="234" t="s">
        <v>1398</v>
      </c>
      <c r="J123" s="235" t="s">
        <v>1231</v>
      </c>
      <c r="K123" s="234" t="s">
        <v>1232</v>
      </c>
      <c r="L123" s="257" t="s">
        <v>1013</v>
      </c>
      <c r="M123" s="236" t="s">
        <v>1010</v>
      </c>
      <c r="N123" s="237" t="str">
        <f t="shared" si="74"/>
        <v xml:space="preserve">EC_BUSMON
EC_BUSSYNC
EC_DRIVE_TEST_INACTIVE
EC_PRODUCTION_MODE_INACTIVE
EC_STARTUP_1000MS
EC_ENGINE_NOT_CRANKING
</v>
      </c>
      <c r="O123" s="238" t="s">
        <v>1011</v>
      </c>
      <c r="P123" s="239" t="s">
        <v>1011</v>
      </c>
      <c r="Q123" s="239" t="s">
        <v>1011</v>
      </c>
      <c r="R123" s="239" t="s">
        <v>1011</v>
      </c>
      <c r="S123" s="239" t="s">
        <v>1011</v>
      </c>
      <c r="T123" s="239" t="s">
        <v>1011</v>
      </c>
      <c r="U123" s="239" t="s">
        <v>5</v>
      </c>
      <c r="V123" s="239" t="s">
        <v>5</v>
      </c>
      <c r="W123" s="239" t="s">
        <v>5</v>
      </c>
      <c r="X123" s="239"/>
      <c r="Y123" s="240"/>
      <c r="Z123" s="233" t="str">
        <f t="shared" si="75"/>
        <v xml:space="preserve">CA_ACC_02
CA_PSS_02
CA_SENSOR_01
CA_SENSOR_04
CA_SENSOR_08
CA_SENSOR_10
</v>
      </c>
      <c r="AA123" s="241"/>
      <c r="AB123" s="242" t="s">
        <v>1011</v>
      </c>
      <c r="AC123" s="242"/>
      <c r="AD123" s="242"/>
      <c r="AE123" s="242"/>
      <c r="AF123" s="242" t="s">
        <v>1011</v>
      </c>
      <c r="AG123" s="242"/>
      <c r="AH123" s="242"/>
      <c r="AI123" s="242"/>
      <c r="AJ123" s="242"/>
      <c r="AK123" s="242"/>
      <c r="AL123" s="242" t="s">
        <v>1011</v>
      </c>
      <c r="AM123" s="242"/>
      <c r="AN123" s="242"/>
      <c r="AO123" s="242" t="s">
        <v>1011</v>
      </c>
      <c r="AP123" s="242"/>
      <c r="AQ123" s="242"/>
      <c r="AR123" s="242"/>
      <c r="AS123" s="243" t="s">
        <v>1011</v>
      </c>
      <c r="AT123" s="243"/>
      <c r="AU123" s="243" t="s">
        <v>1011</v>
      </c>
      <c r="AV123" s="243"/>
      <c r="AW123" s="243"/>
      <c r="AX123" s="243"/>
      <c r="AY123" s="243" t="s">
        <v>5</v>
      </c>
      <c r="AZ123" s="244" t="s">
        <v>1012</v>
      </c>
      <c r="BA123" s="245" t="s">
        <v>5</v>
      </c>
      <c r="BB123" s="245" t="s">
        <v>5</v>
      </c>
      <c r="BC123" s="245" t="s">
        <v>5</v>
      </c>
      <c r="BD123" s="245" t="s">
        <v>5</v>
      </c>
      <c r="BE123" s="245" t="s">
        <v>5</v>
      </c>
      <c r="BF123" s="246" t="s">
        <v>5</v>
      </c>
      <c r="BG123" s="247" t="s">
        <v>5</v>
      </c>
      <c r="BH123" s="245" t="s">
        <v>1012</v>
      </c>
      <c r="BI123" s="245" t="s">
        <v>1012</v>
      </c>
      <c r="BJ123" s="245" t="s">
        <v>1012</v>
      </c>
      <c r="BK123" s="245" t="s">
        <v>1012</v>
      </c>
      <c r="BL123" s="245" t="s">
        <v>1012</v>
      </c>
      <c r="BM123" s="245" t="s">
        <v>5</v>
      </c>
      <c r="BN123" s="245" t="s">
        <v>5</v>
      </c>
      <c r="BO123" s="245" t="s">
        <v>5</v>
      </c>
      <c r="BP123" s="248" t="s">
        <v>5</v>
      </c>
      <c r="BQ123" s="244" t="s">
        <v>1012</v>
      </c>
      <c r="BR123" s="245" t="s">
        <v>5</v>
      </c>
      <c r="BS123" s="245" t="s">
        <v>5</v>
      </c>
      <c r="BT123" s="245" t="s">
        <v>1012</v>
      </c>
      <c r="BU123" s="245" t="s">
        <v>5</v>
      </c>
      <c r="BV123" s="245" t="s">
        <v>5</v>
      </c>
      <c r="BW123" s="245" t="s">
        <v>5</v>
      </c>
      <c r="BX123" s="245" t="s">
        <v>5</v>
      </c>
      <c r="BY123" s="245" t="s">
        <v>1012</v>
      </c>
      <c r="BZ123" s="245" t="s">
        <v>5</v>
      </c>
      <c r="CA123" s="245" t="s">
        <v>1012</v>
      </c>
      <c r="CB123" s="245" t="s">
        <v>5</v>
      </c>
      <c r="CC123" s="245" t="s">
        <v>5</v>
      </c>
      <c r="CD123" s="245" t="s">
        <v>5</v>
      </c>
      <c r="CE123" s="245" t="s">
        <v>5</v>
      </c>
      <c r="CF123" s="245" t="s">
        <v>1012</v>
      </c>
      <c r="CG123" s="245"/>
      <c r="CH123" s="245" t="s">
        <v>5</v>
      </c>
      <c r="CI123" s="245" t="s">
        <v>5</v>
      </c>
      <c r="CJ123" s="248" t="s">
        <v>5</v>
      </c>
      <c r="CK123" s="249">
        <f t="shared" si="76"/>
        <v>4</v>
      </c>
      <c r="CL123" s="250">
        <f t="shared" si="77"/>
        <v>0</v>
      </c>
      <c r="CM123" s="251">
        <f t="shared" si="78"/>
        <v>0</v>
      </c>
      <c r="CN123" s="250">
        <f t="shared" si="79"/>
        <v>0</v>
      </c>
      <c r="CO123" s="251">
        <f t="shared" si="80"/>
        <v>62</v>
      </c>
      <c r="CP123" s="250">
        <f t="shared" si="81"/>
        <v>0</v>
      </c>
      <c r="CQ123" s="251">
        <f t="shared" si="82"/>
        <v>0</v>
      </c>
      <c r="CR123" s="250">
        <f t="shared" si="83"/>
        <v>0</v>
      </c>
      <c r="CS123" s="251">
        <f t="shared" si="84"/>
        <v>1</v>
      </c>
      <c r="CT123" s="250">
        <f t="shared" si="85"/>
        <v>0</v>
      </c>
      <c r="CU123" s="251">
        <f t="shared" si="86"/>
        <v>0</v>
      </c>
      <c r="CV123" s="250">
        <f t="shared" si="87"/>
        <v>0</v>
      </c>
      <c r="CW123" s="251">
        <f t="shared" si="88"/>
        <v>8</v>
      </c>
      <c r="CX123" s="250">
        <f t="shared" si="89"/>
        <v>0</v>
      </c>
      <c r="CY123" s="251">
        <f t="shared" si="90"/>
        <v>0</v>
      </c>
      <c r="CZ123" s="250">
        <f t="shared" si="91"/>
        <v>0</v>
      </c>
      <c r="DA123" s="251">
        <f t="shared" si="92"/>
        <v>0</v>
      </c>
      <c r="DB123" s="250">
        <f t="shared" si="93"/>
        <v>0</v>
      </c>
      <c r="DC123" s="251">
        <v>0</v>
      </c>
      <c r="DD123" s="250">
        <v>0</v>
      </c>
      <c r="DE123" s="251">
        <f t="shared" si="94"/>
        <v>1</v>
      </c>
      <c r="DF123" s="250">
        <f t="shared" si="95"/>
        <v>0</v>
      </c>
      <c r="DG123" s="251">
        <f t="shared" si="96"/>
        <v>0</v>
      </c>
      <c r="DH123" s="250">
        <f t="shared" si="97"/>
        <v>0</v>
      </c>
      <c r="DI123" s="251">
        <v>0</v>
      </c>
      <c r="DJ123" s="250">
        <v>0</v>
      </c>
      <c r="DK123" s="251">
        <f t="shared" si="98"/>
        <v>1</v>
      </c>
      <c r="DL123" s="250">
        <f t="shared" si="99"/>
        <v>0</v>
      </c>
      <c r="DM123" s="251">
        <f t="shared" si="100"/>
        <v>0</v>
      </c>
      <c r="DN123" s="250">
        <f t="shared" si="101"/>
        <v>0</v>
      </c>
      <c r="DO123" s="251">
        <f t="shared" si="102"/>
        <v>0</v>
      </c>
      <c r="DP123" s="250">
        <f t="shared" si="103"/>
        <v>0</v>
      </c>
      <c r="DQ123" s="251">
        <f t="shared" si="104"/>
        <v>32</v>
      </c>
      <c r="DR123" s="250">
        <f t="shared" si="105"/>
        <v>0</v>
      </c>
      <c r="DS123" s="252">
        <f t="shared" si="106"/>
        <v>0</v>
      </c>
      <c r="DT123" s="250">
        <f t="shared" si="107"/>
        <v>0</v>
      </c>
      <c r="DU123" s="251">
        <f t="shared" si="108"/>
        <v>0</v>
      </c>
      <c r="DV123" s="253">
        <f t="shared" si="109"/>
        <v>0</v>
      </c>
      <c r="DW123" s="234" t="s">
        <v>801</v>
      </c>
    </row>
    <row r="124" spans="1:127" ht="31.5">
      <c r="A124" s="233">
        <v>115</v>
      </c>
      <c r="B124" s="235" t="s">
        <v>812</v>
      </c>
      <c r="C124" s="236" t="s">
        <v>885</v>
      </c>
      <c r="D124" s="235" t="s">
        <v>1254</v>
      </c>
      <c r="E124" s="235" t="s">
        <v>1257</v>
      </c>
      <c r="F124" s="338">
        <v>10</v>
      </c>
      <c r="G124" s="234" t="s">
        <v>1399</v>
      </c>
      <c r="H124" s="234" t="s">
        <v>1401</v>
      </c>
      <c r="I124" s="234" t="s">
        <v>1402</v>
      </c>
      <c r="J124" s="235" t="s">
        <v>1231</v>
      </c>
      <c r="K124" s="234" t="s">
        <v>1232</v>
      </c>
      <c r="L124" s="257" t="s">
        <v>1013</v>
      </c>
      <c r="M124" s="236" t="s">
        <v>1010</v>
      </c>
      <c r="N124" s="237" t="str">
        <f t="shared" si="74"/>
        <v xml:space="preserve">EC_BUSMON
EC_BUSSYNC
EC_DRIVE_TEST_INACTIVE
EC_PRODUCTION_MODE_INACTIVE
EC_STARTUP_1000MS
EC_ENGINE_NOT_CRANKING
</v>
      </c>
      <c r="O124" s="238" t="s">
        <v>1011</v>
      </c>
      <c r="P124" s="239" t="s">
        <v>1011</v>
      </c>
      <c r="Q124" s="239" t="s">
        <v>1011</v>
      </c>
      <c r="R124" s="239" t="s">
        <v>1011</v>
      </c>
      <c r="S124" s="239" t="s">
        <v>1011</v>
      </c>
      <c r="T124" s="239" t="s">
        <v>1011</v>
      </c>
      <c r="U124" s="239" t="s">
        <v>5</v>
      </c>
      <c r="V124" s="239" t="s">
        <v>5</v>
      </c>
      <c r="W124" s="239" t="s">
        <v>5</v>
      </c>
      <c r="X124" s="239"/>
      <c r="Y124" s="240"/>
      <c r="Z124" s="233" t="str">
        <f t="shared" si="75"/>
        <v xml:space="preserve">CA_ACC_02
CA_PSS_02
CA_SENSOR_01
CA_SENSOR_04
CA_SENSOR_08
CA_SENSOR_10
</v>
      </c>
      <c r="AA124" s="241"/>
      <c r="AB124" s="242" t="s">
        <v>1011</v>
      </c>
      <c r="AC124" s="242"/>
      <c r="AD124" s="242"/>
      <c r="AE124" s="242"/>
      <c r="AF124" s="242" t="s">
        <v>1011</v>
      </c>
      <c r="AG124" s="242"/>
      <c r="AH124" s="242"/>
      <c r="AI124" s="242"/>
      <c r="AJ124" s="242"/>
      <c r="AK124" s="242"/>
      <c r="AL124" s="242" t="s">
        <v>1011</v>
      </c>
      <c r="AM124" s="242"/>
      <c r="AN124" s="242"/>
      <c r="AO124" s="242" t="s">
        <v>1011</v>
      </c>
      <c r="AP124" s="242"/>
      <c r="AQ124" s="242"/>
      <c r="AR124" s="242"/>
      <c r="AS124" s="243" t="s">
        <v>1011</v>
      </c>
      <c r="AT124" s="243"/>
      <c r="AU124" s="243" t="s">
        <v>1011</v>
      </c>
      <c r="AV124" s="243"/>
      <c r="AW124" s="243"/>
      <c r="AX124" s="243"/>
      <c r="AY124" s="243" t="s">
        <v>5</v>
      </c>
      <c r="AZ124" s="244" t="s">
        <v>1012</v>
      </c>
      <c r="BA124" s="245" t="s">
        <v>5</v>
      </c>
      <c r="BB124" s="245" t="s">
        <v>5</v>
      </c>
      <c r="BC124" s="245" t="s">
        <v>5</v>
      </c>
      <c r="BD124" s="245" t="s">
        <v>5</v>
      </c>
      <c r="BE124" s="245" t="s">
        <v>5</v>
      </c>
      <c r="BF124" s="246" t="s">
        <v>5</v>
      </c>
      <c r="BG124" s="247" t="s">
        <v>5</v>
      </c>
      <c r="BH124" s="245" t="s">
        <v>1012</v>
      </c>
      <c r="BI124" s="245" t="s">
        <v>1012</v>
      </c>
      <c r="BJ124" s="245" t="s">
        <v>1012</v>
      </c>
      <c r="BK124" s="245" t="s">
        <v>1012</v>
      </c>
      <c r="BL124" s="245" t="s">
        <v>1012</v>
      </c>
      <c r="BM124" s="245" t="s">
        <v>5</v>
      </c>
      <c r="BN124" s="245" t="s">
        <v>5</v>
      </c>
      <c r="BO124" s="245" t="s">
        <v>5</v>
      </c>
      <c r="BP124" s="248" t="s">
        <v>5</v>
      </c>
      <c r="BQ124" s="244" t="s">
        <v>1012</v>
      </c>
      <c r="BR124" s="245" t="s">
        <v>5</v>
      </c>
      <c r="BS124" s="245" t="s">
        <v>5</v>
      </c>
      <c r="BT124" s="245" t="s">
        <v>1012</v>
      </c>
      <c r="BU124" s="245" t="s">
        <v>5</v>
      </c>
      <c r="BV124" s="245" t="s">
        <v>5</v>
      </c>
      <c r="BW124" s="245" t="s">
        <v>5</v>
      </c>
      <c r="BX124" s="245" t="s">
        <v>5</v>
      </c>
      <c r="BY124" s="245" t="s">
        <v>1012</v>
      </c>
      <c r="BZ124" s="245" t="s">
        <v>5</v>
      </c>
      <c r="CA124" s="245" t="s">
        <v>1012</v>
      </c>
      <c r="CB124" s="245" t="s">
        <v>5</v>
      </c>
      <c r="CC124" s="245" t="s">
        <v>5</v>
      </c>
      <c r="CD124" s="245" t="s">
        <v>5</v>
      </c>
      <c r="CE124" s="245" t="s">
        <v>5</v>
      </c>
      <c r="CF124" s="245" t="s">
        <v>1012</v>
      </c>
      <c r="CG124" s="245"/>
      <c r="CH124" s="245" t="s">
        <v>5</v>
      </c>
      <c r="CI124" s="245" t="s">
        <v>5</v>
      </c>
      <c r="CJ124" s="248" t="s">
        <v>5</v>
      </c>
      <c r="CK124" s="249">
        <f t="shared" si="76"/>
        <v>4</v>
      </c>
      <c r="CL124" s="250">
        <f t="shared" si="77"/>
        <v>0</v>
      </c>
      <c r="CM124" s="251">
        <f t="shared" si="78"/>
        <v>0</v>
      </c>
      <c r="CN124" s="250">
        <f t="shared" si="79"/>
        <v>0</v>
      </c>
      <c r="CO124" s="251">
        <f t="shared" si="80"/>
        <v>62</v>
      </c>
      <c r="CP124" s="250">
        <f t="shared" si="81"/>
        <v>0</v>
      </c>
      <c r="CQ124" s="251">
        <f t="shared" si="82"/>
        <v>0</v>
      </c>
      <c r="CR124" s="250">
        <f t="shared" si="83"/>
        <v>0</v>
      </c>
      <c r="CS124" s="251">
        <f t="shared" si="84"/>
        <v>1</v>
      </c>
      <c r="CT124" s="250">
        <f t="shared" si="85"/>
        <v>0</v>
      </c>
      <c r="CU124" s="251">
        <f t="shared" si="86"/>
        <v>0</v>
      </c>
      <c r="CV124" s="250">
        <f t="shared" si="87"/>
        <v>0</v>
      </c>
      <c r="CW124" s="251">
        <f t="shared" si="88"/>
        <v>8</v>
      </c>
      <c r="CX124" s="250">
        <f t="shared" si="89"/>
        <v>0</v>
      </c>
      <c r="CY124" s="251">
        <f t="shared" si="90"/>
        <v>0</v>
      </c>
      <c r="CZ124" s="250">
        <f t="shared" si="91"/>
        <v>0</v>
      </c>
      <c r="DA124" s="251">
        <f t="shared" si="92"/>
        <v>0</v>
      </c>
      <c r="DB124" s="250">
        <f t="shared" si="93"/>
        <v>0</v>
      </c>
      <c r="DC124" s="251">
        <v>0</v>
      </c>
      <c r="DD124" s="250">
        <v>0</v>
      </c>
      <c r="DE124" s="251">
        <f t="shared" si="94"/>
        <v>1</v>
      </c>
      <c r="DF124" s="250">
        <f t="shared" si="95"/>
        <v>0</v>
      </c>
      <c r="DG124" s="251">
        <f t="shared" si="96"/>
        <v>0</v>
      </c>
      <c r="DH124" s="250">
        <f t="shared" si="97"/>
        <v>0</v>
      </c>
      <c r="DI124" s="251">
        <v>0</v>
      </c>
      <c r="DJ124" s="250">
        <v>0</v>
      </c>
      <c r="DK124" s="251">
        <f t="shared" si="98"/>
        <v>1</v>
      </c>
      <c r="DL124" s="250">
        <f t="shared" si="99"/>
        <v>0</v>
      </c>
      <c r="DM124" s="251">
        <f t="shared" si="100"/>
        <v>0</v>
      </c>
      <c r="DN124" s="250">
        <f t="shared" si="101"/>
        <v>0</v>
      </c>
      <c r="DO124" s="251">
        <f t="shared" si="102"/>
        <v>0</v>
      </c>
      <c r="DP124" s="250">
        <f t="shared" si="103"/>
        <v>0</v>
      </c>
      <c r="DQ124" s="251">
        <f t="shared" si="104"/>
        <v>32</v>
      </c>
      <c r="DR124" s="250">
        <f t="shared" si="105"/>
        <v>0</v>
      </c>
      <c r="DS124" s="252">
        <f t="shared" si="106"/>
        <v>0</v>
      </c>
      <c r="DT124" s="250">
        <f t="shared" si="107"/>
        <v>0</v>
      </c>
      <c r="DU124" s="251">
        <f t="shared" si="108"/>
        <v>0</v>
      </c>
      <c r="DV124" s="253">
        <f t="shared" si="109"/>
        <v>0</v>
      </c>
      <c r="DW124" s="234" t="s">
        <v>813</v>
      </c>
    </row>
    <row r="125" spans="1:127" ht="31.5">
      <c r="A125" s="233">
        <v>116</v>
      </c>
      <c r="B125" s="235" t="s">
        <v>816</v>
      </c>
      <c r="C125" s="236" t="s">
        <v>885</v>
      </c>
      <c r="D125" s="235" t="s">
        <v>1254</v>
      </c>
      <c r="E125" s="235" t="s">
        <v>1257</v>
      </c>
      <c r="F125" s="338">
        <v>10</v>
      </c>
      <c r="G125" s="234" t="s">
        <v>1400</v>
      </c>
      <c r="H125" s="234" t="s">
        <v>1403</v>
      </c>
      <c r="I125" s="234" t="s">
        <v>1404</v>
      </c>
      <c r="J125" s="235" t="s">
        <v>1231</v>
      </c>
      <c r="K125" s="234" t="s">
        <v>1232</v>
      </c>
      <c r="L125" s="257" t="s">
        <v>1013</v>
      </c>
      <c r="M125" s="236" t="s">
        <v>1010</v>
      </c>
      <c r="N125" s="237" t="str">
        <f t="shared" si="74"/>
        <v xml:space="preserve">EC_BUSMON
EC_BUSSYNC
EC_DRIVE_TEST_INACTIVE
EC_PRODUCTION_MODE_INACTIVE
EC_STARTUP_1000MS
EC_ENGINE_NOT_CRANKING
</v>
      </c>
      <c r="O125" s="238" t="s">
        <v>1011</v>
      </c>
      <c r="P125" s="239" t="s">
        <v>1011</v>
      </c>
      <c r="Q125" s="239" t="s">
        <v>1011</v>
      </c>
      <c r="R125" s="239" t="s">
        <v>1011</v>
      </c>
      <c r="S125" s="239" t="s">
        <v>1011</v>
      </c>
      <c r="T125" s="239" t="s">
        <v>1011</v>
      </c>
      <c r="U125" s="239" t="s">
        <v>5</v>
      </c>
      <c r="V125" s="239" t="s">
        <v>5</v>
      </c>
      <c r="W125" s="239" t="s">
        <v>5</v>
      </c>
      <c r="X125" s="239"/>
      <c r="Y125" s="240"/>
      <c r="Z125" s="233" t="str">
        <f t="shared" si="75"/>
        <v xml:space="preserve">CA_ACC_02
CA_PSS_02
CA_SENSOR_01
CA_SENSOR_04
CA_SENSOR_08
CA_SENSOR_10
</v>
      </c>
      <c r="AA125" s="241"/>
      <c r="AB125" s="242" t="s">
        <v>1011</v>
      </c>
      <c r="AC125" s="242"/>
      <c r="AD125" s="242"/>
      <c r="AE125" s="242"/>
      <c r="AF125" s="242" t="s">
        <v>1011</v>
      </c>
      <c r="AG125" s="242"/>
      <c r="AH125" s="242"/>
      <c r="AI125" s="242"/>
      <c r="AJ125" s="242"/>
      <c r="AK125" s="242"/>
      <c r="AL125" s="242" t="s">
        <v>1011</v>
      </c>
      <c r="AM125" s="242"/>
      <c r="AN125" s="242"/>
      <c r="AO125" s="242" t="s">
        <v>1011</v>
      </c>
      <c r="AP125" s="242"/>
      <c r="AQ125" s="242"/>
      <c r="AR125" s="242"/>
      <c r="AS125" s="243" t="s">
        <v>1011</v>
      </c>
      <c r="AT125" s="243"/>
      <c r="AU125" s="243" t="s">
        <v>1011</v>
      </c>
      <c r="AV125" s="243"/>
      <c r="AW125" s="243"/>
      <c r="AX125" s="243"/>
      <c r="AY125" s="243" t="s">
        <v>5</v>
      </c>
      <c r="AZ125" s="244" t="s">
        <v>1012</v>
      </c>
      <c r="BA125" s="245" t="s">
        <v>5</v>
      </c>
      <c r="BB125" s="245" t="s">
        <v>5</v>
      </c>
      <c r="BC125" s="245" t="s">
        <v>5</v>
      </c>
      <c r="BD125" s="245" t="s">
        <v>5</v>
      </c>
      <c r="BE125" s="245" t="s">
        <v>5</v>
      </c>
      <c r="BF125" s="246" t="s">
        <v>5</v>
      </c>
      <c r="BG125" s="247" t="s">
        <v>5</v>
      </c>
      <c r="BH125" s="245" t="s">
        <v>1012</v>
      </c>
      <c r="BI125" s="245" t="s">
        <v>1012</v>
      </c>
      <c r="BJ125" s="245" t="s">
        <v>1012</v>
      </c>
      <c r="BK125" s="245" t="s">
        <v>1012</v>
      </c>
      <c r="BL125" s="245" t="s">
        <v>1012</v>
      </c>
      <c r="BM125" s="245" t="s">
        <v>5</v>
      </c>
      <c r="BN125" s="245" t="s">
        <v>5</v>
      </c>
      <c r="BO125" s="245" t="s">
        <v>5</v>
      </c>
      <c r="BP125" s="248" t="s">
        <v>5</v>
      </c>
      <c r="BQ125" s="244" t="s">
        <v>1012</v>
      </c>
      <c r="BR125" s="245" t="s">
        <v>5</v>
      </c>
      <c r="BS125" s="245" t="s">
        <v>5</v>
      </c>
      <c r="BT125" s="245" t="s">
        <v>1012</v>
      </c>
      <c r="BU125" s="245" t="s">
        <v>5</v>
      </c>
      <c r="BV125" s="245" t="s">
        <v>5</v>
      </c>
      <c r="BW125" s="245" t="s">
        <v>5</v>
      </c>
      <c r="BX125" s="245" t="s">
        <v>5</v>
      </c>
      <c r="BY125" s="245" t="s">
        <v>1012</v>
      </c>
      <c r="BZ125" s="245" t="s">
        <v>5</v>
      </c>
      <c r="CA125" s="245" t="s">
        <v>1012</v>
      </c>
      <c r="CB125" s="245" t="s">
        <v>5</v>
      </c>
      <c r="CC125" s="245" t="s">
        <v>5</v>
      </c>
      <c r="CD125" s="245" t="s">
        <v>5</v>
      </c>
      <c r="CE125" s="245" t="s">
        <v>5</v>
      </c>
      <c r="CF125" s="245" t="s">
        <v>1012</v>
      </c>
      <c r="CG125" s="245"/>
      <c r="CH125" s="245" t="s">
        <v>5</v>
      </c>
      <c r="CI125" s="245" t="s">
        <v>5</v>
      </c>
      <c r="CJ125" s="248" t="s">
        <v>5</v>
      </c>
      <c r="CK125" s="249">
        <f t="shared" si="76"/>
        <v>4</v>
      </c>
      <c r="CL125" s="250">
        <f t="shared" si="77"/>
        <v>0</v>
      </c>
      <c r="CM125" s="251">
        <f t="shared" si="78"/>
        <v>0</v>
      </c>
      <c r="CN125" s="250">
        <f t="shared" si="79"/>
        <v>0</v>
      </c>
      <c r="CO125" s="251">
        <f t="shared" si="80"/>
        <v>62</v>
      </c>
      <c r="CP125" s="250">
        <f t="shared" si="81"/>
        <v>0</v>
      </c>
      <c r="CQ125" s="251">
        <f t="shared" si="82"/>
        <v>0</v>
      </c>
      <c r="CR125" s="250">
        <f t="shared" si="83"/>
        <v>0</v>
      </c>
      <c r="CS125" s="251">
        <f t="shared" si="84"/>
        <v>1</v>
      </c>
      <c r="CT125" s="250">
        <f t="shared" si="85"/>
        <v>0</v>
      </c>
      <c r="CU125" s="251">
        <f t="shared" si="86"/>
        <v>0</v>
      </c>
      <c r="CV125" s="250">
        <f t="shared" si="87"/>
        <v>0</v>
      </c>
      <c r="CW125" s="251">
        <f t="shared" si="88"/>
        <v>8</v>
      </c>
      <c r="CX125" s="250">
        <f t="shared" si="89"/>
        <v>0</v>
      </c>
      <c r="CY125" s="251">
        <f t="shared" si="90"/>
        <v>0</v>
      </c>
      <c r="CZ125" s="250">
        <f t="shared" si="91"/>
        <v>0</v>
      </c>
      <c r="DA125" s="251">
        <f t="shared" si="92"/>
        <v>0</v>
      </c>
      <c r="DB125" s="250">
        <f t="shared" si="93"/>
        <v>0</v>
      </c>
      <c r="DC125" s="251">
        <v>0</v>
      </c>
      <c r="DD125" s="250">
        <v>0</v>
      </c>
      <c r="DE125" s="251">
        <f t="shared" si="94"/>
        <v>1</v>
      </c>
      <c r="DF125" s="250">
        <f t="shared" si="95"/>
        <v>0</v>
      </c>
      <c r="DG125" s="251">
        <f t="shared" si="96"/>
        <v>0</v>
      </c>
      <c r="DH125" s="250">
        <f t="shared" si="97"/>
        <v>0</v>
      </c>
      <c r="DI125" s="251">
        <v>0</v>
      </c>
      <c r="DJ125" s="250">
        <v>0</v>
      </c>
      <c r="DK125" s="251">
        <f t="shared" si="98"/>
        <v>1</v>
      </c>
      <c r="DL125" s="250">
        <f t="shared" si="99"/>
        <v>0</v>
      </c>
      <c r="DM125" s="251">
        <f t="shared" si="100"/>
        <v>0</v>
      </c>
      <c r="DN125" s="250">
        <f t="shared" si="101"/>
        <v>0</v>
      </c>
      <c r="DO125" s="251">
        <f t="shared" si="102"/>
        <v>0</v>
      </c>
      <c r="DP125" s="250">
        <f t="shared" si="103"/>
        <v>0</v>
      </c>
      <c r="DQ125" s="251">
        <f t="shared" si="104"/>
        <v>32</v>
      </c>
      <c r="DR125" s="250">
        <f t="shared" si="105"/>
        <v>0</v>
      </c>
      <c r="DS125" s="252">
        <f t="shared" si="106"/>
        <v>0</v>
      </c>
      <c r="DT125" s="250">
        <f t="shared" si="107"/>
        <v>0</v>
      </c>
      <c r="DU125" s="251">
        <f t="shared" si="108"/>
        <v>0</v>
      </c>
      <c r="DV125" s="253">
        <f t="shared" si="109"/>
        <v>0</v>
      </c>
      <c r="DW125" s="234" t="s">
        <v>817</v>
      </c>
    </row>
    <row r="126" spans="1:127" ht="15.75">
      <c r="A126" s="233">
        <v>117</v>
      </c>
      <c r="B126" s="235" t="s">
        <v>804</v>
      </c>
      <c r="C126" s="236" t="s">
        <v>885</v>
      </c>
      <c r="D126" s="235" t="s">
        <v>1253</v>
      </c>
      <c r="E126" s="235" t="s">
        <v>1256</v>
      </c>
      <c r="F126" s="338">
        <v>10</v>
      </c>
      <c r="G126" s="234" t="s">
        <v>1405</v>
      </c>
      <c r="H126" s="234" t="s">
        <v>1407</v>
      </c>
      <c r="I126" s="234" t="s">
        <v>1408</v>
      </c>
      <c r="J126" s="235" t="s">
        <v>1231</v>
      </c>
      <c r="K126" s="234" t="s">
        <v>1232</v>
      </c>
      <c r="L126" s="235"/>
      <c r="M126" s="236" t="s">
        <v>1010</v>
      </c>
      <c r="N126" s="237" t="str">
        <f t="shared" si="74"/>
        <v xml:space="preserve">EC_BUSMON
EC_BUSSYNC
EC_DRIVE_TEST_INACTIVE
EC_PRODUCTION_MODE_INACTIVE
EC_STARTUP_1000MS
EC_ENGINE_NOT_CRANKING
</v>
      </c>
      <c r="O126" s="238" t="s">
        <v>1011</v>
      </c>
      <c r="P126" s="239" t="s">
        <v>1011</v>
      </c>
      <c r="Q126" s="239" t="s">
        <v>1011</v>
      </c>
      <c r="R126" s="239" t="s">
        <v>1011</v>
      </c>
      <c r="S126" s="239" t="s">
        <v>1011</v>
      </c>
      <c r="T126" s="239" t="s">
        <v>1011</v>
      </c>
      <c r="U126" s="239" t="s">
        <v>5</v>
      </c>
      <c r="V126" s="239" t="s">
        <v>5</v>
      </c>
      <c r="W126" s="239" t="s">
        <v>5</v>
      </c>
      <c r="X126" s="239"/>
      <c r="Y126" s="240"/>
      <c r="Z126" s="233" t="str">
        <f t="shared" si="75"/>
        <v xml:space="preserve">CA_ACC_02
CA_PSS_02
CA_SENSOR_08
CA_SENSOR_10
</v>
      </c>
      <c r="AA126" s="241"/>
      <c r="AB126" s="242" t="s">
        <v>1011</v>
      </c>
      <c r="AC126" s="242"/>
      <c r="AD126" s="242"/>
      <c r="AE126" s="242"/>
      <c r="AF126" s="242" t="s">
        <v>1011</v>
      </c>
      <c r="AG126" s="242"/>
      <c r="AH126" s="242"/>
      <c r="AI126" s="242"/>
      <c r="AJ126" s="242"/>
      <c r="AK126" s="242"/>
      <c r="AL126" s="242"/>
      <c r="AM126" s="242"/>
      <c r="AN126" s="242"/>
      <c r="AO126" s="242"/>
      <c r="AP126" s="242"/>
      <c r="AQ126" s="242"/>
      <c r="AR126" s="242"/>
      <c r="AS126" s="243" t="s">
        <v>1011</v>
      </c>
      <c r="AT126" s="243"/>
      <c r="AU126" s="243" t="s">
        <v>1011</v>
      </c>
      <c r="AV126" s="243"/>
      <c r="AW126" s="243"/>
      <c r="AX126" s="243"/>
      <c r="AY126" s="243" t="s">
        <v>5</v>
      </c>
      <c r="AZ126" s="244" t="s">
        <v>1012</v>
      </c>
      <c r="BA126" s="245" t="s">
        <v>5</v>
      </c>
      <c r="BB126" s="245" t="s">
        <v>5</v>
      </c>
      <c r="BC126" s="245" t="s">
        <v>5</v>
      </c>
      <c r="BD126" s="245" t="s">
        <v>5</v>
      </c>
      <c r="BE126" s="245" t="s">
        <v>5</v>
      </c>
      <c r="BF126" s="246" t="s">
        <v>5</v>
      </c>
      <c r="BG126" s="247" t="s">
        <v>5</v>
      </c>
      <c r="BH126" s="245" t="s">
        <v>1012</v>
      </c>
      <c r="BI126" s="245" t="s">
        <v>1012</v>
      </c>
      <c r="BJ126" s="245" t="s">
        <v>1012</v>
      </c>
      <c r="BK126" s="245" t="s">
        <v>1012</v>
      </c>
      <c r="BL126" s="245" t="s">
        <v>1012</v>
      </c>
      <c r="BM126" s="245" t="s">
        <v>5</v>
      </c>
      <c r="BN126" s="245" t="s">
        <v>5</v>
      </c>
      <c r="BO126" s="245" t="s">
        <v>5</v>
      </c>
      <c r="BP126" s="248" t="s">
        <v>5</v>
      </c>
      <c r="BQ126" s="244" t="s">
        <v>5</v>
      </c>
      <c r="BR126" s="245" t="s">
        <v>5</v>
      </c>
      <c r="BS126" s="245" t="s">
        <v>5</v>
      </c>
      <c r="BT126" s="245" t="s">
        <v>5</v>
      </c>
      <c r="BU126" s="245" t="s">
        <v>5</v>
      </c>
      <c r="BV126" s="245" t="s">
        <v>5</v>
      </c>
      <c r="BW126" s="245" t="s">
        <v>5</v>
      </c>
      <c r="BX126" s="245" t="s">
        <v>5</v>
      </c>
      <c r="BY126" s="245" t="s">
        <v>1012</v>
      </c>
      <c r="BZ126" s="245" t="s">
        <v>5</v>
      </c>
      <c r="CA126" s="245" t="s">
        <v>1012</v>
      </c>
      <c r="CB126" s="245" t="s">
        <v>5</v>
      </c>
      <c r="CC126" s="245" t="s">
        <v>5</v>
      </c>
      <c r="CD126" s="245" t="s">
        <v>5</v>
      </c>
      <c r="CE126" s="245" t="s">
        <v>5</v>
      </c>
      <c r="CF126" s="245" t="s">
        <v>1012</v>
      </c>
      <c r="CG126" s="245"/>
      <c r="CH126" s="245" t="s">
        <v>5</v>
      </c>
      <c r="CI126" s="245" t="s">
        <v>5</v>
      </c>
      <c r="CJ126" s="248" t="s">
        <v>5</v>
      </c>
      <c r="CK126" s="249">
        <f t="shared" si="76"/>
        <v>4</v>
      </c>
      <c r="CL126" s="250">
        <f t="shared" si="77"/>
        <v>0</v>
      </c>
      <c r="CM126" s="251">
        <f t="shared" si="78"/>
        <v>0</v>
      </c>
      <c r="CN126" s="250">
        <f t="shared" si="79"/>
        <v>0</v>
      </c>
      <c r="CO126" s="251">
        <f t="shared" si="80"/>
        <v>62</v>
      </c>
      <c r="CP126" s="250">
        <f t="shared" si="81"/>
        <v>0</v>
      </c>
      <c r="CQ126" s="251">
        <f t="shared" si="82"/>
        <v>0</v>
      </c>
      <c r="CR126" s="250">
        <f t="shared" si="83"/>
        <v>0</v>
      </c>
      <c r="CS126" s="251">
        <f t="shared" si="84"/>
        <v>0</v>
      </c>
      <c r="CT126" s="250">
        <f t="shared" si="85"/>
        <v>0</v>
      </c>
      <c r="CU126" s="251">
        <f t="shared" si="86"/>
        <v>0</v>
      </c>
      <c r="CV126" s="250">
        <f t="shared" si="87"/>
        <v>0</v>
      </c>
      <c r="CW126" s="251">
        <f t="shared" si="88"/>
        <v>0</v>
      </c>
      <c r="CX126" s="250">
        <f t="shared" si="89"/>
        <v>0</v>
      </c>
      <c r="CY126" s="251">
        <f t="shared" si="90"/>
        <v>0</v>
      </c>
      <c r="CZ126" s="250">
        <f t="shared" si="91"/>
        <v>0</v>
      </c>
      <c r="DA126" s="251">
        <f t="shared" si="92"/>
        <v>0</v>
      </c>
      <c r="DB126" s="250">
        <f t="shared" si="93"/>
        <v>0</v>
      </c>
      <c r="DC126" s="251">
        <v>0</v>
      </c>
      <c r="DD126" s="250">
        <v>0</v>
      </c>
      <c r="DE126" s="251">
        <f t="shared" si="94"/>
        <v>1</v>
      </c>
      <c r="DF126" s="250">
        <f t="shared" si="95"/>
        <v>0</v>
      </c>
      <c r="DG126" s="251">
        <f t="shared" si="96"/>
        <v>0</v>
      </c>
      <c r="DH126" s="250">
        <f t="shared" si="97"/>
        <v>0</v>
      </c>
      <c r="DI126" s="251">
        <v>0</v>
      </c>
      <c r="DJ126" s="250">
        <v>0</v>
      </c>
      <c r="DK126" s="251">
        <f t="shared" si="98"/>
        <v>1</v>
      </c>
      <c r="DL126" s="250">
        <f t="shared" si="99"/>
        <v>0</v>
      </c>
      <c r="DM126" s="251">
        <f t="shared" si="100"/>
        <v>0</v>
      </c>
      <c r="DN126" s="250">
        <f t="shared" si="101"/>
        <v>0</v>
      </c>
      <c r="DO126" s="251">
        <f t="shared" si="102"/>
        <v>0</v>
      </c>
      <c r="DP126" s="250">
        <f t="shared" si="103"/>
        <v>0</v>
      </c>
      <c r="DQ126" s="251">
        <f t="shared" si="104"/>
        <v>32</v>
      </c>
      <c r="DR126" s="250">
        <f t="shared" si="105"/>
        <v>0</v>
      </c>
      <c r="DS126" s="252">
        <f t="shared" si="106"/>
        <v>0</v>
      </c>
      <c r="DT126" s="250">
        <f t="shared" si="107"/>
        <v>0</v>
      </c>
      <c r="DU126" s="251">
        <f t="shared" si="108"/>
        <v>0</v>
      </c>
      <c r="DV126" s="253">
        <f t="shared" si="109"/>
        <v>0</v>
      </c>
      <c r="DW126" s="234" t="s">
        <v>805</v>
      </c>
    </row>
    <row r="127" spans="1:127" ht="15.75">
      <c r="A127" s="233">
        <v>118</v>
      </c>
      <c r="B127" s="235" t="s">
        <v>808</v>
      </c>
      <c r="C127" s="236" t="s">
        <v>885</v>
      </c>
      <c r="D127" s="235" t="s">
        <v>1253</v>
      </c>
      <c r="E127" s="235" t="s">
        <v>1256</v>
      </c>
      <c r="F127" s="338">
        <v>10</v>
      </c>
      <c r="G127" s="234" t="s">
        <v>1406</v>
      </c>
      <c r="H127" s="234" t="s">
        <v>1409</v>
      </c>
      <c r="I127" s="234" t="s">
        <v>1410</v>
      </c>
      <c r="J127" s="235" t="s">
        <v>1231</v>
      </c>
      <c r="K127" s="234" t="s">
        <v>1232</v>
      </c>
      <c r="L127" s="235"/>
      <c r="M127" s="236" t="s">
        <v>1010</v>
      </c>
      <c r="N127" s="237" t="str">
        <f t="shared" si="74"/>
        <v xml:space="preserve">EC_BUSMON
EC_BUSSYNC
EC_DRIVE_TEST_INACTIVE
EC_PRODUCTION_MODE_INACTIVE
EC_STARTUP_1000MS
EC_ENGINE_NOT_CRANKING
</v>
      </c>
      <c r="O127" s="238" t="s">
        <v>1011</v>
      </c>
      <c r="P127" s="239" t="s">
        <v>1011</v>
      </c>
      <c r="Q127" s="239" t="s">
        <v>1011</v>
      </c>
      <c r="R127" s="239" t="s">
        <v>1011</v>
      </c>
      <c r="S127" s="239" t="s">
        <v>1011</v>
      </c>
      <c r="T127" s="239" t="s">
        <v>1011</v>
      </c>
      <c r="U127" s="239" t="s">
        <v>5</v>
      </c>
      <c r="V127" s="239" t="s">
        <v>5</v>
      </c>
      <c r="W127" s="239" t="s">
        <v>5</v>
      </c>
      <c r="X127" s="239"/>
      <c r="Y127" s="240"/>
      <c r="Z127" s="233" t="str">
        <f t="shared" si="75"/>
        <v xml:space="preserve">CA_ACC_02
CA_PSS_02
CA_SENSOR_08
CA_SENSOR_10
</v>
      </c>
      <c r="AA127" s="241"/>
      <c r="AB127" s="242" t="s">
        <v>1011</v>
      </c>
      <c r="AC127" s="242"/>
      <c r="AD127" s="242"/>
      <c r="AE127" s="242"/>
      <c r="AF127" s="242" t="s">
        <v>1011</v>
      </c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3" t="s">
        <v>1011</v>
      </c>
      <c r="AT127" s="243"/>
      <c r="AU127" s="243" t="s">
        <v>1011</v>
      </c>
      <c r="AV127" s="243"/>
      <c r="AW127" s="243"/>
      <c r="AX127" s="243"/>
      <c r="AY127" s="243" t="s">
        <v>5</v>
      </c>
      <c r="AZ127" s="244" t="s">
        <v>1012</v>
      </c>
      <c r="BA127" s="245" t="s">
        <v>5</v>
      </c>
      <c r="BB127" s="245" t="s">
        <v>5</v>
      </c>
      <c r="BC127" s="245" t="s">
        <v>5</v>
      </c>
      <c r="BD127" s="245" t="s">
        <v>5</v>
      </c>
      <c r="BE127" s="245" t="s">
        <v>5</v>
      </c>
      <c r="BF127" s="246" t="s">
        <v>5</v>
      </c>
      <c r="BG127" s="247" t="s">
        <v>5</v>
      </c>
      <c r="BH127" s="245" t="s">
        <v>1012</v>
      </c>
      <c r="BI127" s="245" t="s">
        <v>1012</v>
      </c>
      <c r="BJ127" s="245" t="s">
        <v>1012</v>
      </c>
      <c r="BK127" s="245" t="s">
        <v>1012</v>
      </c>
      <c r="BL127" s="245" t="s">
        <v>1012</v>
      </c>
      <c r="BM127" s="245" t="s">
        <v>5</v>
      </c>
      <c r="BN127" s="245" t="s">
        <v>5</v>
      </c>
      <c r="BO127" s="245" t="s">
        <v>5</v>
      </c>
      <c r="BP127" s="248" t="s">
        <v>5</v>
      </c>
      <c r="BQ127" s="244" t="s">
        <v>5</v>
      </c>
      <c r="BR127" s="245" t="s">
        <v>5</v>
      </c>
      <c r="BS127" s="245" t="s">
        <v>5</v>
      </c>
      <c r="BT127" s="245" t="s">
        <v>5</v>
      </c>
      <c r="BU127" s="245" t="s">
        <v>5</v>
      </c>
      <c r="BV127" s="245" t="s">
        <v>5</v>
      </c>
      <c r="BW127" s="245" t="s">
        <v>5</v>
      </c>
      <c r="BX127" s="245" t="s">
        <v>5</v>
      </c>
      <c r="BY127" s="245" t="s">
        <v>1012</v>
      </c>
      <c r="BZ127" s="245" t="s">
        <v>5</v>
      </c>
      <c r="CA127" s="245" t="s">
        <v>1012</v>
      </c>
      <c r="CB127" s="245" t="s">
        <v>5</v>
      </c>
      <c r="CC127" s="245" t="s">
        <v>5</v>
      </c>
      <c r="CD127" s="245" t="s">
        <v>5</v>
      </c>
      <c r="CE127" s="245" t="s">
        <v>5</v>
      </c>
      <c r="CF127" s="245" t="s">
        <v>1012</v>
      </c>
      <c r="CG127" s="245"/>
      <c r="CH127" s="245" t="s">
        <v>5</v>
      </c>
      <c r="CI127" s="245" t="s">
        <v>5</v>
      </c>
      <c r="CJ127" s="248" t="s">
        <v>5</v>
      </c>
      <c r="CK127" s="249">
        <f t="shared" si="76"/>
        <v>4</v>
      </c>
      <c r="CL127" s="250">
        <f t="shared" si="77"/>
        <v>0</v>
      </c>
      <c r="CM127" s="251">
        <f t="shared" si="78"/>
        <v>0</v>
      </c>
      <c r="CN127" s="250">
        <f t="shared" si="79"/>
        <v>0</v>
      </c>
      <c r="CO127" s="251">
        <f t="shared" si="80"/>
        <v>62</v>
      </c>
      <c r="CP127" s="250">
        <f t="shared" si="81"/>
        <v>0</v>
      </c>
      <c r="CQ127" s="251">
        <f t="shared" si="82"/>
        <v>0</v>
      </c>
      <c r="CR127" s="250">
        <f t="shared" si="83"/>
        <v>0</v>
      </c>
      <c r="CS127" s="251">
        <f t="shared" si="84"/>
        <v>0</v>
      </c>
      <c r="CT127" s="250">
        <f t="shared" si="85"/>
        <v>0</v>
      </c>
      <c r="CU127" s="251">
        <f t="shared" si="86"/>
        <v>0</v>
      </c>
      <c r="CV127" s="250">
        <f t="shared" si="87"/>
        <v>0</v>
      </c>
      <c r="CW127" s="251">
        <f t="shared" si="88"/>
        <v>0</v>
      </c>
      <c r="CX127" s="250">
        <f t="shared" si="89"/>
        <v>0</v>
      </c>
      <c r="CY127" s="251">
        <f t="shared" si="90"/>
        <v>0</v>
      </c>
      <c r="CZ127" s="250">
        <f t="shared" si="91"/>
        <v>0</v>
      </c>
      <c r="DA127" s="251">
        <f t="shared" si="92"/>
        <v>0</v>
      </c>
      <c r="DB127" s="250">
        <f t="shared" si="93"/>
        <v>0</v>
      </c>
      <c r="DC127" s="251">
        <v>0</v>
      </c>
      <c r="DD127" s="250">
        <v>0</v>
      </c>
      <c r="DE127" s="251">
        <f t="shared" si="94"/>
        <v>1</v>
      </c>
      <c r="DF127" s="250">
        <f t="shared" si="95"/>
        <v>0</v>
      </c>
      <c r="DG127" s="251">
        <f t="shared" si="96"/>
        <v>0</v>
      </c>
      <c r="DH127" s="250">
        <f t="shared" si="97"/>
        <v>0</v>
      </c>
      <c r="DI127" s="251">
        <v>0</v>
      </c>
      <c r="DJ127" s="250">
        <v>0</v>
      </c>
      <c r="DK127" s="251">
        <f t="shared" si="98"/>
        <v>1</v>
      </c>
      <c r="DL127" s="250">
        <f t="shared" si="99"/>
        <v>0</v>
      </c>
      <c r="DM127" s="251">
        <f t="shared" si="100"/>
        <v>0</v>
      </c>
      <c r="DN127" s="250">
        <f t="shared" si="101"/>
        <v>0</v>
      </c>
      <c r="DO127" s="251">
        <f t="shared" si="102"/>
        <v>0</v>
      </c>
      <c r="DP127" s="250">
        <f t="shared" si="103"/>
        <v>0</v>
      </c>
      <c r="DQ127" s="251">
        <f t="shared" si="104"/>
        <v>32</v>
      </c>
      <c r="DR127" s="250">
        <f t="shared" si="105"/>
        <v>0</v>
      </c>
      <c r="DS127" s="252">
        <f t="shared" si="106"/>
        <v>0</v>
      </c>
      <c r="DT127" s="250">
        <f t="shared" si="107"/>
        <v>0</v>
      </c>
      <c r="DU127" s="251">
        <f t="shared" si="108"/>
        <v>0</v>
      </c>
      <c r="DV127" s="253">
        <f t="shared" si="109"/>
        <v>0</v>
      </c>
      <c r="DW127" s="234" t="s">
        <v>809</v>
      </c>
    </row>
    <row r="128" spans="1:127" ht="15.75">
      <c r="A128" s="233">
        <v>119</v>
      </c>
      <c r="B128" s="235" t="s">
        <v>820</v>
      </c>
      <c r="C128" s="236" t="s">
        <v>885</v>
      </c>
      <c r="D128" s="235" t="s">
        <v>1254</v>
      </c>
      <c r="E128" s="235" t="s">
        <v>1257</v>
      </c>
      <c r="F128" s="338">
        <v>10</v>
      </c>
      <c r="G128" s="234" t="s">
        <v>1411</v>
      </c>
      <c r="H128" s="234" t="s">
        <v>1412</v>
      </c>
      <c r="I128" s="234" t="s">
        <v>1413</v>
      </c>
      <c r="J128" s="235" t="s">
        <v>1231</v>
      </c>
      <c r="K128" s="234" t="s">
        <v>1232</v>
      </c>
      <c r="L128" s="235"/>
      <c r="M128" s="236" t="s">
        <v>1010</v>
      </c>
      <c r="N128" s="237" t="str">
        <f t="shared" si="74"/>
        <v xml:space="preserve">EC_BUSMON
EC_BUSSYNC
EC_DRIVE_TEST_INACTIVE
EC_PRODUCTION_MODE_INACTIVE
EC_STARTUP_1000MS
EC_ENGINE_NOT_CRANKING
</v>
      </c>
      <c r="O128" s="238" t="s">
        <v>1011</v>
      </c>
      <c r="P128" s="239" t="s">
        <v>1011</v>
      </c>
      <c r="Q128" s="239" t="s">
        <v>1011</v>
      </c>
      <c r="R128" s="239" t="s">
        <v>1011</v>
      </c>
      <c r="S128" s="239" t="s">
        <v>1011</v>
      </c>
      <c r="T128" s="239" t="s">
        <v>1011</v>
      </c>
      <c r="U128" s="239" t="s">
        <v>5</v>
      </c>
      <c r="V128" s="239" t="s">
        <v>5</v>
      </c>
      <c r="W128" s="239" t="s">
        <v>5</v>
      </c>
      <c r="X128" s="239"/>
      <c r="Y128" s="240"/>
      <c r="Z128" s="233" t="str">
        <f t="shared" si="75"/>
        <v xml:space="preserve">CA_ACC_02
CA_PSS_02
CA_SENSOR_08
CA_SENSOR_10
</v>
      </c>
      <c r="AA128" s="241"/>
      <c r="AB128" s="242" t="s">
        <v>1011</v>
      </c>
      <c r="AC128" s="242"/>
      <c r="AD128" s="242"/>
      <c r="AE128" s="242"/>
      <c r="AF128" s="242" t="s">
        <v>1011</v>
      </c>
      <c r="AG128" s="242"/>
      <c r="AH128" s="242"/>
      <c r="AI128" s="242"/>
      <c r="AJ128" s="242"/>
      <c r="AK128" s="242"/>
      <c r="AL128" s="242"/>
      <c r="AM128" s="242"/>
      <c r="AN128" s="242"/>
      <c r="AO128" s="242"/>
      <c r="AP128" s="242"/>
      <c r="AQ128" s="242"/>
      <c r="AR128" s="242"/>
      <c r="AS128" s="243" t="s">
        <v>1011</v>
      </c>
      <c r="AT128" s="243"/>
      <c r="AU128" s="243" t="s">
        <v>1011</v>
      </c>
      <c r="AV128" s="243"/>
      <c r="AW128" s="243"/>
      <c r="AX128" s="243"/>
      <c r="AY128" s="243" t="s">
        <v>5</v>
      </c>
      <c r="AZ128" s="244" t="s">
        <v>1012</v>
      </c>
      <c r="BA128" s="245" t="s">
        <v>5</v>
      </c>
      <c r="BB128" s="245" t="s">
        <v>5</v>
      </c>
      <c r="BC128" s="245" t="s">
        <v>5</v>
      </c>
      <c r="BD128" s="245" t="s">
        <v>5</v>
      </c>
      <c r="BE128" s="245" t="s">
        <v>5</v>
      </c>
      <c r="BF128" s="246" t="s">
        <v>5</v>
      </c>
      <c r="BG128" s="247" t="s">
        <v>5</v>
      </c>
      <c r="BH128" s="245" t="s">
        <v>1012</v>
      </c>
      <c r="BI128" s="245" t="s">
        <v>1012</v>
      </c>
      <c r="BJ128" s="245" t="s">
        <v>1012</v>
      </c>
      <c r="BK128" s="245" t="s">
        <v>1012</v>
      </c>
      <c r="BL128" s="245" t="s">
        <v>1012</v>
      </c>
      <c r="BM128" s="245" t="s">
        <v>5</v>
      </c>
      <c r="BN128" s="245" t="s">
        <v>5</v>
      </c>
      <c r="BO128" s="245" t="s">
        <v>5</v>
      </c>
      <c r="BP128" s="248" t="s">
        <v>5</v>
      </c>
      <c r="BQ128" s="244" t="s">
        <v>5</v>
      </c>
      <c r="BR128" s="245" t="s">
        <v>5</v>
      </c>
      <c r="BS128" s="245" t="s">
        <v>5</v>
      </c>
      <c r="BT128" s="245" t="s">
        <v>5</v>
      </c>
      <c r="BU128" s="245" t="s">
        <v>5</v>
      </c>
      <c r="BV128" s="245" t="s">
        <v>5</v>
      </c>
      <c r="BW128" s="245" t="s">
        <v>5</v>
      </c>
      <c r="BX128" s="245" t="s">
        <v>5</v>
      </c>
      <c r="BY128" s="245" t="s">
        <v>1012</v>
      </c>
      <c r="BZ128" s="245" t="s">
        <v>5</v>
      </c>
      <c r="CA128" s="245" t="s">
        <v>1012</v>
      </c>
      <c r="CB128" s="245" t="s">
        <v>5</v>
      </c>
      <c r="CC128" s="245" t="s">
        <v>5</v>
      </c>
      <c r="CD128" s="245" t="s">
        <v>5</v>
      </c>
      <c r="CE128" s="245" t="s">
        <v>5</v>
      </c>
      <c r="CF128" s="245" t="s">
        <v>1012</v>
      </c>
      <c r="CG128" s="245"/>
      <c r="CH128" s="245" t="s">
        <v>5</v>
      </c>
      <c r="CI128" s="245" t="s">
        <v>5</v>
      </c>
      <c r="CJ128" s="248" t="s">
        <v>5</v>
      </c>
      <c r="CK128" s="249">
        <f t="shared" si="76"/>
        <v>4</v>
      </c>
      <c r="CL128" s="250">
        <f t="shared" si="77"/>
        <v>0</v>
      </c>
      <c r="CM128" s="251">
        <f t="shared" si="78"/>
        <v>0</v>
      </c>
      <c r="CN128" s="250">
        <f t="shared" si="79"/>
        <v>0</v>
      </c>
      <c r="CO128" s="251">
        <f t="shared" si="80"/>
        <v>62</v>
      </c>
      <c r="CP128" s="250">
        <f t="shared" si="81"/>
        <v>0</v>
      </c>
      <c r="CQ128" s="251">
        <f t="shared" si="82"/>
        <v>0</v>
      </c>
      <c r="CR128" s="250">
        <f t="shared" si="83"/>
        <v>0</v>
      </c>
      <c r="CS128" s="251">
        <f t="shared" si="84"/>
        <v>0</v>
      </c>
      <c r="CT128" s="250">
        <f t="shared" si="85"/>
        <v>0</v>
      </c>
      <c r="CU128" s="251">
        <f t="shared" si="86"/>
        <v>0</v>
      </c>
      <c r="CV128" s="250">
        <f t="shared" si="87"/>
        <v>0</v>
      </c>
      <c r="CW128" s="251">
        <f t="shared" si="88"/>
        <v>0</v>
      </c>
      <c r="CX128" s="250">
        <f t="shared" si="89"/>
        <v>0</v>
      </c>
      <c r="CY128" s="251">
        <f t="shared" si="90"/>
        <v>0</v>
      </c>
      <c r="CZ128" s="250">
        <f t="shared" si="91"/>
        <v>0</v>
      </c>
      <c r="DA128" s="251">
        <f t="shared" si="92"/>
        <v>0</v>
      </c>
      <c r="DB128" s="250">
        <f t="shared" si="93"/>
        <v>0</v>
      </c>
      <c r="DC128" s="251">
        <v>0</v>
      </c>
      <c r="DD128" s="250">
        <v>0</v>
      </c>
      <c r="DE128" s="251">
        <f t="shared" si="94"/>
        <v>1</v>
      </c>
      <c r="DF128" s="250">
        <f t="shared" si="95"/>
        <v>0</v>
      </c>
      <c r="DG128" s="251">
        <f t="shared" si="96"/>
        <v>0</v>
      </c>
      <c r="DH128" s="250">
        <f t="shared" si="97"/>
        <v>0</v>
      </c>
      <c r="DI128" s="251">
        <v>0</v>
      </c>
      <c r="DJ128" s="250">
        <v>0</v>
      </c>
      <c r="DK128" s="251">
        <f t="shared" si="98"/>
        <v>1</v>
      </c>
      <c r="DL128" s="250">
        <f t="shared" si="99"/>
        <v>0</v>
      </c>
      <c r="DM128" s="251">
        <f t="shared" si="100"/>
        <v>0</v>
      </c>
      <c r="DN128" s="250">
        <f t="shared" si="101"/>
        <v>0</v>
      </c>
      <c r="DO128" s="251">
        <f t="shared" si="102"/>
        <v>0</v>
      </c>
      <c r="DP128" s="250">
        <f t="shared" si="103"/>
        <v>0</v>
      </c>
      <c r="DQ128" s="251">
        <f t="shared" si="104"/>
        <v>32</v>
      </c>
      <c r="DR128" s="250">
        <f t="shared" si="105"/>
        <v>0</v>
      </c>
      <c r="DS128" s="252">
        <f t="shared" si="106"/>
        <v>0</v>
      </c>
      <c r="DT128" s="250">
        <f t="shared" si="107"/>
        <v>0</v>
      </c>
      <c r="DU128" s="251">
        <f t="shared" si="108"/>
        <v>0</v>
      </c>
      <c r="DV128" s="253">
        <f t="shared" si="109"/>
        <v>0</v>
      </c>
      <c r="DW128" s="234" t="s">
        <v>821</v>
      </c>
    </row>
    <row r="129" spans="1:127" ht="15.75">
      <c r="A129" s="233">
        <v>120</v>
      </c>
      <c r="B129" s="235" t="s">
        <v>824</v>
      </c>
      <c r="C129" s="236" t="s">
        <v>885</v>
      </c>
      <c r="D129" s="235" t="s">
        <v>1254</v>
      </c>
      <c r="E129" s="235" t="s">
        <v>1257</v>
      </c>
      <c r="F129" s="338">
        <v>10</v>
      </c>
      <c r="G129" s="234" t="s">
        <v>1414</v>
      </c>
      <c r="H129" s="234" t="s">
        <v>1415</v>
      </c>
      <c r="I129" s="234" t="s">
        <v>1416</v>
      </c>
      <c r="J129" s="235" t="s">
        <v>1231</v>
      </c>
      <c r="K129" s="234" t="s">
        <v>1232</v>
      </c>
      <c r="L129" s="235"/>
      <c r="M129" s="236" t="s">
        <v>1010</v>
      </c>
      <c r="N129" s="237" t="str">
        <f t="shared" si="74"/>
        <v xml:space="preserve">EC_BUSMON
EC_BUSSYNC
EC_DRIVE_TEST_INACTIVE
EC_PRODUCTION_MODE_INACTIVE
EC_STARTUP_1000MS
EC_ENGINE_NOT_CRANKING
</v>
      </c>
      <c r="O129" s="238" t="s">
        <v>1011</v>
      </c>
      <c r="P129" s="239" t="s">
        <v>1011</v>
      </c>
      <c r="Q129" s="239" t="s">
        <v>1011</v>
      </c>
      <c r="R129" s="239" t="s">
        <v>1011</v>
      </c>
      <c r="S129" s="239" t="s">
        <v>1011</v>
      </c>
      <c r="T129" s="239" t="s">
        <v>1011</v>
      </c>
      <c r="U129" s="239" t="s">
        <v>5</v>
      </c>
      <c r="V129" s="239" t="s">
        <v>5</v>
      </c>
      <c r="W129" s="239" t="s">
        <v>5</v>
      </c>
      <c r="X129" s="239"/>
      <c r="Y129" s="240"/>
      <c r="Z129" s="233" t="str">
        <f t="shared" si="75"/>
        <v xml:space="preserve">CA_ACC_02
CA_PSS_02
CA_SENSOR_08
CA_SENSOR_10
</v>
      </c>
      <c r="AA129" s="241"/>
      <c r="AB129" s="242" t="s">
        <v>1011</v>
      </c>
      <c r="AC129" s="242"/>
      <c r="AD129" s="242"/>
      <c r="AE129" s="242"/>
      <c r="AF129" s="242" t="s">
        <v>1011</v>
      </c>
      <c r="AG129" s="242"/>
      <c r="AH129" s="242"/>
      <c r="AI129" s="242"/>
      <c r="AJ129" s="242"/>
      <c r="AK129" s="242"/>
      <c r="AL129" s="242"/>
      <c r="AM129" s="242"/>
      <c r="AN129" s="242"/>
      <c r="AO129" s="242"/>
      <c r="AP129" s="242"/>
      <c r="AQ129" s="242"/>
      <c r="AR129" s="242"/>
      <c r="AS129" s="243" t="s">
        <v>1011</v>
      </c>
      <c r="AT129" s="243"/>
      <c r="AU129" s="243" t="s">
        <v>1011</v>
      </c>
      <c r="AV129" s="243"/>
      <c r="AW129" s="243"/>
      <c r="AX129" s="243"/>
      <c r="AY129" s="243" t="s">
        <v>5</v>
      </c>
      <c r="AZ129" s="244" t="s">
        <v>1012</v>
      </c>
      <c r="BA129" s="245" t="s">
        <v>5</v>
      </c>
      <c r="BB129" s="245" t="s">
        <v>5</v>
      </c>
      <c r="BC129" s="245" t="s">
        <v>5</v>
      </c>
      <c r="BD129" s="245" t="s">
        <v>5</v>
      </c>
      <c r="BE129" s="245" t="s">
        <v>5</v>
      </c>
      <c r="BF129" s="246" t="s">
        <v>5</v>
      </c>
      <c r="BG129" s="247" t="s">
        <v>5</v>
      </c>
      <c r="BH129" s="245" t="s">
        <v>1012</v>
      </c>
      <c r="BI129" s="245" t="s">
        <v>1012</v>
      </c>
      <c r="BJ129" s="245" t="s">
        <v>1012</v>
      </c>
      <c r="BK129" s="245" t="s">
        <v>1012</v>
      </c>
      <c r="BL129" s="245" t="s">
        <v>1012</v>
      </c>
      <c r="BM129" s="245" t="s">
        <v>5</v>
      </c>
      <c r="BN129" s="245" t="s">
        <v>5</v>
      </c>
      <c r="BO129" s="245" t="s">
        <v>5</v>
      </c>
      <c r="BP129" s="248" t="s">
        <v>5</v>
      </c>
      <c r="BQ129" s="244" t="s">
        <v>5</v>
      </c>
      <c r="BR129" s="245" t="s">
        <v>5</v>
      </c>
      <c r="BS129" s="245" t="s">
        <v>5</v>
      </c>
      <c r="BT129" s="245" t="s">
        <v>5</v>
      </c>
      <c r="BU129" s="245" t="s">
        <v>5</v>
      </c>
      <c r="BV129" s="245" t="s">
        <v>5</v>
      </c>
      <c r="BW129" s="245" t="s">
        <v>5</v>
      </c>
      <c r="BX129" s="245" t="s">
        <v>5</v>
      </c>
      <c r="BY129" s="245" t="s">
        <v>1012</v>
      </c>
      <c r="BZ129" s="245" t="s">
        <v>5</v>
      </c>
      <c r="CA129" s="245" t="s">
        <v>1012</v>
      </c>
      <c r="CB129" s="245" t="s">
        <v>5</v>
      </c>
      <c r="CC129" s="245" t="s">
        <v>5</v>
      </c>
      <c r="CD129" s="245" t="s">
        <v>5</v>
      </c>
      <c r="CE129" s="245" t="s">
        <v>5</v>
      </c>
      <c r="CF129" s="245" t="s">
        <v>1012</v>
      </c>
      <c r="CG129" s="245"/>
      <c r="CH129" s="245" t="s">
        <v>5</v>
      </c>
      <c r="CI129" s="245" t="s">
        <v>5</v>
      </c>
      <c r="CJ129" s="248" t="s">
        <v>5</v>
      </c>
      <c r="CK129" s="249">
        <f t="shared" si="76"/>
        <v>4</v>
      </c>
      <c r="CL129" s="250">
        <f t="shared" si="77"/>
        <v>0</v>
      </c>
      <c r="CM129" s="251">
        <f t="shared" si="78"/>
        <v>0</v>
      </c>
      <c r="CN129" s="250">
        <f t="shared" si="79"/>
        <v>0</v>
      </c>
      <c r="CO129" s="251">
        <f t="shared" si="80"/>
        <v>62</v>
      </c>
      <c r="CP129" s="250">
        <f t="shared" si="81"/>
        <v>0</v>
      </c>
      <c r="CQ129" s="251">
        <f t="shared" si="82"/>
        <v>0</v>
      </c>
      <c r="CR129" s="250">
        <f t="shared" si="83"/>
        <v>0</v>
      </c>
      <c r="CS129" s="251">
        <f t="shared" si="84"/>
        <v>0</v>
      </c>
      <c r="CT129" s="250">
        <f t="shared" si="85"/>
        <v>0</v>
      </c>
      <c r="CU129" s="251">
        <f t="shared" si="86"/>
        <v>0</v>
      </c>
      <c r="CV129" s="250">
        <f t="shared" si="87"/>
        <v>0</v>
      </c>
      <c r="CW129" s="251">
        <f t="shared" si="88"/>
        <v>0</v>
      </c>
      <c r="CX129" s="250">
        <f t="shared" si="89"/>
        <v>0</v>
      </c>
      <c r="CY129" s="251">
        <f t="shared" si="90"/>
        <v>0</v>
      </c>
      <c r="CZ129" s="250">
        <f t="shared" si="91"/>
        <v>0</v>
      </c>
      <c r="DA129" s="251">
        <f t="shared" si="92"/>
        <v>0</v>
      </c>
      <c r="DB129" s="250">
        <f t="shared" si="93"/>
        <v>0</v>
      </c>
      <c r="DC129" s="251">
        <v>0</v>
      </c>
      <c r="DD129" s="250">
        <v>0</v>
      </c>
      <c r="DE129" s="251">
        <f t="shared" si="94"/>
        <v>1</v>
      </c>
      <c r="DF129" s="250">
        <f t="shared" si="95"/>
        <v>0</v>
      </c>
      <c r="DG129" s="251">
        <f t="shared" si="96"/>
        <v>0</v>
      </c>
      <c r="DH129" s="250">
        <f t="shared" si="97"/>
        <v>0</v>
      </c>
      <c r="DI129" s="251">
        <v>0</v>
      </c>
      <c r="DJ129" s="250">
        <v>0</v>
      </c>
      <c r="DK129" s="251">
        <f t="shared" si="98"/>
        <v>1</v>
      </c>
      <c r="DL129" s="250">
        <f t="shared" si="99"/>
        <v>0</v>
      </c>
      <c r="DM129" s="251">
        <f t="shared" si="100"/>
        <v>0</v>
      </c>
      <c r="DN129" s="250">
        <f t="shared" si="101"/>
        <v>0</v>
      </c>
      <c r="DO129" s="251">
        <f t="shared" si="102"/>
        <v>0</v>
      </c>
      <c r="DP129" s="250">
        <f t="shared" si="103"/>
        <v>0</v>
      </c>
      <c r="DQ129" s="251">
        <f t="shared" si="104"/>
        <v>32</v>
      </c>
      <c r="DR129" s="250">
        <f t="shared" si="105"/>
        <v>0</v>
      </c>
      <c r="DS129" s="252">
        <f t="shared" si="106"/>
        <v>0</v>
      </c>
      <c r="DT129" s="250">
        <f t="shared" si="107"/>
        <v>0</v>
      </c>
      <c r="DU129" s="251">
        <f t="shared" si="108"/>
        <v>0</v>
      </c>
      <c r="DV129" s="253">
        <f t="shared" si="109"/>
        <v>0</v>
      </c>
      <c r="DW129" s="234" t="s">
        <v>825</v>
      </c>
    </row>
    <row r="130" spans="1:127" ht="15.75">
      <c r="A130" s="233">
        <v>121</v>
      </c>
      <c r="B130" s="235" t="s">
        <v>844</v>
      </c>
      <c r="C130" s="236" t="s">
        <v>885</v>
      </c>
      <c r="D130" s="235" t="s">
        <v>1224</v>
      </c>
      <c r="E130" s="235" t="s">
        <v>1213</v>
      </c>
      <c r="F130" s="338">
        <v>20</v>
      </c>
      <c r="G130" s="234" t="s">
        <v>1417</v>
      </c>
      <c r="H130" s="234" t="s">
        <v>1418</v>
      </c>
      <c r="I130" s="234" t="s">
        <v>1419</v>
      </c>
      <c r="J130" s="235" t="s">
        <v>1231</v>
      </c>
      <c r="K130" s="234" t="s">
        <v>1232</v>
      </c>
      <c r="L130" s="235"/>
      <c r="M130" s="236" t="s">
        <v>1010</v>
      </c>
      <c r="N130" s="237" t="str">
        <f t="shared" si="74"/>
        <v xml:space="preserve">EC_BUSMON
EC_BUSSYNC
EC_DRIVE_TEST_INACTIVE
EC_PRODUCTION_MODE_INACTIVE
EC_STARTUP_1000MS
EC_ENGINE_NOT_CRANKING
</v>
      </c>
      <c r="O130" s="238" t="s">
        <v>1011</v>
      </c>
      <c r="P130" s="239" t="s">
        <v>1011</v>
      </c>
      <c r="Q130" s="239" t="s">
        <v>1011</v>
      </c>
      <c r="R130" s="239" t="s">
        <v>1011</v>
      </c>
      <c r="S130" s="239" t="s">
        <v>1011</v>
      </c>
      <c r="T130" s="239" t="s">
        <v>1011</v>
      </c>
      <c r="U130" s="239" t="s">
        <v>5</v>
      </c>
      <c r="V130" s="239" t="s">
        <v>5</v>
      </c>
      <c r="W130" s="239" t="s">
        <v>5</v>
      </c>
      <c r="X130" s="239"/>
      <c r="Y130" s="240"/>
      <c r="Z130" s="233" t="str">
        <f t="shared" si="75"/>
        <v xml:space="preserve">CA_ACC_02
CA_PSS_01
CA_SENSOR_08
CA_SENSOR_10
</v>
      </c>
      <c r="AA130" s="241"/>
      <c r="AB130" s="242" t="s">
        <v>1011</v>
      </c>
      <c r="AC130" s="242"/>
      <c r="AD130" s="242"/>
      <c r="AE130" s="242" t="s">
        <v>1011</v>
      </c>
      <c r="AF130" s="242"/>
      <c r="AG130" s="242"/>
      <c r="AH130" s="242"/>
      <c r="AI130" s="242"/>
      <c r="AJ130" s="242"/>
      <c r="AK130" s="242"/>
      <c r="AL130" s="242"/>
      <c r="AM130" s="242"/>
      <c r="AN130" s="242"/>
      <c r="AO130" s="242"/>
      <c r="AP130" s="242"/>
      <c r="AQ130" s="242"/>
      <c r="AR130" s="242"/>
      <c r="AS130" s="243" t="s">
        <v>1011</v>
      </c>
      <c r="AT130" s="243"/>
      <c r="AU130" s="243" t="s">
        <v>1011</v>
      </c>
      <c r="AV130" s="243"/>
      <c r="AW130" s="243"/>
      <c r="AX130" s="243"/>
      <c r="AY130" s="243" t="s">
        <v>5</v>
      </c>
      <c r="AZ130" s="244" t="s">
        <v>1012</v>
      </c>
      <c r="BA130" s="245" t="s">
        <v>5</v>
      </c>
      <c r="BB130" s="245" t="s">
        <v>5</v>
      </c>
      <c r="BC130" s="245" t="s">
        <v>5</v>
      </c>
      <c r="BD130" s="245" t="s">
        <v>5</v>
      </c>
      <c r="BE130" s="245" t="s">
        <v>5</v>
      </c>
      <c r="BF130" s="246" t="s">
        <v>5</v>
      </c>
      <c r="BG130" s="247" t="s">
        <v>1012</v>
      </c>
      <c r="BH130" s="245" t="s">
        <v>5</v>
      </c>
      <c r="BI130" s="245" t="s">
        <v>5</v>
      </c>
      <c r="BJ130" s="245" t="s">
        <v>5</v>
      </c>
      <c r="BK130" s="245" t="s">
        <v>5</v>
      </c>
      <c r="BL130" s="245" t="s">
        <v>5</v>
      </c>
      <c r="BM130" s="245" t="s">
        <v>5</v>
      </c>
      <c r="BN130" s="245" t="s">
        <v>5</v>
      </c>
      <c r="BO130" s="245" t="s">
        <v>5</v>
      </c>
      <c r="BP130" s="248" t="s">
        <v>5</v>
      </c>
      <c r="BQ130" s="244" t="s">
        <v>5</v>
      </c>
      <c r="BR130" s="245" t="s">
        <v>5</v>
      </c>
      <c r="BS130" s="245" t="s">
        <v>5</v>
      </c>
      <c r="BT130" s="245" t="s">
        <v>5</v>
      </c>
      <c r="BU130" s="245" t="s">
        <v>5</v>
      </c>
      <c r="BV130" s="245" t="s">
        <v>5</v>
      </c>
      <c r="BW130" s="245" t="s">
        <v>5</v>
      </c>
      <c r="BX130" s="245" t="s">
        <v>5</v>
      </c>
      <c r="BY130" s="245" t="s">
        <v>1012</v>
      </c>
      <c r="BZ130" s="245" t="s">
        <v>5</v>
      </c>
      <c r="CA130" s="245" t="s">
        <v>1012</v>
      </c>
      <c r="CB130" s="245" t="s">
        <v>5</v>
      </c>
      <c r="CC130" s="245" t="s">
        <v>5</v>
      </c>
      <c r="CD130" s="245" t="s">
        <v>5</v>
      </c>
      <c r="CE130" s="245" t="s">
        <v>5</v>
      </c>
      <c r="CF130" s="245" t="s">
        <v>1012</v>
      </c>
      <c r="CG130" s="245"/>
      <c r="CH130" s="245" t="s">
        <v>5</v>
      </c>
      <c r="CI130" s="245" t="s">
        <v>5</v>
      </c>
      <c r="CJ130" s="248" t="s">
        <v>5</v>
      </c>
      <c r="CK130" s="249">
        <f t="shared" si="76"/>
        <v>4</v>
      </c>
      <c r="CL130" s="250">
        <f t="shared" si="77"/>
        <v>0</v>
      </c>
      <c r="CM130" s="251">
        <f t="shared" si="78"/>
        <v>0</v>
      </c>
      <c r="CN130" s="250">
        <f t="shared" si="79"/>
        <v>0</v>
      </c>
      <c r="CO130" s="251">
        <f t="shared" si="80"/>
        <v>1</v>
      </c>
      <c r="CP130" s="250">
        <f t="shared" si="81"/>
        <v>0</v>
      </c>
      <c r="CQ130" s="251">
        <f t="shared" si="82"/>
        <v>0</v>
      </c>
      <c r="CR130" s="250">
        <f t="shared" si="83"/>
        <v>0</v>
      </c>
      <c r="CS130" s="251">
        <f t="shared" si="84"/>
        <v>0</v>
      </c>
      <c r="CT130" s="250">
        <f t="shared" si="85"/>
        <v>0</v>
      </c>
      <c r="CU130" s="251">
        <f t="shared" si="86"/>
        <v>0</v>
      </c>
      <c r="CV130" s="250">
        <f t="shared" si="87"/>
        <v>0</v>
      </c>
      <c r="CW130" s="251">
        <f t="shared" si="88"/>
        <v>0</v>
      </c>
      <c r="CX130" s="250">
        <f t="shared" si="89"/>
        <v>0</v>
      </c>
      <c r="CY130" s="251">
        <f t="shared" si="90"/>
        <v>0</v>
      </c>
      <c r="CZ130" s="250">
        <f t="shared" si="91"/>
        <v>0</v>
      </c>
      <c r="DA130" s="251">
        <f t="shared" si="92"/>
        <v>0</v>
      </c>
      <c r="DB130" s="250">
        <f t="shared" si="93"/>
        <v>0</v>
      </c>
      <c r="DC130" s="251">
        <v>0</v>
      </c>
      <c r="DD130" s="250">
        <v>0</v>
      </c>
      <c r="DE130" s="251">
        <f t="shared" si="94"/>
        <v>1</v>
      </c>
      <c r="DF130" s="250">
        <f t="shared" si="95"/>
        <v>0</v>
      </c>
      <c r="DG130" s="251">
        <f t="shared" si="96"/>
        <v>0</v>
      </c>
      <c r="DH130" s="250">
        <f t="shared" si="97"/>
        <v>0</v>
      </c>
      <c r="DI130" s="251">
        <v>0</v>
      </c>
      <c r="DJ130" s="250">
        <v>0</v>
      </c>
      <c r="DK130" s="251">
        <f t="shared" si="98"/>
        <v>1</v>
      </c>
      <c r="DL130" s="250">
        <f t="shared" si="99"/>
        <v>0</v>
      </c>
      <c r="DM130" s="251">
        <f t="shared" si="100"/>
        <v>0</v>
      </c>
      <c r="DN130" s="250">
        <f t="shared" si="101"/>
        <v>0</v>
      </c>
      <c r="DO130" s="251">
        <f t="shared" si="102"/>
        <v>0</v>
      </c>
      <c r="DP130" s="250">
        <f t="shared" si="103"/>
        <v>0</v>
      </c>
      <c r="DQ130" s="251">
        <f t="shared" si="104"/>
        <v>32</v>
      </c>
      <c r="DR130" s="250">
        <f t="shared" si="105"/>
        <v>0</v>
      </c>
      <c r="DS130" s="252">
        <f t="shared" si="106"/>
        <v>0</v>
      </c>
      <c r="DT130" s="250">
        <f t="shared" si="107"/>
        <v>0</v>
      </c>
      <c r="DU130" s="251">
        <f t="shared" si="108"/>
        <v>0</v>
      </c>
      <c r="DV130" s="253">
        <f t="shared" si="109"/>
        <v>0</v>
      </c>
      <c r="DW130" s="234" t="s">
        <v>845</v>
      </c>
    </row>
    <row r="131" spans="1:127" ht="15.75">
      <c r="A131" s="233">
        <v>122</v>
      </c>
      <c r="B131" s="235" t="s">
        <v>485</v>
      </c>
      <c r="C131" s="236" t="s">
        <v>890</v>
      </c>
      <c r="D131" s="235" t="s">
        <v>1261</v>
      </c>
      <c r="E131" s="235" t="s">
        <v>1278</v>
      </c>
      <c r="F131" s="338">
        <v>100</v>
      </c>
      <c r="G131" s="234" t="s">
        <v>1294</v>
      </c>
      <c r="H131" s="234" t="s">
        <v>1295</v>
      </c>
      <c r="I131" s="234" t="s">
        <v>1300</v>
      </c>
      <c r="J131" s="235" t="s">
        <v>1231</v>
      </c>
      <c r="K131" s="234" t="s">
        <v>1232</v>
      </c>
      <c r="L131" s="235"/>
      <c r="M131" s="236" t="s">
        <v>1010</v>
      </c>
      <c r="N131" s="237" t="str">
        <f>IF(O131="Y",$O$3&amp;CHAR(10),"")&amp;IF(P131="Y",$P$3&amp;CHAR(10),"")&amp;IF(Q131="Y",$Q$3&amp;CHAR(10),"")&amp;IF(R131="Y",$R$3&amp;CHAR(10),"")&amp;IF(S131="Y",$S$3&amp;CHAR(10),"")&amp;IF(T131="Y",$T$3&amp;CHAR(10),"")&amp;IF(U131="Y",$U$3&amp;CHAR(10),"")&amp;IF(V131="Y",$V$3&amp;CHAR(10),"")&amp;IF(W131="Y",$W$3&amp;CHAR(10),"")&amp;IF(X131="Y",$X$3&amp;CHAR(10),"")&amp;IF(Y131="Y",$Y$3&amp;CHAR(10),"")</f>
        <v xml:space="preserve">EC_BUSMON
EC_BUSSYNC
EC_DRIVE_TEST_INACTIVE
EC_PRODUCTION_MODE_INACTIVE
EC_STARTUP_1000MS
EC_ENGINE_NOT_CRANKING
</v>
      </c>
      <c r="O131" s="238" t="s">
        <v>1011</v>
      </c>
      <c r="P131" s="239" t="s">
        <v>1011</v>
      </c>
      <c r="Q131" s="239" t="s">
        <v>1011</v>
      </c>
      <c r="R131" s="239" t="s">
        <v>1011</v>
      </c>
      <c r="S131" s="239" t="s">
        <v>1011</v>
      </c>
      <c r="T131" s="239" t="s">
        <v>1011</v>
      </c>
      <c r="U131" s="239" t="s">
        <v>5</v>
      </c>
      <c r="V131" s="239" t="s">
        <v>5</v>
      </c>
      <c r="W131" s="239" t="s">
        <v>5</v>
      </c>
      <c r="X131" s="239"/>
      <c r="Y131" s="240"/>
      <c r="Z131" s="233" t="str">
        <f>IF(AA131="Y",$AA$3&amp;CHAR(10),"") &amp; IF(AB131="Y",$AB$3&amp;CHAR(10),"") &amp; IF(AC131="Y",$AC$3&amp;CHAR(10),"") &amp; IF(AD131="Y",$AD$3&amp;CHAR(10),"")&amp; IF(AE131="Y",$AE$3&amp;CHAR(10),"")&amp; IF(AF131="Y",$AF$3&amp;CHAR(10),"") &amp; IF(AG131="Y",$AG$3&amp;CHAR(10),"") &amp; IF(AH131="Y",$AH$3&amp;CHAR(10),"") &amp; IF(AI131="Y",$AI$3&amp;CHAR(10),"") &amp; IF(AJ131="Y",$AJ$3&amp;CHAR(10),"") &amp; IF(AK131="Y",$AK$3&amp;CHAR(10),"") &amp; IF(AL131="Y",$AL$3&amp;CHAR(10),"") &amp; IF(AM131="Y",$AM$3&amp;CHAR(10),"") &amp; IF(AN131="Y",$AN$3&amp;CHAR(10),"") &amp; IF(AO131="Y",$AO$3&amp;CHAR(10),"") &amp; IF(AP131="Y",$AP$3&amp;CHAR(10),"") &amp; IF(AQ131="Y",$AQ$3&amp;CHAR(10),"") &amp; IF(AR131="Y",$AR$3&amp;CHAR(10),"") &amp; IF(AS131="Y",$AS$3&amp;CHAR(10),"") &amp; IF(AT131="Y",$AT$3&amp;CHAR(10),"") &amp; IF(AU131="Y",$AU$3&amp;CHAR(10),"") &amp; IF(AV131="Y",$AV$3&amp;CHAR(10),"") &amp; IF(AW131="Y",$AW$3&amp;CHAR(10),"") &amp; IF(AX131="Y",$AX$3&amp;CHAR(10),"") &amp; IF(AY131="Y",$AY$3&amp;CHAR(10),"")</f>
        <v xml:space="preserve">CA_ACC_02
CA_PSS_01
CA_SENSOR_10
</v>
      </c>
      <c r="AA131" s="241"/>
      <c r="AB131" s="242" t="s">
        <v>1011</v>
      </c>
      <c r="AC131" s="242"/>
      <c r="AD131" s="242"/>
      <c r="AE131" s="242" t="s">
        <v>1011</v>
      </c>
      <c r="AF131" s="242"/>
      <c r="AG131" s="242"/>
      <c r="AH131" s="242"/>
      <c r="AI131" s="242"/>
      <c r="AJ131" s="242"/>
      <c r="AK131" s="242"/>
      <c r="AL131" s="242"/>
      <c r="AM131" s="242"/>
      <c r="AN131" s="242"/>
      <c r="AO131" s="242"/>
      <c r="AP131" s="242"/>
      <c r="AQ131" s="242"/>
      <c r="AR131" s="242"/>
      <c r="AS131" s="243"/>
      <c r="AT131" s="243"/>
      <c r="AU131" s="243" t="s">
        <v>1011</v>
      </c>
      <c r="AV131" s="243"/>
      <c r="AW131" s="243"/>
      <c r="AX131" s="243"/>
      <c r="AY131" s="243" t="s">
        <v>5</v>
      </c>
      <c r="AZ131" s="244" t="s">
        <v>1012</v>
      </c>
      <c r="BA131" s="245" t="s">
        <v>5</v>
      </c>
      <c r="BB131" s="245" t="s">
        <v>5</v>
      </c>
      <c r="BC131" s="245" t="s">
        <v>5</v>
      </c>
      <c r="BD131" s="245" t="s">
        <v>5</v>
      </c>
      <c r="BE131" s="245" t="s">
        <v>5</v>
      </c>
      <c r="BF131" s="246" t="s">
        <v>5</v>
      </c>
      <c r="BG131" s="247" t="s">
        <v>1012</v>
      </c>
      <c r="BH131" s="245" t="s">
        <v>5</v>
      </c>
      <c r="BI131" s="245" t="s">
        <v>5</v>
      </c>
      <c r="BJ131" s="245" t="s">
        <v>5</v>
      </c>
      <c r="BK131" s="245" t="s">
        <v>5</v>
      </c>
      <c r="BL131" s="245" t="s">
        <v>5</v>
      </c>
      <c r="BM131" s="245" t="s">
        <v>5</v>
      </c>
      <c r="BN131" s="245" t="s">
        <v>5</v>
      </c>
      <c r="BO131" s="245" t="s">
        <v>5</v>
      </c>
      <c r="BP131" s="248" t="s">
        <v>5</v>
      </c>
      <c r="BQ131" s="244" t="s">
        <v>5</v>
      </c>
      <c r="BR131" s="245" t="s">
        <v>5</v>
      </c>
      <c r="BS131" s="245" t="s">
        <v>5</v>
      </c>
      <c r="BT131" s="245" t="s">
        <v>5</v>
      </c>
      <c r="BU131" s="245" t="s">
        <v>5</v>
      </c>
      <c r="BV131" s="245" t="s">
        <v>5</v>
      </c>
      <c r="BW131" s="245" t="s">
        <v>5</v>
      </c>
      <c r="BX131" s="245" t="s">
        <v>5</v>
      </c>
      <c r="BY131" s="245" t="s">
        <v>5</v>
      </c>
      <c r="BZ131" s="245" t="s">
        <v>5</v>
      </c>
      <c r="CA131" s="245" t="s">
        <v>5</v>
      </c>
      <c r="CB131" s="245" t="s">
        <v>5</v>
      </c>
      <c r="CC131" s="245" t="s">
        <v>5</v>
      </c>
      <c r="CD131" s="245" t="s">
        <v>5</v>
      </c>
      <c r="CE131" s="245" t="s">
        <v>5</v>
      </c>
      <c r="CF131" s="245" t="s">
        <v>1012</v>
      </c>
      <c r="CG131" s="245"/>
      <c r="CH131" s="245" t="s">
        <v>5</v>
      </c>
      <c r="CI131" s="245" t="s">
        <v>5</v>
      </c>
      <c r="CJ131" s="248" t="s">
        <v>5</v>
      </c>
      <c r="CK131" s="249">
        <f>IF(AZ131&lt;&gt;"",$AZ$4,0)+IF(BA131&lt;&gt;"",$BA$4,0)+IF(BB131&lt;&gt;"",$BB$4,0)+IF(BC131&lt;&gt;"",$BC$4,0)</f>
        <v>4</v>
      </c>
      <c r="CL131" s="250">
        <f>IF(OR(AZ131="IR",BA131="IR",BB131="IR",BC131="IR"),1,0)</f>
        <v>0</v>
      </c>
      <c r="CM131" s="251">
        <f>IF(BD131&lt;&gt;"",$BD$4,0) + IF(BE131&lt;&gt;"",$BE$4,0) + IF(BF131&lt;&gt;"",$BF$4,0)</f>
        <v>0</v>
      </c>
      <c r="CN131" s="250">
        <f>IF(OR(BD131="IR",BE131="IR",BF131="IR"),1,0)</f>
        <v>0</v>
      </c>
      <c r="CO131" s="251">
        <f>IF(BG131&lt;&gt;"",$BG$4,0)+IF(BH131&lt;&gt;"",$BH$4,0)+IF(BI131&lt;&gt;"",$BI$4,0)+IF(BJ131&lt;&gt;"",$BJ$4,0)+IF(BK131&lt;&gt;"",$BK$4,0)+IF(BL131&lt;&gt;"",$BL$4,0)+IF(BM131&lt;&gt;"",$BM$4,0)</f>
        <v>1</v>
      </c>
      <c r="CP131" s="250">
        <f>IF(OR(BG131="IR",BH131="IR",BI131="IR",BJ131="IR",BK131="IR",BL131="IR",BM131="IR"),1,0)</f>
        <v>0</v>
      </c>
      <c r="CQ131" s="251">
        <f>IF(BN131&lt;&gt;"",$BN$4,0) + IF(BO131&lt;&gt;"",$BO$4,0) + IF(BP131&lt;&gt;"",$BP$4,0)</f>
        <v>0</v>
      </c>
      <c r="CR131" s="250">
        <f>IF(OR(BN131="IR",BO131="IR",BP131="IR"),1,0)</f>
        <v>0</v>
      </c>
      <c r="CS131" s="251">
        <f>IF(BQ131&lt;&gt;"",$BQ$4,0) + IF(BR131&lt;&gt;"",$BR$4,0)</f>
        <v>0</v>
      </c>
      <c r="CT131" s="250">
        <f>IF(OR(BQ131="IR",BR131="IR"),1,0)</f>
        <v>0</v>
      </c>
      <c r="CU131" s="251">
        <f>IF(BS131&lt;&gt;"",$BS$4,0)</f>
        <v>0</v>
      </c>
      <c r="CV131" s="250">
        <f>IF(BS131="IR",1,0)</f>
        <v>0</v>
      </c>
      <c r="CW131" s="251">
        <f>IF(BT131&lt;&gt;"",$BT$4,0)</f>
        <v>0</v>
      </c>
      <c r="CX131" s="250">
        <f>IF(BT131="IR",1,0)</f>
        <v>0</v>
      </c>
      <c r="CY131" s="251">
        <f>IF(BU131&lt;&gt;"",$BU$4,0) + IF(BV131&lt;&gt;"",$BV$4,0) + IF(BW131&lt;&gt;"",$BW$4,0)</f>
        <v>0</v>
      </c>
      <c r="CZ131" s="250">
        <f>IF(OR(BU131="IR",BV131="IR",BW131="IR"),1,0)</f>
        <v>0</v>
      </c>
      <c r="DA131" s="251">
        <f>IF(BX131&lt;&gt;"",$BX$4,0)</f>
        <v>0</v>
      </c>
      <c r="DB131" s="250">
        <f>IF(BX131="IR",1,0)</f>
        <v>0</v>
      </c>
      <c r="DC131" s="251">
        <v>0</v>
      </c>
      <c r="DD131" s="250">
        <v>0</v>
      </c>
      <c r="DE131" s="251">
        <f>IF(BY131&lt;&gt;"",$BY$4,0)</f>
        <v>0</v>
      </c>
      <c r="DF131" s="250">
        <f>IF(BY131="IR",1,0)</f>
        <v>0</v>
      </c>
      <c r="DG131" s="251">
        <f>IF(BZ131&lt;&gt;"",$BZ$4,0)</f>
        <v>0</v>
      </c>
      <c r="DH131" s="250">
        <f>IF(BZ131="IR",1,0)</f>
        <v>0</v>
      </c>
      <c r="DI131" s="251">
        <v>0</v>
      </c>
      <c r="DJ131" s="250">
        <v>0</v>
      </c>
      <c r="DK131" s="251">
        <f>IF(CA131&lt;&gt;"",$CA$4,0)</f>
        <v>0</v>
      </c>
      <c r="DL131" s="250">
        <f>IF(CA131="IR",1,0)</f>
        <v>0</v>
      </c>
      <c r="DM131" s="251">
        <f>IF(CB131&lt;&gt;"",$CB$4,0) + IF(CC131&lt;&gt;"",$CC$4,0)</f>
        <v>0</v>
      </c>
      <c r="DN131" s="250">
        <f>IF(OR(CB131="IR",CC131="IR"),1,0)</f>
        <v>0</v>
      </c>
      <c r="DO131" s="251">
        <f>IF(CD131&lt;&gt;"",$CD$4,0) + IF(CE131="re",$CE$4,0)</f>
        <v>0</v>
      </c>
      <c r="DP131" s="250">
        <f>IF(OR(CD131="IR",CE131="IR"),1,0)</f>
        <v>0</v>
      </c>
      <c r="DQ131" s="251">
        <f>IF(CF131&lt;&gt;"",$CF$4,0) + IF(CG131&lt;&gt;"",$CG$4,0)</f>
        <v>32</v>
      </c>
      <c r="DR131" s="250">
        <f>IF(OR(CF131="IR",CG131="IR"),1,0)</f>
        <v>0</v>
      </c>
      <c r="DS131" s="252">
        <f>IF(CH131&lt;&gt;"",$CH$4,0) + IF(CI131&lt;&gt;"",$CI$4,0)</f>
        <v>0</v>
      </c>
      <c r="DT131" s="250">
        <f>IF(OR(CH131="IR",CI131="IR"),1,0)</f>
        <v>0</v>
      </c>
      <c r="DU131" s="251">
        <f>IF(CJ131&lt;&gt;"",$CJ$4,0)</f>
        <v>0</v>
      </c>
      <c r="DV131" s="253">
        <f>IF(CJ131="IR",1,0)</f>
        <v>0</v>
      </c>
      <c r="DW131" s="234" t="s">
        <v>486</v>
      </c>
    </row>
    <row r="132" spans="1:127" ht="15.75">
      <c r="A132" s="233">
        <v>123</v>
      </c>
      <c r="B132" s="416" t="s">
        <v>369</v>
      </c>
      <c r="C132" s="414" t="s">
        <v>890</v>
      </c>
      <c r="D132" s="416" t="s">
        <v>1261</v>
      </c>
      <c r="E132" s="416" t="s">
        <v>1278</v>
      </c>
      <c r="F132" s="415">
        <v>100</v>
      </c>
      <c r="G132" s="413" t="s">
        <v>1429</v>
      </c>
      <c r="H132" s="413" t="s">
        <v>1430</v>
      </c>
      <c r="I132" s="413" t="s">
        <v>1431</v>
      </c>
      <c r="J132" s="416" t="s">
        <v>1231</v>
      </c>
      <c r="K132" s="413" t="s">
        <v>1232</v>
      </c>
      <c r="L132" s="416"/>
      <c r="M132" s="414" t="s">
        <v>1010</v>
      </c>
      <c r="N132" s="417" t="str">
        <f>IF(O132="Y",$O$3&amp;CHAR(10),"")&amp;IF(P132="Y",$P$3&amp;CHAR(10),"")&amp;IF(Q132="Y",$Q$3&amp;CHAR(10),"")&amp;IF(R132="Y",$R$3&amp;CHAR(10),"")&amp;IF(S132="Y",$S$3&amp;CHAR(10),"")&amp;IF(T132="Y",$T$3&amp;CHAR(10),"")&amp;IF(U132="Y",$U$3&amp;CHAR(10),"")&amp;IF(V132="Y",$V$3&amp;CHAR(10),"")&amp;IF(W132="Y",$W$3&amp;CHAR(10),"")&amp;IF(X132="Y",$X$3&amp;CHAR(10),"")&amp;IF(Y132="Y",$Y$3&amp;CHAR(10),"")</f>
        <v xml:space="preserve">EC_BUSMON
EC_BUSSYNC
EC_DRIVE_TEST_INACTIVE
EC_PRODUCTION_MODE_INACTIVE
EC_STARTUP_1000MS
EC_ENGINE_NOT_CRANKING
</v>
      </c>
      <c r="O132" s="418" t="s">
        <v>1011</v>
      </c>
      <c r="P132" s="419" t="s">
        <v>1011</v>
      </c>
      <c r="Q132" s="419" t="s">
        <v>1011</v>
      </c>
      <c r="R132" s="419" t="s">
        <v>1011</v>
      </c>
      <c r="S132" s="419" t="s">
        <v>1011</v>
      </c>
      <c r="T132" s="419" t="s">
        <v>1011</v>
      </c>
      <c r="U132" s="419" t="s">
        <v>5</v>
      </c>
      <c r="V132" s="419" t="s">
        <v>5</v>
      </c>
      <c r="W132" s="419" t="s">
        <v>5</v>
      </c>
      <c r="X132" s="419"/>
      <c r="Y132" s="420"/>
      <c r="Z132" s="412" t="str">
        <f>IF(AA132="Y",$AA$3&amp;CHAR(10),"") &amp; IF(AB132="Y",$AB$3&amp;CHAR(10),"") &amp; IF(AC132="Y",$AC$3&amp;CHAR(10),"") &amp; IF(AD132="Y",$AD$3&amp;CHAR(10),"")&amp; IF(AE132="Y",$AE$3&amp;CHAR(10),"")&amp; IF(AF132="Y",$AF$3&amp;CHAR(10),"") &amp; IF(AG132="Y",$AG$3&amp;CHAR(10),"") &amp; IF(AH132="Y",$AH$3&amp;CHAR(10),"") &amp; IF(AI132="Y",$AI$3&amp;CHAR(10),"") &amp; IF(AJ132="Y",$AJ$3&amp;CHAR(10),"") &amp; IF(AK132="Y",$AK$3&amp;CHAR(10),"") &amp; IF(AL132="Y",$AL$3&amp;CHAR(10),"") &amp; IF(AM132="Y",$AM$3&amp;CHAR(10),"") &amp; IF(AN132="Y",$AN$3&amp;CHAR(10),"") &amp; IF(AO132="Y",$AO$3&amp;CHAR(10),"") &amp; IF(AP132="Y",$AP$3&amp;CHAR(10),"") &amp; IF(AQ132="Y",$AQ$3&amp;CHAR(10),"") &amp; IF(AR132="Y",$AR$3&amp;CHAR(10),"") &amp; IF(AS132="Y",$AS$3&amp;CHAR(10),"") &amp; IF(AT132="Y",$AT$3&amp;CHAR(10),"") &amp; IF(AU132="Y",$AU$3&amp;CHAR(10),"") &amp; IF(AV132="Y",$AV$3&amp;CHAR(10),"") &amp; IF(AW132="Y",$AW$3&amp;CHAR(10),"") &amp; IF(AX132="Y",$AX$3&amp;CHAR(10),"") &amp; IF(AY132="Y",$AY$3&amp;CHAR(10),"")</f>
        <v xml:space="preserve">CA_ACC_02
CA_PSS_01
CA_SENSOR_10
</v>
      </c>
      <c r="AA132" s="421"/>
      <c r="AB132" s="422" t="s">
        <v>1011</v>
      </c>
      <c r="AC132" s="422"/>
      <c r="AD132" s="422"/>
      <c r="AE132" s="422" t="s">
        <v>1011</v>
      </c>
      <c r="AF132" s="422"/>
      <c r="AG132" s="422"/>
      <c r="AH132" s="422"/>
      <c r="AI132" s="422"/>
      <c r="AJ132" s="422"/>
      <c r="AK132" s="422"/>
      <c r="AL132" s="422"/>
      <c r="AM132" s="422"/>
      <c r="AN132" s="422"/>
      <c r="AO132" s="422"/>
      <c r="AP132" s="422"/>
      <c r="AQ132" s="422"/>
      <c r="AR132" s="422"/>
      <c r="AS132" s="423"/>
      <c r="AT132" s="423"/>
      <c r="AU132" s="423" t="s">
        <v>1011</v>
      </c>
      <c r="AV132" s="423"/>
      <c r="AW132" s="423"/>
      <c r="AX132" s="423"/>
      <c r="AY132" s="423" t="s">
        <v>5</v>
      </c>
      <c r="AZ132" s="424" t="s">
        <v>1012</v>
      </c>
      <c r="BA132" s="425" t="s">
        <v>5</v>
      </c>
      <c r="BB132" s="425" t="s">
        <v>5</v>
      </c>
      <c r="BC132" s="425" t="s">
        <v>5</v>
      </c>
      <c r="BD132" s="425" t="s">
        <v>5</v>
      </c>
      <c r="BE132" s="425" t="s">
        <v>5</v>
      </c>
      <c r="BF132" s="426" t="s">
        <v>5</v>
      </c>
      <c r="BG132" s="427" t="s">
        <v>1012</v>
      </c>
      <c r="BH132" s="425" t="s">
        <v>5</v>
      </c>
      <c r="BI132" s="425" t="s">
        <v>5</v>
      </c>
      <c r="BJ132" s="425" t="s">
        <v>5</v>
      </c>
      <c r="BK132" s="425" t="s">
        <v>5</v>
      </c>
      <c r="BL132" s="425" t="s">
        <v>5</v>
      </c>
      <c r="BM132" s="425" t="s">
        <v>5</v>
      </c>
      <c r="BN132" s="425" t="s">
        <v>5</v>
      </c>
      <c r="BO132" s="425" t="s">
        <v>5</v>
      </c>
      <c r="BP132" s="428" t="s">
        <v>5</v>
      </c>
      <c r="BQ132" s="424" t="s">
        <v>5</v>
      </c>
      <c r="BR132" s="425" t="s">
        <v>5</v>
      </c>
      <c r="BS132" s="425" t="s">
        <v>5</v>
      </c>
      <c r="BT132" s="425" t="s">
        <v>5</v>
      </c>
      <c r="BU132" s="425" t="s">
        <v>5</v>
      </c>
      <c r="BV132" s="425" t="s">
        <v>5</v>
      </c>
      <c r="BW132" s="425" t="s">
        <v>5</v>
      </c>
      <c r="BX132" s="425" t="s">
        <v>5</v>
      </c>
      <c r="BY132" s="425" t="s">
        <v>5</v>
      </c>
      <c r="BZ132" s="425" t="s">
        <v>5</v>
      </c>
      <c r="CA132" s="425" t="s">
        <v>5</v>
      </c>
      <c r="CB132" s="425" t="s">
        <v>5</v>
      </c>
      <c r="CC132" s="425" t="s">
        <v>5</v>
      </c>
      <c r="CD132" s="425" t="s">
        <v>5</v>
      </c>
      <c r="CE132" s="425" t="s">
        <v>5</v>
      </c>
      <c r="CF132" s="425" t="s">
        <v>1012</v>
      </c>
      <c r="CG132" s="425"/>
      <c r="CH132" s="425" t="s">
        <v>5</v>
      </c>
      <c r="CI132" s="425" t="s">
        <v>5</v>
      </c>
      <c r="CJ132" s="428" t="s">
        <v>5</v>
      </c>
      <c r="CK132" s="429">
        <f>IF(AZ132&lt;&gt;"",$AZ$4,0)+IF(BA132&lt;&gt;"",$BA$4,0)+IF(BB132&lt;&gt;"",$BB$4,0)+IF(BC132&lt;&gt;"",$BC$4,0)</f>
        <v>4</v>
      </c>
      <c r="CL132" s="430">
        <f>IF(OR(AZ132="IR",BA132="IR",BB132="IR",BC132="IR"),1,0)</f>
        <v>0</v>
      </c>
      <c r="CM132" s="431">
        <f>IF(BD132&lt;&gt;"",$BD$4,0) + IF(BE132&lt;&gt;"",$BE$4,0) + IF(BF132&lt;&gt;"",$BF$4,0)</f>
        <v>0</v>
      </c>
      <c r="CN132" s="430">
        <f>IF(OR(BD132="IR",BE132="IR",BF132="IR"),1,0)</f>
        <v>0</v>
      </c>
      <c r="CO132" s="431">
        <f>IF(BG132&lt;&gt;"",$BG$4,0)+IF(BH132&lt;&gt;"",$BH$4,0)+IF(BI132&lt;&gt;"",$BI$4,0)+IF(BJ132&lt;&gt;"",$BJ$4,0)+IF(BK132&lt;&gt;"",$BK$4,0)+IF(BL132&lt;&gt;"",$BL$4,0)+IF(BM132&lt;&gt;"",$BM$4,0)</f>
        <v>1</v>
      </c>
      <c r="CP132" s="430">
        <f>IF(OR(BG132="IR",BH132="IR",BI132="IR",BJ132="IR",BK132="IR",BL132="IR",BM132="IR"),1,0)</f>
        <v>0</v>
      </c>
      <c r="CQ132" s="431">
        <f>IF(BN132&lt;&gt;"",$BN$4,0) + IF(BO132&lt;&gt;"",$BO$4,0) + IF(BP132&lt;&gt;"",$BP$4,0)</f>
        <v>0</v>
      </c>
      <c r="CR132" s="430">
        <f>IF(OR(BN132="IR",BO132="IR",BP132="IR"),1,0)</f>
        <v>0</v>
      </c>
      <c r="CS132" s="431">
        <f>IF(BQ132&lt;&gt;"",$BQ$4,0) + IF(BR132&lt;&gt;"",$BR$4,0)</f>
        <v>0</v>
      </c>
      <c r="CT132" s="430">
        <f>IF(OR(BQ132="IR",BR132="IR"),1,0)</f>
        <v>0</v>
      </c>
      <c r="CU132" s="431">
        <f>IF(BS132&lt;&gt;"",$BS$4,0)</f>
        <v>0</v>
      </c>
      <c r="CV132" s="430">
        <f>IF(BS132="IR",1,0)</f>
        <v>0</v>
      </c>
      <c r="CW132" s="431">
        <f>IF(BT132&lt;&gt;"",$BT$4,0)</f>
        <v>0</v>
      </c>
      <c r="CX132" s="430">
        <f>IF(BT132="IR",1,0)</f>
        <v>0</v>
      </c>
      <c r="CY132" s="431">
        <f>IF(BU132&lt;&gt;"",$BU$4,0) + IF(BV132&lt;&gt;"",$BV$4,0) + IF(BW132&lt;&gt;"",$BW$4,0)</f>
        <v>0</v>
      </c>
      <c r="CZ132" s="430">
        <f>IF(OR(BU132="IR",BV132="IR",BW132="IR"),1,0)</f>
        <v>0</v>
      </c>
      <c r="DA132" s="431">
        <f>IF(BX132&lt;&gt;"",$BX$4,0)</f>
        <v>0</v>
      </c>
      <c r="DB132" s="430">
        <f>IF(BX132="IR",1,0)</f>
        <v>0</v>
      </c>
      <c r="DC132" s="431">
        <v>0</v>
      </c>
      <c r="DD132" s="430">
        <v>0</v>
      </c>
      <c r="DE132" s="431">
        <f>IF(BY132&lt;&gt;"",$BY$4,0)</f>
        <v>0</v>
      </c>
      <c r="DF132" s="430">
        <f>IF(BY132="IR",1,0)</f>
        <v>0</v>
      </c>
      <c r="DG132" s="431">
        <f>IF(BZ132&lt;&gt;"",$BZ$4,0)</f>
        <v>0</v>
      </c>
      <c r="DH132" s="430">
        <f>IF(BZ132="IR",1,0)</f>
        <v>0</v>
      </c>
      <c r="DI132" s="431">
        <v>0</v>
      </c>
      <c r="DJ132" s="430">
        <v>0</v>
      </c>
      <c r="DK132" s="431">
        <f>IF(CA132&lt;&gt;"",$CA$4,0)</f>
        <v>0</v>
      </c>
      <c r="DL132" s="430">
        <f>IF(CA132="IR",1,0)</f>
        <v>0</v>
      </c>
      <c r="DM132" s="431">
        <f>IF(CB132&lt;&gt;"",$CB$4,0) + IF(CC132&lt;&gt;"",$CC$4,0)</f>
        <v>0</v>
      </c>
      <c r="DN132" s="430">
        <f>IF(OR(CB132="IR",CC132="IR"),1,0)</f>
        <v>0</v>
      </c>
      <c r="DO132" s="431">
        <f>IF(CD132&lt;&gt;"",$CD$4,0) + IF(CE132="re",$CE$4,0)</f>
        <v>0</v>
      </c>
      <c r="DP132" s="430">
        <f>IF(OR(CD132="IR",CE132="IR"),1,0)</f>
        <v>0</v>
      </c>
      <c r="DQ132" s="431">
        <f>IF(CF132&lt;&gt;"",$CF$4,0) + IF(CG132&lt;&gt;"",$CG$4,0)</f>
        <v>32</v>
      </c>
      <c r="DR132" s="430">
        <f>IF(OR(CF132="IR",CG132="IR"),1,0)</f>
        <v>0</v>
      </c>
      <c r="DS132" s="432">
        <f>IF(CH132&lt;&gt;"",$CH$4,0) + IF(CI132&lt;&gt;"",$CI$4,0)</f>
        <v>0</v>
      </c>
      <c r="DT132" s="430">
        <f>IF(OR(CH132="IR",CI132="IR"),1,0)</f>
        <v>0</v>
      </c>
      <c r="DU132" s="431">
        <f>IF(CJ132&lt;&gt;"",$CJ$4,0)</f>
        <v>0</v>
      </c>
      <c r="DV132" s="433">
        <f>IF(CJ132="IR",1,0)</f>
        <v>0</v>
      </c>
      <c r="DW132" s="413" t="s">
        <v>370</v>
      </c>
    </row>
    <row r="133" spans="1:127" ht="15.75">
      <c r="A133" s="34"/>
      <c r="B133" s="32"/>
      <c r="C133" s="34"/>
      <c r="D133" s="32"/>
      <c r="E133" s="32"/>
      <c r="F133" s="164"/>
      <c r="G133" s="333"/>
      <c r="H133" s="333"/>
      <c r="I133" s="333"/>
      <c r="J133" s="32"/>
      <c r="K133" s="333"/>
      <c r="L133" s="32"/>
      <c r="M133" s="34"/>
      <c r="N133" s="436"/>
      <c r="O133" s="16"/>
      <c r="P133" s="14"/>
      <c r="Q133" s="14"/>
      <c r="R133" s="14"/>
      <c r="S133" s="14"/>
      <c r="T133" s="14"/>
      <c r="U133" s="14"/>
      <c r="V133" s="14"/>
      <c r="W133" s="14"/>
      <c r="X133" s="14"/>
      <c r="Y133" s="17"/>
      <c r="Z133" s="437"/>
      <c r="AA133" s="16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7"/>
      <c r="AZ133" s="21"/>
      <c r="BA133" s="15"/>
      <c r="BB133" s="15"/>
      <c r="BC133" s="15"/>
      <c r="BD133" s="15"/>
      <c r="BE133" s="15"/>
      <c r="BF133" s="22"/>
      <c r="BG133" s="21"/>
      <c r="BH133" s="15"/>
      <c r="BI133" s="15"/>
      <c r="BJ133" s="15"/>
      <c r="BK133" s="15"/>
      <c r="BL133" s="15"/>
      <c r="BM133" s="15"/>
      <c r="BN133" s="15"/>
      <c r="BO133" s="15"/>
      <c r="BP133" s="22"/>
      <c r="BQ133" s="21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22"/>
      <c r="CK133" s="439"/>
      <c r="CL133" s="122"/>
      <c r="CM133" s="118"/>
      <c r="CN133" s="122"/>
      <c r="CO133" s="118"/>
      <c r="CP133" s="122"/>
      <c r="CQ133" s="118"/>
      <c r="CR133" s="122"/>
      <c r="CS133" s="118"/>
      <c r="CT133" s="122"/>
      <c r="CU133" s="118"/>
      <c r="CV133" s="122"/>
      <c r="CW133" s="118"/>
      <c r="CX133" s="122"/>
      <c r="CY133" s="118"/>
      <c r="CZ133" s="122"/>
      <c r="DA133" s="118"/>
      <c r="DB133" s="122"/>
      <c r="DC133" s="118"/>
      <c r="DD133" s="122"/>
      <c r="DE133" s="118"/>
      <c r="DF133" s="122"/>
      <c r="DG133" s="118"/>
      <c r="DH133" s="122"/>
      <c r="DI133" s="118"/>
      <c r="DJ133" s="122"/>
      <c r="DK133" s="118"/>
      <c r="DL133" s="122"/>
      <c r="DM133" s="118"/>
      <c r="DN133" s="122"/>
      <c r="DO133" s="118"/>
      <c r="DP133" s="122"/>
      <c r="DQ133" s="118"/>
      <c r="DR133" s="122"/>
      <c r="DS133" s="120"/>
      <c r="DT133" s="122"/>
      <c r="DU133" s="118"/>
      <c r="DV133" s="124"/>
      <c r="DW133" s="333"/>
    </row>
    <row r="134" spans="1:127" ht="16.5" thickBot="1">
      <c r="A134" s="440"/>
      <c r="B134" s="441"/>
      <c r="C134" s="440"/>
      <c r="D134" s="441"/>
      <c r="E134" s="441"/>
      <c r="F134" s="442"/>
      <c r="G134" s="443"/>
      <c r="H134" s="443"/>
      <c r="I134" s="443"/>
      <c r="J134" s="441"/>
      <c r="K134" s="443"/>
      <c r="L134" s="441"/>
      <c r="M134" s="440"/>
      <c r="N134" s="444"/>
      <c r="O134" s="445"/>
      <c r="P134" s="446"/>
      <c r="Q134" s="446"/>
      <c r="R134" s="446"/>
      <c r="S134" s="446"/>
      <c r="T134" s="446"/>
      <c r="U134" s="446"/>
      <c r="V134" s="446"/>
      <c r="W134" s="446"/>
      <c r="X134" s="446"/>
      <c r="Y134" s="447"/>
      <c r="Z134" s="448"/>
      <c r="AA134" s="449"/>
      <c r="AB134" s="450"/>
      <c r="AC134" s="450"/>
      <c r="AD134" s="450"/>
      <c r="AE134" s="450"/>
      <c r="AF134" s="450"/>
      <c r="AG134" s="450"/>
      <c r="AH134" s="450"/>
      <c r="AI134" s="450"/>
      <c r="AJ134" s="450"/>
      <c r="AK134" s="450"/>
      <c r="AL134" s="450"/>
      <c r="AM134" s="450"/>
      <c r="AN134" s="450"/>
      <c r="AO134" s="450"/>
      <c r="AP134" s="450"/>
      <c r="AQ134" s="450"/>
      <c r="AR134" s="450"/>
      <c r="AS134" s="450"/>
      <c r="AT134" s="450"/>
      <c r="AU134" s="450"/>
      <c r="AV134" s="450"/>
      <c r="AW134" s="450"/>
      <c r="AX134" s="450"/>
      <c r="AY134" s="451"/>
      <c r="AZ134" s="452"/>
      <c r="BA134" s="453"/>
      <c r="BB134" s="453"/>
      <c r="BC134" s="453"/>
      <c r="BD134" s="453"/>
      <c r="BE134" s="453"/>
      <c r="BF134" s="454"/>
      <c r="BG134" s="452"/>
      <c r="BH134" s="453"/>
      <c r="BI134" s="453"/>
      <c r="BJ134" s="453"/>
      <c r="BK134" s="453"/>
      <c r="BL134" s="453"/>
      <c r="BM134" s="453"/>
      <c r="BN134" s="453"/>
      <c r="BO134" s="453"/>
      <c r="BP134" s="454"/>
      <c r="BQ134" s="452"/>
      <c r="BR134" s="453"/>
      <c r="BS134" s="453"/>
      <c r="BT134" s="453"/>
      <c r="BU134" s="453"/>
      <c r="BV134" s="453"/>
      <c r="BW134" s="453"/>
      <c r="BX134" s="453"/>
      <c r="BY134" s="453"/>
      <c r="BZ134" s="453"/>
      <c r="CA134" s="453"/>
      <c r="CB134" s="453"/>
      <c r="CC134" s="453"/>
      <c r="CD134" s="453"/>
      <c r="CE134" s="453"/>
      <c r="CF134" s="453"/>
      <c r="CG134" s="453"/>
      <c r="CH134" s="453"/>
      <c r="CI134" s="453"/>
      <c r="CJ134" s="454"/>
      <c r="CK134" s="455"/>
      <c r="CL134" s="446"/>
      <c r="CM134" s="446"/>
      <c r="CN134" s="446"/>
      <c r="CO134" s="446"/>
      <c r="CP134" s="446"/>
      <c r="CQ134" s="446"/>
      <c r="CR134" s="446"/>
      <c r="CS134" s="446"/>
      <c r="CT134" s="446"/>
      <c r="CU134" s="446"/>
      <c r="CV134" s="446"/>
      <c r="CW134" s="446"/>
      <c r="CX134" s="446"/>
      <c r="CY134" s="446"/>
      <c r="CZ134" s="446"/>
      <c r="DA134" s="446"/>
      <c r="DB134" s="446"/>
      <c r="DC134" s="446"/>
      <c r="DD134" s="446"/>
      <c r="DE134" s="446"/>
      <c r="DF134" s="446"/>
      <c r="DG134" s="446"/>
      <c r="DH134" s="446"/>
      <c r="DI134" s="446"/>
      <c r="DJ134" s="446"/>
      <c r="DK134" s="446"/>
      <c r="DL134" s="446"/>
      <c r="DM134" s="446"/>
      <c r="DN134" s="446"/>
      <c r="DO134" s="446"/>
      <c r="DP134" s="446"/>
      <c r="DQ134" s="446"/>
      <c r="DR134" s="446"/>
      <c r="DS134" s="456"/>
      <c r="DT134" s="446"/>
      <c r="DU134" s="446"/>
      <c r="DV134" s="447"/>
      <c r="DW134" s="443"/>
    </row>
    <row r="135" spans="1:127" customFormat="1" ht="32.25" customHeight="1" thickBot="1">
      <c r="G135" s="392"/>
    </row>
    <row r="136" spans="1:127" ht="29.25" customHeight="1" thickBot="1">
      <c r="A136" s="107"/>
      <c r="B136" s="562" t="s">
        <v>1033</v>
      </c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4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63"/>
      <c r="AB136" s="563"/>
      <c r="AC136" s="563"/>
      <c r="AD136" s="563"/>
      <c r="AE136" s="563"/>
      <c r="AF136" s="563"/>
      <c r="AG136" s="563"/>
      <c r="AH136" s="563"/>
      <c r="AI136" s="563"/>
      <c r="AJ136" s="563"/>
      <c r="AK136" s="563"/>
      <c r="AL136" s="563"/>
      <c r="AM136" s="563"/>
      <c r="AN136" s="563"/>
      <c r="AO136" s="563"/>
      <c r="AP136" s="563"/>
      <c r="AQ136" s="563"/>
      <c r="AR136" s="563"/>
      <c r="AS136" s="563"/>
      <c r="AT136" s="563"/>
      <c r="AU136" s="563"/>
      <c r="AV136" s="563"/>
      <c r="AW136" s="563"/>
      <c r="AX136" s="563"/>
      <c r="AY136" s="563"/>
      <c r="AZ136" s="563"/>
      <c r="BA136" s="563"/>
      <c r="BB136" s="563"/>
      <c r="BC136" s="563"/>
      <c r="BD136" s="563"/>
      <c r="BE136" s="563"/>
      <c r="BF136" s="563"/>
      <c r="BG136" s="563"/>
      <c r="BH136" s="563"/>
      <c r="BI136" s="563"/>
      <c r="BJ136" s="563"/>
      <c r="BK136" s="563"/>
      <c r="BL136" s="563"/>
      <c r="BM136" s="563"/>
      <c r="BN136" s="563"/>
      <c r="BO136" s="563"/>
      <c r="BP136" s="563"/>
      <c r="BQ136" s="563"/>
      <c r="BR136" s="563"/>
      <c r="BS136" s="563"/>
      <c r="BT136" s="563"/>
      <c r="BU136" s="563"/>
      <c r="BV136" s="563"/>
      <c r="BW136" s="563"/>
      <c r="BX136" s="563"/>
      <c r="BY136" s="563"/>
      <c r="BZ136" s="563"/>
      <c r="CA136" s="563"/>
      <c r="CB136" s="563"/>
      <c r="CC136" s="563"/>
      <c r="CD136" s="563"/>
      <c r="CE136" s="563"/>
      <c r="CF136" s="563"/>
      <c r="CG136" s="563"/>
      <c r="CH136" s="563"/>
      <c r="CI136" s="563"/>
      <c r="CJ136" s="563"/>
      <c r="CK136" s="564"/>
      <c r="CL136" s="564"/>
      <c r="CM136" s="564"/>
      <c r="CN136" s="564"/>
      <c r="CO136" s="564"/>
      <c r="CP136" s="564"/>
      <c r="CQ136" s="564"/>
      <c r="CR136" s="564"/>
      <c r="CS136" s="564"/>
      <c r="CT136" s="564"/>
      <c r="CU136" s="564"/>
      <c r="CV136" s="564"/>
      <c r="CW136" s="564"/>
      <c r="CX136" s="564"/>
      <c r="CY136" s="564"/>
      <c r="CZ136" s="564"/>
      <c r="DA136" s="564"/>
      <c r="DB136" s="564"/>
      <c r="DC136" s="564"/>
      <c r="DD136" s="564"/>
      <c r="DE136" s="564"/>
      <c r="DF136" s="564"/>
      <c r="DG136" s="564"/>
      <c r="DH136" s="564"/>
      <c r="DI136" s="564"/>
      <c r="DJ136" s="564"/>
      <c r="DK136" s="564"/>
      <c r="DL136" s="564"/>
      <c r="DM136" s="564"/>
      <c r="DN136" s="564"/>
      <c r="DO136" s="564"/>
      <c r="DP136" s="564"/>
      <c r="DQ136" s="564"/>
      <c r="DR136" s="564"/>
      <c r="DS136" s="564"/>
      <c r="DT136" s="564"/>
      <c r="DU136" s="564"/>
      <c r="DV136" s="564"/>
      <c r="DW136" s="565"/>
    </row>
    <row r="137" spans="1:127" ht="15.75">
      <c r="A137" s="33">
        <v>124</v>
      </c>
      <c r="B137" s="105" t="s">
        <v>512</v>
      </c>
      <c r="C137" s="41" t="s">
        <v>1183</v>
      </c>
      <c r="D137" s="105" t="s">
        <v>1181</v>
      </c>
      <c r="E137" s="105" t="s">
        <v>1181</v>
      </c>
      <c r="F137" s="51" t="s">
        <v>1181</v>
      </c>
      <c r="G137" s="213" t="s">
        <v>1498</v>
      </c>
      <c r="H137" s="213" t="s">
        <v>1494</v>
      </c>
      <c r="I137" s="213" t="s">
        <v>1495</v>
      </c>
      <c r="J137" s="395" t="s">
        <v>1491</v>
      </c>
      <c r="K137" s="106" t="s">
        <v>1203</v>
      </c>
      <c r="L137" s="42"/>
      <c r="M137" s="41" t="s">
        <v>1010</v>
      </c>
      <c r="N137" s="31" t="str">
        <f t="shared" ref="N137:N150" si="182">IF(O137="Y",$O$3&amp;CHAR(10),"")&amp;IF(P137="Y",$P$3&amp;CHAR(10),"")&amp;IF(Q137="Y",$Q$3&amp;CHAR(10),"")&amp;IF(R137="Y",$R$3&amp;CHAR(10),"")&amp;IF(S137="Y",$S$3&amp;CHAR(10),"")&amp;IF(T137="Y",$T$3&amp;CHAR(10),"")&amp;IF(U137="Y",$U$3&amp;CHAR(10),"")&amp;IF(V137="Y",$V$3&amp;CHAR(10),"")&amp;IF(W137="Y",$W$3&amp;CHAR(10),"")&amp;IF(X137="Y",$X$3&amp;CHAR(10),"")&amp;IF(Y137="Y",$Y$3&amp;CHAR(10),"")</f>
        <v xml:space="preserve">EC_BUSMON
EC_DRIVE_TEST_INACTIVE
EC_STARTUP_4000MS
</v>
      </c>
      <c r="O137" s="35" t="s">
        <v>1011</v>
      </c>
      <c r="P137" s="36" t="s">
        <v>5</v>
      </c>
      <c r="Q137" s="36" t="s">
        <v>1011</v>
      </c>
      <c r="R137" s="36" t="s">
        <v>5</v>
      </c>
      <c r="S137" s="36" t="s">
        <v>5</v>
      </c>
      <c r="T137" s="36"/>
      <c r="U137" s="36" t="s">
        <v>5</v>
      </c>
      <c r="V137" s="36" t="s">
        <v>1011</v>
      </c>
      <c r="W137" s="36" t="s">
        <v>5</v>
      </c>
      <c r="X137" s="36"/>
      <c r="Y137" s="37"/>
      <c r="Z137" s="33" t="str">
        <f t="shared" ref="Z137:Z150" si="183">IF(AA137="Y",$AA$3&amp;CHAR(10),"") &amp; IF(AB137="Y",$AB$3&amp;CHAR(10),"") &amp; IF(AC137="Y",$AC$3&amp;CHAR(10),"") &amp; IF(AD137="Y",$AD$3&amp;CHAR(10),"")&amp; IF(AE137="Y",$AE$3&amp;CHAR(10),"")&amp; IF(AF137="Y",$AF$3&amp;CHAR(10),"") &amp; IF(AG137="Y",$AG$3&amp;CHAR(10),"") &amp; IF(AH137="Y",$AH$3&amp;CHAR(10),"") &amp; IF(AI137="Y",$AI$3&amp;CHAR(10),"") &amp; IF(AJ137="Y",$AJ$3&amp;CHAR(10),"") &amp; IF(AK137="Y",$AK$3&amp;CHAR(10),"") &amp; IF(AL137="Y",$AL$3&amp;CHAR(10),"") &amp; IF(AM137="Y",$AM$3&amp;CHAR(10),"") &amp; IF(AN137="Y",$AN$3&amp;CHAR(10),"") &amp; IF(AO137="Y",$AO$3&amp;CHAR(10),"") &amp; IF(AP137="Y",$AP$3&amp;CHAR(10),"") &amp; IF(AQ137="Y",$AQ$3&amp;CHAR(10),"") &amp; IF(AR137="Y",$AR$3&amp;CHAR(10),"") &amp; IF(AS137="Y",$AS$3&amp;CHAR(10),"") &amp; IF(AT137="Y",$AT$3&amp;CHAR(10),"") &amp; IF(AU137="Y",$AU$3&amp;CHAR(10),"") &amp; IF(AV137="Y",$AV$3&amp;CHAR(10),"") &amp; IF(AW137="Y",$AW$3&amp;CHAR(10),"") &amp; IF(AX137="Y",$AX$3&amp;CHAR(10),"") &amp; IF(AY137="Y",$AY$3&amp;CHAR(10),"")</f>
        <v xml:space="preserve">CA_ACC_01
CA_PSS_05
CA_SENSOR_06
CA_SENSOR_10
</v>
      </c>
      <c r="AA137" s="477" t="s">
        <v>1011</v>
      </c>
      <c r="AB137" s="48"/>
      <c r="AC137" s="44"/>
      <c r="AD137" s="44"/>
      <c r="AE137" s="44"/>
      <c r="AF137" s="44"/>
      <c r="AG137" s="44"/>
      <c r="AH137" s="44"/>
      <c r="AI137" s="44" t="s">
        <v>1011</v>
      </c>
      <c r="AJ137" s="44"/>
      <c r="AK137" s="44"/>
      <c r="AL137" s="44"/>
      <c r="AM137" s="44"/>
      <c r="AN137" s="44"/>
      <c r="AO137" s="44"/>
      <c r="AP137" s="44"/>
      <c r="AQ137" s="44" t="s">
        <v>1011</v>
      </c>
      <c r="AR137" s="44"/>
      <c r="AS137" s="45"/>
      <c r="AT137" s="45"/>
      <c r="AU137" s="45" t="s">
        <v>1011</v>
      </c>
      <c r="AV137" s="45"/>
      <c r="AW137" s="45"/>
      <c r="AX137" s="45"/>
      <c r="AY137" s="61" t="s">
        <v>5</v>
      </c>
      <c r="AZ137" s="38" t="s">
        <v>5</v>
      </c>
      <c r="BA137" s="39" t="s">
        <v>1012</v>
      </c>
      <c r="BB137" s="39" t="s">
        <v>5</v>
      </c>
      <c r="BC137" s="39" t="s">
        <v>5</v>
      </c>
      <c r="BD137" s="39" t="s">
        <v>5</v>
      </c>
      <c r="BE137" s="39" t="s">
        <v>5</v>
      </c>
      <c r="BF137" s="40" t="s">
        <v>5</v>
      </c>
      <c r="BG137" s="46" t="s">
        <v>5</v>
      </c>
      <c r="BH137" s="39" t="s">
        <v>5</v>
      </c>
      <c r="BI137" s="39" t="s">
        <v>5</v>
      </c>
      <c r="BJ137" s="39" t="s">
        <v>1012</v>
      </c>
      <c r="BK137" s="39" t="s">
        <v>5</v>
      </c>
      <c r="BL137" s="39" t="s">
        <v>1012</v>
      </c>
      <c r="BM137" s="39" t="s">
        <v>1012</v>
      </c>
      <c r="BN137" s="39" t="s">
        <v>5</v>
      </c>
      <c r="BO137" s="39" t="s">
        <v>5</v>
      </c>
      <c r="BP137" s="47" t="s">
        <v>5</v>
      </c>
      <c r="BQ137" s="38" t="s">
        <v>5</v>
      </c>
      <c r="BR137" s="39" t="s">
        <v>5</v>
      </c>
      <c r="BS137" s="39" t="s">
        <v>5</v>
      </c>
      <c r="BT137" s="39" t="s">
        <v>5</v>
      </c>
      <c r="BU137" s="39" t="s">
        <v>5</v>
      </c>
      <c r="BV137" s="39" t="s">
        <v>5</v>
      </c>
      <c r="BW137" s="39" t="s">
        <v>5</v>
      </c>
      <c r="BX137" s="39" t="s">
        <v>1012</v>
      </c>
      <c r="BY137" s="39" t="s">
        <v>5</v>
      </c>
      <c r="BZ137" s="39" t="s">
        <v>1012</v>
      </c>
      <c r="CA137" s="39"/>
      <c r="CB137" s="39" t="s">
        <v>5</v>
      </c>
      <c r="CC137" s="39" t="s">
        <v>5</v>
      </c>
      <c r="CD137" s="39" t="s">
        <v>5</v>
      </c>
      <c r="CE137" s="39" t="s">
        <v>5</v>
      </c>
      <c r="CF137" s="39" t="s">
        <v>1012</v>
      </c>
      <c r="CG137" s="39"/>
      <c r="CH137" s="39" t="s">
        <v>5</v>
      </c>
      <c r="CI137" s="39" t="s">
        <v>5</v>
      </c>
      <c r="CJ137" s="47" t="s">
        <v>5</v>
      </c>
      <c r="CK137" s="115">
        <f>IF(AZ137&lt;&gt;"",$AZ$4,0)+IF(BA137&lt;&gt;"",$BA$4,0)+IF(BB137&lt;&gt;"",$BB$4,0)+IF(BC137&lt;&gt;"",$BC$4,0)</f>
        <v>1</v>
      </c>
      <c r="CL137" s="121">
        <f>IF(OR(AZ137="IR",BA137="IR",BB137="IR",BC137="IR"),1,0)</f>
        <v>0</v>
      </c>
      <c r="CM137" s="117">
        <f>IF(BD137&lt;&gt;"",$BD$4,0) + IF(BE137&lt;&gt;"",$BE$4,0) + IF(BF137&lt;&gt;"",$BF$4,0)</f>
        <v>0</v>
      </c>
      <c r="CN137" s="121">
        <f>IF(OR(BD137="IR",BE137="IR",BF137="IR"),1,0)</f>
        <v>0</v>
      </c>
      <c r="CO137" s="117">
        <f>IF(BG137&lt;&gt;"",$BG$4,0)+IF(BH137&lt;&gt;"",$BH$4,0)+IF(BI137&lt;&gt;"",$BI$4,0)+IF(BJ137&lt;&gt;"",$BJ$4,0)+IF(BK137&lt;&gt;"",$BK$4,0)+IF(BL137&lt;&gt;"",$BL$4,0)+IF(BM137&lt;&gt;"",$BM$4,0)</f>
        <v>88</v>
      </c>
      <c r="CP137" s="121">
        <f>IF(OR(BG137="IR",BH137="IR",BI137="IR",BJ137="IR",BK137="IR",BL137="IR",BM137="IR"),1,0)</f>
        <v>0</v>
      </c>
      <c r="CQ137" s="117">
        <f>IF(BN137&lt;&gt;"",$BN$4,0) + IF(BO137&lt;&gt;"",$BO$4,0) + IF(BP137&lt;&gt;"",$BP$4,0)</f>
        <v>0</v>
      </c>
      <c r="CR137" s="121">
        <f>IF(OR(BN137="IR",BO137="IR",BP137="IR"),1,0)</f>
        <v>0</v>
      </c>
      <c r="CS137" s="117">
        <f>IF(BQ137&lt;&gt;"",$BQ$4,0) + IF(BR137&lt;&gt;"",$BR$4,0)</f>
        <v>0</v>
      </c>
      <c r="CT137" s="121">
        <f>IF(OR(BQ137="IR",BR137="IR"),1,0)</f>
        <v>0</v>
      </c>
      <c r="CU137" s="117">
        <f>IF(BS137&lt;&gt;"",$BS$4,0)</f>
        <v>0</v>
      </c>
      <c r="CV137" s="121">
        <f>IF(BS137="IR",1,0)</f>
        <v>0</v>
      </c>
      <c r="CW137" s="117">
        <f>IF(BT137&lt;&gt;"",$BT$4,0)</f>
        <v>0</v>
      </c>
      <c r="CX137" s="121">
        <f>IF(BT137="IR",1,0)</f>
        <v>0</v>
      </c>
      <c r="CY137" s="117">
        <f>IF(BU137&lt;&gt;"",$BU$4,0) + IF(BV137&lt;&gt;"",$BV$4,0) + IF(BW137&lt;&gt;"",$BW$4,0)</f>
        <v>0</v>
      </c>
      <c r="CZ137" s="121">
        <f>IF(OR(BU137="IR",BV137="IR",BW137="IR"),1,0)</f>
        <v>0</v>
      </c>
      <c r="DA137" s="117">
        <f>IF(BX137&lt;&gt;"",$BX$4,0)</f>
        <v>2</v>
      </c>
      <c r="DB137" s="121">
        <f>IF(BX137="IR",1,0)</f>
        <v>0</v>
      </c>
      <c r="DC137" s="117">
        <v>0</v>
      </c>
      <c r="DD137" s="121">
        <v>0</v>
      </c>
      <c r="DE137" s="117">
        <f>IF(BY137&lt;&gt;"",$BY$4,0)</f>
        <v>0</v>
      </c>
      <c r="DF137" s="121">
        <f>IF(BY137="IR",1,0)</f>
        <v>0</v>
      </c>
      <c r="DG137" s="117">
        <f>IF(BZ137&lt;&gt;"",$BZ$4,0)</f>
        <v>1</v>
      </c>
      <c r="DH137" s="121">
        <f>IF(BZ137="IR",1,0)</f>
        <v>0</v>
      </c>
      <c r="DI137" s="117">
        <v>0</v>
      </c>
      <c r="DJ137" s="121">
        <v>0</v>
      </c>
      <c r="DK137" s="117">
        <f>IF(CA137&lt;&gt;"",$CA$4,0)</f>
        <v>0</v>
      </c>
      <c r="DL137" s="121">
        <f>IF(CA137="IR",1,0)</f>
        <v>0</v>
      </c>
      <c r="DM137" s="117">
        <f>IF(CB137&lt;&gt;"",$CB$4,0) + IF(CC137&lt;&gt;"",$CC$4,0)</f>
        <v>0</v>
      </c>
      <c r="DN137" s="121">
        <f>IF(OR(CB137="IR",CC137="IR"),1,0)</f>
        <v>0</v>
      </c>
      <c r="DO137" s="117">
        <f>IF(CD137&lt;&gt;"",$CD$4,0) + IF(CE137="re",$CE$4,0)</f>
        <v>0</v>
      </c>
      <c r="DP137" s="121">
        <f>IF(OR(CD137="IR",CE137="IR"),1,0)</f>
        <v>0</v>
      </c>
      <c r="DQ137" s="117">
        <f>IF(CF137&lt;&gt;"",$CF$4,0) + IF(CG137="re",$CG$4,0)</f>
        <v>32</v>
      </c>
      <c r="DR137" s="121">
        <f>IF(OR(CF137="IR",CG137="IR"),1,0)</f>
        <v>0</v>
      </c>
      <c r="DS137" s="119">
        <f>IF(CH137&lt;&gt;"",$CH$4,0) + IF(CI137&lt;&gt;"",$CI$4,0)</f>
        <v>0</v>
      </c>
      <c r="DT137" s="121">
        <f>IF(OR(CH137="IR",CI137="IR"),1,0)</f>
        <v>0</v>
      </c>
      <c r="DU137" s="117">
        <f>IF(CJ137&lt;&gt;"",$CJ$4,0)</f>
        <v>0</v>
      </c>
      <c r="DV137" s="123">
        <f>IF(CJ137="IR",1,0)</f>
        <v>0</v>
      </c>
      <c r="DW137" s="105" t="s">
        <v>513</v>
      </c>
    </row>
    <row r="138" spans="1:127" ht="15.75">
      <c r="A138" s="34">
        <v>125</v>
      </c>
      <c r="B138" s="106" t="s">
        <v>516</v>
      </c>
      <c r="C138" s="30" t="s">
        <v>1183</v>
      </c>
      <c r="D138" s="106" t="s">
        <v>1432</v>
      </c>
      <c r="E138" s="106" t="s">
        <v>1433</v>
      </c>
      <c r="F138" s="339">
        <v>80</v>
      </c>
      <c r="G138" s="106" t="s">
        <v>1186</v>
      </c>
      <c r="H138" s="234" t="s">
        <v>1186</v>
      </c>
      <c r="I138" s="234" t="s">
        <v>1214</v>
      </c>
      <c r="J138" s="29" t="s">
        <v>1231</v>
      </c>
      <c r="K138" s="106" t="s">
        <v>1203</v>
      </c>
      <c r="L138" s="29"/>
      <c r="M138" s="30" t="s">
        <v>1010</v>
      </c>
      <c r="N138" s="32" t="str">
        <f t="shared" si="182"/>
        <v xml:space="preserve">EC_BUSMON
EC_DRIVE_TEST_INACTIVE
EC_PRODUCTION_MODE_INACTIVE
EC_ENGINE_NOT_CRANKING
EC_BUSSYNC_PRIVATE
EC_STARTUP_4000MS
</v>
      </c>
      <c r="O138" s="16" t="s">
        <v>1011</v>
      </c>
      <c r="P138" s="14" t="s">
        <v>5</v>
      </c>
      <c r="Q138" s="14" t="s">
        <v>1011</v>
      </c>
      <c r="R138" s="14" t="s">
        <v>1011</v>
      </c>
      <c r="S138" s="14" t="s">
        <v>5</v>
      </c>
      <c r="T138" s="14" t="s">
        <v>1011</v>
      </c>
      <c r="U138" s="14" t="s">
        <v>1011</v>
      </c>
      <c r="V138" s="14" t="s">
        <v>1011</v>
      </c>
      <c r="W138" s="14" t="s">
        <v>5</v>
      </c>
      <c r="X138" s="14"/>
      <c r="Y138" s="17"/>
      <c r="Z138" s="34" t="str">
        <f t="shared" si="183"/>
        <v xml:space="preserve">CA_ACC_01
CA_PSS_05
CA_SENSOR_06
CA_SENSOR_10
</v>
      </c>
      <c r="AA138" s="478" t="s">
        <v>1011</v>
      </c>
      <c r="AB138" s="18"/>
      <c r="AC138" s="19"/>
      <c r="AD138" s="19"/>
      <c r="AE138" s="19"/>
      <c r="AF138" s="19"/>
      <c r="AG138" s="19"/>
      <c r="AH138" s="19"/>
      <c r="AI138" s="19" t="s">
        <v>1011</v>
      </c>
      <c r="AJ138" s="19"/>
      <c r="AK138" s="19"/>
      <c r="AL138" s="19"/>
      <c r="AM138" s="19"/>
      <c r="AN138" s="19"/>
      <c r="AO138" s="19"/>
      <c r="AP138" s="19"/>
      <c r="AQ138" s="19" t="s">
        <v>1011</v>
      </c>
      <c r="AR138" s="19"/>
      <c r="AS138" s="20"/>
      <c r="AT138" s="20"/>
      <c r="AU138" s="20" t="s">
        <v>1011</v>
      </c>
      <c r="AV138" s="20"/>
      <c r="AW138" s="20"/>
      <c r="AX138" s="20"/>
      <c r="AY138" s="62" t="s">
        <v>5</v>
      </c>
      <c r="AZ138" s="21" t="s">
        <v>5</v>
      </c>
      <c r="BA138" s="15" t="s">
        <v>1012</v>
      </c>
      <c r="BB138" s="15" t="s">
        <v>5</v>
      </c>
      <c r="BC138" s="15" t="s">
        <v>5</v>
      </c>
      <c r="BD138" s="15" t="s">
        <v>5</v>
      </c>
      <c r="BE138" s="15" t="s">
        <v>5</v>
      </c>
      <c r="BF138" s="22" t="s">
        <v>5</v>
      </c>
      <c r="BG138" s="23" t="s">
        <v>5</v>
      </c>
      <c r="BH138" s="15" t="s">
        <v>5</v>
      </c>
      <c r="BI138" s="15" t="s">
        <v>5</v>
      </c>
      <c r="BJ138" s="15" t="s">
        <v>1012</v>
      </c>
      <c r="BK138" s="15" t="s">
        <v>5</v>
      </c>
      <c r="BL138" s="15" t="s">
        <v>1012</v>
      </c>
      <c r="BM138" s="15" t="s">
        <v>1012</v>
      </c>
      <c r="BN138" s="15" t="s">
        <v>5</v>
      </c>
      <c r="BO138" s="15" t="s">
        <v>5</v>
      </c>
      <c r="BP138" s="24" t="s">
        <v>5</v>
      </c>
      <c r="BQ138" s="21" t="s">
        <v>5</v>
      </c>
      <c r="BR138" s="15" t="s">
        <v>5</v>
      </c>
      <c r="BS138" s="15" t="s">
        <v>5</v>
      </c>
      <c r="BT138" s="15" t="s">
        <v>5</v>
      </c>
      <c r="BU138" s="15" t="s">
        <v>5</v>
      </c>
      <c r="BV138" s="15" t="s">
        <v>5</v>
      </c>
      <c r="BW138" s="15" t="s">
        <v>5</v>
      </c>
      <c r="BX138" s="15" t="s">
        <v>1012</v>
      </c>
      <c r="BY138" s="15" t="s">
        <v>5</v>
      </c>
      <c r="BZ138" s="15" t="s">
        <v>1012</v>
      </c>
      <c r="CA138" s="15" t="s">
        <v>5</v>
      </c>
      <c r="CB138" s="15" t="s">
        <v>5</v>
      </c>
      <c r="CC138" s="15" t="s">
        <v>5</v>
      </c>
      <c r="CD138" s="15" t="s">
        <v>5</v>
      </c>
      <c r="CE138" s="15" t="s">
        <v>5</v>
      </c>
      <c r="CF138" s="15" t="s">
        <v>1012</v>
      </c>
      <c r="CG138" s="15"/>
      <c r="CH138" s="15" t="s">
        <v>5</v>
      </c>
      <c r="CI138" s="15" t="s">
        <v>5</v>
      </c>
      <c r="CJ138" s="24" t="s">
        <v>5</v>
      </c>
      <c r="CK138" s="116">
        <f t="shared" ref="CK138:CK150" si="184">IF(AZ138&lt;&gt;"",$AZ$4,0)+IF(BA138&lt;&gt;"",$BA$4,0)+IF(BB138&lt;&gt;"",$BB$4,0)+IF(BC138&lt;&gt;"",$BC$4,0)</f>
        <v>1</v>
      </c>
      <c r="CL138" s="122">
        <f t="shared" ref="CL138:CL150" si="185">IF(OR(AZ138="IR",BA138="IR",BB138="IR",BC138="IR"),1,0)</f>
        <v>0</v>
      </c>
      <c r="CM138" s="118">
        <f t="shared" ref="CM138:CM150" si="186">IF(BD138&lt;&gt;"",$BD$4,0) + IF(BE138&lt;&gt;"",$BE$4,0) + IF(BF138&lt;&gt;"",$BF$4,0)</f>
        <v>0</v>
      </c>
      <c r="CN138" s="122">
        <f t="shared" ref="CN138:CN150" si="187">IF(OR(BD138="IR",BE138="IR",BF138="IR"),1,0)</f>
        <v>0</v>
      </c>
      <c r="CO138" s="118">
        <f t="shared" ref="CO138:CO150" si="188">IF(BG138&lt;&gt;"",$BG$4,0)+IF(BH138&lt;&gt;"",$BH$4,0)+IF(BI138&lt;&gt;"",$BI$4,0)+IF(BJ138&lt;&gt;"",$BJ$4,0)+IF(BK138&lt;&gt;"",$BK$4,0)+IF(BL138&lt;&gt;"",$BL$4,0)+IF(BM138&lt;&gt;"",$BM$4,0)</f>
        <v>88</v>
      </c>
      <c r="CP138" s="122">
        <f t="shared" ref="CP138:CP150" si="189">IF(OR(BG138="IR",BH138="IR",BI138="IR",BJ138="IR",BK138="IR",BL138="IR",BM138="IR"),1,0)</f>
        <v>0</v>
      </c>
      <c r="CQ138" s="118">
        <f t="shared" ref="CQ138:CQ150" si="190">IF(BN138&lt;&gt;"",$BN$4,0) + IF(BO138&lt;&gt;"",$BO$4,0) + IF(BP138&lt;&gt;"",$BP$4,0)</f>
        <v>0</v>
      </c>
      <c r="CR138" s="122">
        <f t="shared" ref="CR138:CR150" si="191">IF(OR(BN138="IR",BO138="IR",BP138="IR"),1,0)</f>
        <v>0</v>
      </c>
      <c r="CS138" s="118">
        <f t="shared" ref="CS138:CS150" si="192">IF(BQ138&lt;&gt;"",$BQ$4,0) + IF(BR138&lt;&gt;"",$BR$4,0)</f>
        <v>0</v>
      </c>
      <c r="CT138" s="122">
        <f t="shared" ref="CT138:CT150" si="193">IF(OR(BQ138="IR",BR138="IR"),1,0)</f>
        <v>0</v>
      </c>
      <c r="CU138" s="118">
        <f t="shared" ref="CU138:CU150" si="194">IF(BS138&lt;&gt;"",$BS$4,0)</f>
        <v>0</v>
      </c>
      <c r="CV138" s="122">
        <f t="shared" ref="CV138:CV150" si="195">IF(BS138="IR",1,0)</f>
        <v>0</v>
      </c>
      <c r="CW138" s="118">
        <f t="shared" ref="CW138:CW150" si="196">IF(BT138&lt;&gt;"",$BT$4,0)</f>
        <v>0</v>
      </c>
      <c r="CX138" s="122">
        <f t="shared" ref="CX138:CX150" si="197">IF(BT138="IR",1,0)</f>
        <v>0</v>
      </c>
      <c r="CY138" s="118">
        <f t="shared" ref="CY138:CY150" si="198">IF(BU138&lt;&gt;"",$BU$4,0) + IF(BV138&lt;&gt;"",$BV$4,0) + IF(BW138&lt;&gt;"",$BW$4,0)</f>
        <v>0</v>
      </c>
      <c r="CZ138" s="122">
        <f t="shared" ref="CZ138:CZ150" si="199">IF(OR(BU138="IR",BV138="IR",BW138="IR"),1,0)</f>
        <v>0</v>
      </c>
      <c r="DA138" s="118">
        <f t="shared" ref="DA138:DA150" si="200">IF(BX138&lt;&gt;"",$BX$4,0)</f>
        <v>2</v>
      </c>
      <c r="DB138" s="122">
        <f t="shared" ref="DB138:DB150" si="201">IF(BX138="IR",1,0)</f>
        <v>0</v>
      </c>
      <c r="DC138" s="118">
        <v>0</v>
      </c>
      <c r="DD138" s="122">
        <v>0</v>
      </c>
      <c r="DE138" s="118">
        <f t="shared" ref="DE138:DE150" si="202">IF(BY138&lt;&gt;"",$BY$4,0)</f>
        <v>0</v>
      </c>
      <c r="DF138" s="122">
        <f t="shared" ref="DF138:DF150" si="203">IF(BY138="IR",1,0)</f>
        <v>0</v>
      </c>
      <c r="DG138" s="118">
        <f t="shared" ref="DG138:DG150" si="204">IF(BZ138&lt;&gt;"",$BZ$4,0)</f>
        <v>1</v>
      </c>
      <c r="DH138" s="122">
        <f t="shared" ref="DH138:DH150" si="205">IF(BZ138="IR",1,0)</f>
        <v>0</v>
      </c>
      <c r="DI138" s="118">
        <v>0</v>
      </c>
      <c r="DJ138" s="122">
        <v>0</v>
      </c>
      <c r="DK138" s="118">
        <f t="shared" ref="DK138:DK150" si="206">IF(CA138&lt;&gt;"",$CA$4,0)</f>
        <v>0</v>
      </c>
      <c r="DL138" s="122">
        <f t="shared" ref="DL138:DL150" si="207">IF(CA138="IR",1,0)</f>
        <v>0</v>
      </c>
      <c r="DM138" s="118">
        <f t="shared" ref="DM138:DM150" si="208">IF(CB138&lt;&gt;"",$CB$4,0) + IF(CC138&lt;&gt;"",$CC$4,0)</f>
        <v>0</v>
      </c>
      <c r="DN138" s="122">
        <f t="shared" ref="DN138:DN150" si="209">IF(OR(CB138="IR",CC138="IR"),1,0)</f>
        <v>0</v>
      </c>
      <c r="DO138" s="118">
        <f t="shared" ref="DO138:DO150" si="210">IF(CD138&lt;&gt;"",$CD$4,0) + IF(CE138="re",$CE$4,0)</f>
        <v>0</v>
      </c>
      <c r="DP138" s="122">
        <f t="shared" ref="DP138:DP150" si="211">IF(OR(CD138="IR",CE138="IR"),1,0)</f>
        <v>0</v>
      </c>
      <c r="DQ138" s="118">
        <f t="shared" ref="DQ138:DQ150" si="212">IF(CF138&lt;&gt;"",$CF$4,0) + IF(CG138="re",$CG$4,0)</f>
        <v>32</v>
      </c>
      <c r="DR138" s="122">
        <f t="shared" ref="DR138:DR150" si="213">IF(OR(CF138="IR",CG138="IR"),1,0)</f>
        <v>0</v>
      </c>
      <c r="DS138" s="120">
        <f t="shared" ref="DS138:DS150" si="214">IF(CH138&lt;&gt;"",$CH$4,0) + IF(CI138&lt;&gt;"",$CI$4,0)</f>
        <v>0</v>
      </c>
      <c r="DT138" s="122">
        <f t="shared" ref="DT138:DT150" si="215">IF(OR(CH138="IR",CI138="IR"),1,0)</f>
        <v>0</v>
      </c>
      <c r="DU138" s="118">
        <f t="shared" ref="DU138:DU150" si="216">IF(CJ138&lt;&gt;"",$CJ$4,0)</f>
        <v>0</v>
      </c>
      <c r="DV138" s="124">
        <f t="shared" ref="DV138:DV150" si="217">IF(CJ138="IR",1,0)</f>
        <v>0</v>
      </c>
      <c r="DW138" s="106" t="s">
        <v>517</v>
      </c>
    </row>
    <row r="139" spans="1:127" ht="15.75">
      <c r="A139" s="34">
        <v>126</v>
      </c>
      <c r="B139" s="106" t="s">
        <v>556</v>
      </c>
      <c r="C139" s="30" t="s">
        <v>1183</v>
      </c>
      <c r="D139" s="106" t="s">
        <v>1434</v>
      </c>
      <c r="E139" s="106" t="s">
        <v>1435</v>
      </c>
      <c r="F139" s="339">
        <v>1000</v>
      </c>
      <c r="G139" s="106" t="s">
        <v>1186</v>
      </c>
      <c r="H139" s="234" t="s">
        <v>1186</v>
      </c>
      <c r="I139" s="234" t="s">
        <v>1214</v>
      </c>
      <c r="J139" s="29" t="s">
        <v>1454</v>
      </c>
      <c r="K139" s="106" t="s">
        <v>1203</v>
      </c>
      <c r="L139" s="29"/>
      <c r="M139" s="30" t="s">
        <v>1010</v>
      </c>
      <c r="N139" s="32" t="str">
        <f t="shared" si="182"/>
        <v xml:space="preserve">EC_BUSMON
EC_DRIVE_TEST_INACTIVE
EC_PRODUCTION_MODE_INACTIVE
EC_ENGINE_NOT_CRANKING
EC_BUSSYNC_PRIVATE
EC_STARTUP_4000MS
</v>
      </c>
      <c r="O139" s="16" t="s">
        <v>1011</v>
      </c>
      <c r="P139" s="14" t="s">
        <v>5</v>
      </c>
      <c r="Q139" s="14" t="s">
        <v>1011</v>
      </c>
      <c r="R139" s="14" t="s">
        <v>1011</v>
      </c>
      <c r="S139" s="14" t="s">
        <v>5</v>
      </c>
      <c r="T139" s="14" t="s">
        <v>1011</v>
      </c>
      <c r="U139" s="14" t="s">
        <v>1011</v>
      </c>
      <c r="V139" s="14" t="s">
        <v>1011</v>
      </c>
      <c r="W139" s="14" t="s">
        <v>5</v>
      </c>
      <c r="X139" s="14"/>
      <c r="Y139" s="17"/>
      <c r="Z139" s="34" t="str">
        <f t="shared" si="183"/>
        <v xml:space="preserve">CA_ACC_01
CA_PSS_05
CA_SENSOR_06
CA_SENSOR_10
</v>
      </c>
      <c r="AA139" s="478" t="s">
        <v>1011</v>
      </c>
      <c r="AB139" s="18"/>
      <c r="AC139" s="19"/>
      <c r="AD139" s="19"/>
      <c r="AE139" s="19"/>
      <c r="AF139" s="19"/>
      <c r="AG139" s="19"/>
      <c r="AH139" s="19"/>
      <c r="AI139" s="19" t="s">
        <v>1011</v>
      </c>
      <c r="AJ139" s="19"/>
      <c r="AK139" s="19"/>
      <c r="AL139" s="19"/>
      <c r="AM139" s="19"/>
      <c r="AN139" s="19"/>
      <c r="AO139" s="19"/>
      <c r="AP139" s="19"/>
      <c r="AQ139" s="19" t="s">
        <v>1011</v>
      </c>
      <c r="AR139" s="19"/>
      <c r="AS139" s="20"/>
      <c r="AT139" s="20"/>
      <c r="AU139" s="20" t="s">
        <v>1011</v>
      </c>
      <c r="AV139" s="20"/>
      <c r="AW139" s="20"/>
      <c r="AX139" s="20"/>
      <c r="AY139" s="62" t="s">
        <v>5</v>
      </c>
      <c r="AZ139" s="21" t="s">
        <v>5</v>
      </c>
      <c r="BA139" s="15" t="s">
        <v>1012</v>
      </c>
      <c r="BB139" s="15" t="s">
        <v>5</v>
      </c>
      <c r="BC139" s="15" t="s">
        <v>5</v>
      </c>
      <c r="BD139" s="15" t="s">
        <v>5</v>
      </c>
      <c r="BE139" s="15" t="s">
        <v>5</v>
      </c>
      <c r="BF139" s="22" t="s">
        <v>5</v>
      </c>
      <c r="BG139" s="23" t="s">
        <v>5</v>
      </c>
      <c r="BH139" s="15" t="s">
        <v>5</v>
      </c>
      <c r="BI139" s="15" t="s">
        <v>5</v>
      </c>
      <c r="BJ139" s="15" t="s">
        <v>1012</v>
      </c>
      <c r="BK139" s="15" t="s">
        <v>5</v>
      </c>
      <c r="BL139" s="15" t="s">
        <v>1012</v>
      </c>
      <c r="BM139" s="15" t="s">
        <v>1012</v>
      </c>
      <c r="BN139" s="15" t="s">
        <v>5</v>
      </c>
      <c r="BO139" s="15" t="s">
        <v>5</v>
      </c>
      <c r="BP139" s="24" t="s">
        <v>5</v>
      </c>
      <c r="BQ139" s="21" t="s">
        <v>5</v>
      </c>
      <c r="BR139" s="15" t="s">
        <v>5</v>
      </c>
      <c r="BS139" s="15" t="s">
        <v>5</v>
      </c>
      <c r="BT139" s="15" t="s">
        <v>5</v>
      </c>
      <c r="BU139" s="15" t="s">
        <v>5</v>
      </c>
      <c r="BV139" s="15" t="s">
        <v>5</v>
      </c>
      <c r="BW139" s="15" t="s">
        <v>5</v>
      </c>
      <c r="BX139" s="15" t="s">
        <v>1012</v>
      </c>
      <c r="BY139" s="15" t="s">
        <v>5</v>
      </c>
      <c r="BZ139" s="15" t="s">
        <v>1012</v>
      </c>
      <c r="CA139" s="15" t="s">
        <v>5</v>
      </c>
      <c r="CB139" s="15" t="s">
        <v>5</v>
      </c>
      <c r="CC139" s="15" t="s">
        <v>5</v>
      </c>
      <c r="CD139" s="15" t="s">
        <v>5</v>
      </c>
      <c r="CE139" s="15" t="s">
        <v>5</v>
      </c>
      <c r="CF139" s="15" t="s">
        <v>1012</v>
      </c>
      <c r="CG139" s="15"/>
      <c r="CH139" s="15" t="s">
        <v>5</v>
      </c>
      <c r="CI139" s="15" t="s">
        <v>5</v>
      </c>
      <c r="CJ139" s="24" t="s">
        <v>5</v>
      </c>
      <c r="CK139" s="116">
        <f t="shared" si="184"/>
        <v>1</v>
      </c>
      <c r="CL139" s="122">
        <f t="shared" si="185"/>
        <v>0</v>
      </c>
      <c r="CM139" s="118">
        <f t="shared" si="186"/>
        <v>0</v>
      </c>
      <c r="CN139" s="122">
        <f t="shared" si="187"/>
        <v>0</v>
      </c>
      <c r="CO139" s="118">
        <f t="shared" si="188"/>
        <v>88</v>
      </c>
      <c r="CP139" s="122">
        <f t="shared" si="189"/>
        <v>0</v>
      </c>
      <c r="CQ139" s="118">
        <f t="shared" si="190"/>
        <v>0</v>
      </c>
      <c r="CR139" s="122">
        <f t="shared" si="191"/>
        <v>0</v>
      </c>
      <c r="CS139" s="118">
        <f t="shared" si="192"/>
        <v>0</v>
      </c>
      <c r="CT139" s="122">
        <f t="shared" si="193"/>
        <v>0</v>
      </c>
      <c r="CU139" s="118">
        <f t="shared" si="194"/>
        <v>0</v>
      </c>
      <c r="CV139" s="122">
        <f t="shared" si="195"/>
        <v>0</v>
      </c>
      <c r="CW139" s="118">
        <f t="shared" si="196"/>
        <v>0</v>
      </c>
      <c r="CX139" s="122">
        <f t="shared" si="197"/>
        <v>0</v>
      </c>
      <c r="CY139" s="118">
        <f t="shared" si="198"/>
        <v>0</v>
      </c>
      <c r="CZ139" s="122">
        <f t="shared" si="199"/>
        <v>0</v>
      </c>
      <c r="DA139" s="118">
        <f t="shared" si="200"/>
        <v>2</v>
      </c>
      <c r="DB139" s="122">
        <f t="shared" si="201"/>
        <v>0</v>
      </c>
      <c r="DC139" s="118">
        <v>0</v>
      </c>
      <c r="DD139" s="122">
        <v>0</v>
      </c>
      <c r="DE139" s="118">
        <f t="shared" si="202"/>
        <v>0</v>
      </c>
      <c r="DF139" s="122">
        <f t="shared" si="203"/>
        <v>0</v>
      </c>
      <c r="DG139" s="118">
        <f t="shared" si="204"/>
        <v>1</v>
      </c>
      <c r="DH139" s="122">
        <f t="shared" si="205"/>
        <v>0</v>
      </c>
      <c r="DI139" s="118">
        <v>0</v>
      </c>
      <c r="DJ139" s="122">
        <v>0</v>
      </c>
      <c r="DK139" s="118">
        <f t="shared" si="206"/>
        <v>0</v>
      </c>
      <c r="DL139" s="122">
        <f t="shared" si="207"/>
        <v>0</v>
      </c>
      <c r="DM139" s="118">
        <f t="shared" si="208"/>
        <v>0</v>
      </c>
      <c r="DN139" s="122">
        <f t="shared" si="209"/>
        <v>0</v>
      </c>
      <c r="DO139" s="118">
        <f t="shared" si="210"/>
        <v>0</v>
      </c>
      <c r="DP139" s="122">
        <f t="shared" si="211"/>
        <v>0</v>
      </c>
      <c r="DQ139" s="118">
        <f t="shared" si="212"/>
        <v>32</v>
      </c>
      <c r="DR139" s="122">
        <f t="shared" si="213"/>
        <v>0</v>
      </c>
      <c r="DS139" s="120">
        <f t="shared" si="214"/>
        <v>0</v>
      </c>
      <c r="DT139" s="122">
        <f t="shared" si="215"/>
        <v>0</v>
      </c>
      <c r="DU139" s="118">
        <f t="shared" si="216"/>
        <v>0</v>
      </c>
      <c r="DV139" s="124">
        <f t="shared" si="217"/>
        <v>0</v>
      </c>
      <c r="DW139" s="106" t="s">
        <v>557</v>
      </c>
    </row>
    <row r="140" spans="1:127" ht="15.75">
      <c r="A140" s="34">
        <v>127</v>
      </c>
      <c r="B140" s="106" t="s">
        <v>561</v>
      </c>
      <c r="C140" s="30" t="s">
        <v>1183</v>
      </c>
      <c r="D140" s="106" t="s">
        <v>1434</v>
      </c>
      <c r="E140" s="106" t="s">
        <v>1435</v>
      </c>
      <c r="F140" s="339">
        <v>1000</v>
      </c>
      <c r="G140" s="106" t="s">
        <v>1436</v>
      </c>
      <c r="H140" s="234" t="s">
        <v>1219</v>
      </c>
      <c r="I140" s="234" t="s">
        <v>1217</v>
      </c>
      <c r="J140" s="29" t="s">
        <v>1203</v>
      </c>
      <c r="K140" s="106" t="s">
        <v>1203</v>
      </c>
      <c r="L140" s="29"/>
      <c r="M140" s="30" t="s">
        <v>1010</v>
      </c>
      <c r="N140" s="32" t="str">
        <f t="shared" si="182"/>
        <v xml:space="preserve">EC_BUSMON
EC_DRIVE_TEST_INACTIVE
EC_PRODUCTION_MODE_INACTIVE
EC_ENGINE_NOT_CRANKING
EC_BUSSYNC_PRIVATE
EC_STARTUP_4000MS
</v>
      </c>
      <c r="O140" s="16" t="s">
        <v>1011</v>
      </c>
      <c r="P140" s="14" t="s">
        <v>5</v>
      </c>
      <c r="Q140" s="14" t="s">
        <v>1011</v>
      </c>
      <c r="R140" s="14" t="s">
        <v>1011</v>
      </c>
      <c r="S140" s="14" t="s">
        <v>5</v>
      </c>
      <c r="T140" s="14" t="s">
        <v>1011</v>
      </c>
      <c r="U140" s="14" t="s">
        <v>1011</v>
      </c>
      <c r="V140" s="14" t="s">
        <v>1011</v>
      </c>
      <c r="W140" s="14" t="s">
        <v>5</v>
      </c>
      <c r="X140" s="14"/>
      <c r="Y140" s="17"/>
      <c r="Z140" s="34" t="str">
        <f t="shared" si="183"/>
        <v xml:space="preserve">CA_ACC_01
CA_PSS_05
CA_SENSOR_06
CA_SENSOR_10
</v>
      </c>
      <c r="AA140" s="478" t="s">
        <v>1011</v>
      </c>
      <c r="AB140" s="18"/>
      <c r="AC140" s="19"/>
      <c r="AD140" s="19"/>
      <c r="AE140" s="19"/>
      <c r="AF140" s="19"/>
      <c r="AG140" s="19"/>
      <c r="AH140" s="19"/>
      <c r="AI140" s="19" t="s">
        <v>1011</v>
      </c>
      <c r="AJ140" s="19"/>
      <c r="AK140" s="19"/>
      <c r="AL140" s="19"/>
      <c r="AM140" s="19"/>
      <c r="AN140" s="19"/>
      <c r="AO140" s="19"/>
      <c r="AP140" s="19"/>
      <c r="AQ140" s="19" t="s">
        <v>1011</v>
      </c>
      <c r="AR140" s="19"/>
      <c r="AS140" s="20"/>
      <c r="AT140" s="20"/>
      <c r="AU140" s="20" t="s">
        <v>1011</v>
      </c>
      <c r="AV140" s="20"/>
      <c r="AW140" s="20"/>
      <c r="AX140" s="20"/>
      <c r="AY140" s="62" t="s">
        <v>5</v>
      </c>
      <c r="AZ140" s="21" t="s">
        <v>5</v>
      </c>
      <c r="BA140" s="15" t="s">
        <v>1012</v>
      </c>
      <c r="BB140" s="15" t="s">
        <v>5</v>
      </c>
      <c r="BC140" s="15" t="s">
        <v>5</v>
      </c>
      <c r="BD140" s="15" t="s">
        <v>5</v>
      </c>
      <c r="BE140" s="15" t="s">
        <v>5</v>
      </c>
      <c r="BF140" s="22" t="s">
        <v>5</v>
      </c>
      <c r="BG140" s="23" t="s">
        <v>5</v>
      </c>
      <c r="BH140" s="15" t="s">
        <v>5</v>
      </c>
      <c r="BI140" s="15" t="s">
        <v>5</v>
      </c>
      <c r="BJ140" s="15" t="s">
        <v>1012</v>
      </c>
      <c r="BK140" s="15" t="s">
        <v>5</v>
      </c>
      <c r="BL140" s="15" t="s">
        <v>1012</v>
      </c>
      <c r="BM140" s="15" t="s">
        <v>1012</v>
      </c>
      <c r="BN140" s="15" t="s">
        <v>5</v>
      </c>
      <c r="BO140" s="15" t="s">
        <v>5</v>
      </c>
      <c r="BP140" s="24" t="s">
        <v>5</v>
      </c>
      <c r="BQ140" s="21" t="s">
        <v>5</v>
      </c>
      <c r="BR140" s="15" t="s">
        <v>5</v>
      </c>
      <c r="BS140" s="15" t="s">
        <v>5</v>
      </c>
      <c r="BT140" s="15" t="s">
        <v>5</v>
      </c>
      <c r="BU140" s="15" t="s">
        <v>5</v>
      </c>
      <c r="BV140" s="15" t="s">
        <v>5</v>
      </c>
      <c r="BW140" s="15" t="s">
        <v>5</v>
      </c>
      <c r="BX140" s="15" t="s">
        <v>1012</v>
      </c>
      <c r="BY140" s="15" t="s">
        <v>5</v>
      </c>
      <c r="BZ140" s="15" t="s">
        <v>1012</v>
      </c>
      <c r="CA140" s="15" t="s">
        <v>5</v>
      </c>
      <c r="CB140" s="15" t="s">
        <v>5</v>
      </c>
      <c r="CC140" s="15" t="s">
        <v>5</v>
      </c>
      <c r="CD140" s="15" t="s">
        <v>5</v>
      </c>
      <c r="CE140" s="15" t="s">
        <v>5</v>
      </c>
      <c r="CF140" s="15" t="s">
        <v>1012</v>
      </c>
      <c r="CG140" s="15"/>
      <c r="CH140" s="15" t="s">
        <v>5</v>
      </c>
      <c r="CI140" s="15" t="s">
        <v>5</v>
      </c>
      <c r="CJ140" s="24" t="s">
        <v>5</v>
      </c>
      <c r="CK140" s="116">
        <f t="shared" si="184"/>
        <v>1</v>
      </c>
      <c r="CL140" s="122">
        <f t="shared" si="185"/>
        <v>0</v>
      </c>
      <c r="CM140" s="118">
        <f t="shared" si="186"/>
        <v>0</v>
      </c>
      <c r="CN140" s="122">
        <f t="shared" si="187"/>
        <v>0</v>
      </c>
      <c r="CO140" s="118">
        <f t="shared" si="188"/>
        <v>88</v>
      </c>
      <c r="CP140" s="122">
        <f t="shared" si="189"/>
        <v>0</v>
      </c>
      <c r="CQ140" s="118">
        <f t="shared" si="190"/>
        <v>0</v>
      </c>
      <c r="CR140" s="122">
        <f t="shared" si="191"/>
        <v>0</v>
      </c>
      <c r="CS140" s="118">
        <f t="shared" si="192"/>
        <v>0</v>
      </c>
      <c r="CT140" s="122">
        <f t="shared" si="193"/>
        <v>0</v>
      </c>
      <c r="CU140" s="118">
        <f t="shared" si="194"/>
        <v>0</v>
      </c>
      <c r="CV140" s="122">
        <f t="shared" si="195"/>
        <v>0</v>
      </c>
      <c r="CW140" s="118">
        <f t="shared" si="196"/>
        <v>0</v>
      </c>
      <c r="CX140" s="122">
        <f t="shared" si="197"/>
        <v>0</v>
      </c>
      <c r="CY140" s="118">
        <f t="shared" si="198"/>
        <v>0</v>
      </c>
      <c r="CZ140" s="122">
        <f t="shared" si="199"/>
        <v>0</v>
      </c>
      <c r="DA140" s="118">
        <f t="shared" si="200"/>
        <v>2</v>
      </c>
      <c r="DB140" s="122">
        <f t="shared" si="201"/>
        <v>0</v>
      </c>
      <c r="DC140" s="118">
        <v>0</v>
      </c>
      <c r="DD140" s="122">
        <v>0</v>
      </c>
      <c r="DE140" s="118">
        <f t="shared" si="202"/>
        <v>0</v>
      </c>
      <c r="DF140" s="122">
        <f t="shared" si="203"/>
        <v>0</v>
      </c>
      <c r="DG140" s="118">
        <f t="shared" si="204"/>
        <v>1</v>
      </c>
      <c r="DH140" s="122">
        <f t="shared" si="205"/>
        <v>0</v>
      </c>
      <c r="DI140" s="118">
        <v>0</v>
      </c>
      <c r="DJ140" s="122">
        <v>0</v>
      </c>
      <c r="DK140" s="118">
        <f t="shared" si="206"/>
        <v>0</v>
      </c>
      <c r="DL140" s="122">
        <f t="shared" si="207"/>
        <v>0</v>
      </c>
      <c r="DM140" s="118">
        <f t="shared" si="208"/>
        <v>0</v>
      </c>
      <c r="DN140" s="122">
        <f t="shared" si="209"/>
        <v>0</v>
      </c>
      <c r="DO140" s="118">
        <f t="shared" si="210"/>
        <v>0</v>
      </c>
      <c r="DP140" s="122">
        <f t="shared" si="211"/>
        <v>0</v>
      </c>
      <c r="DQ140" s="118">
        <f t="shared" si="212"/>
        <v>32</v>
      </c>
      <c r="DR140" s="122">
        <f t="shared" si="213"/>
        <v>0</v>
      </c>
      <c r="DS140" s="120">
        <f t="shared" si="214"/>
        <v>0</v>
      </c>
      <c r="DT140" s="122">
        <f t="shared" si="215"/>
        <v>0</v>
      </c>
      <c r="DU140" s="118">
        <f t="shared" si="216"/>
        <v>0</v>
      </c>
      <c r="DV140" s="124">
        <f t="shared" si="217"/>
        <v>0</v>
      </c>
      <c r="DW140" s="106" t="s">
        <v>562</v>
      </c>
    </row>
    <row r="141" spans="1:127" ht="15.75">
      <c r="A141" s="34">
        <v>128</v>
      </c>
      <c r="B141" s="106" t="s">
        <v>565</v>
      </c>
      <c r="C141" s="30" t="s">
        <v>1183</v>
      </c>
      <c r="D141" s="106" t="s">
        <v>1434</v>
      </c>
      <c r="E141" s="106" t="s">
        <v>1435</v>
      </c>
      <c r="F141" s="339">
        <v>1000</v>
      </c>
      <c r="G141" s="106" t="s">
        <v>1437</v>
      </c>
      <c r="H141" s="234" t="s">
        <v>1220</v>
      </c>
      <c r="I141" s="234" t="s">
        <v>1218</v>
      </c>
      <c r="J141" s="29" t="s">
        <v>1203</v>
      </c>
      <c r="K141" s="106" t="s">
        <v>1203</v>
      </c>
      <c r="L141" s="29"/>
      <c r="M141" s="30" t="s">
        <v>1010</v>
      </c>
      <c r="N141" s="32" t="str">
        <f t="shared" si="182"/>
        <v xml:space="preserve">EC_BUSMON
EC_DRIVE_TEST_INACTIVE
EC_PRODUCTION_MODE_INACTIVE
EC_ENGINE_NOT_CRANKING
EC_BUSSYNC_PRIVATE
EC_STARTUP_4000MS
</v>
      </c>
      <c r="O141" s="16" t="s">
        <v>1011</v>
      </c>
      <c r="P141" s="14" t="s">
        <v>5</v>
      </c>
      <c r="Q141" s="14" t="s">
        <v>1011</v>
      </c>
      <c r="R141" s="14" t="s">
        <v>1011</v>
      </c>
      <c r="S141" s="14" t="s">
        <v>5</v>
      </c>
      <c r="T141" s="14" t="s">
        <v>1011</v>
      </c>
      <c r="U141" s="14" t="s">
        <v>1011</v>
      </c>
      <c r="V141" s="14" t="s">
        <v>1011</v>
      </c>
      <c r="W141" s="14" t="s">
        <v>5</v>
      </c>
      <c r="X141" s="14"/>
      <c r="Y141" s="17"/>
      <c r="Z141" s="34" t="str">
        <f t="shared" si="183"/>
        <v xml:space="preserve">CA_ACC_01
CA_PSS_05
CA_SENSOR_06
CA_SENSOR_10
</v>
      </c>
      <c r="AA141" s="478" t="s">
        <v>1011</v>
      </c>
      <c r="AB141" s="18"/>
      <c r="AC141" s="19"/>
      <c r="AD141" s="19"/>
      <c r="AE141" s="19"/>
      <c r="AF141" s="19"/>
      <c r="AG141" s="19"/>
      <c r="AH141" s="19"/>
      <c r="AI141" s="19" t="s">
        <v>1011</v>
      </c>
      <c r="AJ141" s="19"/>
      <c r="AK141" s="19"/>
      <c r="AL141" s="19"/>
      <c r="AM141" s="19"/>
      <c r="AN141" s="19"/>
      <c r="AO141" s="19"/>
      <c r="AP141" s="19"/>
      <c r="AQ141" s="19" t="s">
        <v>1011</v>
      </c>
      <c r="AR141" s="19"/>
      <c r="AS141" s="20"/>
      <c r="AT141" s="20"/>
      <c r="AU141" s="20" t="s">
        <v>1011</v>
      </c>
      <c r="AV141" s="20"/>
      <c r="AW141" s="20"/>
      <c r="AX141" s="20"/>
      <c r="AY141" s="62" t="s">
        <v>5</v>
      </c>
      <c r="AZ141" s="21" t="s">
        <v>5</v>
      </c>
      <c r="BA141" s="15" t="s">
        <v>1012</v>
      </c>
      <c r="BB141" s="15" t="s">
        <v>5</v>
      </c>
      <c r="BC141" s="15" t="s">
        <v>5</v>
      </c>
      <c r="BD141" s="15" t="s">
        <v>5</v>
      </c>
      <c r="BE141" s="15" t="s">
        <v>5</v>
      </c>
      <c r="BF141" s="22" t="s">
        <v>5</v>
      </c>
      <c r="BG141" s="23" t="s">
        <v>5</v>
      </c>
      <c r="BH141" s="15" t="s">
        <v>5</v>
      </c>
      <c r="BI141" s="15" t="s">
        <v>5</v>
      </c>
      <c r="BJ141" s="15" t="s">
        <v>1012</v>
      </c>
      <c r="BK141" s="15" t="s">
        <v>5</v>
      </c>
      <c r="BL141" s="15" t="s">
        <v>1012</v>
      </c>
      <c r="BM141" s="15" t="s">
        <v>1012</v>
      </c>
      <c r="BN141" s="15" t="s">
        <v>5</v>
      </c>
      <c r="BO141" s="15" t="s">
        <v>5</v>
      </c>
      <c r="BP141" s="24" t="s">
        <v>5</v>
      </c>
      <c r="BQ141" s="21" t="s">
        <v>5</v>
      </c>
      <c r="BR141" s="15" t="s">
        <v>5</v>
      </c>
      <c r="BS141" s="15" t="s">
        <v>5</v>
      </c>
      <c r="BT141" s="15" t="s">
        <v>5</v>
      </c>
      <c r="BU141" s="15" t="s">
        <v>5</v>
      </c>
      <c r="BV141" s="15" t="s">
        <v>5</v>
      </c>
      <c r="BW141" s="15" t="s">
        <v>5</v>
      </c>
      <c r="BX141" s="15" t="s">
        <v>1012</v>
      </c>
      <c r="BY141" s="15" t="s">
        <v>5</v>
      </c>
      <c r="BZ141" s="15" t="s">
        <v>1012</v>
      </c>
      <c r="CA141" s="15" t="s">
        <v>5</v>
      </c>
      <c r="CB141" s="15" t="s">
        <v>5</v>
      </c>
      <c r="CC141" s="15" t="s">
        <v>5</v>
      </c>
      <c r="CD141" s="15" t="s">
        <v>5</v>
      </c>
      <c r="CE141" s="15" t="s">
        <v>5</v>
      </c>
      <c r="CF141" s="15" t="s">
        <v>1012</v>
      </c>
      <c r="CG141" s="15"/>
      <c r="CH141" s="15" t="s">
        <v>5</v>
      </c>
      <c r="CI141" s="15" t="s">
        <v>5</v>
      </c>
      <c r="CJ141" s="24" t="s">
        <v>5</v>
      </c>
      <c r="CK141" s="116">
        <f t="shared" si="184"/>
        <v>1</v>
      </c>
      <c r="CL141" s="122">
        <f t="shared" si="185"/>
        <v>0</v>
      </c>
      <c r="CM141" s="118">
        <f t="shared" si="186"/>
        <v>0</v>
      </c>
      <c r="CN141" s="122">
        <f t="shared" si="187"/>
        <v>0</v>
      </c>
      <c r="CO141" s="118">
        <f t="shared" si="188"/>
        <v>88</v>
      </c>
      <c r="CP141" s="122">
        <f t="shared" si="189"/>
        <v>0</v>
      </c>
      <c r="CQ141" s="118">
        <f t="shared" si="190"/>
        <v>0</v>
      </c>
      <c r="CR141" s="122">
        <f t="shared" si="191"/>
        <v>0</v>
      </c>
      <c r="CS141" s="118">
        <f t="shared" si="192"/>
        <v>0</v>
      </c>
      <c r="CT141" s="122">
        <f t="shared" si="193"/>
        <v>0</v>
      </c>
      <c r="CU141" s="118">
        <f t="shared" si="194"/>
        <v>0</v>
      </c>
      <c r="CV141" s="122">
        <f t="shared" si="195"/>
        <v>0</v>
      </c>
      <c r="CW141" s="118">
        <f t="shared" si="196"/>
        <v>0</v>
      </c>
      <c r="CX141" s="122">
        <f t="shared" si="197"/>
        <v>0</v>
      </c>
      <c r="CY141" s="118">
        <f t="shared" si="198"/>
        <v>0</v>
      </c>
      <c r="CZ141" s="122">
        <f t="shared" si="199"/>
        <v>0</v>
      </c>
      <c r="DA141" s="118">
        <f t="shared" si="200"/>
        <v>2</v>
      </c>
      <c r="DB141" s="122">
        <f t="shared" si="201"/>
        <v>0</v>
      </c>
      <c r="DC141" s="118">
        <v>0</v>
      </c>
      <c r="DD141" s="122">
        <v>0</v>
      </c>
      <c r="DE141" s="118">
        <f t="shared" si="202"/>
        <v>0</v>
      </c>
      <c r="DF141" s="122">
        <f t="shared" si="203"/>
        <v>0</v>
      </c>
      <c r="DG141" s="118">
        <f t="shared" si="204"/>
        <v>1</v>
      </c>
      <c r="DH141" s="122">
        <f t="shared" si="205"/>
        <v>0</v>
      </c>
      <c r="DI141" s="118">
        <v>0</v>
      </c>
      <c r="DJ141" s="122">
        <v>0</v>
      </c>
      <c r="DK141" s="118">
        <f t="shared" si="206"/>
        <v>0</v>
      </c>
      <c r="DL141" s="122">
        <f t="shared" si="207"/>
        <v>0</v>
      </c>
      <c r="DM141" s="118">
        <f t="shared" si="208"/>
        <v>0</v>
      </c>
      <c r="DN141" s="122">
        <f t="shared" si="209"/>
        <v>0</v>
      </c>
      <c r="DO141" s="118">
        <f t="shared" si="210"/>
        <v>0</v>
      </c>
      <c r="DP141" s="122">
        <f t="shared" si="211"/>
        <v>0</v>
      </c>
      <c r="DQ141" s="118">
        <f t="shared" si="212"/>
        <v>32</v>
      </c>
      <c r="DR141" s="122">
        <f t="shared" si="213"/>
        <v>0</v>
      </c>
      <c r="DS141" s="120">
        <f t="shared" si="214"/>
        <v>0</v>
      </c>
      <c r="DT141" s="122">
        <f t="shared" si="215"/>
        <v>0</v>
      </c>
      <c r="DU141" s="118">
        <f t="shared" si="216"/>
        <v>0</v>
      </c>
      <c r="DV141" s="124">
        <f t="shared" si="217"/>
        <v>0</v>
      </c>
      <c r="DW141" s="106" t="s">
        <v>566</v>
      </c>
    </row>
    <row r="142" spans="1:127" ht="45">
      <c r="A142" s="34">
        <v>129</v>
      </c>
      <c r="B142" s="106" t="s">
        <v>552</v>
      </c>
      <c r="C142" s="30" t="s">
        <v>1183</v>
      </c>
      <c r="D142" s="394" t="s">
        <v>1468</v>
      </c>
      <c r="E142" s="106" t="s">
        <v>1467</v>
      </c>
      <c r="F142" s="339">
        <v>100</v>
      </c>
      <c r="G142" s="106" t="s">
        <v>1181</v>
      </c>
      <c r="H142" s="106" t="s">
        <v>1469</v>
      </c>
      <c r="I142" s="106" t="s">
        <v>1470</v>
      </c>
      <c r="J142" s="29" t="s">
        <v>1232</v>
      </c>
      <c r="K142" s="106" t="s">
        <v>1203</v>
      </c>
      <c r="L142" s="29"/>
      <c r="M142" s="30" t="s">
        <v>1010</v>
      </c>
      <c r="N142" s="32" t="str">
        <f>IF(O142="Y",$O$3&amp;CHAR(10),"")&amp;IF(P142="Y",$P$3&amp;CHAR(10),"")&amp;IF(Q142="Y",$Q$3&amp;CHAR(10),"")&amp;IF(R142="Y",$R$3&amp;CHAR(10),"")&amp;IF(S142="Y",$S$3&amp;CHAR(10),"")&amp;IF(T142="Y",$T$3&amp;CHAR(10),"")&amp;IF(U142="Y",$U$3&amp;CHAR(10),"")&amp;IF(V142="Y",$V$3&amp;CHAR(10),"")&amp;IF(W142="Y",$W$3&amp;CHAR(10),"")&amp;IF(X142="Y",$X$3&amp;CHAR(10),"")&amp;IF(Y142="Y",$Y$3&amp;CHAR(10),"")</f>
        <v xml:space="preserve">EC_BUSMON
EC_DRIVE_TEST_INACTIVE
EC_PRODUCTION_MODE_INACTIVE
EC_ENGINE_NOT_CRANKING
EC_BUSSYNC_PRIVATE
EC_STARTUP_4000MS
</v>
      </c>
      <c r="O142" s="16" t="s">
        <v>1011</v>
      </c>
      <c r="P142" s="14" t="s">
        <v>5</v>
      </c>
      <c r="Q142" s="14" t="s">
        <v>1011</v>
      </c>
      <c r="R142" s="14" t="s">
        <v>1011</v>
      </c>
      <c r="S142" s="14" t="s">
        <v>5</v>
      </c>
      <c r="T142" s="14" t="s">
        <v>1011</v>
      </c>
      <c r="U142" s="14" t="s">
        <v>1011</v>
      </c>
      <c r="V142" s="14" t="s">
        <v>1011</v>
      </c>
      <c r="W142" s="14" t="s">
        <v>5</v>
      </c>
      <c r="X142" s="14"/>
      <c r="Y142" s="17"/>
      <c r="Z142" s="34" t="str">
        <f>IF(AA142="Y",$AA$3&amp;CHAR(10),"") &amp; IF(AB142="Y",$AB$3&amp;CHAR(10),"") &amp; IF(AC142="Y",$AC$3&amp;CHAR(10),"") &amp; IF(AD142="Y",$AD$3&amp;CHAR(10),"")&amp; IF(AE142="Y",$AE$3&amp;CHAR(10),"")&amp; IF(AF142="Y",$AF$3&amp;CHAR(10),"") &amp; IF(AG142="Y",$AG$3&amp;CHAR(10),"") &amp; IF(AH142="Y",$AH$3&amp;CHAR(10),"") &amp; IF(AI142="Y",$AI$3&amp;CHAR(10),"") &amp; IF(AJ142="Y",$AJ$3&amp;CHAR(10),"") &amp; IF(AK142="Y",$AK$3&amp;CHAR(10),"") &amp; IF(AL142="Y",$AL$3&amp;CHAR(10),"") &amp; IF(AM142="Y",$AM$3&amp;CHAR(10),"") &amp; IF(AN142="Y",$AN$3&amp;CHAR(10),"") &amp; IF(AO142="Y",$AO$3&amp;CHAR(10),"") &amp; IF(AP142="Y",$AP$3&amp;CHAR(10),"") &amp; IF(AQ142="Y",$AQ$3&amp;CHAR(10),"") &amp; IF(AR142="Y",$AR$3&amp;CHAR(10),"") &amp; IF(AS142="Y",$AS$3&amp;CHAR(10),"") &amp; IF(AT142="Y",$AT$3&amp;CHAR(10),"") &amp; IF(AU142="Y",$AU$3&amp;CHAR(10),"") &amp; IF(AV142="Y",$AV$3&amp;CHAR(10),"") &amp; IF(AW142="Y",$AW$3&amp;CHAR(10),"") &amp; IF(AX142="Y",$AX$3&amp;CHAR(10),"") &amp; IF(AY142="Y",$AY$3&amp;CHAR(10),"")</f>
        <v xml:space="preserve">CA_ACC_01
CA_PSS_05
CA_SENSOR_06
CA_SENSOR_10
</v>
      </c>
      <c r="AA142" s="478" t="s">
        <v>1011</v>
      </c>
      <c r="AB142" s="18"/>
      <c r="AC142" s="19"/>
      <c r="AD142" s="19"/>
      <c r="AE142" s="19"/>
      <c r="AF142" s="19"/>
      <c r="AG142" s="19"/>
      <c r="AH142" s="19"/>
      <c r="AI142" s="19" t="s">
        <v>1011</v>
      </c>
      <c r="AJ142" s="19"/>
      <c r="AK142" s="19"/>
      <c r="AL142" s="19"/>
      <c r="AM142" s="19"/>
      <c r="AN142" s="19"/>
      <c r="AO142" s="19"/>
      <c r="AP142" s="19"/>
      <c r="AQ142" s="19" t="s">
        <v>1011</v>
      </c>
      <c r="AR142" s="19"/>
      <c r="AS142" s="20"/>
      <c r="AT142" s="20"/>
      <c r="AU142" s="20" t="s">
        <v>1011</v>
      </c>
      <c r="AV142" s="20"/>
      <c r="AW142" s="20"/>
      <c r="AX142" s="20"/>
      <c r="AY142" s="62" t="s">
        <v>5</v>
      </c>
      <c r="AZ142" s="21" t="s">
        <v>5</v>
      </c>
      <c r="BA142" s="15" t="s">
        <v>1012</v>
      </c>
      <c r="BB142" s="15" t="s">
        <v>5</v>
      </c>
      <c r="BC142" s="15" t="s">
        <v>5</v>
      </c>
      <c r="BD142" s="15" t="s">
        <v>5</v>
      </c>
      <c r="BE142" s="15" t="s">
        <v>5</v>
      </c>
      <c r="BF142" s="22" t="s">
        <v>5</v>
      </c>
      <c r="BG142" s="23" t="s">
        <v>5</v>
      </c>
      <c r="BH142" s="15" t="s">
        <v>5</v>
      </c>
      <c r="BI142" s="15" t="s">
        <v>5</v>
      </c>
      <c r="BJ142" s="15" t="s">
        <v>1012</v>
      </c>
      <c r="BK142" s="15" t="s">
        <v>5</v>
      </c>
      <c r="BL142" s="15" t="s">
        <v>1012</v>
      </c>
      <c r="BM142" s="15" t="s">
        <v>1012</v>
      </c>
      <c r="BN142" s="15" t="s">
        <v>5</v>
      </c>
      <c r="BO142" s="15" t="s">
        <v>5</v>
      </c>
      <c r="BP142" s="24" t="s">
        <v>5</v>
      </c>
      <c r="BQ142" s="21" t="s">
        <v>5</v>
      </c>
      <c r="BR142" s="15" t="s">
        <v>5</v>
      </c>
      <c r="BS142" s="15" t="s">
        <v>5</v>
      </c>
      <c r="BT142" s="15" t="s">
        <v>5</v>
      </c>
      <c r="BU142" s="15" t="s">
        <v>5</v>
      </c>
      <c r="BV142" s="15" t="s">
        <v>5</v>
      </c>
      <c r="BW142" s="15" t="s">
        <v>5</v>
      </c>
      <c r="BX142" s="15" t="s">
        <v>1012</v>
      </c>
      <c r="BY142" s="15" t="s">
        <v>5</v>
      </c>
      <c r="BZ142" s="15" t="s">
        <v>1012</v>
      </c>
      <c r="CA142" s="15" t="s">
        <v>5</v>
      </c>
      <c r="CB142" s="15" t="s">
        <v>5</v>
      </c>
      <c r="CC142" s="15" t="s">
        <v>5</v>
      </c>
      <c r="CD142" s="15" t="s">
        <v>5</v>
      </c>
      <c r="CE142" s="15" t="s">
        <v>5</v>
      </c>
      <c r="CF142" s="15" t="s">
        <v>1012</v>
      </c>
      <c r="CG142" s="15"/>
      <c r="CH142" s="15" t="s">
        <v>5</v>
      </c>
      <c r="CI142" s="15" t="s">
        <v>5</v>
      </c>
      <c r="CJ142" s="24" t="s">
        <v>5</v>
      </c>
      <c r="CK142" s="116">
        <f>IF(AZ142&lt;&gt;"",$AZ$4,0)+IF(BA142&lt;&gt;"",$BA$4,0)+IF(BB142&lt;&gt;"",$BB$4,0)+IF(BC142&lt;&gt;"",$BC$4,0)</f>
        <v>1</v>
      </c>
      <c r="CL142" s="122">
        <f>IF(OR(AZ142="IR",BA142="IR",BB142="IR",BC142="IR"),1,0)</f>
        <v>0</v>
      </c>
      <c r="CM142" s="118">
        <f>IF(BD142&lt;&gt;"",$BD$4,0) + IF(BE142&lt;&gt;"",$BE$4,0) + IF(BF142&lt;&gt;"",$BF$4,0)</f>
        <v>0</v>
      </c>
      <c r="CN142" s="122">
        <f>IF(OR(BD142="IR",BE142="IR",BF142="IR"),1,0)</f>
        <v>0</v>
      </c>
      <c r="CO142" s="118">
        <f>IF(BG142&lt;&gt;"",$BG$4,0)+IF(BH142&lt;&gt;"",$BH$4,0)+IF(BI142&lt;&gt;"",$BI$4,0)+IF(BJ142&lt;&gt;"",$BJ$4,0)+IF(BK142&lt;&gt;"",$BK$4,0)+IF(BL142&lt;&gt;"",$BL$4,0)+IF(BM142&lt;&gt;"",$BM$4,0)</f>
        <v>88</v>
      </c>
      <c r="CP142" s="122">
        <f>IF(OR(BG142="IR",BH142="IR",BI142="IR",BJ142="IR",BK142="IR",BL142="IR",BM142="IR"),1,0)</f>
        <v>0</v>
      </c>
      <c r="CQ142" s="118">
        <f>IF(BN142&lt;&gt;"",$BN$4,0) + IF(BO142&lt;&gt;"",$BO$4,0) + IF(BP142&lt;&gt;"",$BP$4,0)</f>
        <v>0</v>
      </c>
      <c r="CR142" s="122">
        <f>IF(OR(BN142="IR",BO142="IR",BP142="IR"),1,0)</f>
        <v>0</v>
      </c>
      <c r="CS142" s="118">
        <f>IF(BQ142&lt;&gt;"",$BQ$4,0) + IF(BR142&lt;&gt;"",$BR$4,0)</f>
        <v>0</v>
      </c>
      <c r="CT142" s="122">
        <f>IF(OR(BQ142="IR",BR142="IR"),1,0)</f>
        <v>0</v>
      </c>
      <c r="CU142" s="118">
        <f>IF(BS142&lt;&gt;"",$BS$4,0)</f>
        <v>0</v>
      </c>
      <c r="CV142" s="122">
        <f>IF(BS142="IR",1,0)</f>
        <v>0</v>
      </c>
      <c r="CW142" s="118">
        <f>IF(BT142&lt;&gt;"",$BT$4,0)</f>
        <v>0</v>
      </c>
      <c r="CX142" s="122">
        <f>IF(BT142="IR",1,0)</f>
        <v>0</v>
      </c>
      <c r="CY142" s="118">
        <f>IF(BU142&lt;&gt;"",$BU$4,0) + IF(BV142&lt;&gt;"",$BV$4,0) + IF(BW142&lt;&gt;"",$BW$4,0)</f>
        <v>0</v>
      </c>
      <c r="CZ142" s="122">
        <f>IF(OR(BU142="IR",BV142="IR",BW142="IR"),1,0)</f>
        <v>0</v>
      </c>
      <c r="DA142" s="118">
        <f>IF(BX142&lt;&gt;"",$BX$4,0)</f>
        <v>2</v>
      </c>
      <c r="DB142" s="122">
        <f>IF(BX142="IR",1,0)</f>
        <v>0</v>
      </c>
      <c r="DC142" s="118">
        <v>0</v>
      </c>
      <c r="DD142" s="122">
        <v>0</v>
      </c>
      <c r="DE142" s="118">
        <f>IF(BY142&lt;&gt;"",$BY$4,0)</f>
        <v>0</v>
      </c>
      <c r="DF142" s="122">
        <f>IF(BY142="IR",1,0)</f>
        <v>0</v>
      </c>
      <c r="DG142" s="118">
        <f>IF(BZ142&lt;&gt;"",$BZ$4,0)</f>
        <v>1</v>
      </c>
      <c r="DH142" s="122">
        <f>IF(BZ142="IR",1,0)</f>
        <v>0</v>
      </c>
      <c r="DI142" s="118">
        <v>0</v>
      </c>
      <c r="DJ142" s="122">
        <v>0</v>
      </c>
      <c r="DK142" s="118">
        <f>IF(CA142&lt;&gt;"",$CA$4,0)</f>
        <v>0</v>
      </c>
      <c r="DL142" s="122">
        <f>IF(CA142="IR",1,0)</f>
        <v>0</v>
      </c>
      <c r="DM142" s="118">
        <f>IF(CB142&lt;&gt;"",$CB$4,0) + IF(CC142&lt;&gt;"",$CC$4,0)</f>
        <v>0</v>
      </c>
      <c r="DN142" s="122">
        <f>IF(OR(CB142="IR",CC142="IR"),1,0)</f>
        <v>0</v>
      </c>
      <c r="DO142" s="118">
        <f>IF(CD142&lt;&gt;"",$CD$4,0) + IF(CE142="re",$CE$4,0)</f>
        <v>0</v>
      </c>
      <c r="DP142" s="122">
        <f>IF(OR(CD142="IR",CE142="IR"),1,0)</f>
        <v>0</v>
      </c>
      <c r="DQ142" s="118">
        <f>IF(CF142&lt;&gt;"",$CF$4,0) + IF(CG142="re",$CG$4,0)</f>
        <v>32</v>
      </c>
      <c r="DR142" s="122">
        <f>IF(OR(CF142="IR",CG142="IR"),1,0)</f>
        <v>0</v>
      </c>
      <c r="DS142" s="120">
        <f>IF(CH142&lt;&gt;"",$CH$4,0) + IF(CI142&lt;&gt;"",$CI$4,0)</f>
        <v>0</v>
      </c>
      <c r="DT142" s="122">
        <f>IF(OR(CH142="IR",CI142="IR"),1,0)</f>
        <v>0</v>
      </c>
      <c r="DU142" s="118">
        <f>IF(CJ142&lt;&gt;"",$CJ$4,0)</f>
        <v>0</v>
      </c>
      <c r="DV142" s="124">
        <f>IF(CJ142="IR",1,0)</f>
        <v>0</v>
      </c>
      <c r="DW142" s="106" t="s">
        <v>553</v>
      </c>
    </row>
    <row r="143" spans="1:127" ht="15.75">
      <c r="A143" s="34">
        <v>130</v>
      </c>
      <c r="B143" s="106" t="s">
        <v>520</v>
      </c>
      <c r="C143" s="30" t="s">
        <v>886</v>
      </c>
      <c r="D143" s="106" t="s">
        <v>1432</v>
      </c>
      <c r="E143" s="106" t="s">
        <v>1433</v>
      </c>
      <c r="F143" s="339">
        <v>80</v>
      </c>
      <c r="G143" s="106" t="s">
        <v>1441</v>
      </c>
      <c r="H143" s="106" t="s">
        <v>1442</v>
      </c>
      <c r="I143" s="106" t="s">
        <v>1443</v>
      </c>
      <c r="J143" s="29" t="s">
        <v>1454</v>
      </c>
      <c r="K143" s="106" t="s">
        <v>1203</v>
      </c>
      <c r="L143" s="29"/>
      <c r="M143" s="30" t="s">
        <v>1010</v>
      </c>
      <c r="N143" s="32" t="str">
        <f t="shared" si="182"/>
        <v xml:space="preserve">EC_BUSMON
EC_DRIVE_TEST_INACTIVE
EC_PRODUCTION_MODE_INACTIVE
EC_ENGINE_NOT_CRANKING
EC_BUSSYNC_PRIVATE
EC_STARTUP_4000MS
</v>
      </c>
      <c r="O143" s="16" t="s">
        <v>1011</v>
      </c>
      <c r="P143" s="14" t="s">
        <v>5</v>
      </c>
      <c r="Q143" s="14" t="s">
        <v>1011</v>
      </c>
      <c r="R143" s="14" t="s">
        <v>1011</v>
      </c>
      <c r="S143" s="14" t="s">
        <v>5</v>
      </c>
      <c r="T143" s="14" t="s">
        <v>1011</v>
      </c>
      <c r="U143" s="14" t="s">
        <v>1011</v>
      </c>
      <c r="V143" s="14" t="s">
        <v>1011</v>
      </c>
      <c r="W143" s="14" t="s">
        <v>5</v>
      </c>
      <c r="X143" s="14"/>
      <c r="Y143" s="17"/>
      <c r="Z143" s="34" t="str">
        <f t="shared" si="183"/>
        <v xml:space="preserve">CA_ACC_01
CA_PSS_05
CA_SENSOR_06
CA_SENSOR_10
</v>
      </c>
      <c r="AA143" s="478" t="s">
        <v>1011</v>
      </c>
      <c r="AB143" s="18"/>
      <c r="AC143" s="19"/>
      <c r="AD143" s="19"/>
      <c r="AE143" s="19"/>
      <c r="AF143" s="19"/>
      <c r="AG143" s="19"/>
      <c r="AH143" s="19"/>
      <c r="AI143" s="19" t="s">
        <v>1011</v>
      </c>
      <c r="AJ143" s="19"/>
      <c r="AK143" s="19"/>
      <c r="AL143" s="19"/>
      <c r="AM143" s="19"/>
      <c r="AN143" s="19"/>
      <c r="AO143" s="19"/>
      <c r="AP143" s="19"/>
      <c r="AQ143" s="19" t="s">
        <v>1011</v>
      </c>
      <c r="AR143" s="19"/>
      <c r="AS143" s="20"/>
      <c r="AT143" s="20"/>
      <c r="AU143" s="20" t="s">
        <v>1011</v>
      </c>
      <c r="AV143" s="20"/>
      <c r="AW143" s="20"/>
      <c r="AX143" s="20"/>
      <c r="AY143" s="62" t="s">
        <v>5</v>
      </c>
      <c r="AZ143" s="21" t="s">
        <v>5</v>
      </c>
      <c r="BA143" s="15" t="s">
        <v>1012</v>
      </c>
      <c r="BB143" s="15" t="s">
        <v>5</v>
      </c>
      <c r="BC143" s="15" t="s">
        <v>5</v>
      </c>
      <c r="BD143" s="15" t="s">
        <v>5</v>
      </c>
      <c r="BE143" s="15" t="s">
        <v>5</v>
      </c>
      <c r="BF143" s="22" t="s">
        <v>5</v>
      </c>
      <c r="BG143" s="23" t="s">
        <v>5</v>
      </c>
      <c r="BH143" s="15" t="s">
        <v>5</v>
      </c>
      <c r="BI143" s="15" t="s">
        <v>5</v>
      </c>
      <c r="BJ143" s="15" t="s">
        <v>1012</v>
      </c>
      <c r="BK143" s="15" t="s">
        <v>5</v>
      </c>
      <c r="BL143" s="15" t="s">
        <v>1012</v>
      </c>
      <c r="BM143" s="15" t="s">
        <v>1012</v>
      </c>
      <c r="BN143" s="15" t="s">
        <v>5</v>
      </c>
      <c r="BO143" s="15" t="s">
        <v>5</v>
      </c>
      <c r="BP143" s="24" t="s">
        <v>5</v>
      </c>
      <c r="BQ143" s="21" t="s">
        <v>5</v>
      </c>
      <c r="BR143" s="15" t="s">
        <v>5</v>
      </c>
      <c r="BS143" s="15" t="s">
        <v>5</v>
      </c>
      <c r="BT143" s="15" t="s">
        <v>5</v>
      </c>
      <c r="BU143" s="15" t="s">
        <v>5</v>
      </c>
      <c r="BV143" s="15" t="s">
        <v>5</v>
      </c>
      <c r="BW143" s="15" t="s">
        <v>5</v>
      </c>
      <c r="BX143" s="15" t="s">
        <v>1012</v>
      </c>
      <c r="BY143" s="15" t="s">
        <v>5</v>
      </c>
      <c r="BZ143" s="15" t="s">
        <v>1012</v>
      </c>
      <c r="CA143" s="15" t="s">
        <v>5</v>
      </c>
      <c r="CB143" s="15" t="s">
        <v>5</v>
      </c>
      <c r="CC143" s="15" t="s">
        <v>5</v>
      </c>
      <c r="CD143" s="15" t="s">
        <v>5</v>
      </c>
      <c r="CE143" s="15" t="s">
        <v>5</v>
      </c>
      <c r="CF143" s="15" t="s">
        <v>1012</v>
      </c>
      <c r="CG143" s="15"/>
      <c r="CH143" s="15" t="s">
        <v>5</v>
      </c>
      <c r="CI143" s="15" t="s">
        <v>5</v>
      </c>
      <c r="CJ143" s="24" t="s">
        <v>5</v>
      </c>
      <c r="CK143" s="116">
        <f t="shared" si="184"/>
        <v>1</v>
      </c>
      <c r="CL143" s="122">
        <f t="shared" si="185"/>
        <v>0</v>
      </c>
      <c r="CM143" s="118">
        <f t="shared" si="186"/>
        <v>0</v>
      </c>
      <c r="CN143" s="122">
        <f t="shared" si="187"/>
        <v>0</v>
      </c>
      <c r="CO143" s="118">
        <f t="shared" si="188"/>
        <v>88</v>
      </c>
      <c r="CP143" s="122">
        <f t="shared" si="189"/>
        <v>0</v>
      </c>
      <c r="CQ143" s="118">
        <f t="shared" si="190"/>
        <v>0</v>
      </c>
      <c r="CR143" s="122">
        <f t="shared" si="191"/>
        <v>0</v>
      </c>
      <c r="CS143" s="118">
        <f t="shared" si="192"/>
        <v>0</v>
      </c>
      <c r="CT143" s="122">
        <f t="shared" si="193"/>
        <v>0</v>
      </c>
      <c r="CU143" s="118">
        <f t="shared" si="194"/>
        <v>0</v>
      </c>
      <c r="CV143" s="122">
        <f t="shared" si="195"/>
        <v>0</v>
      </c>
      <c r="CW143" s="118">
        <f t="shared" si="196"/>
        <v>0</v>
      </c>
      <c r="CX143" s="122">
        <f t="shared" si="197"/>
        <v>0</v>
      </c>
      <c r="CY143" s="118">
        <f t="shared" si="198"/>
        <v>0</v>
      </c>
      <c r="CZ143" s="122">
        <f t="shared" si="199"/>
        <v>0</v>
      </c>
      <c r="DA143" s="118">
        <f t="shared" si="200"/>
        <v>2</v>
      </c>
      <c r="DB143" s="122">
        <f t="shared" si="201"/>
        <v>0</v>
      </c>
      <c r="DC143" s="118">
        <v>0</v>
      </c>
      <c r="DD143" s="122">
        <v>0</v>
      </c>
      <c r="DE143" s="118">
        <f t="shared" si="202"/>
        <v>0</v>
      </c>
      <c r="DF143" s="122">
        <f t="shared" si="203"/>
        <v>0</v>
      </c>
      <c r="DG143" s="118">
        <f t="shared" si="204"/>
        <v>1</v>
      </c>
      <c r="DH143" s="122">
        <f t="shared" si="205"/>
        <v>0</v>
      </c>
      <c r="DI143" s="118">
        <v>0</v>
      </c>
      <c r="DJ143" s="122">
        <v>0</v>
      </c>
      <c r="DK143" s="118">
        <f t="shared" si="206"/>
        <v>0</v>
      </c>
      <c r="DL143" s="122">
        <f t="shared" si="207"/>
        <v>0</v>
      </c>
      <c r="DM143" s="118">
        <f t="shared" si="208"/>
        <v>0</v>
      </c>
      <c r="DN143" s="122">
        <f t="shared" si="209"/>
        <v>0</v>
      </c>
      <c r="DO143" s="118">
        <f t="shared" si="210"/>
        <v>0</v>
      </c>
      <c r="DP143" s="122">
        <f t="shared" si="211"/>
        <v>0</v>
      </c>
      <c r="DQ143" s="118">
        <f t="shared" si="212"/>
        <v>32</v>
      </c>
      <c r="DR143" s="122">
        <f t="shared" si="213"/>
        <v>0</v>
      </c>
      <c r="DS143" s="120">
        <f t="shared" si="214"/>
        <v>0</v>
      </c>
      <c r="DT143" s="122">
        <f t="shared" si="215"/>
        <v>0</v>
      </c>
      <c r="DU143" s="118">
        <f t="shared" si="216"/>
        <v>0</v>
      </c>
      <c r="DV143" s="124">
        <f t="shared" si="217"/>
        <v>0</v>
      </c>
      <c r="DW143" s="106" t="s">
        <v>521</v>
      </c>
    </row>
    <row r="144" spans="1:127" ht="15.75">
      <c r="A144" s="34">
        <v>131</v>
      </c>
      <c r="B144" s="106" t="s">
        <v>524</v>
      </c>
      <c r="C144" s="30" t="s">
        <v>886</v>
      </c>
      <c r="D144" s="106" t="s">
        <v>1432</v>
      </c>
      <c r="E144" s="106" t="s">
        <v>1433</v>
      </c>
      <c r="F144" s="339">
        <v>80</v>
      </c>
      <c r="G144" s="106" t="s">
        <v>1441</v>
      </c>
      <c r="H144" s="106" t="s">
        <v>1444</v>
      </c>
      <c r="I144" s="106" t="s">
        <v>1445</v>
      </c>
      <c r="J144" s="29" t="s">
        <v>1454</v>
      </c>
      <c r="K144" s="106" t="s">
        <v>1203</v>
      </c>
      <c r="L144" s="29"/>
      <c r="M144" s="30" t="s">
        <v>1010</v>
      </c>
      <c r="N144" s="32" t="str">
        <f t="shared" si="182"/>
        <v xml:space="preserve">EC_BUSMON
EC_DRIVE_TEST_INACTIVE
EC_PRODUCTION_MODE_INACTIVE
EC_ENGINE_NOT_CRANKING
EC_BUSSYNC_PRIVATE
EC_STARTUP_4000MS
</v>
      </c>
      <c r="O144" s="16" t="s">
        <v>1011</v>
      </c>
      <c r="P144" s="14" t="s">
        <v>5</v>
      </c>
      <c r="Q144" s="14" t="s">
        <v>1011</v>
      </c>
      <c r="R144" s="14" t="s">
        <v>1011</v>
      </c>
      <c r="S144" s="14" t="s">
        <v>5</v>
      </c>
      <c r="T144" s="14" t="s">
        <v>1011</v>
      </c>
      <c r="U144" s="14" t="s">
        <v>1011</v>
      </c>
      <c r="V144" s="14" t="s">
        <v>1011</v>
      </c>
      <c r="W144" s="14" t="s">
        <v>5</v>
      </c>
      <c r="X144" s="14"/>
      <c r="Y144" s="17"/>
      <c r="Z144" s="34" t="str">
        <f t="shared" si="183"/>
        <v xml:space="preserve">CA_ACC_01
CA_PSS_05
CA_SENSOR_06
CA_SENSOR_10
</v>
      </c>
      <c r="AA144" s="478" t="s">
        <v>1011</v>
      </c>
      <c r="AB144" s="18"/>
      <c r="AC144" s="19"/>
      <c r="AD144" s="19"/>
      <c r="AE144" s="19"/>
      <c r="AF144" s="19"/>
      <c r="AG144" s="19"/>
      <c r="AH144" s="19"/>
      <c r="AI144" s="19" t="s">
        <v>1011</v>
      </c>
      <c r="AJ144" s="19"/>
      <c r="AK144" s="19"/>
      <c r="AL144" s="19"/>
      <c r="AM144" s="19"/>
      <c r="AN144" s="19"/>
      <c r="AO144" s="19"/>
      <c r="AP144" s="19"/>
      <c r="AQ144" s="19" t="s">
        <v>1011</v>
      </c>
      <c r="AR144" s="19"/>
      <c r="AS144" s="20"/>
      <c r="AT144" s="20"/>
      <c r="AU144" s="20" t="s">
        <v>1011</v>
      </c>
      <c r="AV144" s="20"/>
      <c r="AW144" s="20"/>
      <c r="AX144" s="20"/>
      <c r="AY144" s="62" t="s">
        <v>5</v>
      </c>
      <c r="AZ144" s="21" t="s">
        <v>5</v>
      </c>
      <c r="BA144" s="15" t="s">
        <v>1012</v>
      </c>
      <c r="BB144" s="15" t="s">
        <v>5</v>
      </c>
      <c r="BC144" s="15" t="s">
        <v>5</v>
      </c>
      <c r="BD144" s="15" t="s">
        <v>5</v>
      </c>
      <c r="BE144" s="15" t="s">
        <v>5</v>
      </c>
      <c r="BF144" s="22" t="s">
        <v>5</v>
      </c>
      <c r="BG144" s="23" t="s">
        <v>5</v>
      </c>
      <c r="BH144" s="15" t="s">
        <v>5</v>
      </c>
      <c r="BI144" s="15" t="s">
        <v>5</v>
      </c>
      <c r="BJ144" s="15" t="s">
        <v>1012</v>
      </c>
      <c r="BK144" s="15" t="s">
        <v>5</v>
      </c>
      <c r="BL144" s="15" t="s">
        <v>1012</v>
      </c>
      <c r="BM144" s="15" t="s">
        <v>1012</v>
      </c>
      <c r="BN144" s="15" t="s">
        <v>5</v>
      </c>
      <c r="BO144" s="15" t="s">
        <v>5</v>
      </c>
      <c r="BP144" s="24" t="s">
        <v>5</v>
      </c>
      <c r="BQ144" s="21" t="s">
        <v>5</v>
      </c>
      <c r="BR144" s="15" t="s">
        <v>5</v>
      </c>
      <c r="BS144" s="15" t="s">
        <v>5</v>
      </c>
      <c r="BT144" s="15" t="s">
        <v>5</v>
      </c>
      <c r="BU144" s="15" t="s">
        <v>5</v>
      </c>
      <c r="BV144" s="15" t="s">
        <v>5</v>
      </c>
      <c r="BW144" s="15" t="s">
        <v>5</v>
      </c>
      <c r="BX144" s="15" t="s">
        <v>1012</v>
      </c>
      <c r="BY144" s="15" t="s">
        <v>5</v>
      </c>
      <c r="BZ144" s="15" t="s">
        <v>1012</v>
      </c>
      <c r="CA144" s="15" t="s">
        <v>5</v>
      </c>
      <c r="CB144" s="15" t="s">
        <v>5</v>
      </c>
      <c r="CC144" s="15" t="s">
        <v>5</v>
      </c>
      <c r="CD144" s="15" t="s">
        <v>5</v>
      </c>
      <c r="CE144" s="15" t="s">
        <v>5</v>
      </c>
      <c r="CF144" s="15" t="s">
        <v>1012</v>
      </c>
      <c r="CG144" s="15"/>
      <c r="CH144" s="15" t="s">
        <v>5</v>
      </c>
      <c r="CI144" s="15" t="s">
        <v>5</v>
      </c>
      <c r="CJ144" s="24" t="s">
        <v>5</v>
      </c>
      <c r="CK144" s="116">
        <f t="shared" si="184"/>
        <v>1</v>
      </c>
      <c r="CL144" s="122">
        <f t="shared" si="185"/>
        <v>0</v>
      </c>
      <c r="CM144" s="118">
        <f t="shared" si="186"/>
        <v>0</v>
      </c>
      <c r="CN144" s="122">
        <f t="shared" si="187"/>
        <v>0</v>
      </c>
      <c r="CO144" s="118">
        <f t="shared" si="188"/>
        <v>88</v>
      </c>
      <c r="CP144" s="122">
        <f t="shared" si="189"/>
        <v>0</v>
      </c>
      <c r="CQ144" s="118">
        <f t="shared" si="190"/>
        <v>0</v>
      </c>
      <c r="CR144" s="122">
        <f t="shared" si="191"/>
        <v>0</v>
      </c>
      <c r="CS144" s="118">
        <f t="shared" si="192"/>
        <v>0</v>
      </c>
      <c r="CT144" s="122">
        <f t="shared" si="193"/>
        <v>0</v>
      </c>
      <c r="CU144" s="118">
        <f t="shared" si="194"/>
        <v>0</v>
      </c>
      <c r="CV144" s="122">
        <f t="shared" si="195"/>
        <v>0</v>
      </c>
      <c r="CW144" s="118">
        <f t="shared" si="196"/>
        <v>0</v>
      </c>
      <c r="CX144" s="122">
        <f t="shared" si="197"/>
        <v>0</v>
      </c>
      <c r="CY144" s="118">
        <f t="shared" si="198"/>
        <v>0</v>
      </c>
      <c r="CZ144" s="122">
        <f t="shared" si="199"/>
        <v>0</v>
      </c>
      <c r="DA144" s="118">
        <f t="shared" si="200"/>
        <v>2</v>
      </c>
      <c r="DB144" s="122">
        <f t="shared" si="201"/>
        <v>0</v>
      </c>
      <c r="DC144" s="118">
        <v>0</v>
      </c>
      <c r="DD144" s="122">
        <v>0</v>
      </c>
      <c r="DE144" s="118">
        <f t="shared" si="202"/>
        <v>0</v>
      </c>
      <c r="DF144" s="122">
        <f t="shared" si="203"/>
        <v>0</v>
      </c>
      <c r="DG144" s="118">
        <f t="shared" si="204"/>
        <v>1</v>
      </c>
      <c r="DH144" s="122">
        <f t="shared" si="205"/>
        <v>0</v>
      </c>
      <c r="DI144" s="118">
        <v>0</v>
      </c>
      <c r="DJ144" s="122">
        <v>0</v>
      </c>
      <c r="DK144" s="118">
        <f t="shared" si="206"/>
        <v>0</v>
      </c>
      <c r="DL144" s="122">
        <f t="shared" si="207"/>
        <v>0</v>
      </c>
      <c r="DM144" s="118">
        <f t="shared" si="208"/>
        <v>0</v>
      </c>
      <c r="DN144" s="122">
        <f t="shared" si="209"/>
        <v>0</v>
      </c>
      <c r="DO144" s="118">
        <f t="shared" si="210"/>
        <v>0</v>
      </c>
      <c r="DP144" s="122">
        <f t="shared" si="211"/>
        <v>0</v>
      </c>
      <c r="DQ144" s="118">
        <f t="shared" si="212"/>
        <v>32</v>
      </c>
      <c r="DR144" s="122">
        <f t="shared" si="213"/>
        <v>0</v>
      </c>
      <c r="DS144" s="120">
        <f t="shared" si="214"/>
        <v>0</v>
      </c>
      <c r="DT144" s="122">
        <f t="shared" si="215"/>
        <v>0</v>
      </c>
      <c r="DU144" s="118">
        <f t="shared" si="216"/>
        <v>0</v>
      </c>
      <c r="DV144" s="124">
        <f t="shared" si="217"/>
        <v>0</v>
      </c>
      <c r="DW144" s="106" t="s">
        <v>525</v>
      </c>
    </row>
    <row r="145" spans="1:127" ht="15.75">
      <c r="A145" s="34">
        <v>132</v>
      </c>
      <c r="B145" s="106" t="s">
        <v>528</v>
      </c>
      <c r="C145" s="30" t="s">
        <v>886</v>
      </c>
      <c r="D145" s="106" t="s">
        <v>1447</v>
      </c>
      <c r="E145" s="106" t="s">
        <v>1446</v>
      </c>
      <c r="F145" s="339">
        <v>100</v>
      </c>
      <c r="G145" s="106" t="s">
        <v>1448</v>
      </c>
      <c r="H145" s="106" t="s">
        <v>1449</v>
      </c>
      <c r="I145" s="106" t="s">
        <v>1450</v>
      </c>
      <c r="J145" s="29" t="s">
        <v>1454</v>
      </c>
      <c r="K145" s="106" t="s">
        <v>1203</v>
      </c>
      <c r="L145" s="29"/>
      <c r="M145" s="30" t="s">
        <v>1010</v>
      </c>
      <c r="N145" s="32" t="str">
        <f t="shared" si="182"/>
        <v xml:space="preserve">EC_BUSMON
EC_DRIVE_TEST_INACTIVE
EC_PRODUCTION_MODE_INACTIVE
EC_ENGINE_NOT_CRANKING
EC_BUSSYNC_PRIVATE
EC_STARTUP_4000MS
</v>
      </c>
      <c r="O145" s="16" t="s">
        <v>1011</v>
      </c>
      <c r="P145" s="14" t="s">
        <v>5</v>
      </c>
      <c r="Q145" s="14" t="s">
        <v>1011</v>
      </c>
      <c r="R145" s="14" t="s">
        <v>1011</v>
      </c>
      <c r="S145" s="14" t="s">
        <v>5</v>
      </c>
      <c r="T145" s="14" t="s">
        <v>1011</v>
      </c>
      <c r="U145" s="14" t="s">
        <v>1011</v>
      </c>
      <c r="V145" s="14" t="s">
        <v>1011</v>
      </c>
      <c r="W145" s="14" t="s">
        <v>5</v>
      </c>
      <c r="X145" s="14"/>
      <c r="Y145" s="17"/>
      <c r="Z145" s="34" t="str">
        <f t="shared" si="183"/>
        <v xml:space="preserve">CA_ACC_01
CA_PSS_05
CA_SENSOR_06
CA_SENSOR_10
</v>
      </c>
      <c r="AA145" s="478" t="s">
        <v>1011</v>
      </c>
      <c r="AB145" s="18"/>
      <c r="AC145" s="19"/>
      <c r="AD145" s="19"/>
      <c r="AE145" s="19"/>
      <c r="AF145" s="19"/>
      <c r="AG145" s="19"/>
      <c r="AH145" s="19"/>
      <c r="AI145" s="19" t="s">
        <v>1011</v>
      </c>
      <c r="AJ145" s="19"/>
      <c r="AK145" s="19"/>
      <c r="AL145" s="19"/>
      <c r="AM145" s="19"/>
      <c r="AN145" s="19"/>
      <c r="AO145" s="19"/>
      <c r="AP145" s="19"/>
      <c r="AQ145" s="19" t="s">
        <v>1011</v>
      </c>
      <c r="AR145" s="19"/>
      <c r="AS145" s="20"/>
      <c r="AT145" s="20"/>
      <c r="AU145" s="20" t="s">
        <v>1011</v>
      </c>
      <c r="AV145" s="20"/>
      <c r="AW145" s="20"/>
      <c r="AX145" s="20"/>
      <c r="AY145" s="62" t="s">
        <v>5</v>
      </c>
      <c r="AZ145" s="21" t="s">
        <v>5</v>
      </c>
      <c r="BA145" s="15" t="s">
        <v>1012</v>
      </c>
      <c r="BB145" s="15" t="s">
        <v>5</v>
      </c>
      <c r="BC145" s="15" t="s">
        <v>5</v>
      </c>
      <c r="BD145" s="15" t="s">
        <v>5</v>
      </c>
      <c r="BE145" s="15" t="s">
        <v>5</v>
      </c>
      <c r="BF145" s="22" t="s">
        <v>5</v>
      </c>
      <c r="BG145" s="23" t="s">
        <v>5</v>
      </c>
      <c r="BH145" s="15" t="s">
        <v>5</v>
      </c>
      <c r="BI145" s="15" t="s">
        <v>5</v>
      </c>
      <c r="BJ145" s="15" t="s">
        <v>1012</v>
      </c>
      <c r="BK145" s="15" t="s">
        <v>5</v>
      </c>
      <c r="BL145" s="15" t="s">
        <v>1012</v>
      </c>
      <c r="BM145" s="15" t="s">
        <v>1012</v>
      </c>
      <c r="BN145" s="15" t="s">
        <v>5</v>
      </c>
      <c r="BO145" s="15" t="s">
        <v>5</v>
      </c>
      <c r="BP145" s="24" t="s">
        <v>5</v>
      </c>
      <c r="BQ145" s="21" t="s">
        <v>5</v>
      </c>
      <c r="BR145" s="15" t="s">
        <v>5</v>
      </c>
      <c r="BS145" s="15" t="s">
        <v>5</v>
      </c>
      <c r="BT145" s="15" t="s">
        <v>5</v>
      </c>
      <c r="BU145" s="15" t="s">
        <v>5</v>
      </c>
      <c r="BV145" s="15" t="s">
        <v>5</v>
      </c>
      <c r="BW145" s="15" t="s">
        <v>5</v>
      </c>
      <c r="BX145" s="15" t="s">
        <v>1012</v>
      </c>
      <c r="BY145" s="15" t="s">
        <v>5</v>
      </c>
      <c r="BZ145" s="15" t="s">
        <v>1012</v>
      </c>
      <c r="CA145" s="15" t="s">
        <v>5</v>
      </c>
      <c r="CB145" s="15" t="s">
        <v>5</v>
      </c>
      <c r="CC145" s="15" t="s">
        <v>5</v>
      </c>
      <c r="CD145" s="15" t="s">
        <v>5</v>
      </c>
      <c r="CE145" s="15" t="s">
        <v>5</v>
      </c>
      <c r="CF145" s="15" t="s">
        <v>1012</v>
      </c>
      <c r="CG145" s="15"/>
      <c r="CH145" s="15" t="s">
        <v>5</v>
      </c>
      <c r="CI145" s="15" t="s">
        <v>5</v>
      </c>
      <c r="CJ145" s="24" t="s">
        <v>5</v>
      </c>
      <c r="CK145" s="116">
        <f t="shared" si="184"/>
        <v>1</v>
      </c>
      <c r="CL145" s="122">
        <f t="shared" si="185"/>
        <v>0</v>
      </c>
      <c r="CM145" s="118">
        <f t="shared" si="186"/>
        <v>0</v>
      </c>
      <c r="CN145" s="122">
        <f t="shared" si="187"/>
        <v>0</v>
      </c>
      <c r="CO145" s="118">
        <f t="shared" si="188"/>
        <v>88</v>
      </c>
      <c r="CP145" s="122">
        <f t="shared" si="189"/>
        <v>0</v>
      </c>
      <c r="CQ145" s="118">
        <f t="shared" si="190"/>
        <v>0</v>
      </c>
      <c r="CR145" s="122">
        <f t="shared" si="191"/>
        <v>0</v>
      </c>
      <c r="CS145" s="118">
        <f t="shared" si="192"/>
        <v>0</v>
      </c>
      <c r="CT145" s="122">
        <f t="shared" si="193"/>
        <v>0</v>
      </c>
      <c r="CU145" s="118">
        <f t="shared" si="194"/>
        <v>0</v>
      </c>
      <c r="CV145" s="122">
        <f t="shared" si="195"/>
        <v>0</v>
      </c>
      <c r="CW145" s="118">
        <f t="shared" si="196"/>
        <v>0</v>
      </c>
      <c r="CX145" s="122">
        <f t="shared" si="197"/>
        <v>0</v>
      </c>
      <c r="CY145" s="118">
        <f t="shared" si="198"/>
        <v>0</v>
      </c>
      <c r="CZ145" s="122">
        <f t="shared" si="199"/>
        <v>0</v>
      </c>
      <c r="DA145" s="118">
        <f t="shared" si="200"/>
        <v>2</v>
      </c>
      <c r="DB145" s="122">
        <f t="shared" si="201"/>
        <v>0</v>
      </c>
      <c r="DC145" s="118">
        <v>0</v>
      </c>
      <c r="DD145" s="122">
        <v>0</v>
      </c>
      <c r="DE145" s="118">
        <f t="shared" si="202"/>
        <v>0</v>
      </c>
      <c r="DF145" s="122">
        <f t="shared" si="203"/>
        <v>0</v>
      </c>
      <c r="DG145" s="118">
        <f t="shared" si="204"/>
        <v>1</v>
      </c>
      <c r="DH145" s="122">
        <f t="shared" si="205"/>
        <v>0</v>
      </c>
      <c r="DI145" s="118">
        <v>0</v>
      </c>
      <c r="DJ145" s="122">
        <v>0</v>
      </c>
      <c r="DK145" s="118">
        <f t="shared" si="206"/>
        <v>0</v>
      </c>
      <c r="DL145" s="122">
        <f t="shared" si="207"/>
        <v>0</v>
      </c>
      <c r="DM145" s="118">
        <f t="shared" si="208"/>
        <v>0</v>
      </c>
      <c r="DN145" s="122">
        <f t="shared" si="209"/>
        <v>0</v>
      </c>
      <c r="DO145" s="118">
        <f t="shared" si="210"/>
        <v>0</v>
      </c>
      <c r="DP145" s="122">
        <f t="shared" si="211"/>
        <v>0</v>
      </c>
      <c r="DQ145" s="118">
        <f t="shared" si="212"/>
        <v>32</v>
      </c>
      <c r="DR145" s="122">
        <f t="shared" si="213"/>
        <v>0</v>
      </c>
      <c r="DS145" s="120">
        <f t="shared" si="214"/>
        <v>0</v>
      </c>
      <c r="DT145" s="122">
        <f t="shared" si="215"/>
        <v>0</v>
      </c>
      <c r="DU145" s="118">
        <f t="shared" si="216"/>
        <v>0</v>
      </c>
      <c r="DV145" s="124">
        <f t="shared" si="217"/>
        <v>0</v>
      </c>
      <c r="DW145" s="106" t="s">
        <v>529</v>
      </c>
    </row>
    <row r="146" spans="1:127" ht="15.75">
      <c r="A146" s="34">
        <v>133</v>
      </c>
      <c r="B146" s="106" t="s">
        <v>532</v>
      </c>
      <c r="C146" s="30" t="s">
        <v>886</v>
      </c>
      <c r="D146" s="106" t="s">
        <v>1447</v>
      </c>
      <c r="E146" s="106" t="s">
        <v>1446</v>
      </c>
      <c r="F146" s="339">
        <v>100</v>
      </c>
      <c r="G146" s="106" t="s">
        <v>1451</v>
      </c>
      <c r="H146" s="106" t="s">
        <v>1452</v>
      </c>
      <c r="I146" s="106" t="s">
        <v>1453</v>
      </c>
      <c r="J146" s="29" t="s">
        <v>1455</v>
      </c>
      <c r="K146" s="106" t="s">
        <v>1203</v>
      </c>
      <c r="L146" s="29"/>
      <c r="M146" s="30" t="s">
        <v>1010</v>
      </c>
      <c r="N146" s="32" t="str">
        <f t="shared" si="182"/>
        <v xml:space="preserve">EC_BUSMON
EC_DRIVE_TEST_INACTIVE
EC_PRODUCTION_MODE_INACTIVE
EC_ENGINE_NOT_CRANKING
EC_BUSSYNC_PRIVATE
EC_STARTUP_4000MS
</v>
      </c>
      <c r="O146" s="16" t="s">
        <v>1011</v>
      </c>
      <c r="P146" s="14" t="s">
        <v>5</v>
      </c>
      <c r="Q146" s="14" t="s">
        <v>1011</v>
      </c>
      <c r="R146" s="14" t="s">
        <v>1011</v>
      </c>
      <c r="S146" s="14" t="s">
        <v>5</v>
      </c>
      <c r="T146" s="14" t="s">
        <v>1011</v>
      </c>
      <c r="U146" s="14" t="s">
        <v>1011</v>
      </c>
      <c r="V146" s="14" t="s">
        <v>1011</v>
      </c>
      <c r="W146" s="14" t="s">
        <v>5</v>
      </c>
      <c r="X146" s="14"/>
      <c r="Y146" s="17"/>
      <c r="Z146" s="34" t="str">
        <f t="shared" si="183"/>
        <v xml:space="preserve">CA_ACC_01
CA_PSS_05
CA_SENSOR_06
CA_SENSOR_10
</v>
      </c>
      <c r="AA146" s="478" t="s">
        <v>1011</v>
      </c>
      <c r="AB146" s="18"/>
      <c r="AC146" s="19"/>
      <c r="AD146" s="19"/>
      <c r="AE146" s="19"/>
      <c r="AF146" s="19"/>
      <c r="AG146" s="19"/>
      <c r="AH146" s="19"/>
      <c r="AI146" s="19" t="s">
        <v>1011</v>
      </c>
      <c r="AJ146" s="19"/>
      <c r="AK146" s="19"/>
      <c r="AL146" s="19"/>
      <c r="AM146" s="19"/>
      <c r="AN146" s="19"/>
      <c r="AO146" s="19"/>
      <c r="AP146" s="19"/>
      <c r="AQ146" s="19" t="s">
        <v>1011</v>
      </c>
      <c r="AR146" s="19"/>
      <c r="AS146" s="20"/>
      <c r="AT146" s="20"/>
      <c r="AU146" s="20" t="s">
        <v>1011</v>
      </c>
      <c r="AV146" s="20"/>
      <c r="AW146" s="20"/>
      <c r="AX146" s="20"/>
      <c r="AY146" s="62" t="s">
        <v>5</v>
      </c>
      <c r="AZ146" s="21" t="s">
        <v>5</v>
      </c>
      <c r="BA146" s="15" t="s">
        <v>1012</v>
      </c>
      <c r="BB146" s="15" t="s">
        <v>5</v>
      </c>
      <c r="BC146" s="15" t="s">
        <v>5</v>
      </c>
      <c r="BD146" s="15" t="s">
        <v>5</v>
      </c>
      <c r="BE146" s="15" t="s">
        <v>5</v>
      </c>
      <c r="BF146" s="22" t="s">
        <v>5</v>
      </c>
      <c r="BG146" s="23" t="s">
        <v>5</v>
      </c>
      <c r="BH146" s="15" t="s">
        <v>5</v>
      </c>
      <c r="BI146" s="15" t="s">
        <v>5</v>
      </c>
      <c r="BJ146" s="15" t="s">
        <v>1012</v>
      </c>
      <c r="BK146" s="15" t="s">
        <v>5</v>
      </c>
      <c r="BL146" s="15" t="s">
        <v>1012</v>
      </c>
      <c r="BM146" s="15" t="s">
        <v>1012</v>
      </c>
      <c r="BN146" s="15" t="s">
        <v>5</v>
      </c>
      <c r="BO146" s="15" t="s">
        <v>5</v>
      </c>
      <c r="BP146" s="24" t="s">
        <v>5</v>
      </c>
      <c r="BQ146" s="21" t="s">
        <v>5</v>
      </c>
      <c r="BR146" s="15" t="s">
        <v>5</v>
      </c>
      <c r="BS146" s="15" t="s">
        <v>5</v>
      </c>
      <c r="BT146" s="15" t="s">
        <v>5</v>
      </c>
      <c r="BU146" s="15" t="s">
        <v>5</v>
      </c>
      <c r="BV146" s="15" t="s">
        <v>5</v>
      </c>
      <c r="BW146" s="15" t="s">
        <v>5</v>
      </c>
      <c r="BX146" s="15" t="s">
        <v>1012</v>
      </c>
      <c r="BY146" s="15" t="s">
        <v>5</v>
      </c>
      <c r="BZ146" s="15" t="s">
        <v>1012</v>
      </c>
      <c r="CA146" s="15" t="s">
        <v>5</v>
      </c>
      <c r="CB146" s="15" t="s">
        <v>5</v>
      </c>
      <c r="CC146" s="15" t="s">
        <v>5</v>
      </c>
      <c r="CD146" s="15" t="s">
        <v>5</v>
      </c>
      <c r="CE146" s="15" t="s">
        <v>5</v>
      </c>
      <c r="CF146" s="15" t="s">
        <v>1012</v>
      </c>
      <c r="CG146" s="15"/>
      <c r="CH146" s="15" t="s">
        <v>5</v>
      </c>
      <c r="CI146" s="15" t="s">
        <v>5</v>
      </c>
      <c r="CJ146" s="24" t="s">
        <v>5</v>
      </c>
      <c r="CK146" s="116">
        <f t="shared" si="184"/>
        <v>1</v>
      </c>
      <c r="CL146" s="122">
        <f t="shared" si="185"/>
        <v>0</v>
      </c>
      <c r="CM146" s="118">
        <f t="shared" si="186"/>
        <v>0</v>
      </c>
      <c r="CN146" s="122">
        <f t="shared" si="187"/>
        <v>0</v>
      </c>
      <c r="CO146" s="118">
        <f t="shared" si="188"/>
        <v>88</v>
      </c>
      <c r="CP146" s="122">
        <f t="shared" si="189"/>
        <v>0</v>
      </c>
      <c r="CQ146" s="118">
        <f t="shared" si="190"/>
        <v>0</v>
      </c>
      <c r="CR146" s="122">
        <f t="shared" si="191"/>
        <v>0</v>
      </c>
      <c r="CS146" s="118">
        <f t="shared" si="192"/>
        <v>0</v>
      </c>
      <c r="CT146" s="122">
        <f t="shared" si="193"/>
        <v>0</v>
      </c>
      <c r="CU146" s="118">
        <f t="shared" si="194"/>
        <v>0</v>
      </c>
      <c r="CV146" s="122">
        <f t="shared" si="195"/>
        <v>0</v>
      </c>
      <c r="CW146" s="118">
        <f t="shared" si="196"/>
        <v>0</v>
      </c>
      <c r="CX146" s="122">
        <f t="shared" si="197"/>
        <v>0</v>
      </c>
      <c r="CY146" s="118">
        <f t="shared" si="198"/>
        <v>0</v>
      </c>
      <c r="CZ146" s="122">
        <f t="shared" si="199"/>
        <v>0</v>
      </c>
      <c r="DA146" s="118">
        <f t="shared" si="200"/>
        <v>2</v>
      </c>
      <c r="DB146" s="122">
        <f t="shared" si="201"/>
        <v>0</v>
      </c>
      <c r="DC146" s="118">
        <v>0</v>
      </c>
      <c r="DD146" s="122">
        <v>0</v>
      </c>
      <c r="DE146" s="118">
        <f t="shared" si="202"/>
        <v>0</v>
      </c>
      <c r="DF146" s="122">
        <f t="shared" si="203"/>
        <v>0</v>
      </c>
      <c r="DG146" s="118">
        <f t="shared" si="204"/>
        <v>1</v>
      </c>
      <c r="DH146" s="122">
        <f t="shared" si="205"/>
        <v>0</v>
      </c>
      <c r="DI146" s="118">
        <v>0</v>
      </c>
      <c r="DJ146" s="122">
        <v>0</v>
      </c>
      <c r="DK146" s="118">
        <f t="shared" si="206"/>
        <v>0</v>
      </c>
      <c r="DL146" s="122">
        <f t="shared" si="207"/>
        <v>0</v>
      </c>
      <c r="DM146" s="118">
        <f t="shared" si="208"/>
        <v>0</v>
      </c>
      <c r="DN146" s="122">
        <f t="shared" si="209"/>
        <v>0</v>
      </c>
      <c r="DO146" s="118">
        <f t="shared" si="210"/>
        <v>0</v>
      </c>
      <c r="DP146" s="122">
        <f t="shared" si="211"/>
        <v>0</v>
      </c>
      <c r="DQ146" s="118">
        <f t="shared" si="212"/>
        <v>32</v>
      </c>
      <c r="DR146" s="122">
        <f t="shared" si="213"/>
        <v>0</v>
      </c>
      <c r="DS146" s="120">
        <f t="shared" si="214"/>
        <v>0</v>
      </c>
      <c r="DT146" s="122">
        <f t="shared" si="215"/>
        <v>0</v>
      </c>
      <c r="DU146" s="118">
        <f t="shared" si="216"/>
        <v>0</v>
      </c>
      <c r="DV146" s="124">
        <f t="shared" si="217"/>
        <v>0</v>
      </c>
      <c r="DW146" s="106" t="s">
        <v>533</v>
      </c>
    </row>
    <row r="147" spans="1:127" ht="90">
      <c r="A147" s="34">
        <v>134</v>
      </c>
      <c r="B147" s="106" t="s">
        <v>536</v>
      </c>
      <c r="C147" s="30" t="s">
        <v>886</v>
      </c>
      <c r="D147" s="106" t="s">
        <v>1434</v>
      </c>
      <c r="E147" s="106" t="s">
        <v>1435</v>
      </c>
      <c r="F147" s="339">
        <v>1000</v>
      </c>
      <c r="G147" s="106" t="s">
        <v>1439</v>
      </c>
      <c r="H147" s="394" t="s">
        <v>1459</v>
      </c>
      <c r="I147" s="394" t="s">
        <v>1463</v>
      </c>
      <c r="J147" s="29" t="s">
        <v>1203</v>
      </c>
      <c r="K147" s="106" t="s">
        <v>1203</v>
      </c>
      <c r="L147" s="29"/>
      <c r="M147" s="30" t="s">
        <v>1010</v>
      </c>
      <c r="N147" s="32" t="str">
        <f t="shared" si="182"/>
        <v xml:space="preserve">EC_BUSMON
EC_DRIVE_TEST_INACTIVE
EC_PRODUCTION_MODE_INACTIVE
EC_ENGINE_NOT_CRANKING
EC_BUSSYNC_PRIVATE
EC_STARTUP_4000MS
</v>
      </c>
      <c r="O147" s="16" t="s">
        <v>1011</v>
      </c>
      <c r="P147" s="14" t="s">
        <v>5</v>
      </c>
      <c r="Q147" s="14" t="s">
        <v>1011</v>
      </c>
      <c r="R147" s="14" t="s">
        <v>1011</v>
      </c>
      <c r="S147" s="14" t="s">
        <v>5</v>
      </c>
      <c r="T147" s="14" t="s">
        <v>1011</v>
      </c>
      <c r="U147" s="14" t="s">
        <v>1011</v>
      </c>
      <c r="V147" s="14" t="s">
        <v>1011</v>
      </c>
      <c r="W147" s="14" t="s">
        <v>5</v>
      </c>
      <c r="X147" s="14"/>
      <c r="Y147" s="17"/>
      <c r="Z147" s="34" t="str">
        <f t="shared" si="183"/>
        <v xml:space="preserve">CA_ACC_01
CA_PSS_05
CA_SENSOR_06
CA_SENSOR_10
</v>
      </c>
      <c r="AA147" s="478" t="s">
        <v>1011</v>
      </c>
      <c r="AB147" s="18"/>
      <c r="AC147" s="19"/>
      <c r="AD147" s="19"/>
      <c r="AE147" s="19"/>
      <c r="AF147" s="19"/>
      <c r="AG147" s="19"/>
      <c r="AH147" s="19"/>
      <c r="AI147" s="19" t="s">
        <v>1011</v>
      </c>
      <c r="AJ147" s="19"/>
      <c r="AK147" s="19"/>
      <c r="AL147" s="19"/>
      <c r="AM147" s="19"/>
      <c r="AN147" s="19"/>
      <c r="AO147" s="19"/>
      <c r="AP147" s="19"/>
      <c r="AQ147" s="19" t="s">
        <v>1011</v>
      </c>
      <c r="AR147" s="19"/>
      <c r="AS147" s="20"/>
      <c r="AT147" s="20"/>
      <c r="AU147" s="20" t="s">
        <v>1011</v>
      </c>
      <c r="AV147" s="20"/>
      <c r="AW147" s="20"/>
      <c r="AX147" s="20"/>
      <c r="AY147" s="62" t="s">
        <v>5</v>
      </c>
      <c r="AZ147" s="21" t="s">
        <v>5</v>
      </c>
      <c r="BA147" s="15" t="s">
        <v>1012</v>
      </c>
      <c r="BB147" s="15" t="s">
        <v>5</v>
      </c>
      <c r="BC147" s="15" t="s">
        <v>5</v>
      </c>
      <c r="BD147" s="15" t="s">
        <v>5</v>
      </c>
      <c r="BE147" s="15" t="s">
        <v>5</v>
      </c>
      <c r="BF147" s="22" t="s">
        <v>5</v>
      </c>
      <c r="BG147" s="23" t="s">
        <v>5</v>
      </c>
      <c r="BH147" s="15" t="s">
        <v>5</v>
      </c>
      <c r="BI147" s="15" t="s">
        <v>5</v>
      </c>
      <c r="BJ147" s="15" t="s">
        <v>1012</v>
      </c>
      <c r="BK147" s="15" t="s">
        <v>5</v>
      </c>
      <c r="BL147" s="15" t="s">
        <v>1012</v>
      </c>
      <c r="BM147" s="15" t="s">
        <v>1012</v>
      </c>
      <c r="BN147" s="15" t="s">
        <v>5</v>
      </c>
      <c r="BO147" s="15" t="s">
        <v>5</v>
      </c>
      <c r="BP147" s="24" t="s">
        <v>5</v>
      </c>
      <c r="BQ147" s="21" t="s">
        <v>5</v>
      </c>
      <c r="BR147" s="15" t="s">
        <v>5</v>
      </c>
      <c r="BS147" s="15" t="s">
        <v>5</v>
      </c>
      <c r="BT147" s="15" t="s">
        <v>5</v>
      </c>
      <c r="BU147" s="15" t="s">
        <v>5</v>
      </c>
      <c r="BV147" s="15" t="s">
        <v>5</v>
      </c>
      <c r="BW147" s="15" t="s">
        <v>5</v>
      </c>
      <c r="BX147" s="15" t="s">
        <v>1012</v>
      </c>
      <c r="BY147" s="15" t="s">
        <v>5</v>
      </c>
      <c r="BZ147" s="15" t="s">
        <v>1012</v>
      </c>
      <c r="CA147" s="15" t="s">
        <v>5</v>
      </c>
      <c r="CB147" s="15" t="s">
        <v>5</v>
      </c>
      <c r="CC147" s="15" t="s">
        <v>5</v>
      </c>
      <c r="CD147" s="15" t="s">
        <v>5</v>
      </c>
      <c r="CE147" s="15" t="s">
        <v>5</v>
      </c>
      <c r="CF147" s="15" t="s">
        <v>1012</v>
      </c>
      <c r="CG147" s="15"/>
      <c r="CH147" s="15" t="s">
        <v>5</v>
      </c>
      <c r="CI147" s="15" t="s">
        <v>5</v>
      </c>
      <c r="CJ147" s="24" t="s">
        <v>5</v>
      </c>
      <c r="CK147" s="116">
        <f t="shared" si="184"/>
        <v>1</v>
      </c>
      <c r="CL147" s="122">
        <f t="shared" si="185"/>
        <v>0</v>
      </c>
      <c r="CM147" s="118">
        <f t="shared" si="186"/>
        <v>0</v>
      </c>
      <c r="CN147" s="122">
        <f t="shared" si="187"/>
        <v>0</v>
      </c>
      <c r="CO147" s="118">
        <f t="shared" si="188"/>
        <v>88</v>
      </c>
      <c r="CP147" s="122">
        <f t="shared" si="189"/>
        <v>0</v>
      </c>
      <c r="CQ147" s="118">
        <f t="shared" si="190"/>
        <v>0</v>
      </c>
      <c r="CR147" s="122">
        <f t="shared" si="191"/>
        <v>0</v>
      </c>
      <c r="CS147" s="118">
        <f t="shared" si="192"/>
        <v>0</v>
      </c>
      <c r="CT147" s="122">
        <f t="shared" si="193"/>
        <v>0</v>
      </c>
      <c r="CU147" s="118">
        <f t="shared" si="194"/>
        <v>0</v>
      </c>
      <c r="CV147" s="122">
        <f t="shared" si="195"/>
        <v>0</v>
      </c>
      <c r="CW147" s="118">
        <f t="shared" si="196"/>
        <v>0</v>
      </c>
      <c r="CX147" s="122">
        <f t="shared" si="197"/>
        <v>0</v>
      </c>
      <c r="CY147" s="118">
        <f t="shared" si="198"/>
        <v>0</v>
      </c>
      <c r="CZ147" s="122">
        <f t="shared" si="199"/>
        <v>0</v>
      </c>
      <c r="DA147" s="118">
        <f t="shared" si="200"/>
        <v>2</v>
      </c>
      <c r="DB147" s="122">
        <f t="shared" si="201"/>
        <v>0</v>
      </c>
      <c r="DC147" s="118">
        <v>0</v>
      </c>
      <c r="DD147" s="122">
        <v>0</v>
      </c>
      <c r="DE147" s="118">
        <f t="shared" si="202"/>
        <v>0</v>
      </c>
      <c r="DF147" s="122">
        <f t="shared" si="203"/>
        <v>0</v>
      </c>
      <c r="DG147" s="118">
        <f t="shared" si="204"/>
        <v>1</v>
      </c>
      <c r="DH147" s="122">
        <f t="shared" si="205"/>
        <v>0</v>
      </c>
      <c r="DI147" s="118">
        <v>0</v>
      </c>
      <c r="DJ147" s="122">
        <v>0</v>
      </c>
      <c r="DK147" s="118">
        <f t="shared" si="206"/>
        <v>0</v>
      </c>
      <c r="DL147" s="122">
        <f t="shared" si="207"/>
        <v>0</v>
      </c>
      <c r="DM147" s="118">
        <f t="shared" si="208"/>
        <v>0</v>
      </c>
      <c r="DN147" s="122">
        <f t="shared" si="209"/>
        <v>0</v>
      </c>
      <c r="DO147" s="118">
        <f t="shared" si="210"/>
        <v>0</v>
      </c>
      <c r="DP147" s="122">
        <f t="shared" si="211"/>
        <v>0</v>
      </c>
      <c r="DQ147" s="118">
        <f t="shared" si="212"/>
        <v>32</v>
      </c>
      <c r="DR147" s="122">
        <f t="shared" si="213"/>
        <v>0</v>
      </c>
      <c r="DS147" s="120">
        <f t="shared" si="214"/>
        <v>0</v>
      </c>
      <c r="DT147" s="122">
        <f t="shared" si="215"/>
        <v>0</v>
      </c>
      <c r="DU147" s="118">
        <f t="shared" si="216"/>
        <v>0</v>
      </c>
      <c r="DV147" s="124">
        <f t="shared" si="217"/>
        <v>0</v>
      </c>
      <c r="DW147" s="106" t="s">
        <v>537</v>
      </c>
    </row>
    <row r="148" spans="1:127" ht="15.75">
      <c r="A148" s="34">
        <v>135</v>
      </c>
      <c r="B148" s="106" t="s">
        <v>540</v>
      </c>
      <c r="C148" s="30" t="s">
        <v>886</v>
      </c>
      <c r="D148" s="106" t="s">
        <v>1434</v>
      </c>
      <c r="E148" s="106" t="s">
        <v>1435</v>
      </c>
      <c r="F148" s="339">
        <v>1000</v>
      </c>
      <c r="G148" s="106" t="s">
        <v>1438</v>
      </c>
      <c r="H148" s="106" t="s">
        <v>1460</v>
      </c>
      <c r="I148" s="106" t="s">
        <v>1464</v>
      </c>
      <c r="J148" s="29" t="s">
        <v>1454</v>
      </c>
      <c r="K148" s="106" t="s">
        <v>1203</v>
      </c>
      <c r="L148" s="29"/>
      <c r="M148" s="30" t="s">
        <v>1010</v>
      </c>
      <c r="N148" s="32" t="str">
        <f t="shared" si="182"/>
        <v xml:space="preserve">EC_BUSMON
EC_DRIVE_TEST_INACTIVE
EC_PRODUCTION_MODE_INACTIVE
EC_ENGINE_NOT_CRANKING
EC_BUSSYNC_PRIVATE
EC_STARTUP_4000MS
</v>
      </c>
      <c r="O148" s="16" t="s">
        <v>1011</v>
      </c>
      <c r="P148" s="14" t="s">
        <v>5</v>
      </c>
      <c r="Q148" s="14" t="s">
        <v>1011</v>
      </c>
      <c r="R148" s="14" t="s">
        <v>1011</v>
      </c>
      <c r="S148" s="14" t="s">
        <v>5</v>
      </c>
      <c r="T148" s="14" t="s">
        <v>1011</v>
      </c>
      <c r="U148" s="14" t="s">
        <v>1011</v>
      </c>
      <c r="V148" s="14" t="s">
        <v>1011</v>
      </c>
      <c r="W148" s="14" t="s">
        <v>5</v>
      </c>
      <c r="X148" s="14"/>
      <c r="Y148" s="17"/>
      <c r="Z148" s="34" t="str">
        <f t="shared" si="183"/>
        <v xml:space="preserve">CA_ACC_01
CA_PSS_05
CA_SENSOR_06
CA_SENSOR_10
</v>
      </c>
      <c r="AA148" s="478" t="s">
        <v>1011</v>
      </c>
      <c r="AB148" s="18"/>
      <c r="AC148" s="19"/>
      <c r="AD148" s="19"/>
      <c r="AE148" s="19"/>
      <c r="AF148" s="19"/>
      <c r="AG148" s="19"/>
      <c r="AH148" s="19"/>
      <c r="AI148" s="19" t="s">
        <v>1011</v>
      </c>
      <c r="AJ148" s="19"/>
      <c r="AK148" s="19"/>
      <c r="AL148" s="19"/>
      <c r="AM148" s="19"/>
      <c r="AN148" s="19"/>
      <c r="AO148" s="19"/>
      <c r="AP148" s="19"/>
      <c r="AQ148" s="19" t="s">
        <v>1011</v>
      </c>
      <c r="AR148" s="19"/>
      <c r="AS148" s="20"/>
      <c r="AT148" s="20"/>
      <c r="AU148" s="20" t="s">
        <v>1011</v>
      </c>
      <c r="AV148" s="20"/>
      <c r="AW148" s="20"/>
      <c r="AX148" s="20"/>
      <c r="AY148" s="62" t="s">
        <v>5</v>
      </c>
      <c r="AZ148" s="21" t="s">
        <v>5</v>
      </c>
      <c r="BA148" s="15" t="s">
        <v>1012</v>
      </c>
      <c r="BB148" s="15" t="s">
        <v>5</v>
      </c>
      <c r="BC148" s="15" t="s">
        <v>5</v>
      </c>
      <c r="BD148" s="15" t="s">
        <v>5</v>
      </c>
      <c r="BE148" s="15" t="s">
        <v>5</v>
      </c>
      <c r="BF148" s="22" t="s">
        <v>5</v>
      </c>
      <c r="BG148" s="23" t="s">
        <v>5</v>
      </c>
      <c r="BH148" s="15" t="s">
        <v>5</v>
      </c>
      <c r="BI148" s="15" t="s">
        <v>5</v>
      </c>
      <c r="BJ148" s="15" t="s">
        <v>1012</v>
      </c>
      <c r="BK148" s="15" t="s">
        <v>5</v>
      </c>
      <c r="BL148" s="15" t="s">
        <v>1012</v>
      </c>
      <c r="BM148" s="15" t="s">
        <v>1012</v>
      </c>
      <c r="BN148" s="15" t="s">
        <v>5</v>
      </c>
      <c r="BO148" s="15" t="s">
        <v>5</v>
      </c>
      <c r="BP148" s="24" t="s">
        <v>5</v>
      </c>
      <c r="BQ148" s="21" t="s">
        <v>5</v>
      </c>
      <c r="BR148" s="15" t="s">
        <v>5</v>
      </c>
      <c r="BS148" s="15" t="s">
        <v>5</v>
      </c>
      <c r="BT148" s="15" t="s">
        <v>5</v>
      </c>
      <c r="BU148" s="15" t="s">
        <v>5</v>
      </c>
      <c r="BV148" s="15" t="s">
        <v>5</v>
      </c>
      <c r="BW148" s="15" t="s">
        <v>5</v>
      </c>
      <c r="BX148" s="15" t="s">
        <v>1012</v>
      </c>
      <c r="BY148" s="15" t="s">
        <v>5</v>
      </c>
      <c r="BZ148" s="15" t="s">
        <v>1012</v>
      </c>
      <c r="CA148" s="15" t="s">
        <v>5</v>
      </c>
      <c r="CB148" s="15" t="s">
        <v>5</v>
      </c>
      <c r="CC148" s="15" t="s">
        <v>5</v>
      </c>
      <c r="CD148" s="15" t="s">
        <v>5</v>
      </c>
      <c r="CE148" s="15" t="s">
        <v>5</v>
      </c>
      <c r="CF148" s="15" t="s">
        <v>1012</v>
      </c>
      <c r="CG148" s="15"/>
      <c r="CH148" s="15" t="s">
        <v>5</v>
      </c>
      <c r="CI148" s="15" t="s">
        <v>5</v>
      </c>
      <c r="CJ148" s="24" t="s">
        <v>5</v>
      </c>
      <c r="CK148" s="116">
        <f t="shared" si="184"/>
        <v>1</v>
      </c>
      <c r="CL148" s="122">
        <f t="shared" si="185"/>
        <v>0</v>
      </c>
      <c r="CM148" s="118">
        <f t="shared" si="186"/>
        <v>0</v>
      </c>
      <c r="CN148" s="122">
        <f t="shared" si="187"/>
        <v>0</v>
      </c>
      <c r="CO148" s="118">
        <f t="shared" si="188"/>
        <v>88</v>
      </c>
      <c r="CP148" s="122">
        <f t="shared" si="189"/>
        <v>0</v>
      </c>
      <c r="CQ148" s="118">
        <f t="shared" si="190"/>
        <v>0</v>
      </c>
      <c r="CR148" s="122">
        <f t="shared" si="191"/>
        <v>0</v>
      </c>
      <c r="CS148" s="118">
        <f t="shared" si="192"/>
        <v>0</v>
      </c>
      <c r="CT148" s="122">
        <f t="shared" si="193"/>
        <v>0</v>
      </c>
      <c r="CU148" s="118">
        <f t="shared" si="194"/>
        <v>0</v>
      </c>
      <c r="CV148" s="122">
        <f t="shared" si="195"/>
        <v>0</v>
      </c>
      <c r="CW148" s="118">
        <f t="shared" si="196"/>
        <v>0</v>
      </c>
      <c r="CX148" s="122">
        <f t="shared" si="197"/>
        <v>0</v>
      </c>
      <c r="CY148" s="118">
        <f t="shared" si="198"/>
        <v>0</v>
      </c>
      <c r="CZ148" s="122">
        <f t="shared" si="199"/>
        <v>0</v>
      </c>
      <c r="DA148" s="118">
        <f t="shared" si="200"/>
        <v>2</v>
      </c>
      <c r="DB148" s="122">
        <f t="shared" si="201"/>
        <v>0</v>
      </c>
      <c r="DC148" s="118">
        <v>0</v>
      </c>
      <c r="DD148" s="122">
        <v>0</v>
      </c>
      <c r="DE148" s="118">
        <f t="shared" si="202"/>
        <v>0</v>
      </c>
      <c r="DF148" s="122">
        <f t="shared" si="203"/>
        <v>0</v>
      </c>
      <c r="DG148" s="118">
        <f t="shared" si="204"/>
        <v>1</v>
      </c>
      <c r="DH148" s="122">
        <f t="shared" si="205"/>
        <v>0</v>
      </c>
      <c r="DI148" s="118">
        <v>0</v>
      </c>
      <c r="DJ148" s="122">
        <v>0</v>
      </c>
      <c r="DK148" s="118">
        <f t="shared" si="206"/>
        <v>0</v>
      </c>
      <c r="DL148" s="122">
        <f t="shared" si="207"/>
        <v>0</v>
      </c>
      <c r="DM148" s="118">
        <f t="shared" si="208"/>
        <v>0</v>
      </c>
      <c r="DN148" s="122">
        <f t="shared" si="209"/>
        <v>0</v>
      </c>
      <c r="DO148" s="118">
        <f t="shared" si="210"/>
        <v>0</v>
      </c>
      <c r="DP148" s="122">
        <f t="shared" si="211"/>
        <v>0</v>
      </c>
      <c r="DQ148" s="118">
        <f t="shared" si="212"/>
        <v>32</v>
      </c>
      <c r="DR148" s="122">
        <f t="shared" si="213"/>
        <v>0</v>
      </c>
      <c r="DS148" s="120">
        <f t="shared" si="214"/>
        <v>0</v>
      </c>
      <c r="DT148" s="122">
        <f t="shared" si="215"/>
        <v>0</v>
      </c>
      <c r="DU148" s="118">
        <f t="shared" si="216"/>
        <v>0</v>
      </c>
      <c r="DV148" s="124">
        <f t="shared" si="217"/>
        <v>0</v>
      </c>
      <c r="DW148" s="106" t="s">
        <v>541</v>
      </c>
    </row>
    <row r="149" spans="1:127" ht="15.75">
      <c r="A149" s="34">
        <v>136</v>
      </c>
      <c r="B149" s="106" t="s">
        <v>544</v>
      </c>
      <c r="C149" s="30" t="s">
        <v>886</v>
      </c>
      <c r="D149" s="106" t="s">
        <v>1434</v>
      </c>
      <c r="E149" s="106" t="s">
        <v>1435</v>
      </c>
      <c r="F149" s="339">
        <v>1000</v>
      </c>
      <c r="G149" s="106" t="s">
        <v>1439</v>
      </c>
      <c r="H149" s="106" t="s">
        <v>1461</v>
      </c>
      <c r="I149" s="106" t="s">
        <v>1465</v>
      </c>
      <c r="J149" s="29" t="s">
        <v>1454</v>
      </c>
      <c r="K149" s="106" t="s">
        <v>1203</v>
      </c>
      <c r="L149" s="29"/>
      <c r="M149" s="30" t="s">
        <v>1010</v>
      </c>
      <c r="N149" s="32" t="str">
        <f t="shared" si="182"/>
        <v xml:space="preserve">EC_BUSMON
EC_DRIVE_TEST_INACTIVE
EC_PRODUCTION_MODE_INACTIVE
EC_ENGINE_NOT_CRANKING
EC_BUSSYNC_PRIVATE
EC_STARTUP_4000MS
</v>
      </c>
      <c r="O149" s="16" t="s">
        <v>1011</v>
      </c>
      <c r="P149" s="14" t="s">
        <v>5</v>
      </c>
      <c r="Q149" s="14" t="s">
        <v>1011</v>
      </c>
      <c r="R149" s="14" t="s">
        <v>1011</v>
      </c>
      <c r="S149" s="14" t="s">
        <v>5</v>
      </c>
      <c r="T149" s="14" t="s">
        <v>1011</v>
      </c>
      <c r="U149" s="14" t="s">
        <v>1011</v>
      </c>
      <c r="V149" s="14" t="s">
        <v>1011</v>
      </c>
      <c r="W149" s="14" t="s">
        <v>5</v>
      </c>
      <c r="X149" s="14"/>
      <c r="Y149" s="17"/>
      <c r="Z149" s="34" t="str">
        <f t="shared" si="183"/>
        <v xml:space="preserve">CA_ACC_01
CA_PSS_05
CA_SENSOR_06
CA_SENSOR_10
</v>
      </c>
      <c r="AA149" s="478" t="s">
        <v>1011</v>
      </c>
      <c r="AB149" s="18"/>
      <c r="AC149" s="19"/>
      <c r="AD149" s="19"/>
      <c r="AE149" s="19"/>
      <c r="AF149" s="19"/>
      <c r="AG149" s="19"/>
      <c r="AH149" s="19"/>
      <c r="AI149" s="19" t="s">
        <v>1011</v>
      </c>
      <c r="AJ149" s="19"/>
      <c r="AK149" s="19"/>
      <c r="AL149" s="19"/>
      <c r="AM149" s="19"/>
      <c r="AN149" s="19"/>
      <c r="AO149" s="19"/>
      <c r="AP149" s="19"/>
      <c r="AQ149" s="19" t="s">
        <v>1011</v>
      </c>
      <c r="AR149" s="19"/>
      <c r="AS149" s="20"/>
      <c r="AT149" s="20"/>
      <c r="AU149" s="20" t="s">
        <v>1011</v>
      </c>
      <c r="AV149" s="20"/>
      <c r="AW149" s="20"/>
      <c r="AX149" s="20"/>
      <c r="AY149" s="62" t="s">
        <v>5</v>
      </c>
      <c r="AZ149" s="21" t="s">
        <v>5</v>
      </c>
      <c r="BA149" s="15" t="s">
        <v>1012</v>
      </c>
      <c r="BB149" s="15" t="s">
        <v>5</v>
      </c>
      <c r="BC149" s="15" t="s">
        <v>5</v>
      </c>
      <c r="BD149" s="15" t="s">
        <v>5</v>
      </c>
      <c r="BE149" s="15" t="s">
        <v>5</v>
      </c>
      <c r="BF149" s="22" t="s">
        <v>5</v>
      </c>
      <c r="BG149" s="23" t="s">
        <v>5</v>
      </c>
      <c r="BH149" s="15" t="s">
        <v>5</v>
      </c>
      <c r="BI149" s="15" t="s">
        <v>5</v>
      </c>
      <c r="BJ149" s="15" t="s">
        <v>1012</v>
      </c>
      <c r="BK149" s="15" t="s">
        <v>5</v>
      </c>
      <c r="BL149" s="15" t="s">
        <v>1012</v>
      </c>
      <c r="BM149" s="15" t="s">
        <v>1012</v>
      </c>
      <c r="BN149" s="15" t="s">
        <v>5</v>
      </c>
      <c r="BO149" s="15" t="s">
        <v>5</v>
      </c>
      <c r="BP149" s="24" t="s">
        <v>5</v>
      </c>
      <c r="BQ149" s="21" t="s">
        <v>5</v>
      </c>
      <c r="BR149" s="15" t="s">
        <v>5</v>
      </c>
      <c r="BS149" s="15" t="s">
        <v>5</v>
      </c>
      <c r="BT149" s="15" t="s">
        <v>5</v>
      </c>
      <c r="BU149" s="15" t="s">
        <v>5</v>
      </c>
      <c r="BV149" s="15" t="s">
        <v>5</v>
      </c>
      <c r="BW149" s="15" t="s">
        <v>5</v>
      </c>
      <c r="BX149" s="15" t="s">
        <v>1012</v>
      </c>
      <c r="BY149" s="15" t="s">
        <v>5</v>
      </c>
      <c r="BZ149" s="15" t="s">
        <v>1012</v>
      </c>
      <c r="CA149" s="15" t="s">
        <v>5</v>
      </c>
      <c r="CB149" s="15" t="s">
        <v>5</v>
      </c>
      <c r="CC149" s="15" t="s">
        <v>5</v>
      </c>
      <c r="CD149" s="15" t="s">
        <v>5</v>
      </c>
      <c r="CE149" s="15" t="s">
        <v>5</v>
      </c>
      <c r="CF149" s="15" t="s">
        <v>1012</v>
      </c>
      <c r="CG149" s="15"/>
      <c r="CH149" s="15" t="s">
        <v>5</v>
      </c>
      <c r="CI149" s="15" t="s">
        <v>5</v>
      </c>
      <c r="CJ149" s="24" t="s">
        <v>5</v>
      </c>
      <c r="CK149" s="116">
        <f t="shared" si="184"/>
        <v>1</v>
      </c>
      <c r="CL149" s="122">
        <f t="shared" si="185"/>
        <v>0</v>
      </c>
      <c r="CM149" s="118">
        <f t="shared" si="186"/>
        <v>0</v>
      </c>
      <c r="CN149" s="122">
        <f t="shared" si="187"/>
        <v>0</v>
      </c>
      <c r="CO149" s="118">
        <f t="shared" si="188"/>
        <v>88</v>
      </c>
      <c r="CP149" s="122">
        <f t="shared" si="189"/>
        <v>0</v>
      </c>
      <c r="CQ149" s="118">
        <f t="shared" si="190"/>
        <v>0</v>
      </c>
      <c r="CR149" s="122">
        <f t="shared" si="191"/>
        <v>0</v>
      </c>
      <c r="CS149" s="118">
        <f t="shared" si="192"/>
        <v>0</v>
      </c>
      <c r="CT149" s="122">
        <f t="shared" si="193"/>
        <v>0</v>
      </c>
      <c r="CU149" s="118">
        <f t="shared" si="194"/>
        <v>0</v>
      </c>
      <c r="CV149" s="122">
        <f t="shared" si="195"/>
        <v>0</v>
      </c>
      <c r="CW149" s="118">
        <f t="shared" si="196"/>
        <v>0</v>
      </c>
      <c r="CX149" s="122">
        <f t="shared" si="197"/>
        <v>0</v>
      </c>
      <c r="CY149" s="118">
        <f t="shared" si="198"/>
        <v>0</v>
      </c>
      <c r="CZ149" s="122">
        <f t="shared" si="199"/>
        <v>0</v>
      </c>
      <c r="DA149" s="118">
        <f t="shared" si="200"/>
        <v>2</v>
      </c>
      <c r="DB149" s="122">
        <f t="shared" si="201"/>
        <v>0</v>
      </c>
      <c r="DC149" s="118">
        <v>0</v>
      </c>
      <c r="DD149" s="122">
        <v>0</v>
      </c>
      <c r="DE149" s="118">
        <f t="shared" si="202"/>
        <v>0</v>
      </c>
      <c r="DF149" s="122">
        <f t="shared" si="203"/>
        <v>0</v>
      </c>
      <c r="DG149" s="118">
        <f t="shared" si="204"/>
        <v>1</v>
      </c>
      <c r="DH149" s="122">
        <f t="shared" si="205"/>
        <v>0</v>
      </c>
      <c r="DI149" s="118">
        <v>0</v>
      </c>
      <c r="DJ149" s="122">
        <v>0</v>
      </c>
      <c r="DK149" s="118">
        <f t="shared" si="206"/>
        <v>0</v>
      </c>
      <c r="DL149" s="122">
        <f t="shared" si="207"/>
        <v>0</v>
      </c>
      <c r="DM149" s="118">
        <f t="shared" si="208"/>
        <v>0</v>
      </c>
      <c r="DN149" s="122">
        <f t="shared" si="209"/>
        <v>0</v>
      </c>
      <c r="DO149" s="118">
        <f t="shared" si="210"/>
        <v>0</v>
      </c>
      <c r="DP149" s="122">
        <f t="shared" si="211"/>
        <v>0</v>
      </c>
      <c r="DQ149" s="118">
        <f t="shared" si="212"/>
        <v>32</v>
      </c>
      <c r="DR149" s="122">
        <f t="shared" si="213"/>
        <v>0</v>
      </c>
      <c r="DS149" s="120">
        <f t="shared" si="214"/>
        <v>0</v>
      </c>
      <c r="DT149" s="122">
        <f t="shared" si="215"/>
        <v>0</v>
      </c>
      <c r="DU149" s="118">
        <f t="shared" si="216"/>
        <v>0</v>
      </c>
      <c r="DV149" s="124">
        <f t="shared" si="217"/>
        <v>0</v>
      </c>
      <c r="DW149" s="106" t="s">
        <v>545</v>
      </c>
    </row>
    <row r="150" spans="1:127" ht="15.75">
      <c r="A150" s="34">
        <v>137</v>
      </c>
      <c r="B150" s="106" t="s">
        <v>548</v>
      </c>
      <c r="C150" s="30" t="s">
        <v>886</v>
      </c>
      <c r="D150" s="106" t="s">
        <v>1434</v>
      </c>
      <c r="E150" s="106" t="s">
        <v>1435</v>
      </c>
      <c r="F150" s="339">
        <v>1000</v>
      </c>
      <c r="G150" s="106" t="s">
        <v>1440</v>
      </c>
      <c r="H150" s="106" t="s">
        <v>1462</v>
      </c>
      <c r="I150" s="106" t="s">
        <v>1466</v>
      </c>
      <c r="J150" s="29" t="s">
        <v>1454</v>
      </c>
      <c r="K150" s="106" t="s">
        <v>1203</v>
      </c>
      <c r="L150" s="29"/>
      <c r="M150" s="30" t="s">
        <v>1010</v>
      </c>
      <c r="N150" s="32" t="str">
        <f t="shared" si="182"/>
        <v xml:space="preserve">EC_BUSMON
EC_DRIVE_TEST_INACTIVE
EC_PRODUCTION_MODE_INACTIVE
EC_ENGINE_NOT_CRANKING
EC_BUSSYNC_PRIVATE
EC_STARTUP_4000MS
</v>
      </c>
      <c r="O150" s="16" t="s">
        <v>1011</v>
      </c>
      <c r="P150" s="14" t="s">
        <v>5</v>
      </c>
      <c r="Q150" s="14" t="s">
        <v>1011</v>
      </c>
      <c r="R150" s="14" t="s">
        <v>1011</v>
      </c>
      <c r="S150" s="14" t="s">
        <v>5</v>
      </c>
      <c r="T150" s="14" t="s">
        <v>1011</v>
      </c>
      <c r="U150" s="14" t="s">
        <v>1011</v>
      </c>
      <c r="V150" s="14" t="s">
        <v>1011</v>
      </c>
      <c r="W150" s="14" t="s">
        <v>5</v>
      </c>
      <c r="X150" s="14"/>
      <c r="Y150" s="17"/>
      <c r="Z150" s="34" t="str">
        <f t="shared" si="183"/>
        <v xml:space="preserve">CA_ACC_01
CA_PSS_05
CA_SENSOR_06
CA_SENSOR_10
</v>
      </c>
      <c r="AA150" s="478" t="s">
        <v>1011</v>
      </c>
      <c r="AB150" s="18"/>
      <c r="AC150" s="19"/>
      <c r="AD150" s="19"/>
      <c r="AE150" s="19"/>
      <c r="AF150" s="19"/>
      <c r="AG150" s="19"/>
      <c r="AH150" s="19"/>
      <c r="AI150" s="19" t="s">
        <v>1011</v>
      </c>
      <c r="AJ150" s="19"/>
      <c r="AK150" s="19"/>
      <c r="AL150" s="19"/>
      <c r="AM150" s="19"/>
      <c r="AN150" s="19"/>
      <c r="AO150" s="19"/>
      <c r="AP150" s="19"/>
      <c r="AQ150" s="19" t="s">
        <v>1011</v>
      </c>
      <c r="AR150" s="19"/>
      <c r="AS150" s="20"/>
      <c r="AT150" s="20"/>
      <c r="AU150" s="20" t="s">
        <v>1011</v>
      </c>
      <c r="AV150" s="20"/>
      <c r="AW150" s="20"/>
      <c r="AX150" s="20"/>
      <c r="AY150" s="62" t="s">
        <v>5</v>
      </c>
      <c r="AZ150" s="21" t="s">
        <v>5</v>
      </c>
      <c r="BA150" s="15" t="s">
        <v>1012</v>
      </c>
      <c r="BB150" s="15" t="s">
        <v>5</v>
      </c>
      <c r="BC150" s="15" t="s">
        <v>5</v>
      </c>
      <c r="BD150" s="15" t="s">
        <v>5</v>
      </c>
      <c r="BE150" s="15" t="s">
        <v>5</v>
      </c>
      <c r="BF150" s="22" t="s">
        <v>5</v>
      </c>
      <c r="BG150" s="23" t="s">
        <v>5</v>
      </c>
      <c r="BH150" s="15" t="s">
        <v>5</v>
      </c>
      <c r="BI150" s="15" t="s">
        <v>5</v>
      </c>
      <c r="BJ150" s="15" t="s">
        <v>1012</v>
      </c>
      <c r="BK150" s="15" t="s">
        <v>5</v>
      </c>
      <c r="BL150" s="15" t="s">
        <v>1012</v>
      </c>
      <c r="BM150" s="15" t="s">
        <v>1012</v>
      </c>
      <c r="BN150" s="15" t="s">
        <v>5</v>
      </c>
      <c r="BO150" s="15" t="s">
        <v>5</v>
      </c>
      <c r="BP150" s="24" t="s">
        <v>5</v>
      </c>
      <c r="BQ150" s="21" t="s">
        <v>5</v>
      </c>
      <c r="BR150" s="15" t="s">
        <v>5</v>
      </c>
      <c r="BS150" s="15" t="s">
        <v>5</v>
      </c>
      <c r="BT150" s="15" t="s">
        <v>5</v>
      </c>
      <c r="BU150" s="15" t="s">
        <v>5</v>
      </c>
      <c r="BV150" s="15" t="s">
        <v>5</v>
      </c>
      <c r="BW150" s="15" t="s">
        <v>5</v>
      </c>
      <c r="BX150" s="15" t="s">
        <v>1012</v>
      </c>
      <c r="BY150" s="15" t="s">
        <v>5</v>
      </c>
      <c r="BZ150" s="15" t="s">
        <v>1012</v>
      </c>
      <c r="CA150" s="15" t="s">
        <v>5</v>
      </c>
      <c r="CB150" s="15" t="s">
        <v>5</v>
      </c>
      <c r="CC150" s="15" t="s">
        <v>5</v>
      </c>
      <c r="CD150" s="15" t="s">
        <v>5</v>
      </c>
      <c r="CE150" s="15" t="s">
        <v>5</v>
      </c>
      <c r="CF150" s="15" t="s">
        <v>1012</v>
      </c>
      <c r="CG150" s="15"/>
      <c r="CH150" s="15" t="s">
        <v>5</v>
      </c>
      <c r="CI150" s="15" t="s">
        <v>5</v>
      </c>
      <c r="CJ150" s="24" t="s">
        <v>5</v>
      </c>
      <c r="CK150" s="116">
        <f t="shared" si="184"/>
        <v>1</v>
      </c>
      <c r="CL150" s="122">
        <f t="shared" si="185"/>
        <v>0</v>
      </c>
      <c r="CM150" s="118">
        <f t="shared" si="186"/>
        <v>0</v>
      </c>
      <c r="CN150" s="122">
        <f t="shared" si="187"/>
        <v>0</v>
      </c>
      <c r="CO150" s="118">
        <f t="shared" si="188"/>
        <v>88</v>
      </c>
      <c r="CP150" s="122">
        <f t="shared" si="189"/>
        <v>0</v>
      </c>
      <c r="CQ150" s="118">
        <f t="shared" si="190"/>
        <v>0</v>
      </c>
      <c r="CR150" s="122">
        <f t="shared" si="191"/>
        <v>0</v>
      </c>
      <c r="CS150" s="118">
        <f t="shared" si="192"/>
        <v>0</v>
      </c>
      <c r="CT150" s="122">
        <f t="shared" si="193"/>
        <v>0</v>
      </c>
      <c r="CU150" s="118">
        <f t="shared" si="194"/>
        <v>0</v>
      </c>
      <c r="CV150" s="122">
        <f t="shared" si="195"/>
        <v>0</v>
      </c>
      <c r="CW150" s="118">
        <f t="shared" si="196"/>
        <v>0</v>
      </c>
      <c r="CX150" s="122">
        <f t="shared" si="197"/>
        <v>0</v>
      </c>
      <c r="CY150" s="118">
        <f t="shared" si="198"/>
        <v>0</v>
      </c>
      <c r="CZ150" s="122">
        <f t="shared" si="199"/>
        <v>0</v>
      </c>
      <c r="DA150" s="118">
        <f t="shared" si="200"/>
        <v>2</v>
      </c>
      <c r="DB150" s="122">
        <f t="shared" si="201"/>
        <v>0</v>
      </c>
      <c r="DC150" s="118">
        <v>0</v>
      </c>
      <c r="DD150" s="122">
        <v>0</v>
      </c>
      <c r="DE150" s="118">
        <f t="shared" si="202"/>
        <v>0</v>
      </c>
      <c r="DF150" s="122">
        <f t="shared" si="203"/>
        <v>0</v>
      </c>
      <c r="DG150" s="118">
        <f t="shared" si="204"/>
        <v>1</v>
      </c>
      <c r="DH150" s="122">
        <f t="shared" si="205"/>
        <v>0</v>
      </c>
      <c r="DI150" s="118">
        <v>0</v>
      </c>
      <c r="DJ150" s="122">
        <v>0</v>
      </c>
      <c r="DK150" s="118">
        <f t="shared" si="206"/>
        <v>0</v>
      </c>
      <c r="DL150" s="122">
        <f t="shared" si="207"/>
        <v>0</v>
      </c>
      <c r="DM150" s="118">
        <f t="shared" si="208"/>
        <v>0</v>
      </c>
      <c r="DN150" s="122">
        <f t="shared" si="209"/>
        <v>0</v>
      </c>
      <c r="DO150" s="118">
        <f t="shared" si="210"/>
        <v>0</v>
      </c>
      <c r="DP150" s="122">
        <f t="shared" si="211"/>
        <v>0</v>
      </c>
      <c r="DQ150" s="118">
        <f t="shared" si="212"/>
        <v>32</v>
      </c>
      <c r="DR150" s="122">
        <f t="shared" si="213"/>
        <v>0</v>
      </c>
      <c r="DS150" s="120">
        <f t="shared" si="214"/>
        <v>0</v>
      </c>
      <c r="DT150" s="122">
        <f t="shared" si="215"/>
        <v>0</v>
      </c>
      <c r="DU150" s="118">
        <f t="shared" si="216"/>
        <v>0</v>
      </c>
      <c r="DV150" s="124">
        <f t="shared" si="217"/>
        <v>0</v>
      </c>
      <c r="DW150" s="106" t="s">
        <v>549</v>
      </c>
    </row>
    <row r="151" spans="1:127" ht="15.75">
      <c r="A151" s="342"/>
      <c r="B151" s="401"/>
      <c r="C151" s="402"/>
      <c r="D151" s="403"/>
      <c r="E151" s="401"/>
      <c r="F151" s="404"/>
      <c r="G151" s="401"/>
      <c r="H151" s="401"/>
      <c r="I151" s="401"/>
      <c r="J151" s="405"/>
      <c r="K151" s="401"/>
      <c r="L151" s="405"/>
      <c r="M151" s="402"/>
      <c r="N151" s="346"/>
      <c r="O151" s="347"/>
      <c r="P151" s="348"/>
      <c r="Q151" s="348"/>
      <c r="R151" s="348"/>
      <c r="S151" s="348"/>
      <c r="T151" s="348"/>
      <c r="U151" s="348"/>
      <c r="V151" s="348"/>
      <c r="W151" s="348"/>
      <c r="X151" s="348"/>
      <c r="Y151" s="349"/>
      <c r="Z151" s="342"/>
      <c r="AA151" s="479"/>
      <c r="AB151" s="406"/>
      <c r="AC151" s="407"/>
      <c r="AD151" s="407"/>
      <c r="AE151" s="407"/>
      <c r="AF151" s="407"/>
      <c r="AG151" s="407"/>
      <c r="AH151" s="407"/>
      <c r="AI151" s="407"/>
      <c r="AJ151" s="407"/>
      <c r="AK151" s="407"/>
      <c r="AL151" s="407"/>
      <c r="AM151" s="407"/>
      <c r="AN151" s="407"/>
      <c r="AO151" s="407"/>
      <c r="AP151" s="407"/>
      <c r="AQ151" s="407"/>
      <c r="AR151" s="407"/>
      <c r="AS151" s="408"/>
      <c r="AT151" s="408"/>
      <c r="AU151" s="408"/>
      <c r="AV151" s="408"/>
      <c r="AW151" s="408"/>
      <c r="AX151" s="408"/>
      <c r="AY151" s="409"/>
      <c r="AZ151" s="350"/>
      <c r="BA151" s="351"/>
      <c r="BB151" s="351"/>
      <c r="BC151" s="351"/>
      <c r="BD151" s="351"/>
      <c r="BE151" s="351"/>
      <c r="BF151" s="352"/>
      <c r="BG151" s="410"/>
      <c r="BH151" s="351"/>
      <c r="BI151" s="351"/>
      <c r="BJ151" s="351"/>
      <c r="BK151" s="351"/>
      <c r="BL151" s="351"/>
      <c r="BM151" s="351"/>
      <c r="BN151" s="351"/>
      <c r="BO151" s="351"/>
      <c r="BP151" s="411"/>
      <c r="BQ151" s="350"/>
      <c r="BR151" s="351"/>
      <c r="BS151" s="351"/>
      <c r="BT151" s="351"/>
      <c r="BU151" s="351"/>
      <c r="BV151" s="351"/>
      <c r="BW151" s="351"/>
      <c r="BX151" s="351"/>
      <c r="BY151" s="351"/>
      <c r="BZ151" s="351"/>
      <c r="CA151" s="351"/>
      <c r="CB151" s="351"/>
      <c r="CC151" s="351"/>
      <c r="CD151" s="351"/>
      <c r="CE151" s="351"/>
      <c r="CF151" s="351"/>
      <c r="CG151" s="351"/>
      <c r="CH151" s="351"/>
      <c r="CI151" s="351"/>
      <c r="CJ151" s="411"/>
      <c r="CK151" s="353"/>
      <c r="CL151" s="354"/>
      <c r="CM151" s="355"/>
      <c r="CN151" s="354"/>
      <c r="CO151" s="355"/>
      <c r="CP151" s="354"/>
      <c r="CQ151" s="355"/>
      <c r="CR151" s="354"/>
      <c r="CS151" s="355"/>
      <c r="CT151" s="354"/>
      <c r="CU151" s="355"/>
      <c r="CV151" s="354"/>
      <c r="CW151" s="355"/>
      <c r="CX151" s="354"/>
      <c r="CY151" s="355"/>
      <c r="CZ151" s="354"/>
      <c r="DA151" s="355"/>
      <c r="DB151" s="354"/>
      <c r="DC151" s="355"/>
      <c r="DD151" s="354"/>
      <c r="DE151" s="355"/>
      <c r="DF151" s="354"/>
      <c r="DG151" s="355"/>
      <c r="DH151" s="354"/>
      <c r="DI151" s="355"/>
      <c r="DJ151" s="354"/>
      <c r="DK151" s="355"/>
      <c r="DL151" s="354"/>
      <c r="DM151" s="355"/>
      <c r="DN151" s="354"/>
      <c r="DO151" s="355"/>
      <c r="DP151" s="354"/>
      <c r="DQ151" s="355"/>
      <c r="DR151" s="354"/>
      <c r="DS151" s="356"/>
      <c r="DT151" s="354"/>
      <c r="DU151" s="355"/>
      <c r="DV151" s="357"/>
      <c r="DW151" s="401"/>
    </row>
    <row r="152" spans="1:127" ht="16.5" thickBot="1">
      <c r="A152" s="457"/>
      <c r="B152" s="458"/>
      <c r="C152" s="459"/>
      <c r="D152" s="460"/>
      <c r="E152" s="458"/>
      <c r="F152" s="461"/>
      <c r="G152" s="458"/>
      <c r="H152" s="458"/>
      <c r="I152" s="458"/>
      <c r="J152" s="462"/>
      <c r="K152" s="458"/>
      <c r="L152" s="462"/>
      <c r="M152" s="459"/>
      <c r="N152" s="463"/>
      <c r="O152" s="464"/>
      <c r="P152" s="465"/>
      <c r="Q152" s="465"/>
      <c r="R152" s="465"/>
      <c r="S152" s="465"/>
      <c r="T152" s="465"/>
      <c r="U152" s="465"/>
      <c r="V152" s="465"/>
      <c r="W152" s="465"/>
      <c r="X152" s="465"/>
      <c r="Y152" s="466"/>
      <c r="Z152" s="457"/>
      <c r="AA152" s="480"/>
      <c r="AB152" s="467"/>
      <c r="AC152" s="468"/>
      <c r="AD152" s="468"/>
      <c r="AE152" s="468"/>
      <c r="AF152" s="468"/>
      <c r="AG152" s="468"/>
      <c r="AH152" s="468"/>
      <c r="AI152" s="468"/>
      <c r="AJ152" s="468"/>
      <c r="AK152" s="468"/>
      <c r="AL152" s="468"/>
      <c r="AM152" s="468"/>
      <c r="AN152" s="468"/>
      <c r="AO152" s="468"/>
      <c r="AP152" s="468"/>
      <c r="AQ152" s="468"/>
      <c r="AR152" s="468"/>
      <c r="AS152" s="469"/>
      <c r="AT152" s="469"/>
      <c r="AU152" s="469"/>
      <c r="AV152" s="469"/>
      <c r="AW152" s="469"/>
      <c r="AX152" s="469"/>
      <c r="AY152" s="470"/>
      <c r="AZ152" s="471"/>
      <c r="BA152" s="472"/>
      <c r="BB152" s="472"/>
      <c r="BC152" s="472"/>
      <c r="BD152" s="472"/>
      <c r="BE152" s="472"/>
      <c r="BF152" s="473"/>
      <c r="BG152" s="474"/>
      <c r="BH152" s="472"/>
      <c r="BI152" s="472"/>
      <c r="BJ152" s="472"/>
      <c r="BK152" s="472"/>
      <c r="BL152" s="472"/>
      <c r="BM152" s="472"/>
      <c r="BN152" s="472"/>
      <c r="BO152" s="472"/>
      <c r="BP152" s="475"/>
      <c r="BQ152" s="471"/>
      <c r="BR152" s="472"/>
      <c r="BS152" s="472"/>
      <c r="BT152" s="472"/>
      <c r="BU152" s="472"/>
      <c r="BV152" s="472"/>
      <c r="BW152" s="472"/>
      <c r="BX152" s="472"/>
      <c r="BY152" s="472"/>
      <c r="BZ152" s="472"/>
      <c r="CA152" s="472"/>
      <c r="CB152" s="472"/>
      <c r="CC152" s="472"/>
      <c r="CD152" s="472"/>
      <c r="CE152" s="472"/>
      <c r="CF152" s="472"/>
      <c r="CG152" s="472"/>
      <c r="CH152" s="472"/>
      <c r="CI152" s="472"/>
      <c r="CJ152" s="475"/>
      <c r="CK152" s="464"/>
      <c r="CL152" s="465"/>
      <c r="CM152" s="465"/>
      <c r="CN152" s="465"/>
      <c r="CO152" s="465"/>
      <c r="CP152" s="465"/>
      <c r="CQ152" s="465"/>
      <c r="CR152" s="465"/>
      <c r="CS152" s="465"/>
      <c r="CT152" s="465"/>
      <c r="CU152" s="465"/>
      <c r="CV152" s="465"/>
      <c r="CW152" s="465"/>
      <c r="CX152" s="465"/>
      <c r="CY152" s="465"/>
      <c r="CZ152" s="465"/>
      <c r="DA152" s="465"/>
      <c r="DB152" s="465"/>
      <c r="DC152" s="465"/>
      <c r="DD152" s="465"/>
      <c r="DE152" s="465"/>
      <c r="DF152" s="465"/>
      <c r="DG152" s="465"/>
      <c r="DH152" s="465"/>
      <c r="DI152" s="465"/>
      <c r="DJ152" s="465"/>
      <c r="DK152" s="465"/>
      <c r="DL152" s="465"/>
      <c r="DM152" s="465"/>
      <c r="DN152" s="465"/>
      <c r="DO152" s="465"/>
      <c r="DP152" s="465"/>
      <c r="DQ152" s="465"/>
      <c r="DR152" s="465"/>
      <c r="DS152" s="476"/>
      <c r="DT152" s="465"/>
      <c r="DU152" s="465"/>
      <c r="DV152" s="466"/>
      <c r="DW152" s="458"/>
    </row>
    <row r="153" spans="1:127" customFormat="1" ht="32.25" customHeight="1" thickBot="1">
      <c r="G153" s="392"/>
    </row>
    <row r="154" spans="1:127" ht="29.25" customHeight="1" thickBot="1">
      <c r="A154" s="60"/>
      <c r="B154" s="566" t="s">
        <v>1034</v>
      </c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63"/>
      <c r="AB154" s="563"/>
      <c r="AC154" s="563"/>
      <c r="AD154" s="563"/>
      <c r="AE154" s="563"/>
      <c r="AF154" s="563"/>
      <c r="AG154" s="563"/>
      <c r="AH154" s="563"/>
      <c r="AI154" s="563"/>
      <c r="AJ154" s="563"/>
      <c r="AK154" s="563"/>
      <c r="AL154" s="563"/>
      <c r="AM154" s="563"/>
      <c r="AN154" s="563"/>
      <c r="AO154" s="563"/>
      <c r="AP154" s="563"/>
      <c r="AQ154" s="563"/>
      <c r="AR154" s="563"/>
      <c r="AS154" s="563"/>
      <c r="AT154" s="563"/>
      <c r="AU154" s="563"/>
      <c r="AV154" s="563"/>
      <c r="AW154" s="563"/>
      <c r="AX154" s="563"/>
      <c r="AY154" s="563"/>
      <c r="AZ154" s="563"/>
      <c r="BA154" s="563"/>
      <c r="BB154" s="563"/>
      <c r="BC154" s="563"/>
      <c r="BD154" s="563"/>
      <c r="BE154" s="563"/>
      <c r="BF154" s="563"/>
      <c r="BG154" s="563"/>
      <c r="BH154" s="563"/>
      <c r="BI154" s="563"/>
      <c r="BJ154" s="563"/>
      <c r="BK154" s="563"/>
      <c r="BL154" s="563"/>
      <c r="BM154" s="563"/>
      <c r="BN154" s="563"/>
      <c r="BO154" s="563"/>
      <c r="BP154" s="563"/>
      <c r="BQ154" s="563"/>
      <c r="BR154" s="563"/>
      <c r="BS154" s="563"/>
      <c r="BT154" s="563"/>
      <c r="BU154" s="563"/>
      <c r="BV154" s="563"/>
      <c r="BW154" s="563"/>
      <c r="BX154" s="563"/>
      <c r="BY154" s="563"/>
      <c r="BZ154" s="563"/>
      <c r="CA154" s="563"/>
      <c r="CB154" s="563"/>
      <c r="CC154" s="563"/>
      <c r="CD154" s="563"/>
      <c r="CE154" s="563"/>
      <c r="CF154" s="563"/>
      <c r="CG154" s="563"/>
      <c r="CH154" s="563"/>
      <c r="CI154" s="563"/>
      <c r="CJ154" s="563"/>
      <c r="CK154" s="563"/>
      <c r="CL154" s="563"/>
      <c r="CM154" s="563"/>
      <c r="CN154" s="563"/>
      <c r="CO154" s="563"/>
      <c r="CP154" s="563"/>
      <c r="CQ154" s="563"/>
      <c r="CR154" s="563"/>
      <c r="CS154" s="563"/>
      <c r="CT154" s="563"/>
      <c r="CU154" s="563"/>
      <c r="CV154" s="563"/>
      <c r="CW154" s="563"/>
      <c r="CX154" s="563"/>
      <c r="CY154" s="563"/>
      <c r="CZ154" s="563"/>
      <c r="DA154" s="563"/>
      <c r="DB154" s="563"/>
      <c r="DC154" s="563"/>
      <c r="DD154" s="563"/>
      <c r="DE154" s="563"/>
      <c r="DF154" s="563"/>
      <c r="DG154" s="563"/>
      <c r="DH154" s="563"/>
      <c r="DI154" s="563"/>
      <c r="DJ154" s="563"/>
      <c r="DK154" s="563"/>
      <c r="DL154" s="563"/>
      <c r="DM154" s="563"/>
      <c r="DN154" s="563"/>
      <c r="DO154" s="563"/>
      <c r="DP154" s="563"/>
      <c r="DQ154" s="563"/>
      <c r="DR154" s="563"/>
      <c r="DS154" s="563"/>
      <c r="DT154" s="563"/>
      <c r="DU154" s="563"/>
      <c r="DV154" s="563"/>
      <c r="DW154" s="565"/>
    </row>
    <row r="155" spans="1:127" ht="15.75">
      <c r="A155" s="136" t="s">
        <v>372</v>
      </c>
      <c r="B155" s="104" t="s">
        <v>868</v>
      </c>
      <c r="C155" s="127"/>
      <c r="D155" s="104"/>
      <c r="E155" s="104"/>
      <c r="F155" s="127"/>
      <c r="G155" s="104"/>
      <c r="H155" s="104"/>
      <c r="I155" s="104"/>
      <c r="J155" s="104"/>
      <c r="K155" s="104"/>
      <c r="L155" s="104"/>
      <c r="M155" s="127" t="s">
        <v>1010</v>
      </c>
      <c r="N155" s="132"/>
      <c r="O155" s="65" t="s">
        <v>1011</v>
      </c>
      <c r="P155" s="66" t="s">
        <v>1011</v>
      </c>
      <c r="Q155" s="66" t="s">
        <v>1011</v>
      </c>
      <c r="R155" s="66" t="s">
        <v>1011</v>
      </c>
      <c r="S155" s="66" t="s">
        <v>1011</v>
      </c>
      <c r="T155" s="66"/>
      <c r="U155" s="66" t="s">
        <v>5</v>
      </c>
      <c r="V155" s="66" t="s">
        <v>5</v>
      </c>
      <c r="W155" s="66" t="s">
        <v>5</v>
      </c>
      <c r="X155" s="66"/>
      <c r="Y155" s="67"/>
      <c r="Z155" s="125"/>
      <c r="AA155" s="130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3"/>
      <c r="AT155" s="93"/>
      <c r="AU155" s="93"/>
      <c r="AV155" s="93"/>
      <c r="AW155" s="93"/>
      <c r="AX155" s="93"/>
      <c r="AY155" s="94" t="s">
        <v>5</v>
      </c>
      <c r="AZ155" s="97" t="s">
        <v>5</v>
      </c>
      <c r="BA155" s="98" t="s">
        <v>1012</v>
      </c>
      <c r="BB155" s="98" t="s">
        <v>5</v>
      </c>
      <c r="BC155" s="98" t="s">
        <v>5</v>
      </c>
      <c r="BD155" s="98" t="s">
        <v>5</v>
      </c>
      <c r="BE155" s="98" t="s">
        <v>5</v>
      </c>
      <c r="BF155" s="99" t="s">
        <v>5</v>
      </c>
      <c r="BG155" s="97" t="s">
        <v>5</v>
      </c>
      <c r="BH155" s="98" t="s">
        <v>5</v>
      </c>
      <c r="BI155" s="98" t="s">
        <v>5</v>
      </c>
      <c r="BJ155" s="98" t="s">
        <v>5</v>
      </c>
      <c r="BK155" s="98" t="s">
        <v>5</v>
      </c>
      <c r="BL155" s="98" t="s">
        <v>5</v>
      </c>
      <c r="BM155" s="98" t="s">
        <v>5</v>
      </c>
      <c r="BN155" s="98" t="s">
        <v>5</v>
      </c>
      <c r="BO155" s="98" t="s">
        <v>5</v>
      </c>
      <c r="BP155" s="99" t="s">
        <v>5</v>
      </c>
      <c r="BQ155" s="97" t="s">
        <v>1012</v>
      </c>
      <c r="BR155" s="98" t="s">
        <v>5</v>
      </c>
      <c r="BS155" s="98" t="s">
        <v>5</v>
      </c>
      <c r="BT155" s="98" t="s">
        <v>1012</v>
      </c>
      <c r="BU155" s="98" t="s">
        <v>5</v>
      </c>
      <c r="BV155" s="98" t="s">
        <v>5</v>
      </c>
      <c r="BW155" s="98" t="s">
        <v>5</v>
      </c>
      <c r="BX155" s="98" t="s">
        <v>5</v>
      </c>
      <c r="BY155" s="98" t="s">
        <v>5</v>
      </c>
      <c r="BZ155" s="98" t="s">
        <v>5</v>
      </c>
      <c r="CA155" s="98" t="s">
        <v>5</v>
      </c>
      <c r="CB155" s="98" t="s">
        <v>5</v>
      </c>
      <c r="CC155" s="98" t="s">
        <v>5</v>
      </c>
      <c r="CD155" s="98" t="s">
        <v>5</v>
      </c>
      <c r="CE155" s="98" t="s">
        <v>5</v>
      </c>
      <c r="CF155" s="98"/>
      <c r="CG155" s="98"/>
      <c r="CH155" s="98" t="s">
        <v>5</v>
      </c>
      <c r="CI155" s="98" t="s">
        <v>5</v>
      </c>
      <c r="CJ155" s="99" t="s">
        <v>5</v>
      </c>
      <c r="CK155" s="43">
        <f t="shared" ref="CK155:CK168" si="218">IF(AZ155&lt;&gt;"",$AZ$4,0)+IF(BA155&lt;&gt;"",$BA$4,0)+IF(BB155&lt;&gt;"",$BB$4,0)+IF(BC155&lt;&gt;"",$BC$4,0)</f>
        <v>1</v>
      </c>
      <c r="CL155" s="48">
        <f t="shared" ref="CL155:CL161" si="219">IF(OR(AZ155="IR",BA155="IR",BB155="IR",BC155="IR"),1,0)</f>
        <v>0</v>
      </c>
      <c r="CM155" s="48">
        <f t="shared" ref="CM155:CM168" si="220">IF(BD155&lt;&gt;"",$BD$4,0) + IF(BE155&lt;&gt;"",$BE$4,0) + IF(BF155&lt;&gt;"",$BF$4,0)</f>
        <v>0</v>
      </c>
      <c r="CN155" s="48">
        <f t="shared" ref="CN155:CN161" si="221">IF(OR(BD155="IR",BE155="IR",BF155="IR"),1,0)</f>
        <v>0</v>
      </c>
      <c r="CO155" s="48">
        <f t="shared" ref="CO155:CO168" si="222">IF(BG155&lt;&gt;"",$BG$4,0)+IF(BH155&lt;&gt;"",$BH$4,0)+IF(BI155&lt;&gt;"",$BI$4,0)+IF(BJ155&lt;&gt;"",$BJ$4,0)+IF(BK155&lt;&gt;"",$BK$4,0)+IF(BL155&lt;&gt;"",$BL$4,0)+IF(BM155&lt;&gt;"",$BM$4,0)</f>
        <v>0</v>
      </c>
      <c r="CP155" s="48">
        <f t="shared" ref="CP155:CP161" si="223">IF(OR(BG155="IR",BH155="IR",BI155="IR",BJ155="IR",BK155="IR",BL155="IR",BM155="IR"),1,0)</f>
        <v>0</v>
      </c>
      <c r="CQ155" s="48">
        <f t="shared" ref="CQ155:CQ168" si="224">IF(BN155&lt;&gt;"",$BN$4,0) + IF(BO155&lt;&gt;"",$BO$4,0) + IF(BP155&lt;&gt;"",$BP$4,0)</f>
        <v>0</v>
      </c>
      <c r="CR155" s="48">
        <f t="shared" ref="CR155:CR161" si="225">IF(OR(BN155="IR",BO155="IR",BP155="IR"),1,0)</f>
        <v>0</v>
      </c>
      <c r="CS155" s="48">
        <f t="shared" ref="CS155:CS168" si="226">IF(BQ155&lt;&gt;"",$BQ$4,0) + IF(BR155&lt;&gt;"",$BR$4,0)</f>
        <v>1</v>
      </c>
      <c r="CT155" s="48">
        <f t="shared" ref="CT155:CT161" si="227">IF(OR(BQ155="IR",BR155="IR"),1,0)</f>
        <v>0</v>
      </c>
      <c r="CU155" s="48">
        <f t="shared" ref="CU155:CU168" si="228">IF(BS155&lt;&gt;"",$BS$4,0)</f>
        <v>0</v>
      </c>
      <c r="CV155" s="48">
        <f t="shared" ref="CV155:CV161" si="229">IF(BS155="IR",1,0)</f>
        <v>0</v>
      </c>
      <c r="CW155" s="48">
        <f t="shared" ref="CW155:CW168" si="230">IF(BT155&lt;&gt;"",$BT$4,0)</f>
        <v>8</v>
      </c>
      <c r="CX155" s="48">
        <f t="shared" ref="CX155:CX161" si="231">IF(BT155="IR",1,0)</f>
        <v>0</v>
      </c>
      <c r="CY155" s="48">
        <f t="shared" ref="CY155:CY168" si="232">IF(BU155&lt;&gt;"",$BU$4,0) + IF(BV155&lt;&gt;"",$BV$4,0) + IF(BW155&lt;&gt;"",$BW$4,0)</f>
        <v>0</v>
      </c>
      <c r="CZ155" s="48">
        <f t="shared" ref="CZ155:CZ161" si="233">IF(OR(BU155="IR",BV155="IR",BW155="IR"),1,0)</f>
        <v>0</v>
      </c>
      <c r="DA155" s="48">
        <f t="shared" ref="DA155:DA168" si="234">IF(BX155&lt;&gt;"",$BX$4,0)</f>
        <v>0</v>
      </c>
      <c r="DB155" s="48">
        <f t="shared" ref="DB155:DB161" si="235">IF(BX155="IR",1,0)</f>
        <v>0</v>
      </c>
      <c r="DC155" s="44">
        <v>0</v>
      </c>
      <c r="DD155" s="44">
        <v>0</v>
      </c>
      <c r="DE155" s="48">
        <f t="shared" ref="DE155:DE168" si="236">IF(BY155&lt;&gt;"",$BY$4,0)</f>
        <v>0</v>
      </c>
      <c r="DF155" s="48">
        <f t="shared" ref="DF155:DF161" si="237">IF(BY155="IR",1,0)</f>
        <v>0</v>
      </c>
      <c r="DG155" s="48">
        <f t="shared" ref="DG155:DG168" si="238">IF(BZ155&lt;&gt;"",$BZ$4,0)</f>
        <v>0</v>
      </c>
      <c r="DH155" s="48">
        <f t="shared" ref="DH155:DH161" si="239">IF(BZ155="IR",1,0)</f>
        <v>0</v>
      </c>
      <c r="DI155" s="44">
        <v>0</v>
      </c>
      <c r="DJ155" s="44">
        <v>0</v>
      </c>
      <c r="DK155" s="48">
        <f t="shared" ref="DK155:DK168" si="240">IF(CA155&lt;&gt;"",$CA$4,0)</f>
        <v>0</v>
      </c>
      <c r="DL155" s="48">
        <f t="shared" ref="DL155:DL161" si="241">IF(CA155="IR",1,0)</f>
        <v>0</v>
      </c>
      <c r="DM155" s="48">
        <f t="shared" ref="DM155:DM168" si="242">IF(CB155&lt;&gt;"",$CB$4,0) + IF(CC155&lt;&gt;"",$CC$4,0)</f>
        <v>0</v>
      </c>
      <c r="DN155" s="49">
        <f t="shared" ref="DN155:DN161" si="243">IF(OR(CB155="IR",CC155="IR"),1,0)</f>
        <v>0</v>
      </c>
      <c r="DO155" s="48">
        <f t="shared" ref="DO155:DO168" si="244">IF(CD155&lt;&gt;"",$CD$4,0) + IF(CE155="re",$CE$4,0)</f>
        <v>0</v>
      </c>
      <c r="DP155" s="48">
        <f t="shared" ref="DP155:DP161" si="245">IF(OR(CD155="IR",CE155="IR"),1,0)</f>
        <v>0</v>
      </c>
      <c r="DQ155" s="48">
        <f t="shared" ref="DQ155:DQ168" si="246">IF(CF155&lt;&gt;"",$CF$4,0) + IF(CG155="re",$CG$4,0)</f>
        <v>0</v>
      </c>
      <c r="DR155" s="48">
        <f t="shared" ref="DR155:DR161" si="247">IF(OR(CF155="IR",CG155="IR"),1,0)</f>
        <v>0</v>
      </c>
      <c r="DS155" s="50">
        <f t="shared" ref="DS155:DS168" si="248">IF(CH155&lt;&gt;"",$CH$4,0) + IF(CI155&lt;&gt;"",$CI$4,0)</f>
        <v>0</v>
      </c>
      <c r="DT155" s="48">
        <f t="shared" ref="DT155:DT161" si="249">IF(OR(CH155="IR",CI155="IR"),1,0)</f>
        <v>0</v>
      </c>
      <c r="DU155" s="48">
        <f t="shared" ref="DU155:DU168" si="250">IF(CJ155&lt;&gt;"",$CJ$4,0)</f>
        <v>0</v>
      </c>
      <c r="DV155" s="51">
        <f t="shared" ref="DV155:DV161" si="251">IF(CJ155="IR",1,0)</f>
        <v>0</v>
      </c>
      <c r="DW155" s="104" t="s">
        <v>5</v>
      </c>
    </row>
    <row r="156" spans="1:127" ht="15.75">
      <c r="A156" s="63" t="s">
        <v>376</v>
      </c>
      <c r="B156" s="79" t="s">
        <v>355</v>
      </c>
      <c r="C156" s="128"/>
      <c r="D156" s="79"/>
      <c r="E156" s="79"/>
      <c r="F156" s="128"/>
      <c r="G156" s="79"/>
      <c r="H156" s="79"/>
      <c r="I156" s="79"/>
      <c r="J156" s="79"/>
      <c r="K156" s="79"/>
      <c r="L156" s="79"/>
      <c r="M156" s="128" t="s">
        <v>1010</v>
      </c>
      <c r="N156" s="133"/>
      <c r="O156" s="70" t="s">
        <v>1011</v>
      </c>
      <c r="P156" s="71" t="s">
        <v>1011</v>
      </c>
      <c r="Q156" s="71" t="s">
        <v>1011</v>
      </c>
      <c r="R156" s="71" t="s">
        <v>1011</v>
      </c>
      <c r="S156" s="71" t="s">
        <v>1011</v>
      </c>
      <c r="T156" s="71"/>
      <c r="U156" s="71" t="s">
        <v>5</v>
      </c>
      <c r="V156" s="71" t="s">
        <v>5</v>
      </c>
      <c r="W156" s="71" t="s">
        <v>5</v>
      </c>
      <c r="X156" s="71"/>
      <c r="Y156" s="72"/>
      <c r="Z156" s="126"/>
      <c r="AA156" s="73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5"/>
      <c r="AT156" s="75"/>
      <c r="AU156" s="75"/>
      <c r="AV156" s="75"/>
      <c r="AW156" s="75"/>
      <c r="AX156" s="75"/>
      <c r="AY156" s="95" t="s">
        <v>5</v>
      </c>
      <c r="AZ156" s="76" t="s">
        <v>5</v>
      </c>
      <c r="BA156" s="77" t="s">
        <v>1012</v>
      </c>
      <c r="BB156" s="77" t="s">
        <v>5</v>
      </c>
      <c r="BC156" s="77" t="s">
        <v>5</v>
      </c>
      <c r="BD156" s="77" t="s">
        <v>5</v>
      </c>
      <c r="BE156" s="77" t="s">
        <v>5</v>
      </c>
      <c r="BF156" s="78" t="s">
        <v>5</v>
      </c>
      <c r="BG156" s="76" t="s">
        <v>1012</v>
      </c>
      <c r="BH156" s="77" t="s">
        <v>5</v>
      </c>
      <c r="BI156" s="77" t="s">
        <v>5</v>
      </c>
      <c r="BJ156" s="77" t="s">
        <v>5</v>
      </c>
      <c r="BK156" s="77" t="s">
        <v>5</v>
      </c>
      <c r="BL156" s="77" t="s">
        <v>5</v>
      </c>
      <c r="BM156" s="77" t="s">
        <v>5</v>
      </c>
      <c r="BN156" s="77" t="s">
        <v>5</v>
      </c>
      <c r="BO156" s="77" t="s">
        <v>5</v>
      </c>
      <c r="BP156" s="78" t="s">
        <v>5</v>
      </c>
      <c r="BQ156" s="76" t="s">
        <v>5</v>
      </c>
      <c r="BR156" s="77" t="s">
        <v>5</v>
      </c>
      <c r="BS156" s="77" t="s">
        <v>5</v>
      </c>
      <c r="BT156" s="77" t="s">
        <v>5</v>
      </c>
      <c r="BU156" s="77" t="s">
        <v>5</v>
      </c>
      <c r="BV156" s="77" t="s">
        <v>5</v>
      </c>
      <c r="BW156" s="77" t="s">
        <v>5</v>
      </c>
      <c r="BX156" s="77" t="s">
        <v>5</v>
      </c>
      <c r="BY156" s="77" t="s">
        <v>5</v>
      </c>
      <c r="BZ156" s="77" t="s">
        <v>5</v>
      </c>
      <c r="CA156" s="77" t="s">
        <v>5</v>
      </c>
      <c r="CB156" s="77" t="s">
        <v>5</v>
      </c>
      <c r="CC156" s="77" t="s">
        <v>5</v>
      </c>
      <c r="CD156" s="77" t="s">
        <v>5</v>
      </c>
      <c r="CE156" s="77" t="s">
        <v>5</v>
      </c>
      <c r="CF156" s="77"/>
      <c r="CG156" s="77"/>
      <c r="CH156" s="77" t="s">
        <v>5</v>
      </c>
      <c r="CI156" s="77" t="s">
        <v>5</v>
      </c>
      <c r="CJ156" s="78" t="s">
        <v>5</v>
      </c>
      <c r="CK156" s="52">
        <f t="shared" si="218"/>
        <v>1</v>
      </c>
      <c r="CL156" s="25">
        <f t="shared" si="219"/>
        <v>0</v>
      </c>
      <c r="CM156" s="25">
        <f t="shared" si="220"/>
        <v>0</v>
      </c>
      <c r="CN156" s="25">
        <f t="shared" si="221"/>
        <v>0</v>
      </c>
      <c r="CO156" s="25">
        <f t="shared" si="222"/>
        <v>1</v>
      </c>
      <c r="CP156" s="25">
        <f t="shared" si="223"/>
        <v>0</v>
      </c>
      <c r="CQ156" s="25">
        <f t="shared" si="224"/>
        <v>0</v>
      </c>
      <c r="CR156" s="25">
        <f t="shared" si="225"/>
        <v>0</v>
      </c>
      <c r="CS156" s="25">
        <f t="shared" si="226"/>
        <v>0</v>
      </c>
      <c r="CT156" s="25">
        <f t="shared" si="227"/>
        <v>0</v>
      </c>
      <c r="CU156" s="25">
        <f t="shared" si="228"/>
        <v>0</v>
      </c>
      <c r="CV156" s="25">
        <f t="shared" si="229"/>
        <v>0</v>
      </c>
      <c r="CW156" s="25">
        <f t="shared" si="230"/>
        <v>0</v>
      </c>
      <c r="CX156" s="25">
        <f t="shared" si="231"/>
        <v>0</v>
      </c>
      <c r="CY156" s="25">
        <f t="shared" si="232"/>
        <v>0</v>
      </c>
      <c r="CZ156" s="25">
        <f t="shared" si="233"/>
        <v>0</v>
      </c>
      <c r="DA156" s="25">
        <f t="shared" si="234"/>
        <v>0</v>
      </c>
      <c r="DB156" s="25">
        <f t="shared" si="235"/>
        <v>0</v>
      </c>
      <c r="DC156" s="26">
        <v>0</v>
      </c>
      <c r="DD156" s="26">
        <v>0</v>
      </c>
      <c r="DE156" s="25">
        <f t="shared" si="236"/>
        <v>0</v>
      </c>
      <c r="DF156" s="25">
        <f t="shared" si="237"/>
        <v>0</v>
      </c>
      <c r="DG156" s="25">
        <f t="shared" si="238"/>
        <v>0</v>
      </c>
      <c r="DH156" s="25">
        <f t="shared" si="239"/>
        <v>0</v>
      </c>
      <c r="DI156" s="26">
        <v>0</v>
      </c>
      <c r="DJ156" s="26">
        <v>0</v>
      </c>
      <c r="DK156" s="25">
        <f t="shared" si="240"/>
        <v>0</v>
      </c>
      <c r="DL156" s="25">
        <f t="shared" si="241"/>
        <v>0</v>
      </c>
      <c r="DM156" s="25">
        <f t="shared" si="242"/>
        <v>0</v>
      </c>
      <c r="DN156" s="27">
        <f t="shared" si="243"/>
        <v>0</v>
      </c>
      <c r="DO156" s="25">
        <f t="shared" si="244"/>
        <v>0</v>
      </c>
      <c r="DP156" s="25">
        <f t="shared" si="245"/>
        <v>0</v>
      </c>
      <c r="DQ156" s="25">
        <f t="shared" si="246"/>
        <v>0</v>
      </c>
      <c r="DR156" s="25">
        <f t="shared" si="247"/>
        <v>0</v>
      </c>
      <c r="DS156" s="28">
        <f t="shared" si="248"/>
        <v>0</v>
      </c>
      <c r="DT156" s="25">
        <f t="shared" si="249"/>
        <v>0</v>
      </c>
      <c r="DU156" s="25">
        <f t="shared" si="250"/>
        <v>0</v>
      </c>
      <c r="DV156" s="53">
        <f t="shared" si="251"/>
        <v>0</v>
      </c>
      <c r="DW156" s="79" t="s">
        <v>36</v>
      </c>
    </row>
    <row r="157" spans="1:127" ht="15.75">
      <c r="A157" s="63" t="s">
        <v>380</v>
      </c>
      <c r="B157" s="79" t="s">
        <v>869</v>
      </c>
      <c r="C157" s="128"/>
      <c r="D157" s="79"/>
      <c r="E157" s="79"/>
      <c r="F157" s="128"/>
      <c r="G157" s="79"/>
      <c r="H157" s="79"/>
      <c r="I157" s="79"/>
      <c r="J157" s="79"/>
      <c r="K157" s="79"/>
      <c r="L157" s="79"/>
      <c r="M157" s="128" t="s">
        <v>1010</v>
      </c>
      <c r="N157" s="133"/>
      <c r="O157" s="70" t="s">
        <v>5</v>
      </c>
      <c r="P157" s="71" t="s">
        <v>5</v>
      </c>
      <c r="Q157" s="71" t="s">
        <v>5</v>
      </c>
      <c r="R157" s="71" t="s">
        <v>5</v>
      </c>
      <c r="S157" s="71" t="s">
        <v>5</v>
      </c>
      <c r="T157" s="71"/>
      <c r="U157" s="71" t="s">
        <v>5</v>
      </c>
      <c r="V157" s="71" t="s">
        <v>5</v>
      </c>
      <c r="W157" s="71" t="s">
        <v>5</v>
      </c>
      <c r="X157" s="71"/>
      <c r="Y157" s="72"/>
      <c r="Z157" s="126"/>
      <c r="AA157" s="73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5"/>
      <c r="AT157" s="75"/>
      <c r="AU157" s="75"/>
      <c r="AV157" s="75"/>
      <c r="AW157" s="75"/>
      <c r="AX157" s="75"/>
      <c r="AY157" s="95" t="s">
        <v>5</v>
      </c>
      <c r="AZ157" s="76" t="s">
        <v>5</v>
      </c>
      <c r="BA157" s="77" t="s">
        <v>5</v>
      </c>
      <c r="BB157" s="77" t="s">
        <v>5</v>
      </c>
      <c r="BC157" s="77" t="s">
        <v>5</v>
      </c>
      <c r="BD157" s="77" t="s">
        <v>5</v>
      </c>
      <c r="BE157" s="77" t="s">
        <v>5</v>
      </c>
      <c r="BF157" s="78" t="s">
        <v>5</v>
      </c>
      <c r="BG157" s="76" t="s">
        <v>5</v>
      </c>
      <c r="BH157" s="77" t="s">
        <v>5</v>
      </c>
      <c r="BI157" s="77" t="s">
        <v>5</v>
      </c>
      <c r="BJ157" s="77" t="s">
        <v>5</v>
      </c>
      <c r="BK157" s="77" t="s">
        <v>5</v>
      </c>
      <c r="BL157" s="77" t="s">
        <v>5</v>
      </c>
      <c r="BM157" s="77" t="s">
        <v>5</v>
      </c>
      <c r="BN157" s="77" t="s">
        <v>5</v>
      </c>
      <c r="BO157" s="77" t="s">
        <v>5</v>
      </c>
      <c r="BP157" s="78" t="s">
        <v>5</v>
      </c>
      <c r="BQ157" s="76" t="s">
        <v>5</v>
      </c>
      <c r="BR157" s="77" t="s">
        <v>5</v>
      </c>
      <c r="BS157" s="77" t="s">
        <v>5</v>
      </c>
      <c r="BT157" s="77" t="s">
        <v>5</v>
      </c>
      <c r="BU157" s="77" t="s">
        <v>5</v>
      </c>
      <c r="BV157" s="77" t="s">
        <v>5</v>
      </c>
      <c r="BW157" s="77" t="s">
        <v>5</v>
      </c>
      <c r="BX157" s="77" t="s">
        <v>5</v>
      </c>
      <c r="BY157" s="77" t="s">
        <v>5</v>
      </c>
      <c r="BZ157" s="77" t="s">
        <v>5</v>
      </c>
      <c r="CA157" s="77" t="s">
        <v>5</v>
      </c>
      <c r="CB157" s="77" t="s">
        <v>5</v>
      </c>
      <c r="CC157" s="77" t="s">
        <v>5</v>
      </c>
      <c r="CD157" s="77" t="s">
        <v>5</v>
      </c>
      <c r="CE157" s="77" t="s">
        <v>5</v>
      </c>
      <c r="CF157" s="77"/>
      <c r="CG157" s="77"/>
      <c r="CH157" s="77" t="s">
        <v>5</v>
      </c>
      <c r="CI157" s="77" t="s">
        <v>5</v>
      </c>
      <c r="CJ157" s="78" t="s">
        <v>5</v>
      </c>
      <c r="CK157" s="52">
        <f t="shared" si="218"/>
        <v>0</v>
      </c>
      <c r="CL157" s="25">
        <f t="shared" si="219"/>
        <v>0</v>
      </c>
      <c r="CM157" s="25">
        <f t="shared" si="220"/>
        <v>0</v>
      </c>
      <c r="CN157" s="25">
        <f t="shared" si="221"/>
        <v>0</v>
      </c>
      <c r="CO157" s="25">
        <f t="shared" si="222"/>
        <v>0</v>
      </c>
      <c r="CP157" s="25">
        <f t="shared" si="223"/>
        <v>0</v>
      </c>
      <c r="CQ157" s="25">
        <f t="shared" si="224"/>
        <v>0</v>
      </c>
      <c r="CR157" s="25">
        <f t="shared" si="225"/>
        <v>0</v>
      </c>
      <c r="CS157" s="25">
        <f t="shared" si="226"/>
        <v>0</v>
      </c>
      <c r="CT157" s="25">
        <f t="shared" si="227"/>
        <v>0</v>
      </c>
      <c r="CU157" s="25">
        <f t="shared" si="228"/>
        <v>0</v>
      </c>
      <c r="CV157" s="25">
        <f t="shared" si="229"/>
        <v>0</v>
      </c>
      <c r="CW157" s="25">
        <f t="shared" si="230"/>
        <v>0</v>
      </c>
      <c r="CX157" s="25">
        <f t="shared" si="231"/>
        <v>0</v>
      </c>
      <c r="CY157" s="25">
        <f t="shared" si="232"/>
        <v>0</v>
      </c>
      <c r="CZ157" s="25">
        <f t="shared" si="233"/>
        <v>0</v>
      </c>
      <c r="DA157" s="25">
        <f t="shared" si="234"/>
        <v>0</v>
      </c>
      <c r="DB157" s="25">
        <f t="shared" si="235"/>
        <v>0</v>
      </c>
      <c r="DC157" s="26">
        <v>0</v>
      </c>
      <c r="DD157" s="26">
        <v>0</v>
      </c>
      <c r="DE157" s="25">
        <f t="shared" si="236"/>
        <v>0</v>
      </c>
      <c r="DF157" s="25">
        <f t="shared" si="237"/>
        <v>0</v>
      </c>
      <c r="DG157" s="25">
        <f t="shared" si="238"/>
        <v>0</v>
      </c>
      <c r="DH157" s="25">
        <f t="shared" si="239"/>
        <v>0</v>
      </c>
      <c r="DI157" s="26">
        <v>0</v>
      </c>
      <c r="DJ157" s="26">
        <v>0</v>
      </c>
      <c r="DK157" s="25">
        <f t="shared" si="240"/>
        <v>0</v>
      </c>
      <c r="DL157" s="25">
        <f t="shared" si="241"/>
        <v>0</v>
      </c>
      <c r="DM157" s="25">
        <f t="shared" si="242"/>
        <v>0</v>
      </c>
      <c r="DN157" s="27">
        <f t="shared" si="243"/>
        <v>0</v>
      </c>
      <c r="DO157" s="25">
        <f t="shared" si="244"/>
        <v>0</v>
      </c>
      <c r="DP157" s="25">
        <f t="shared" si="245"/>
        <v>0</v>
      </c>
      <c r="DQ157" s="25">
        <f t="shared" si="246"/>
        <v>0</v>
      </c>
      <c r="DR157" s="25">
        <f t="shared" si="247"/>
        <v>0</v>
      </c>
      <c r="DS157" s="28">
        <f t="shared" si="248"/>
        <v>0</v>
      </c>
      <c r="DT157" s="25">
        <f t="shared" si="249"/>
        <v>0</v>
      </c>
      <c r="DU157" s="25">
        <f t="shared" si="250"/>
        <v>0</v>
      </c>
      <c r="DV157" s="53">
        <f t="shared" si="251"/>
        <v>0</v>
      </c>
      <c r="DW157" s="79" t="s">
        <v>5</v>
      </c>
    </row>
    <row r="158" spans="1:127" ht="15.75">
      <c r="A158" s="63" t="s">
        <v>385</v>
      </c>
      <c r="B158" s="79" t="s">
        <v>870</v>
      </c>
      <c r="C158" s="128"/>
      <c r="D158" s="79"/>
      <c r="E158" s="79"/>
      <c r="F158" s="128"/>
      <c r="G158" s="79"/>
      <c r="H158" s="79"/>
      <c r="I158" s="79"/>
      <c r="J158" s="79"/>
      <c r="K158" s="79"/>
      <c r="L158" s="79"/>
      <c r="M158" s="128" t="s">
        <v>1014</v>
      </c>
      <c r="N158" s="133"/>
      <c r="O158" s="70" t="s">
        <v>5</v>
      </c>
      <c r="P158" s="71" t="s">
        <v>5</v>
      </c>
      <c r="Q158" s="71" t="s">
        <v>5</v>
      </c>
      <c r="R158" s="71" t="s">
        <v>5</v>
      </c>
      <c r="S158" s="71" t="s">
        <v>5</v>
      </c>
      <c r="T158" s="71"/>
      <c r="U158" s="71" t="s">
        <v>5</v>
      </c>
      <c r="V158" s="71" t="s">
        <v>5</v>
      </c>
      <c r="W158" s="71" t="s">
        <v>5</v>
      </c>
      <c r="X158" s="71"/>
      <c r="Y158" s="72"/>
      <c r="Z158" s="126"/>
      <c r="AA158" s="73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5"/>
      <c r="AT158" s="75"/>
      <c r="AU158" s="75"/>
      <c r="AV158" s="75"/>
      <c r="AW158" s="75"/>
      <c r="AX158" s="75"/>
      <c r="AY158" s="95" t="s">
        <v>5</v>
      </c>
      <c r="AZ158" s="76" t="s">
        <v>1015</v>
      </c>
      <c r="BA158" s="77" t="s">
        <v>5</v>
      </c>
      <c r="BB158" s="77" t="s">
        <v>5</v>
      </c>
      <c r="BC158" s="77" t="s">
        <v>5</v>
      </c>
      <c r="BD158" s="77" t="s">
        <v>5</v>
      </c>
      <c r="BE158" s="77" t="s">
        <v>5</v>
      </c>
      <c r="BF158" s="78" t="s">
        <v>5</v>
      </c>
      <c r="BG158" s="76" t="s">
        <v>5</v>
      </c>
      <c r="BH158" s="77" t="s">
        <v>5</v>
      </c>
      <c r="BI158" s="77" t="s">
        <v>5</v>
      </c>
      <c r="BJ158" s="77" t="s">
        <v>5</v>
      </c>
      <c r="BK158" s="77" t="s">
        <v>5</v>
      </c>
      <c r="BL158" s="77" t="s">
        <v>5</v>
      </c>
      <c r="BM158" s="77" t="s">
        <v>5</v>
      </c>
      <c r="BN158" s="77" t="s">
        <v>5</v>
      </c>
      <c r="BO158" s="77" t="s">
        <v>5</v>
      </c>
      <c r="BP158" s="78" t="s">
        <v>5</v>
      </c>
      <c r="BQ158" s="76" t="s">
        <v>1012</v>
      </c>
      <c r="BR158" s="77" t="s">
        <v>5</v>
      </c>
      <c r="BS158" s="77" t="s">
        <v>5</v>
      </c>
      <c r="BT158" s="77" t="s">
        <v>1012</v>
      </c>
      <c r="BU158" s="77" t="s">
        <v>5</v>
      </c>
      <c r="BV158" s="77" t="s">
        <v>5</v>
      </c>
      <c r="BW158" s="77" t="s">
        <v>5</v>
      </c>
      <c r="BX158" s="77" t="s">
        <v>5</v>
      </c>
      <c r="BY158" s="77" t="s">
        <v>5</v>
      </c>
      <c r="BZ158" s="77" t="s">
        <v>5</v>
      </c>
      <c r="CA158" s="77" t="s">
        <v>5</v>
      </c>
      <c r="CB158" s="77" t="s">
        <v>5</v>
      </c>
      <c r="CC158" s="77" t="s">
        <v>5</v>
      </c>
      <c r="CD158" s="77" t="s">
        <v>5</v>
      </c>
      <c r="CE158" s="77" t="s">
        <v>5</v>
      </c>
      <c r="CF158" s="77"/>
      <c r="CG158" s="77"/>
      <c r="CH158" s="77" t="s">
        <v>5</v>
      </c>
      <c r="CI158" s="77" t="s">
        <v>5</v>
      </c>
      <c r="CJ158" s="78" t="s">
        <v>5</v>
      </c>
      <c r="CK158" s="52">
        <f t="shared" si="218"/>
        <v>4</v>
      </c>
      <c r="CL158" s="25">
        <f t="shared" si="219"/>
        <v>1</v>
      </c>
      <c r="CM158" s="25">
        <f t="shared" si="220"/>
        <v>0</v>
      </c>
      <c r="CN158" s="25">
        <f t="shared" si="221"/>
        <v>0</v>
      </c>
      <c r="CO158" s="25">
        <f t="shared" si="222"/>
        <v>0</v>
      </c>
      <c r="CP158" s="25">
        <f t="shared" si="223"/>
        <v>0</v>
      </c>
      <c r="CQ158" s="25">
        <f t="shared" si="224"/>
        <v>0</v>
      </c>
      <c r="CR158" s="25">
        <f t="shared" si="225"/>
        <v>0</v>
      </c>
      <c r="CS158" s="25">
        <f t="shared" si="226"/>
        <v>1</v>
      </c>
      <c r="CT158" s="25">
        <f t="shared" si="227"/>
        <v>0</v>
      </c>
      <c r="CU158" s="25">
        <f t="shared" si="228"/>
        <v>0</v>
      </c>
      <c r="CV158" s="25">
        <f t="shared" si="229"/>
        <v>0</v>
      </c>
      <c r="CW158" s="25">
        <f t="shared" si="230"/>
        <v>8</v>
      </c>
      <c r="CX158" s="25">
        <f t="shared" si="231"/>
        <v>0</v>
      </c>
      <c r="CY158" s="25">
        <f t="shared" si="232"/>
        <v>0</v>
      </c>
      <c r="CZ158" s="25">
        <f t="shared" si="233"/>
        <v>0</v>
      </c>
      <c r="DA158" s="25">
        <f t="shared" si="234"/>
        <v>0</v>
      </c>
      <c r="DB158" s="25">
        <f t="shared" si="235"/>
        <v>0</v>
      </c>
      <c r="DC158" s="26">
        <v>0</v>
      </c>
      <c r="DD158" s="26">
        <v>0</v>
      </c>
      <c r="DE158" s="25">
        <f t="shared" si="236"/>
        <v>0</v>
      </c>
      <c r="DF158" s="25">
        <f t="shared" si="237"/>
        <v>0</v>
      </c>
      <c r="DG158" s="25">
        <f t="shared" si="238"/>
        <v>0</v>
      </c>
      <c r="DH158" s="25">
        <f t="shared" si="239"/>
        <v>0</v>
      </c>
      <c r="DI158" s="26">
        <v>0</v>
      </c>
      <c r="DJ158" s="26">
        <v>0</v>
      </c>
      <c r="DK158" s="25">
        <f t="shared" si="240"/>
        <v>0</v>
      </c>
      <c r="DL158" s="25">
        <f t="shared" si="241"/>
        <v>0</v>
      </c>
      <c r="DM158" s="25">
        <f t="shared" si="242"/>
        <v>0</v>
      </c>
      <c r="DN158" s="27">
        <f t="shared" si="243"/>
        <v>0</v>
      </c>
      <c r="DO158" s="25">
        <f t="shared" si="244"/>
        <v>0</v>
      </c>
      <c r="DP158" s="25">
        <f t="shared" si="245"/>
        <v>0</v>
      </c>
      <c r="DQ158" s="25">
        <f t="shared" si="246"/>
        <v>0</v>
      </c>
      <c r="DR158" s="25">
        <f t="shared" si="247"/>
        <v>0</v>
      </c>
      <c r="DS158" s="28">
        <f t="shared" si="248"/>
        <v>0</v>
      </c>
      <c r="DT158" s="25">
        <f t="shared" si="249"/>
        <v>0</v>
      </c>
      <c r="DU158" s="25">
        <f t="shared" si="250"/>
        <v>0</v>
      </c>
      <c r="DV158" s="53">
        <f t="shared" si="251"/>
        <v>0</v>
      </c>
      <c r="DW158" s="79" t="s">
        <v>5</v>
      </c>
    </row>
    <row r="159" spans="1:127" ht="15.75">
      <c r="A159" s="63" t="s">
        <v>388</v>
      </c>
      <c r="B159" s="79" t="s">
        <v>871</v>
      </c>
      <c r="C159" s="128"/>
      <c r="D159" s="79"/>
      <c r="E159" s="79"/>
      <c r="F159" s="128"/>
      <c r="G159" s="79"/>
      <c r="H159" s="79"/>
      <c r="I159" s="79"/>
      <c r="J159" s="79"/>
      <c r="K159" s="79"/>
      <c r="L159" s="79"/>
      <c r="M159" s="128" t="s">
        <v>1010</v>
      </c>
      <c r="N159" s="133"/>
      <c r="O159" s="70" t="s">
        <v>5</v>
      </c>
      <c r="P159" s="71" t="s">
        <v>5</v>
      </c>
      <c r="Q159" s="71" t="s">
        <v>5</v>
      </c>
      <c r="R159" s="71" t="s">
        <v>5</v>
      </c>
      <c r="S159" s="71" t="s">
        <v>5</v>
      </c>
      <c r="T159" s="71"/>
      <c r="U159" s="71" t="s">
        <v>5</v>
      </c>
      <c r="V159" s="71" t="s">
        <v>5</v>
      </c>
      <c r="W159" s="71" t="s">
        <v>5</v>
      </c>
      <c r="X159" s="71"/>
      <c r="Y159" s="72"/>
      <c r="Z159" s="126"/>
      <c r="AA159" s="73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5"/>
      <c r="AT159" s="75"/>
      <c r="AU159" s="75"/>
      <c r="AV159" s="75"/>
      <c r="AW159" s="75"/>
      <c r="AX159" s="75"/>
      <c r="AY159" s="95" t="s">
        <v>5</v>
      </c>
      <c r="AZ159" s="76" t="s">
        <v>5</v>
      </c>
      <c r="BA159" s="77" t="s">
        <v>1012</v>
      </c>
      <c r="BB159" s="77" t="s">
        <v>5</v>
      </c>
      <c r="BC159" s="77" t="s">
        <v>5</v>
      </c>
      <c r="BD159" s="77" t="s">
        <v>5</v>
      </c>
      <c r="BE159" s="77" t="s">
        <v>5</v>
      </c>
      <c r="BF159" s="78" t="s">
        <v>5</v>
      </c>
      <c r="BG159" s="76" t="s">
        <v>1012</v>
      </c>
      <c r="BH159" s="77" t="s">
        <v>5</v>
      </c>
      <c r="BI159" s="77" t="s">
        <v>5</v>
      </c>
      <c r="BJ159" s="77" t="s">
        <v>5</v>
      </c>
      <c r="BK159" s="77" t="s">
        <v>5</v>
      </c>
      <c r="BL159" s="77" t="s">
        <v>5</v>
      </c>
      <c r="BM159" s="77" t="s">
        <v>5</v>
      </c>
      <c r="BN159" s="77" t="s">
        <v>5</v>
      </c>
      <c r="BO159" s="77" t="s">
        <v>5</v>
      </c>
      <c r="BP159" s="78" t="s">
        <v>5</v>
      </c>
      <c r="BQ159" s="76" t="s">
        <v>1012</v>
      </c>
      <c r="BR159" s="77" t="s">
        <v>5</v>
      </c>
      <c r="BS159" s="77" t="s">
        <v>5</v>
      </c>
      <c r="BT159" s="77" t="s">
        <v>1012</v>
      </c>
      <c r="BU159" s="77" t="s">
        <v>5</v>
      </c>
      <c r="BV159" s="77" t="s">
        <v>5</v>
      </c>
      <c r="BW159" s="77" t="s">
        <v>5</v>
      </c>
      <c r="BX159" s="77" t="s">
        <v>5</v>
      </c>
      <c r="BY159" s="77" t="s">
        <v>5</v>
      </c>
      <c r="BZ159" s="77" t="s">
        <v>5</v>
      </c>
      <c r="CA159" s="77" t="s">
        <v>5</v>
      </c>
      <c r="CB159" s="77" t="s">
        <v>5</v>
      </c>
      <c r="CC159" s="77" t="s">
        <v>5</v>
      </c>
      <c r="CD159" s="77" t="s">
        <v>5</v>
      </c>
      <c r="CE159" s="77" t="s">
        <v>5</v>
      </c>
      <c r="CF159" s="77"/>
      <c r="CG159" s="77"/>
      <c r="CH159" s="77" t="s">
        <v>5</v>
      </c>
      <c r="CI159" s="77" t="s">
        <v>5</v>
      </c>
      <c r="CJ159" s="78" t="s">
        <v>5</v>
      </c>
      <c r="CK159" s="52">
        <f t="shared" si="218"/>
        <v>1</v>
      </c>
      <c r="CL159" s="25">
        <f t="shared" si="219"/>
        <v>0</v>
      </c>
      <c r="CM159" s="25">
        <f t="shared" si="220"/>
        <v>0</v>
      </c>
      <c r="CN159" s="25">
        <f t="shared" si="221"/>
        <v>0</v>
      </c>
      <c r="CO159" s="25">
        <f t="shared" si="222"/>
        <v>1</v>
      </c>
      <c r="CP159" s="25">
        <f t="shared" si="223"/>
        <v>0</v>
      </c>
      <c r="CQ159" s="25">
        <f t="shared" si="224"/>
        <v>0</v>
      </c>
      <c r="CR159" s="25">
        <f t="shared" si="225"/>
        <v>0</v>
      </c>
      <c r="CS159" s="25">
        <f t="shared" si="226"/>
        <v>1</v>
      </c>
      <c r="CT159" s="25">
        <f t="shared" si="227"/>
        <v>0</v>
      </c>
      <c r="CU159" s="25">
        <f t="shared" si="228"/>
        <v>0</v>
      </c>
      <c r="CV159" s="25">
        <f t="shared" si="229"/>
        <v>0</v>
      </c>
      <c r="CW159" s="25">
        <f t="shared" si="230"/>
        <v>8</v>
      </c>
      <c r="CX159" s="25">
        <f t="shared" si="231"/>
        <v>0</v>
      </c>
      <c r="CY159" s="25">
        <f t="shared" si="232"/>
        <v>0</v>
      </c>
      <c r="CZ159" s="25">
        <f t="shared" si="233"/>
        <v>0</v>
      </c>
      <c r="DA159" s="25">
        <f t="shared" si="234"/>
        <v>0</v>
      </c>
      <c r="DB159" s="25">
        <f t="shared" si="235"/>
        <v>0</v>
      </c>
      <c r="DC159" s="26">
        <v>0</v>
      </c>
      <c r="DD159" s="26">
        <v>0</v>
      </c>
      <c r="DE159" s="25">
        <f t="shared" si="236"/>
        <v>0</v>
      </c>
      <c r="DF159" s="25">
        <f t="shared" si="237"/>
        <v>0</v>
      </c>
      <c r="DG159" s="25">
        <f t="shared" si="238"/>
        <v>0</v>
      </c>
      <c r="DH159" s="25">
        <f t="shared" si="239"/>
        <v>0</v>
      </c>
      <c r="DI159" s="26">
        <v>0</v>
      </c>
      <c r="DJ159" s="26">
        <v>0</v>
      </c>
      <c r="DK159" s="25">
        <f t="shared" si="240"/>
        <v>0</v>
      </c>
      <c r="DL159" s="25">
        <f t="shared" si="241"/>
        <v>0</v>
      </c>
      <c r="DM159" s="25">
        <f t="shared" si="242"/>
        <v>0</v>
      </c>
      <c r="DN159" s="27">
        <f t="shared" si="243"/>
        <v>0</v>
      </c>
      <c r="DO159" s="25">
        <f t="shared" si="244"/>
        <v>0</v>
      </c>
      <c r="DP159" s="25">
        <f t="shared" si="245"/>
        <v>0</v>
      </c>
      <c r="DQ159" s="25">
        <f t="shared" si="246"/>
        <v>0</v>
      </c>
      <c r="DR159" s="25">
        <f t="shared" si="247"/>
        <v>0</v>
      </c>
      <c r="DS159" s="28">
        <f t="shared" si="248"/>
        <v>0</v>
      </c>
      <c r="DT159" s="25">
        <f t="shared" si="249"/>
        <v>0</v>
      </c>
      <c r="DU159" s="25">
        <f t="shared" si="250"/>
        <v>0</v>
      </c>
      <c r="DV159" s="53">
        <f t="shared" si="251"/>
        <v>0</v>
      </c>
      <c r="DW159" s="79" t="s">
        <v>5</v>
      </c>
    </row>
    <row r="160" spans="1:127" ht="15.75">
      <c r="A160" s="63" t="s">
        <v>258</v>
      </c>
      <c r="B160" s="79" t="s">
        <v>445</v>
      </c>
      <c r="C160" s="128"/>
      <c r="D160" s="79"/>
      <c r="E160" s="79"/>
      <c r="F160" s="128"/>
      <c r="G160" s="79"/>
      <c r="H160" s="79"/>
      <c r="I160" s="79"/>
      <c r="J160" s="79"/>
      <c r="K160" s="79"/>
      <c r="L160" s="79"/>
      <c r="M160" s="128" t="s">
        <v>1010</v>
      </c>
      <c r="N160" s="133"/>
      <c r="O160" s="70" t="s">
        <v>1011</v>
      </c>
      <c r="P160" s="71" t="s">
        <v>1011</v>
      </c>
      <c r="Q160" s="71" t="s">
        <v>1011</v>
      </c>
      <c r="R160" s="71" t="s">
        <v>1011</v>
      </c>
      <c r="S160" s="71" t="s">
        <v>1011</v>
      </c>
      <c r="T160" s="71"/>
      <c r="U160" s="71" t="s">
        <v>5</v>
      </c>
      <c r="V160" s="71" t="s">
        <v>5</v>
      </c>
      <c r="W160" s="71" t="s">
        <v>5</v>
      </c>
      <c r="X160" s="71"/>
      <c r="Y160" s="72"/>
      <c r="Z160" s="126"/>
      <c r="AA160" s="73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5"/>
      <c r="AT160" s="75"/>
      <c r="AU160" s="75"/>
      <c r="AV160" s="75"/>
      <c r="AW160" s="75"/>
      <c r="AX160" s="75"/>
      <c r="AY160" s="95" t="s">
        <v>5</v>
      </c>
      <c r="AZ160" s="76" t="s">
        <v>5</v>
      </c>
      <c r="BA160" s="77" t="s">
        <v>1012</v>
      </c>
      <c r="BB160" s="77" t="s">
        <v>5</v>
      </c>
      <c r="BC160" s="77" t="s">
        <v>5</v>
      </c>
      <c r="BD160" s="77" t="s">
        <v>5</v>
      </c>
      <c r="BE160" s="77" t="s">
        <v>5</v>
      </c>
      <c r="BF160" s="78" t="s">
        <v>5</v>
      </c>
      <c r="BG160" s="76" t="s">
        <v>5</v>
      </c>
      <c r="BH160" s="77" t="s">
        <v>5</v>
      </c>
      <c r="BI160" s="77" t="s">
        <v>5</v>
      </c>
      <c r="BJ160" s="77" t="s">
        <v>5</v>
      </c>
      <c r="BK160" s="77" t="s">
        <v>5</v>
      </c>
      <c r="BL160" s="77" t="s">
        <v>5</v>
      </c>
      <c r="BM160" s="77" t="s">
        <v>5</v>
      </c>
      <c r="BN160" s="77" t="s">
        <v>5</v>
      </c>
      <c r="BO160" s="77" t="s">
        <v>5</v>
      </c>
      <c r="BP160" s="78" t="s">
        <v>5</v>
      </c>
      <c r="BQ160" s="76" t="s">
        <v>1012</v>
      </c>
      <c r="BR160" s="77" t="s">
        <v>5</v>
      </c>
      <c r="BS160" s="77" t="s">
        <v>5</v>
      </c>
      <c r="BT160" s="77" t="s">
        <v>1012</v>
      </c>
      <c r="BU160" s="77" t="s">
        <v>5</v>
      </c>
      <c r="BV160" s="77" t="s">
        <v>5</v>
      </c>
      <c r="BW160" s="77" t="s">
        <v>5</v>
      </c>
      <c r="BX160" s="77" t="s">
        <v>5</v>
      </c>
      <c r="BY160" s="77" t="s">
        <v>5</v>
      </c>
      <c r="BZ160" s="77" t="s">
        <v>5</v>
      </c>
      <c r="CA160" s="77" t="s">
        <v>5</v>
      </c>
      <c r="CB160" s="77" t="s">
        <v>5</v>
      </c>
      <c r="CC160" s="77" t="s">
        <v>5</v>
      </c>
      <c r="CD160" s="77" t="s">
        <v>5</v>
      </c>
      <c r="CE160" s="77" t="s">
        <v>5</v>
      </c>
      <c r="CF160" s="15" t="s">
        <v>1012</v>
      </c>
      <c r="CG160" s="77"/>
      <c r="CH160" s="77" t="s">
        <v>5</v>
      </c>
      <c r="CI160" s="77" t="s">
        <v>5</v>
      </c>
      <c r="CJ160" s="78" t="s">
        <v>5</v>
      </c>
      <c r="CK160" s="52">
        <f t="shared" si="218"/>
        <v>1</v>
      </c>
      <c r="CL160" s="25">
        <f>IF(OR(AZ160="IR",BA160="IR",BB160="IR",BC160="IR"),1,0)</f>
        <v>0</v>
      </c>
      <c r="CM160" s="25">
        <f t="shared" si="220"/>
        <v>0</v>
      </c>
      <c r="CN160" s="25">
        <f>IF(OR(BD160="IR",BE160="IR",BF160="IR"),1,0)</f>
        <v>0</v>
      </c>
      <c r="CO160" s="25">
        <f t="shared" si="222"/>
        <v>0</v>
      </c>
      <c r="CP160" s="25">
        <f>IF(OR(BG160="IR",BH160="IR",BI160="IR",BJ160="IR",BK160="IR",BL160="IR",BM160="IR"),1,0)</f>
        <v>0</v>
      </c>
      <c r="CQ160" s="25">
        <f t="shared" si="224"/>
        <v>0</v>
      </c>
      <c r="CR160" s="25">
        <f>IF(OR(BN160="IR",BO160="IR",BP160="IR"),1,0)</f>
        <v>0</v>
      </c>
      <c r="CS160" s="25">
        <f t="shared" si="226"/>
        <v>1</v>
      </c>
      <c r="CT160" s="25">
        <f>IF(OR(BQ160="IR",BR160="IR"),1,0)</f>
        <v>0</v>
      </c>
      <c r="CU160" s="25">
        <f t="shared" si="228"/>
        <v>0</v>
      </c>
      <c r="CV160" s="25">
        <f>IF(BS160="IR",1,0)</f>
        <v>0</v>
      </c>
      <c r="CW160" s="25">
        <f t="shared" si="230"/>
        <v>8</v>
      </c>
      <c r="CX160" s="25">
        <f>IF(BT160="IR",1,0)</f>
        <v>0</v>
      </c>
      <c r="CY160" s="25">
        <f t="shared" si="232"/>
        <v>0</v>
      </c>
      <c r="CZ160" s="25">
        <f>IF(OR(BU160="IR",BV160="IR",BW160="IR"),1,0)</f>
        <v>0</v>
      </c>
      <c r="DA160" s="25">
        <f t="shared" si="234"/>
        <v>0</v>
      </c>
      <c r="DB160" s="25">
        <f>IF(BX160="IR",1,0)</f>
        <v>0</v>
      </c>
      <c r="DC160" s="26">
        <v>0</v>
      </c>
      <c r="DD160" s="26">
        <v>0</v>
      </c>
      <c r="DE160" s="25">
        <f t="shared" si="236"/>
        <v>0</v>
      </c>
      <c r="DF160" s="25">
        <f>IF(BY160="IR",1,0)</f>
        <v>0</v>
      </c>
      <c r="DG160" s="25">
        <f t="shared" si="238"/>
        <v>0</v>
      </c>
      <c r="DH160" s="25">
        <f>IF(BZ160="IR",1,0)</f>
        <v>0</v>
      </c>
      <c r="DI160" s="26">
        <v>0</v>
      </c>
      <c r="DJ160" s="26">
        <v>0</v>
      </c>
      <c r="DK160" s="25">
        <f t="shared" si="240"/>
        <v>0</v>
      </c>
      <c r="DL160" s="25">
        <f>IF(CA160="IR",1,0)</f>
        <v>0</v>
      </c>
      <c r="DM160" s="25">
        <f t="shared" si="242"/>
        <v>0</v>
      </c>
      <c r="DN160" s="27">
        <f>IF(OR(CB160="IR",CC160="IR"),1,0)</f>
        <v>0</v>
      </c>
      <c r="DO160" s="25">
        <f t="shared" si="244"/>
        <v>0</v>
      </c>
      <c r="DP160" s="25">
        <f>IF(OR(CD160="IR",CE160="IR"),1,0)</f>
        <v>0</v>
      </c>
      <c r="DQ160" s="25">
        <f t="shared" si="246"/>
        <v>32</v>
      </c>
      <c r="DR160" s="25">
        <f>IF(OR(CF160="IR",CG160="IR"),1,0)</f>
        <v>0</v>
      </c>
      <c r="DS160" s="28">
        <f t="shared" si="248"/>
        <v>0</v>
      </c>
      <c r="DT160" s="25">
        <f>IF(OR(CH160="IR",CI160="IR"),1,0)</f>
        <v>0</v>
      </c>
      <c r="DU160" s="25">
        <f t="shared" si="250"/>
        <v>0</v>
      </c>
      <c r="DV160" s="53">
        <f>IF(CJ160="IR",1,0)</f>
        <v>0</v>
      </c>
      <c r="DW160" s="79" t="s">
        <v>446</v>
      </c>
    </row>
    <row r="161" spans="1:127" ht="15.75">
      <c r="A161" s="80" t="s">
        <v>391</v>
      </c>
      <c r="B161" s="90" t="s">
        <v>872</v>
      </c>
      <c r="C161" s="129"/>
      <c r="D161" s="90"/>
      <c r="E161" s="90"/>
      <c r="F161" s="129"/>
      <c r="G161" s="90"/>
      <c r="H161" s="90"/>
      <c r="I161" s="90"/>
      <c r="J161" s="90"/>
      <c r="K161" s="90"/>
      <c r="L161" s="90"/>
      <c r="M161" s="129" t="s">
        <v>1010</v>
      </c>
      <c r="N161" s="133"/>
      <c r="O161" s="70" t="s">
        <v>5</v>
      </c>
      <c r="P161" s="71" t="s">
        <v>5</v>
      </c>
      <c r="Q161" s="71" t="s">
        <v>5</v>
      </c>
      <c r="R161" s="71" t="s">
        <v>5</v>
      </c>
      <c r="S161" s="71" t="s">
        <v>5</v>
      </c>
      <c r="T161" s="71"/>
      <c r="U161" s="71" t="s">
        <v>5</v>
      </c>
      <c r="V161" s="71" t="s">
        <v>5</v>
      </c>
      <c r="W161" s="71" t="s">
        <v>5</v>
      </c>
      <c r="X161" s="71"/>
      <c r="Y161" s="72"/>
      <c r="Z161" s="126"/>
      <c r="AA161" s="81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3"/>
      <c r="AT161" s="83"/>
      <c r="AU161" s="83"/>
      <c r="AV161" s="83"/>
      <c r="AW161" s="83"/>
      <c r="AX161" s="83"/>
      <c r="AY161" s="96" t="s">
        <v>5</v>
      </c>
      <c r="AZ161" s="76" t="s">
        <v>5</v>
      </c>
      <c r="BA161" s="77" t="s">
        <v>1012</v>
      </c>
      <c r="BB161" s="77" t="s">
        <v>5</v>
      </c>
      <c r="BC161" s="77" t="s">
        <v>5</v>
      </c>
      <c r="BD161" s="77" t="s">
        <v>5</v>
      </c>
      <c r="BE161" s="77" t="s">
        <v>5</v>
      </c>
      <c r="BF161" s="78" t="s">
        <v>5</v>
      </c>
      <c r="BG161" s="85" t="s">
        <v>5</v>
      </c>
      <c r="BH161" s="84" t="s">
        <v>5</v>
      </c>
      <c r="BI161" s="84" t="s">
        <v>5</v>
      </c>
      <c r="BJ161" s="84" t="s">
        <v>5</v>
      </c>
      <c r="BK161" s="84" t="s">
        <v>5</v>
      </c>
      <c r="BL161" s="84" t="s">
        <v>5</v>
      </c>
      <c r="BM161" s="84" t="s">
        <v>5</v>
      </c>
      <c r="BN161" s="84" t="s">
        <v>5</v>
      </c>
      <c r="BO161" s="84" t="s">
        <v>5</v>
      </c>
      <c r="BP161" s="86" t="s">
        <v>5</v>
      </c>
      <c r="BQ161" s="85" t="s">
        <v>1012</v>
      </c>
      <c r="BR161" s="84" t="s">
        <v>5</v>
      </c>
      <c r="BS161" s="84" t="s">
        <v>5</v>
      </c>
      <c r="BT161" s="84" t="s">
        <v>1012</v>
      </c>
      <c r="BU161" s="84" t="s">
        <v>5</v>
      </c>
      <c r="BV161" s="84" t="s">
        <v>5</v>
      </c>
      <c r="BW161" s="84" t="s">
        <v>5</v>
      </c>
      <c r="BX161" s="84" t="s">
        <v>5</v>
      </c>
      <c r="BY161" s="84" t="s">
        <v>5</v>
      </c>
      <c r="BZ161" s="84" t="s">
        <v>5</v>
      </c>
      <c r="CA161" s="84" t="s">
        <v>5</v>
      </c>
      <c r="CB161" s="84" t="s">
        <v>5</v>
      </c>
      <c r="CC161" s="84" t="s">
        <v>5</v>
      </c>
      <c r="CD161" s="84" t="s">
        <v>5</v>
      </c>
      <c r="CE161" s="84" t="s">
        <v>5</v>
      </c>
      <c r="CF161" s="84"/>
      <c r="CG161" s="84"/>
      <c r="CH161" s="84" t="s">
        <v>5</v>
      </c>
      <c r="CI161" s="84" t="s">
        <v>5</v>
      </c>
      <c r="CJ161" s="86" t="s">
        <v>5</v>
      </c>
      <c r="CK161" s="100">
        <f t="shared" si="218"/>
        <v>1</v>
      </c>
      <c r="CL161" s="87">
        <f t="shared" si="219"/>
        <v>0</v>
      </c>
      <c r="CM161" s="87">
        <f t="shared" si="220"/>
        <v>0</v>
      </c>
      <c r="CN161" s="87">
        <f t="shared" si="221"/>
        <v>0</v>
      </c>
      <c r="CO161" s="87">
        <f t="shared" si="222"/>
        <v>0</v>
      </c>
      <c r="CP161" s="87">
        <f t="shared" si="223"/>
        <v>0</v>
      </c>
      <c r="CQ161" s="87">
        <f t="shared" si="224"/>
        <v>0</v>
      </c>
      <c r="CR161" s="87">
        <f t="shared" si="225"/>
        <v>0</v>
      </c>
      <c r="CS161" s="87">
        <f t="shared" si="226"/>
        <v>1</v>
      </c>
      <c r="CT161" s="87">
        <f t="shared" si="227"/>
        <v>0</v>
      </c>
      <c r="CU161" s="87">
        <f t="shared" si="228"/>
        <v>0</v>
      </c>
      <c r="CV161" s="87">
        <f t="shared" si="229"/>
        <v>0</v>
      </c>
      <c r="CW161" s="87">
        <f t="shared" si="230"/>
        <v>8</v>
      </c>
      <c r="CX161" s="87">
        <f t="shared" si="231"/>
        <v>0</v>
      </c>
      <c r="CY161" s="87">
        <f t="shared" si="232"/>
        <v>0</v>
      </c>
      <c r="CZ161" s="87">
        <f t="shared" si="233"/>
        <v>0</v>
      </c>
      <c r="DA161" s="87">
        <f t="shared" si="234"/>
        <v>0</v>
      </c>
      <c r="DB161" s="87">
        <f t="shared" si="235"/>
        <v>0</v>
      </c>
      <c r="DC161" s="88">
        <v>0</v>
      </c>
      <c r="DD161" s="88">
        <v>0</v>
      </c>
      <c r="DE161" s="87">
        <f t="shared" si="236"/>
        <v>0</v>
      </c>
      <c r="DF161" s="87">
        <f t="shared" si="237"/>
        <v>0</v>
      </c>
      <c r="DG161" s="87">
        <f t="shared" si="238"/>
        <v>0</v>
      </c>
      <c r="DH161" s="87">
        <f t="shared" si="239"/>
        <v>0</v>
      </c>
      <c r="DI161" s="88">
        <v>0</v>
      </c>
      <c r="DJ161" s="88">
        <v>0</v>
      </c>
      <c r="DK161" s="87">
        <f t="shared" si="240"/>
        <v>0</v>
      </c>
      <c r="DL161" s="87">
        <f t="shared" si="241"/>
        <v>0</v>
      </c>
      <c r="DM161" s="87">
        <f t="shared" si="242"/>
        <v>0</v>
      </c>
      <c r="DN161" s="8">
        <f t="shared" si="243"/>
        <v>0</v>
      </c>
      <c r="DO161" s="87">
        <f t="shared" si="244"/>
        <v>0</v>
      </c>
      <c r="DP161" s="87">
        <f t="shared" si="245"/>
        <v>0</v>
      </c>
      <c r="DQ161" s="25">
        <f t="shared" si="246"/>
        <v>0</v>
      </c>
      <c r="DR161" s="25">
        <f t="shared" si="247"/>
        <v>0</v>
      </c>
      <c r="DS161" s="89">
        <f t="shared" si="248"/>
        <v>0</v>
      </c>
      <c r="DT161" s="87">
        <f t="shared" si="249"/>
        <v>0</v>
      </c>
      <c r="DU161" s="87">
        <f t="shared" si="250"/>
        <v>0</v>
      </c>
      <c r="DV161" s="101">
        <f t="shared" si="251"/>
        <v>0</v>
      </c>
      <c r="DW161" s="90" t="s">
        <v>5</v>
      </c>
    </row>
    <row r="162" spans="1:127" ht="15.75">
      <c r="A162" s="63" t="s">
        <v>40</v>
      </c>
      <c r="B162" s="79" t="s">
        <v>860</v>
      </c>
      <c r="C162" s="128"/>
      <c r="D162" s="79"/>
      <c r="E162" s="79"/>
      <c r="F162" s="128"/>
      <c r="G162" s="79"/>
      <c r="H162" s="79"/>
      <c r="I162" s="79"/>
      <c r="J162" s="79"/>
      <c r="K162" s="79"/>
      <c r="L162" s="79"/>
      <c r="M162" s="128" t="s">
        <v>1010</v>
      </c>
      <c r="N162" s="133"/>
      <c r="O162" s="70" t="s">
        <v>1011</v>
      </c>
      <c r="P162" s="71" t="s">
        <v>1011</v>
      </c>
      <c r="Q162" s="71" t="s">
        <v>1011</v>
      </c>
      <c r="R162" s="71" t="s">
        <v>1011</v>
      </c>
      <c r="S162" s="71" t="s">
        <v>1011</v>
      </c>
      <c r="T162" s="71"/>
      <c r="U162" s="71" t="s">
        <v>5</v>
      </c>
      <c r="V162" s="71" t="s">
        <v>5</v>
      </c>
      <c r="W162" s="71" t="s">
        <v>5</v>
      </c>
      <c r="X162" s="71"/>
      <c r="Y162" s="72"/>
      <c r="Z162" s="126"/>
      <c r="AA162" s="73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5"/>
      <c r="AT162" s="75"/>
      <c r="AU162" s="75"/>
      <c r="AV162" s="75"/>
      <c r="AW162" s="75"/>
      <c r="AX162" s="75"/>
      <c r="AY162" s="95" t="s">
        <v>5</v>
      </c>
      <c r="AZ162" s="76" t="s">
        <v>1012</v>
      </c>
      <c r="BA162" s="77" t="s">
        <v>5</v>
      </c>
      <c r="BB162" s="77" t="s">
        <v>5</v>
      </c>
      <c r="BC162" s="77" t="s">
        <v>5</v>
      </c>
      <c r="BD162" s="77" t="s">
        <v>5</v>
      </c>
      <c r="BE162" s="77" t="s">
        <v>5</v>
      </c>
      <c r="BF162" s="78" t="s">
        <v>5</v>
      </c>
      <c r="BG162" s="76" t="s">
        <v>1012</v>
      </c>
      <c r="BH162" s="77" t="s">
        <v>5</v>
      </c>
      <c r="BI162" s="77" t="s">
        <v>5</v>
      </c>
      <c r="BJ162" s="77" t="s">
        <v>5</v>
      </c>
      <c r="BK162" s="77" t="s">
        <v>5</v>
      </c>
      <c r="BL162" s="77" t="s">
        <v>5</v>
      </c>
      <c r="BM162" s="77" t="s">
        <v>5</v>
      </c>
      <c r="BN162" s="77" t="s">
        <v>5</v>
      </c>
      <c r="BO162" s="77" t="s">
        <v>5</v>
      </c>
      <c r="BP162" s="78" t="s">
        <v>5</v>
      </c>
      <c r="BQ162" s="76" t="s">
        <v>5</v>
      </c>
      <c r="BR162" s="77" t="s">
        <v>5</v>
      </c>
      <c r="BS162" s="77" t="s">
        <v>5</v>
      </c>
      <c r="BT162" s="77" t="s">
        <v>5</v>
      </c>
      <c r="BU162" s="77" t="s">
        <v>5</v>
      </c>
      <c r="BV162" s="77" t="s">
        <v>5</v>
      </c>
      <c r="BW162" s="77" t="s">
        <v>5</v>
      </c>
      <c r="BX162" s="77" t="s">
        <v>5</v>
      </c>
      <c r="BY162" s="77" t="s">
        <v>5</v>
      </c>
      <c r="BZ162" s="77" t="s">
        <v>5</v>
      </c>
      <c r="CA162" s="77" t="s">
        <v>5</v>
      </c>
      <c r="CB162" s="77" t="s">
        <v>5</v>
      </c>
      <c r="CC162" s="77" t="s">
        <v>5</v>
      </c>
      <c r="CD162" s="77" t="s">
        <v>5</v>
      </c>
      <c r="CE162" s="77" t="s">
        <v>5</v>
      </c>
      <c r="CF162" s="77"/>
      <c r="CG162" s="77"/>
      <c r="CH162" s="77" t="s">
        <v>5</v>
      </c>
      <c r="CI162" s="77" t="s">
        <v>5</v>
      </c>
      <c r="CJ162" s="78" t="s">
        <v>5</v>
      </c>
      <c r="CK162" s="52">
        <f t="shared" si="218"/>
        <v>4</v>
      </c>
      <c r="CL162" s="25">
        <f t="shared" ref="CL162:CL168" si="252">IF(OR(AZ162="IR",BA162="IR",BB162="IR",BC162="IR"),1,0)</f>
        <v>0</v>
      </c>
      <c r="CM162" s="25">
        <f t="shared" si="220"/>
        <v>0</v>
      </c>
      <c r="CN162" s="25">
        <f t="shared" ref="CN162:CN168" si="253">IF(OR(BD162="IR",BE162="IR",BF162="IR"),1,0)</f>
        <v>0</v>
      </c>
      <c r="CO162" s="25">
        <f t="shared" si="222"/>
        <v>1</v>
      </c>
      <c r="CP162" s="25">
        <f t="shared" ref="CP162:CP168" si="254">IF(OR(BG162="IR",BH162="IR",BI162="IR",BJ162="IR",BK162="IR",BL162="IR",BM162="IR"),1,0)</f>
        <v>0</v>
      </c>
      <c r="CQ162" s="25">
        <f t="shared" si="224"/>
        <v>0</v>
      </c>
      <c r="CR162" s="25">
        <f t="shared" ref="CR162:CR168" si="255">IF(OR(BN162="IR",BO162="IR",BP162="IR"),1,0)</f>
        <v>0</v>
      </c>
      <c r="CS162" s="25">
        <f t="shared" si="226"/>
        <v>0</v>
      </c>
      <c r="CT162" s="25">
        <f t="shared" ref="CT162:CT168" si="256">IF(OR(BQ162="IR",BR162="IR"),1,0)</f>
        <v>0</v>
      </c>
      <c r="CU162" s="25">
        <f t="shared" si="228"/>
        <v>0</v>
      </c>
      <c r="CV162" s="25">
        <f t="shared" ref="CV162:CV168" si="257">IF(BS162="IR",1,0)</f>
        <v>0</v>
      </c>
      <c r="CW162" s="25">
        <f t="shared" si="230"/>
        <v>0</v>
      </c>
      <c r="CX162" s="25">
        <f t="shared" ref="CX162:CX168" si="258">IF(BT162="IR",1,0)</f>
        <v>0</v>
      </c>
      <c r="CY162" s="25">
        <f t="shared" si="232"/>
        <v>0</v>
      </c>
      <c r="CZ162" s="25">
        <f t="shared" ref="CZ162:CZ168" si="259">IF(OR(BU162="IR",BV162="IR",BW162="IR"),1,0)</f>
        <v>0</v>
      </c>
      <c r="DA162" s="25">
        <f t="shared" si="234"/>
        <v>0</v>
      </c>
      <c r="DB162" s="25">
        <f t="shared" ref="DB162:DB168" si="260">IF(BX162="IR",1,0)</f>
        <v>0</v>
      </c>
      <c r="DC162" s="26">
        <v>0</v>
      </c>
      <c r="DD162" s="26">
        <v>0</v>
      </c>
      <c r="DE162" s="25">
        <f t="shared" si="236"/>
        <v>0</v>
      </c>
      <c r="DF162" s="25">
        <f t="shared" ref="DF162:DF168" si="261">IF(BY162="IR",1,0)</f>
        <v>0</v>
      </c>
      <c r="DG162" s="25">
        <f t="shared" si="238"/>
        <v>0</v>
      </c>
      <c r="DH162" s="25">
        <f t="shared" ref="DH162:DH168" si="262">IF(BZ162="IR",1,0)</f>
        <v>0</v>
      </c>
      <c r="DI162" s="26">
        <v>0</v>
      </c>
      <c r="DJ162" s="26">
        <v>0</v>
      </c>
      <c r="DK162" s="25">
        <f t="shared" si="240"/>
        <v>0</v>
      </c>
      <c r="DL162" s="25">
        <f t="shared" ref="DL162:DL168" si="263">IF(CA162="IR",1,0)</f>
        <v>0</v>
      </c>
      <c r="DM162" s="25">
        <f t="shared" si="242"/>
        <v>0</v>
      </c>
      <c r="DN162" s="27">
        <f t="shared" ref="DN162:DN168" si="264">IF(OR(CB162="IR",CC162="IR"),1,0)</f>
        <v>0</v>
      </c>
      <c r="DO162" s="25">
        <f t="shared" si="244"/>
        <v>0</v>
      </c>
      <c r="DP162" s="25">
        <f t="shared" ref="DP162:DP168" si="265">IF(OR(CD162="IR",CE162="IR"),1,0)</f>
        <v>0</v>
      </c>
      <c r="DQ162" s="25">
        <f t="shared" si="246"/>
        <v>0</v>
      </c>
      <c r="DR162" s="25">
        <f t="shared" ref="DR162:DR168" si="266">IF(OR(CF162="IR",CG162="IR"),1,0)</f>
        <v>0</v>
      </c>
      <c r="DS162" s="28">
        <f t="shared" si="248"/>
        <v>0</v>
      </c>
      <c r="DT162" s="25">
        <f t="shared" ref="DT162:DT168" si="267">IF(OR(CH162="IR",CI162="IR"),1,0)</f>
        <v>0</v>
      </c>
      <c r="DU162" s="25">
        <f t="shared" si="250"/>
        <v>0</v>
      </c>
      <c r="DV162" s="53">
        <f t="shared" ref="DV162:DV168" si="268">IF(CJ162="IR",1,0)</f>
        <v>0</v>
      </c>
      <c r="DW162" s="79" t="s">
        <v>861</v>
      </c>
    </row>
    <row r="163" spans="1:127" ht="15.75">
      <c r="A163" s="63" t="s">
        <v>47</v>
      </c>
      <c r="B163" s="79" t="s">
        <v>358</v>
      </c>
      <c r="C163" s="128"/>
      <c r="D163" s="79"/>
      <c r="E163" s="79"/>
      <c r="F163" s="128"/>
      <c r="G163" s="79"/>
      <c r="H163" s="79"/>
      <c r="I163" s="79"/>
      <c r="J163" s="79"/>
      <c r="K163" s="79"/>
      <c r="L163" s="79"/>
      <c r="M163" s="128" t="s">
        <v>1010</v>
      </c>
      <c r="N163" s="133"/>
      <c r="O163" s="70" t="s">
        <v>1011</v>
      </c>
      <c r="P163" s="71" t="s">
        <v>1011</v>
      </c>
      <c r="Q163" s="71" t="s">
        <v>1011</v>
      </c>
      <c r="R163" s="71" t="s">
        <v>1011</v>
      </c>
      <c r="S163" s="71" t="s">
        <v>1011</v>
      </c>
      <c r="T163" s="71"/>
      <c r="U163" s="71" t="s">
        <v>5</v>
      </c>
      <c r="V163" s="71" t="s">
        <v>5</v>
      </c>
      <c r="W163" s="71" t="s">
        <v>5</v>
      </c>
      <c r="X163" s="71"/>
      <c r="Y163" s="72"/>
      <c r="Z163" s="126"/>
      <c r="AA163" s="73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5"/>
      <c r="AT163" s="75"/>
      <c r="AU163" s="75"/>
      <c r="AV163" s="75"/>
      <c r="AW163" s="75"/>
      <c r="AX163" s="75"/>
      <c r="AY163" s="95" t="s">
        <v>5</v>
      </c>
      <c r="AZ163" s="76" t="s">
        <v>1012</v>
      </c>
      <c r="BA163" s="77" t="s">
        <v>5</v>
      </c>
      <c r="BB163" s="77" t="s">
        <v>5</v>
      </c>
      <c r="BC163" s="77" t="s">
        <v>5</v>
      </c>
      <c r="BD163" s="77" t="s">
        <v>5</v>
      </c>
      <c r="BE163" s="77" t="s">
        <v>5</v>
      </c>
      <c r="BF163" s="78" t="s">
        <v>5</v>
      </c>
      <c r="BG163" s="76" t="s">
        <v>1012</v>
      </c>
      <c r="BH163" s="77" t="s">
        <v>5</v>
      </c>
      <c r="BI163" s="77" t="s">
        <v>5</v>
      </c>
      <c r="BJ163" s="77" t="s">
        <v>5</v>
      </c>
      <c r="BK163" s="77" t="s">
        <v>5</v>
      </c>
      <c r="BL163" s="77" t="s">
        <v>5</v>
      </c>
      <c r="BM163" s="77" t="s">
        <v>5</v>
      </c>
      <c r="BN163" s="77" t="s">
        <v>5</v>
      </c>
      <c r="BO163" s="77" t="s">
        <v>5</v>
      </c>
      <c r="BP163" s="78" t="s">
        <v>5</v>
      </c>
      <c r="BQ163" s="76" t="s">
        <v>5</v>
      </c>
      <c r="BR163" s="77" t="s">
        <v>5</v>
      </c>
      <c r="BS163" s="77" t="s">
        <v>5</v>
      </c>
      <c r="BT163" s="77" t="s">
        <v>5</v>
      </c>
      <c r="BU163" s="77" t="s">
        <v>5</v>
      </c>
      <c r="BV163" s="77" t="s">
        <v>5</v>
      </c>
      <c r="BW163" s="77" t="s">
        <v>5</v>
      </c>
      <c r="BX163" s="77" t="s">
        <v>5</v>
      </c>
      <c r="BY163" s="77" t="s">
        <v>5</v>
      </c>
      <c r="BZ163" s="77" t="s">
        <v>5</v>
      </c>
      <c r="CA163" s="77" t="s">
        <v>5</v>
      </c>
      <c r="CB163" s="77" t="s">
        <v>5</v>
      </c>
      <c r="CC163" s="77" t="s">
        <v>5</v>
      </c>
      <c r="CD163" s="77" t="s">
        <v>5</v>
      </c>
      <c r="CE163" s="77" t="s">
        <v>5</v>
      </c>
      <c r="CF163" s="77"/>
      <c r="CG163" s="77"/>
      <c r="CH163" s="77" t="s">
        <v>5</v>
      </c>
      <c r="CI163" s="77" t="s">
        <v>5</v>
      </c>
      <c r="CJ163" s="78" t="s">
        <v>5</v>
      </c>
      <c r="CK163" s="52">
        <f t="shared" si="218"/>
        <v>4</v>
      </c>
      <c r="CL163" s="25">
        <f t="shared" si="252"/>
        <v>0</v>
      </c>
      <c r="CM163" s="25">
        <f t="shared" si="220"/>
        <v>0</v>
      </c>
      <c r="CN163" s="25">
        <f t="shared" si="253"/>
        <v>0</v>
      </c>
      <c r="CO163" s="25">
        <f t="shared" si="222"/>
        <v>1</v>
      </c>
      <c r="CP163" s="25">
        <f t="shared" si="254"/>
        <v>0</v>
      </c>
      <c r="CQ163" s="25">
        <f t="shared" si="224"/>
        <v>0</v>
      </c>
      <c r="CR163" s="25">
        <f t="shared" si="255"/>
        <v>0</v>
      </c>
      <c r="CS163" s="25">
        <f t="shared" si="226"/>
        <v>0</v>
      </c>
      <c r="CT163" s="25">
        <f t="shared" si="256"/>
        <v>0</v>
      </c>
      <c r="CU163" s="25">
        <f t="shared" si="228"/>
        <v>0</v>
      </c>
      <c r="CV163" s="25">
        <f t="shared" si="257"/>
        <v>0</v>
      </c>
      <c r="CW163" s="25">
        <f t="shared" si="230"/>
        <v>0</v>
      </c>
      <c r="CX163" s="25">
        <f t="shared" si="258"/>
        <v>0</v>
      </c>
      <c r="CY163" s="25">
        <f t="shared" si="232"/>
        <v>0</v>
      </c>
      <c r="CZ163" s="25">
        <f t="shared" si="259"/>
        <v>0</v>
      </c>
      <c r="DA163" s="25">
        <f t="shared" si="234"/>
        <v>0</v>
      </c>
      <c r="DB163" s="25">
        <f t="shared" si="260"/>
        <v>0</v>
      </c>
      <c r="DC163" s="26">
        <v>0</v>
      </c>
      <c r="DD163" s="26">
        <v>0</v>
      </c>
      <c r="DE163" s="25">
        <f t="shared" si="236"/>
        <v>0</v>
      </c>
      <c r="DF163" s="25">
        <f t="shared" si="261"/>
        <v>0</v>
      </c>
      <c r="DG163" s="25">
        <f t="shared" si="238"/>
        <v>0</v>
      </c>
      <c r="DH163" s="25">
        <f t="shared" si="262"/>
        <v>0</v>
      </c>
      <c r="DI163" s="26">
        <v>0</v>
      </c>
      <c r="DJ163" s="26">
        <v>0</v>
      </c>
      <c r="DK163" s="25">
        <f t="shared" si="240"/>
        <v>0</v>
      </c>
      <c r="DL163" s="25">
        <f t="shared" si="263"/>
        <v>0</v>
      </c>
      <c r="DM163" s="25">
        <f t="shared" si="242"/>
        <v>0</v>
      </c>
      <c r="DN163" s="27">
        <f t="shared" si="264"/>
        <v>0</v>
      </c>
      <c r="DO163" s="25">
        <f t="shared" si="244"/>
        <v>0</v>
      </c>
      <c r="DP163" s="25">
        <f t="shared" si="265"/>
        <v>0</v>
      </c>
      <c r="DQ163" s="25">
        <f t="shared" si="246"/>
        <v>0</v>
      </c>
      <c r="DR163" s="25">
        <f t="shared" si="266"/>
        <v>0</v>
      </c>
      <c r="DS163" s="28">
        <f t="shared" si="248"/>
        <v>0</v>
      </c>
      <c r="DT163" s="25">
        <f t="shared" si="267"/>
        <v>0</v>
      </c>
      <c r="DU163" s="25">
        <f t="shared" si="250"/>
        <v>0</v>
      </c>
      <c r="DV163" s="53">
        <f t="shared" si="268"/>
        <v>0</v>
      </c>
      <c r="DW163" s="79" t="s">
        <v>359</v>
      </c>
    </row>
    <row r="164" spans="1:127" ht="15.75">
      <c r="A164" s="63" t="s">
        <v>49</v>
      </c>
      <c r="B164" s="79" t="s">
        <v>864</v>
      </c>
      <c r="C164" s="128"/>
      <c r="D164" s="79"/>
      <c r="E164" s="79"/>
      <c r="F164" s="128"/>
      <c r="G164" s="79"/>
      <c r="H164" s="79"/>
      <c r="I164" s="79"/>
      <c r="J164" s="79"/>
      <c r="K164" s="79"/>
      <c r="L164" s="79"/>
      <c r="M164" s="128" t="s">
        <v>1010</v>
      </c>
      <c r="N164" s="133"/>
      <c r="O164" s="70" t="s">
        <v>1011</v>
      </c>
      <c r="P164" s="71" t="s">
        <v>1011</v>
      </c>
      <c r="Q164" s="71" t="s">
        <v>1011</v>
      </c>
      <c r="R164" s="71" t="s">
        <v>1011</v>
      </c>
      <c r="S164" s="71" t="s">
        <v>1011</v>
      </c>
      <c r="T164" s="71"/>
      <c r="U164" s="71" t="s">
        <v>5</v>
      </c>
      <c r="V164" s="71" t="s">
        <v>5</v>
      </c>
      <c r="W164" s="71" t="s">
        <v>5</v>
      </c>
      <c r="X164" s="71"/>
      <c r="Y164" s="72"/>
      <c r="Z164" s="126"/>
      <c r="AA164" s="73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5"/>
      <c r="AT164" s="75"/>
      <c r="AU164" s="75"/>
      <c r="AV164" s="75"/>
      <c r="AW164" s="75"/>
      <c r="AX164" s="75"/>
      <c r="AY164" s="95" t="s">
        <v>5</v>
      </c>
      <c r="AZ164" s="76" t="s">
        <v>1012</v>
      </c>
      <c r="BA164" s="77" t="s">
        <v>5</v>
      </c>
      <c r="BB164" s="77" t="s">
        <v>5</v>
      </c>
      <c r="BC164" s="77" t="s">
        <v>5</v>
      </c>
      <c r="BD164" s="77" t="s">
        <v>5</v>
      </c>
      <c r="BE164" s="77" t="s">
        <v>5</v>
      </c>
      <c r="BF164" s="78" t="s">
        <v>5</v>
      </c>
      <c r="BG164" s="76" t="s">
        <v>1012</v>
      </c>
      <c r="BH164" s="77" t="s">
        <v>5</v>
      </c>
      <c r="BI164" s="77" t="s">
        <v>5</v>
      </c>
      <c r="BJ164" s="77" t="s">
        <v>5</v>
      </c>
      <c r="BK164" s="77" t="s">
        <v>5</v>
      </c>
      <c r="BL164" s="77" t="s">
        <v>5</v>
      </c>
      <c r="BM164" s="77" t="s">
        <v>5</v>
      </c>
      <c r="BN164" s="77" t="s">
        <v>5</v>
      </c>
      <c r="BO164" s="77" t="s">
        <v>5</v>
      </c>
      <c r="BP164" s="78" t="s">
        <v>5</v>
      </c>
      <c r="BQ164" s="76" t="s">
        <v>5</v>
      </c>
      <c r="BR164" s="77" t="s">
        <v>5</v>
      </c>
      <c r="BS164" s="77" t="s">
        <v>5</v>
      </c>
      <c r="BT164" s="77" t="s">
        <v>5</v>
      </c>
      <c r="BU164" s="77" t="s">
        <v>5</v>
      </c>
      <c r="BV164" s="77" t="s">
        <v>5</v>
      </c>
      <c r="BW164" s="77" t="s">
        <v>5</v>
      </c>
      <c r="BX164" s="77" t="s">
        <v>5</v>
      </c>
      <c r="BY164" s="77" t="s">
        <v>5</v>
      </c>
      <c r="BZ164" s="77" t="s">
        <v>5</v>
      </c>
      <c r="CA164" s="77" t="s">
        <v>5</v>
      </c>
      <c r="CB164" s="77" t="s">
        <v>5</v>
      </c>
      <c r="CC164" s="77" t="s">
        <v>5</v>
      </c>
      <c r="CD164" s="77" t="s">
        <v>5</v>
      </c>
      <c r="CE164" s="77" t="s">
        <v>5</v>
      </c>
      <c r="CF164" s="77"/>
      <c r="CG164" s="77"/>
      <c r="CH164" s="77" t="s">
        <v>5</v>
      </c>
      <c r="CI164" s="77" t="s">
        <v>5</v>
      </c>
      <c r="CJ164" s="78" t="s">
        <v>5</v>
      </c>
      <c r="CK164" s="52">
        <f t="shared" si="218"/>
        <v>4</v>
      </c>
      <c r="CL164" s="25">
        <f t="shared" si="252"/>
        <v>0</v>
      </c>
      <c r="CM164" s="25">
        <f t="shared" si="220"/>
        <v>0</v>
      </c>
      <c r="CN164" s="25">
        <f t="shared" si="253"/>
        <v>0</v>
      </c>
      <c r="CO164" s="25">
        <f t="shared" si="222"/>
        <v>1</v>
      </c>
      <c r="CP164" s="25">
        <f t="shared" si="254"/>
        <v>0</v>
      </c>
      <c r="CQ164" s="25">
        <f t="shared" si="224"/>
        <v>0</v>
      </c>
      <c r="CR164" s="25">
        <f t="shared" si="255"/>
        <v>0</v>
      </c>
      <c r="CS164" s="25">
        <f t="shared" si="226"/>
        <v>0</v>
      </c>
      <c r="CT164" s="25">
        <f t="shared" si="256"/>
        <v>0</v>
      </c>
      <c r="CU164" s="25">
        <f t="shared" si="228"/>
        <v>0</v>
      </c>
      <c r="CV164" s="25">
        <f t="shared" si="257"/>
        <v>0</v>
      </c>
      <c r="CW164" s="25">
        <f t="shared" si="230"/>
        <v>0</v>
      </c>
      <c r="CX164" s="25">
        <f t="shared" si="258"/>
        <v>0</v>
      </c>
      <c r="CY164" s="25">
        <f t="shared" si="232"/>
        <v>0</v>
      </c>
      <c r="CZ164" s="25">
        <f t="shared" si="259"/>
        <v>0</v>
      </c>
      <c r="DA164" s="25">
        <f t="shared" si="234"/>
        <v>0</v>
      </c>
      <c r="DB164" s="25">
        <f t="shared" si="260"/>
        <v>0</v>
      </c>
      <c r="DC164" s="26">
        <v>0</v>
      </c>
      <c r="DD164" s="26">
        <v>0</v>
      </c>
      <c r="DE164" s="25">
        <f t="shared" si="236"/>
        <v>0</v>
      </c>
      <c r="DF164" s="25">
        <f t="shared" si="261"/>
        <v>0</v>
      </c>
      <c r="DG164" s="25">
        <f t="shared" si="238"/>
        <v>0</v>
      </c>
      <c r="DH164" s="25">
        <f t="shared" si="262"/>
        <v>0</v>
      </c>
      <c r="DI164" s="26">
        <v>0</v>
      </c>
      <c r="DJ164" s="26">
        <v>0</v>
      </c>
      <c r="DK164" s="25">
        <f t="shared" si="240"/>
        <v>0</v>
      </c>
      <c r="DL164" s="25">
        <f t="shared" si="263"/>
        <v>0</v>
      </c>
      <c r="DM164" s="25">
        <f t="shared" si="242"/>
        <v>0</v>
      </c>
      <c r="DN164" s="27">
        <f t="shared" si="264"/>
        <v>0</v>
      </c>
      <c r="DO164" s="25">
        <f t="shared" si="244"/>
        <v>0</v>
      </c>
      <c r="DP164" s="25">
        <f t="shared" si="265"/>
        <v>0</v>
      </c>
      <c r="DQ164" s="25">
        <f t="shared" si="246"/>
        <v>0</v>
      </c>
      <c r="DR164" s="25">
        <f t="shared" si="266"/>
        <v>0</v>
      </c>
      <c r="DS164" s="28">
        <f t="shared" si="248"/>
        <v>0</v>
      </c>
      <c r="DT164" s="25">
        <f t="shared" si="267"/>
        <v>0</v>
      </c>
      <c r="DU164" s="25">
        <f t="shared" si="250"/>
        <v>0</v>
      </c>
      <c r="DV164" s="53">
        <f t="shared" si="268"/>
        <v>0</v>
      </c>
      <c r="DW164" s="79" t="s">
        <v>863</v>
      </c>
    </row>
    <row r="165" spans="1:127" ht="15.75">
      <c r="A165" s="63" t="s">
        <v>62</v>
      </c>
      <c r="B165" s="79" t="s">
        <v>770</v>
      </c>
      <c r="C165" s="128"/>
      <c r="D165" s="79"/>
      <c r="E165" s="79"/>
      <c r="F165" s="128"/>
      <c r="G165" s="79"/>
      <c r="H165" s="79"/>
      <c r="I165" s="79"/>
      <c r="J165" s="79"/>
      <c r="K165" s="79"/>
      <c r="L165" s="29" t="s">
        <v>1035</v>
      </c>
      <c r="M165" s="128" t="s">
        <v>1010</v>
      </c>
      <c r="N165" s="32"/>
      <c r="O165" s="70" t="s">
        <v>5</v>
      </c>
      <c r="P165" s="71" t="s">
        <v>5</v>
      </c>
      <c r="Q165" s="71" t="s">
        <v>1011</v>
      </c>
      <c r="R165" s="71" t="s">
        <v>5</v>
      </c>
      <c r="S165" s="71" t="s">
        <v>1011</v>
      </c>
      <c r="T165" s="71"/>
      <c r="U165" s="71" t="s">
        <v>5</v>
      </c>
      <c r="V165" s="71" t="s">
        <v>5</v>
      </c>
      <c r="W165" s="71" t="s">
        <v>5</v>
      </c>
      <c r="X165" s="71"/>
      <c r="Y165" s="72"/>
      <c r="Z165" s="126"/>
      <c r="AA165" s="73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5"/>
      <c r="AT165" s="75"/>
      <c r="AU165" s="75"/>
      <c r="AV165" s="75"/>
      <c r="AW165" s="75"/>
      <c r="AX165" s="75"/>
      <c r="AY165" s="95" t="s">
        <v>5</v>
      </c>
      <c r="AZ165" s="76" t="s">
        <v>1012</v>
      </c>
      <c r="BA165" s="77" t="s">
        <v>5</v>
      </c>
      <c r="BB165" s="77" t="s">
        <v>5</v>
      </c>
      <c r="BC165" s="77" t="s">
        <v>5</v>
      </c>
      <c r="BD165" s="77" t="s">
        <v>5</v>
      </c>
      <c r="BE165" s="77" t="s">
        <v>5</v>
      </c>
      <c r="BF165" s="78" t="s">
        <v>5</v>
      </c>
      <c r="BG165" s="76" t="s">
        <v>5</v>
      </c>
      <c r="BH165" s="77" t="s">
        <v>1012</v>
      </c>
      <c r="BI165" s="77" t="s">
        <v>1012</v>
      </c>
      <c r="BJ165" s="77" t="s">
        <v>1012</v>
      </c>
      <c r="BK165" s="77" t="s">
        <v>1012</v>
      </c>
      <c r="BL165" s="77" t="s">
        <v>1012</v>
      </c>
      <c r="BM165" s="77" t="s">
        <v>5</v>
      </c>
      <c r="BN165" s="77" t="s">
        <v>5</v>
      </c>
      <c r="BO165" s="77" t="s">
        <v>5</v>
      </c>
      <c r="BP165" s="78" t="s">
        <v>5</v>
      </c>
      <c r="BQ165" s="76" t="s">
        <v>1012</v>
      </c>
      <c r="BR165" s="77" t="s">
        <v>5</v>
      </c>
      <c r="BS165" s="77" t="s">
        <v>5</v>
      </c>
      <c r="BT165" s="77" t="s">
        <v>1012</v>
      </c>
      <c r="BU165" s="77" t="s">
        <v>5</v>
      </c>
      <c r="BV165" s="77" t="s">
        <v>5</v>
      </c>
      <c r="BW165" s="77" t="s">
        <v>5</v>
      </c>
      <c r="BX165" s="77" t="s">
        <v>5</v>
      </c>
      <c r="BY165" s="77" t="s">
        <v>5</v>
      </c>
      <c r="BZ165" s="77" t="s">
        <v>5</v>
      </c>
      <c r="CA165" s="77" t="s">
        <v>5</v>
      </c>
      <c r="CB165" s="77" t="s">
        <v>5</v>
      </c>
      <c r="CC165" s="77" t="s">
        <v>5</v>
      </c>
      <c r="CD165" s="77" t="s">
        <v>5</v>
      </c>
      <c r="CE165" s="77" t="s">
        <v>5</v>
      </c>
      <c r="CF165" s="15"/>
      <c r="CG165" s="77"/>
      <c r="CH165" s="77" t="s">
        <v>5</v>
      </c>
      <c r="CI165" s="77" t="s">
        <v>5</v>
      </c>
      <c r="CJ165" s="78" t="s">
        <v>5</v>
      </c>
      <c r="CK165" s="102">
        <f t="shared" si="218"/>
        <v>4</v>
      </c>
      <c r="CL165" s="68">
        <f t="shared" si="252"/>
        <v>0</v>
      </c>
      <c r="CM165" s="68">
        <f t="shared" si="220"/>
        <v>0</v>
      </c>
      <c r="CN165" s="68">
        <f t="shared" si="253"/>
        <v>0</v>
      </c>
      <c r="CO165" s="68">
        <f t="shared" si="222"/>
        <v>62</v>
      </c>
      <c r="CP165" s="68">
        <f t="shared" si="254"/>
        <v>0</v>
      </c>
      <c r="CQ165" s="68">
        <f t="shared" si="224"/>
        <v>0</v>
      </c>
      <c r="CR165" s="68">
        <f t="shared" si="255"/>
        <v>0</v>
      </c>
      <c r="CS165" s="68">
        <f t="shared" si="226"/>
        <v>1</v>
      </c>
      <c r="CT165" s="68">
        <f t="shared" si="256"/>
        <v>0</v>
      </c>
      <c r="CU165" s="68">
        <f t="shared" si="228"/>
        <v>0</v>
      </c>
      <c r="CV165" s="68">
        <f t="shared" si="257"/>
        <v>0</v>
      </c>
      <c r="CW165" s="68">
        <f t="shared" si="230"/>
        <v>8</v>
      </c>
      <c r="CX165" s="68">
        <f t="shared" si="258"/>
        <v>0</v>
      </c>
      <c r="CY165" s="68">
        <f t="shared" si="232"/>
        <v>0</v>
      </c>
      <c r="CZ165" s="68">
        <f t="shared" si="259"/>
        <v>0</v>
      </c>
      <c r="DA165" s="68">
        <f t="shared" si="234"/>
        <v>0</v>
      </c>
      <c r="DB165" s="68">
        <f t="shared" si="260"/>
        <v>0</v>
      </c>
      <c r="DC165" s="69">
        <v>0</v>
      </c>
      <c r="DD165" s="69">
        <v>0</v>
      </c>
      <c r="DE165" s="68">
        <f t="shared" si="236"/>
        <v>0</v>
      </c>
      <c r="DF165" s="68">
        <f t="shared" si="261"/>
        <v>0</v>
      </c>
      <c r="DG165" s="68">
        <f t="shared" si="238"/>
        <v>0</v>
      </c>
      <c r="DH165" s="68">
        <f t="shared" si="262"/>
        <v>0</v>
      </c>
      <c r="DI165" s="69">
        <v>0</v>
      </c>
      <c r="DJ165" s="69">
        <v>0</v>
      </c>
      <c r="DK165" s="68">
        <f t="shared" si="240"/>
        <v>0</v>
      </c>
      <c r="DL165" s="68">
        <f t="shared" si="263"/>
        <v>0</v>
      </c>
      <c r="DM165" s="68">
        <f t="shared" si="242"/>
        <v>0</v>
      </c>
      <c r="DN165" s="64">
        <f t="shared" si="264"/>
        <v>0</v>
      </c>
      <c r="DO165" s="68">
        <f t="shared" si="244"/>
        <v>0</v>
      </c>
      <c r="DP165" s="68">
        <f t="shared" si="265"/>
        <v>0</v>
      </c>
      <c r="DQ165" s="25">
        <f t="shared" si="246"/>
        <v>0</v>
      </c>
      <c r="DR165" s="25">
        <f t="shared" si="266"/>
        <v>0</v>
      </c>
      <c r="DS165" s="91">
        <f t="shared" si="248"/>
        <v>0</v>
      </c>
      <c r="DT165" s="68">
        <f t="shared" si="267"/>
        <v>0</v>
      </c>
      <c r="DU165" s="68">
        <f t="shared" si="250"/>
        <v>0</v>
      </c>
      <c r="DV165" s="103">
        <f t="shared" si="268"/>
        <v>0</v>
      </c>
      <c r="DW165" s="79" t="s">
        <v>771</v>
      </c>
    </row>
    <row r="166" spans="1:127" ht="15.75">
      <c r="A166" s="63" t="s">
        <v>64</v>
      </c>
      <c r="B166" s="79" t="s">
        <v>773</v>
      </c>
      <c r="C166" s="128"/>
      <c r="D166" s="79"/>
      <c r="E166" s="79"/>
      <c r="F166" s="128"/>
      <c r="G166" s="79"/>
      <c r="H166" s="79"/>
      <c r="I166" s="79"/>
      <c r="J166" s="79"/>
      <c r="K166" s="79"/>
      <c r="L166" s="29" t="s">
        <v>1035</v>
      </c>
      <c r="M166" s="128" t="s">
        <v>1010</v>
      </c>
      <c r="N166" s="32"/>
      <c r="O166" s="70" t="s">
        <v>5</v>
      </c>
      <c r="P166" s="71" t="s">
        <v>5</v>
      </c>
      <c r="Q166" s="71" t="s">
        <v>1011</v>
      </c>
      <c r="R166" s="71" t="s">
        <v>5</v>
      </c>
      <c r="S166" s="71" t="s">
        <v>1011</v>
      </c>
      <c r="T166" s="71"/>
      <c r="U166" s="71" t="s">
        <v>5</v>
      </c>
      <c r="V166" s="71" t="s">
        <v>5</v>
      </c>
      <c r="W166" s="71" t="s">
        <v>5</v>
      </c>
      <c r="X166" s="71"/>
      <c r="Y166" s="72"/>
      <c r="Z166" s="126"/>
      <c r="AA166" s="73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5"/>
      <c r="AT166" s="75"/>
      <c r="AU166" s="75"/>
      <c r="AV166" s="75"/>
      <c r="AW166" s="75"/>
      <c r="AX166" s="75"/>
      <c r="AY166" s="95" t="s">
        <v>5</v>
      </c>
      <c r="AZ166" s="76" t="s">
        <v>1012</v>
      </c>
      <c r="BA166" s="77" t="s">
        <v>5</v>
      </c>
      <c r="BB166" s="77" t="s">
        <v>5</v>
      </c>
      <c r="BC166" s="77" t="s">
        <v>5</v>
      </c>
      <c r="BD166" s="77" t="s">
        <v>5</v>
      </c>
      <c r="BE166" s="77" t="s">
        <v>5</v>
      </c>
      <c r="BF166" s="78" t="s">
        <v>5</v>
      </c>
      <c r="BG166" s="76" t="s">
        <v>5</v>
      </c>
      <c r="BH166" s="77" t="s">
        <v>1012</v>
      </c>
      <c r="BI166" s="77" t="s">
        <v>1012</v>
      </c>
      <c r="BJ166" s="77" t="s">
        <v>1012</v>
      </c>
      <c r="BK166" s="77" t="s">
        <v>1012</v>
      </c>
      <c r="BL166" s="77" t="s">
        <v>1012</v>
      </c>
      <c r="BM166" s="77" t="s">
        <v>5</v>
      </c>
      <c r="BN166" s="77" t="s">
        <v>5</v>
      </c>
      <c r="BO166" s="77" t="s">
        <v>5</v>
      </c>
      <c r="BP166" s="78" t="s">
        <v>5</v>
      </c>
      <c r="BQ166" s="76" t="s">
        <v>1012</v>
      </c>
      <c r="BR166" s="77" t="s">
        <v>5</v>
      </c>
      <c r="BS166" s="77" t="s">
        <v>5</v>
      </c>
      <c r="BT166" s="77" t="s">
        <v>1012</v>
      </c>
      <c r="BU166" s="77" t="s">
        <v>5</v>
      </c>
      <c r="BV166" s="77" t="s">
        <v>5</v>
      </c>
      <c r="BW166" s="77" t="s">
        <v>5</v>
      </c>
      <c r="BX166" s="77" t="s">
        <v>5</v>
      </c>
      <c r="BY166" s="77" t="s">
        <v>5</v>
      </c>
      <c r="BZ166" s="77" t="s">
        <v>5</v>
      </c>
      <c r="CA166" s="77" t="s">
        <v>5</v>
      </c>
      <c r="CB166" s="77" t="s">
        <v>5</v>
      </c>
      <c r="CC166" s="77" t="s">
        <v>5</v>
      </c>
      <c r="CD166" s="77" t="s">
        <v>5</v>
      </c>
      <c r="CE166" s="77" t="s">
        <v>5</v>
      </c>
      <c r="CF166" s="15"/>
      <c r="CG166" s="77"/>
      <c r="CH166" s="77" t="s">
        <v>5</v>
      </c>
      <c r="CI166" s="77" t="s">
        <v>5</v>
      </c>
      <c r="CJ166" s="78" t="s">
        <v>5</v>
      </c>
      <c r="CK166" s="102">
        <f t="shared" si="218"/>
        <v>4</v>
      </c>
      <c r="CL166" s="68">
        <f t="shared" si="252"/>
        <v>0</v>
      </c>
      <c r="CM166" s="68">
        <f t="shared" si="220"/>
        <v>0</v>
      </c>
      <c r="CN166" s="68">
        <f t="shared" si="253"/>
        <v>0</v>
      </c>
      <c r="CO166" s="68">
        <f t="shared" si="222"/>
        <v>62</v>
      </c>
      <c r="CP166" s="68">
        <f t="shared" si="254"/>
        <v>0</v>
      </c>
      <c r="CQ166" s="68">
        <f t="shared" si="224"/>
        <v>0</v>
      </c>
      <c r="CR166" s="68">
        <f t="shared" si="255"/>
        <v>0</v>
      </c>
      <c r="CS166" s="68">
        <f t="shared" si="226"/>
        <v>1</v>
      </c>
      <c r="CT166" s="68">
        <f t="shared" si="256"/>
        <v>0</v>
      </c>
      <c r="CU166" s="68">
        <f t="shared" si="228"/>
        <v>0</v>
      </c>
      <c r="CV166" s="68">
        <f t="shared" si="257"/>
        <v>0</v>
      </c>
      <c r="CW166" s="68">
        <f t="shared" si="230"/>
        <v>8</v>
      </c>
      <c r="CX166" s="68">
        <f t="shared" si="258"/>
        <v>0</v>
      </c>
      <c r="CY166" s="68">
        <f t="shared" si="232"/>
        <v>0</v>
      </c>
      <c r="CZ166" s="68">
        <f t="shared" si="259"/>
        <v>0</v>
      </c>
      <c r="DA166" s="68">
        <f t="shared" si="234"/>
        <v>0</v>
      </c>
      <c r="DB166" s="68">
        <f t="shared" si="260"/>
        <v>0</v>
      </c>
      <c r="DC166" s="69">
        <v>0</v>
      </c>
      <c r="DD166" s="69">
        <v>0</v>
      </c>
      <c r="DE166" s="68">
        <f t="shared" si="236"/>
        <v>0</v>
      </c>
      <c r="DF166" s="68">
        <f t="shared" si="261"/>
        <v>0</v>
      </c>
      <c r="DG166" s="68">
        <f t="shared" si="238"/>
        <v>0</v>
      </c>
      <c r="DH166" s="68">
        <f t="shared" si="262"/>
        <v>0</v>
      </c>
      <c r="DI166" s="69">
        <v>0</v>
      </c>
      <c r="DJ166" s="69">
        <v>0</v>
      </c>
      <c r="DK166" s="68">
        <f t="shared" si="240"/>
        <v>0</v>
      </c>
      <c r="DL166" s="68">
        <f t="shared" si="263"/>
        <v>0</v>
      </c>
      <c r="DM166" s="68">
        <f t="shared" si="242"/>
        <v>0</v>
      </c>
      <c r="DN166" s="64">
        <f t="shared" si="264"/>
        <v>0</v>
      </c>
      <c r="DO166" s="68">
        <f t="shared" si="244"/>
        <v>0</v>
      </c>
      <c r="DP166" s="68">
        <f t="shared" si="265"/>
        <v>0</v>
      </c>
      <c r="DQ166" s="25">
        <f t="shared" si="246"/>
        <v>0</v>
      </c>
      <c r="DR166" s="25">
        <f t="shared" si="266"/>
        <v>0</v>
      </c>
      <c r="DS166" s="91">
        <f t="shared" si="248"/>
        <v>0</v>
      </c>
      <c r="DT166" s="68">
        <f t="shared" si="267"/>
        <v>0</v>
      </c>
      <c r="DU166" s="68">
        <f t="shared" si="250"/>
        <v>0</v>
      </c>
      <c r="DV166" s="103">
        <f t="shared" si="268"/>
        <v>0</v>
      </c>
      <c r="DW166" s="79" t="s">
        <v>774</v>
      </c>
    </row>
    <row r="167" spans="1:127" ht="15.75">
      <c r="A167" s="152">
        <v>84</v>
      </c>
      <c r="B167" s="153" t="s">
        <v>389</v>
      </c>
      <c r="C167" s="340"/>
      <c r="D167" s="153"/>
      <c r="E167" s="153"/>
      <c r="F167" s="340"/>
      <c r="G167" s="153"/>
      <c r="H167" s="153"/>
      <c r="I167" s="153"/>
      <c r="J167" s="153"/>
      <c r="K167" s="153"/>
      <c r="L167" s="29" t="s">
        <v>1036</v>
      </c>
      <c r="M167" s="128" t="s">
        <v>1010</v>
      </c>
      <c r="N167" s="133" t="str">
        <f>IF(O167="Y",$O$3&amp;CHAR(10),"")&amp;IF(P167="Y",$P$3&amp;CHAR(10),"")&amp;IF(Q167="Y",$Q$3&amp;CHAR(10),"")&amp;IF(R167="Y",$R$3&amp;CHAR(10),"")&amp;IF(S167="Y",$S$3&amp;CHAR(10),"")&amp;IF(T167="Y",$T$3&amp;CHAR(10),"")&amp;IF(U167="Y",$U$3&amp;CHAR(10),"")&amp;IF(V167="Y",$V$3&amp;CHAR(10),"")&amp;IF(W167="Y",$W$3&amp;CHAR(10),"")&amp;IF(X167="Y",$X$3&amp;CHAR(10),"")&amp;IF(Y167="Y",$Y$3&amp;CHAR(10),"")</f>
        <v xml:space="preserve">EC_BUSMON
EC_BUSSYNC
EC_DRIVE_TEST_INACTIVE
EC_PRODUCTION_MODE_INACTIVE
EC_STARTUP_1000MS
EC_ENGINE_NOT_CRANKING
</v>
      </c>
      <c r="O167" s="70" t="s">
        <v>1011</v>
      </c>
      <c r="P167" s="71" t="s">
        <v>1011</v>
      </c>
      <c r="Q167" s="71" t="s">
        <v>1011</v>
      </c>
      <c r="R167" s="71" t="s">
        <v>1011</v>
      </c>
      <c r="S167" s="71" t="s">
        <v>1011</v>
      </c>
      <c r="T167" s="71" t="s">
        <v>1011</v>
      </c>
      <c r="U167" s="71" t="s">
        <v>5</v>
      </c>
      <c r="V167" s="71" t="s">
        <v>5</v>
      </c>
      <c r="W167" s="71" t="s">
        <v>5</v>
      </c>
      <c r="X167" s="71"/>
      <c r="Y167" s="72"/>
      <c r="Z167" s="152" t="str">
        <f>IF(AA167="Y",$AA$3&amp;CHAR(10),"") &amp; IF(AB167="Y",$AB$3&amp;CHAR(10),"") &amp; IF(AC167="Y",$AC$3&amp;CHAR(10),"") &amp; IF(AD167="Y",$AD$3&amp;CHAR(10),"")&amp; IF(AE167="Y",$AE$3&amp;CHAR(10),"")&amp; IF(AF167="Y",$AF$3&amp;CHAR(10),"") &amp; IF(AG167="Y",$AG$3&amp;CHAR(10),"") &amp; IF(AH167="Y",$AH$3&amp;CHAR(10),"") &amp; IF(AI167="Y",$AI$3&amp;CHAR(10),"") &amp; IF(AJ167="Y",$AJ$3&amp;CHAR(10),"") &amp; IF(AK167="Y",$AK$3&amp;CHAR(10),"") &amp; IF(AL167="Y",$AL$3&amp;CHAR(10),"") &amp; IF(AM167="Y",$AM$3&amp;CHAR(10),"") &amp; IF(AN167="Y",$AN$3&amp;CHAR(10),"") &amp; IF(AO167="Y",$AO$3&amp;CHAR(10),"") &amp; IF(AP167="Y",$AP$3&amp;CHAR(10),"") &amp; IF(AQ167="Y",$AQ$3&amp;CHAR(10),"") &amp; IF(AR167="Y",$AR$3&amp;CHAR(10),"") &amp; IF(AS167="Y",$AS$3&amp;CHAR(10),"") &amp; IF(AT167="Y",$AT$3&amp;CHAR(10),"") &amp; IF(AU167="Y",$AU$3&amp;CHAR(10),"") &amp; IF(AV167="Y",$AV$3&amp;CHAR(10),"") &amp; IF(AW167="Y",$AW$3&amp;CHAR(10),"") &amp; IF(AX167="Y",$AX$3&amp;CHAR(10),"") &amp; IF(AY167="Y",$AY$3&amp;CHAR(10),"")</f>
        <v xml:space="preserve">CA_ACC_02
CA_PSS_02
CA_SENSOR_10
</v>
      </c>
      <c r="AA167" s="154"/>
      <c r="AB167" s="74" t="s">
        <v>1011</v>
      </c>
      <c r="AC167" s="74"/>
      <c r="AD167" s="74"/>
      <c r="AE167" s="74"/>
      <c r="AF167" s="74" t="s">
        <v>1011</v>
      </c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5"/>
      <c r="AT167" s="75"/>
      <c r="AU167" s="75" t="s">
        <v>1011</v>
      </c>
      <c r="AV167" s="75"/>
      <c r="AW167" s="75"/>
      <c r="AX167" s="75"/>
      <c r="AY167" s="75" t="s">
        <v>5</v>
      </c>
      <c r="AZ167" s="76" t="s">
        <v>1012</v>
      </c>
      <c r="BA167" s="77" t="s">
        <v>5</v>
      </c>
      <c r="BB167" s="77" t="s">
        <v>5</v>
      </c>
      <c r="BC167" s="77" t="s">
        <v>5</v>
      </c>
      <c r="BD167" s="77" t="s">
        <v>5</v>
      </c>
      <c r="BE167" s="77" t="s">
        <v>5</v>
      </c>
      <c r="BF167" s="78" t="s">
        <v>5</v>
      </c>
      <c r="BG167" s="155" t="s">
        <v>5</v>
      </c>
      <c r="BH167" s="77" t="s">
        <v>1012</v>
      </c>
      <c r="BI167" s="77" t="s">
        <v>1012</v>
      </c>
      <c r="BJ167" s="77" t="s">
        <v>1012</v>
      </c>
      <c r="BK167" s="77" t="s">
        <v>1012</v>
      </c>
      <c r="BL167" s="77" t="s">
        <v>1012</v>
      </c>
      <c r="BM167" s="77" t="s">
        <v>5</v>
      </c>
      <c r="BN167" s="77" t="s">
        <v>5</v>
      </c>
      <c r="BO167" s="77" t="s">
        <v>5</v>
      </c>
      <c r="BP167" s="156" t="s">
        <v>5</v>
      </c>
      <c r="BQ167" s="76" t="s">
        <v>5</v>
      </c>
      <c r="BR167" s="77" t="s">
        <v>5</v>
      </c>
      <c r="BS167" s="77" t="s">
        <v>5</v>
      </c>
      <c r="BT167" s="77" t="s">
        <v>5</v>
      </c>
      <c r="BU167" s="77" t="s">
        <v>5</v>
      </c>
      <c r="BV167" s="77" t="s">
        <v>5</v>
      </c>
      <c r="BW167" s="77" t="s">
        <v>5</v>
      </c>
      <c r="BX167" s="77" t="s">
        <v>5</v>
      </c>
      <c r="BY167" s="77" t="s">
        <v>5</v>
      </c>
      <c r="BZ167" s="77" t="s">
        <v>5</v>
      </c>
      <c r="CA167" s="77" t="s">
        <v>5</v>
      </c>
      <c r="CB167" s="77" t="s">
        <v>5</v>
      </c>
      <c r="CC167" s="77" t="s">
        <v>5</v>
      </c>
      <c r="CD167" s="77" t="s">
        <v>5</v>
      </c>
      <c r="CE167" s="77" t="s">
        <v>5</v>
      </c>
      <c r="CF167" s="77" t="s">
        <v>1012</v>
      </c>
      <c r="CG167" s="77"/>
      <c r="CH167" s="77" t="s">
        <v>5</v>
      </c>
      <c r="CI167" s="77" t="s">
        <v>5</v>
      </c>
      <c r="CJ167" s="156" t="s">
        <v>5</v>
      </c>
      <c r="CK167" s="157">
        <f>IF(AZ167&lt;&gt;"",$AZ$4,0)+IF(BA167&lt;&gt;"",$BA$4,0)+IF(BB167&lt;&gt;"",$BB$4,0)+IF(BC167&lt;&gt;"",$BC$4,0)</f>
        <v>4</v>
      </c>
      <c r="CL167" s="158">
        <f>IF(OR(AZ167="IR",BA167="IR",BB167="IR",BC167="IR"),1,0)</f>
        <v>0</v>
      </c>
      <c r="CM167" s="159">
        <f>IF(BD167&lt;&gt;"",$BD$4,0) + IF(BE167&lt;&gt;"",$BE$4,0) + IF(BF167&lt;&gt;"",$BF$4,0)</f>
        <v>0</v>
      </c>
      <c r="CN167" s="158">
        <f>IF(OR(BD167="IR",BE167="IR",BF167="IR"),1,0)</f>
        <v>0</v>
      </c>
      <c r="CO167" s="159">
        <f>IF(BG167&lt;&gt;"",$BG$4,0)+IF(BH167&lt;&gt;"",$BH$4,0)+IF(BI167&lt;&gt;"",$BI$4,0)+IF(BJ167&lt;&gt;"",$BJ$4,0)+IF(BK167&lt;&gt;"",$BK$4,0)+IF(BL167&lt;&gt;"",$BL$4,0)+IF(BM167&lt;&gt;"",$BM$4,0)</f>
        <v>62</v>
      </c>
      <c r="CP167" s="158">
        <f>IF(OR(BG167="IR",BH167="IR",BI167="IR",BJ167="IR",BK167="IR",BL167="IR",BM167="IR"),1,0)</f>
        <v>0</v>
      </c>
      <c r="CQ167" s="159">
        <f>IF(BN167&lt;&gt;"",$BN$4,0) + IF(BO167&lt;&gt;"",$BO$4,0) + IF(BP167&lt;&gt;"",$BP$4,0)</f>
        <v>0</v>
      </c>
      <c r="CR167" s="158">
        <f>IF(OR(BN167="IR",BO167="IR",BP167="IR"),1,0)</f>
        <v>0</v>
      </c>
      <c r="CS167" s="159">
        <f>IF(BQ167&lt;&gt;"",$BQ$4,0) + IF(BR167&lt;&gt;"",$BR$4,0)</f>
        <v>0</v>
      </c>
      <c r="CT167" s="158">
        <f>IF(OR(BQ167="IR",BR167="IR"),1,0)</f>
        <v>0</v>
      </c>
      <c r="CU167" s="159">
        <f>IF(BS167&lt;&gt;"",$BS$4,0)</f>
        <v>0</v>
      </c>
      <c r="CV167" s="158">
        <f>IF(BS167="IR",1,0)</f>
        <v>0</v>
      </c>
      <c r="CW167" s="159">
        <f>IF(BT167&lt;&gt;"",$BT$4,0)</f>
        <v>0</v>
      </c>
      <c r="CX167" s="158">
        <f>IF(BT167="IR",1,0)</f>
        <v>0</v>
      </c>
      <c r="CY167" s="159">
        <f>IF(BU167&lt;&gt;"",$BU$4,0) + IF(BV167&lt;&gt;"",$BV$4,0) + IF(BW167&lt;&gt;"",$BW$4,0)</f>
        <v>0</v>
      </c>
      <c r="CZ167" s="158">
        <f>IF(OR(BU167="IR",BV167="IR",BW167="IR"),1,0)</f>
        <v>0</v>
      </c>
      <c r="DA167" s="159">
        <f>IF(BX167&lt;&gt;"",$BX$4,0)</f>
        <v>0</v>
      </c>
      <c r="DB167" s="158">
        <f>IF(BX167="IR",1,0)</f>
        <v>0</v>
      </c>
      <c r="DC167" s="159">
        <v>0</v>
      </c>
      <c r="DD167" s="158">
        <v>0</v>
      </c>
      <c r="DE167" s="159">
        <f>IF(BY167&lt;&gt;"",$BY$4,0)</f>
        <v>0</v>
      </c>
      <c r="DF167" s="158">
        <f>IF(BY167="IR",1,0)</f>
        <v>0</v>
      </c>
      <c r="DG167" s="159">
        <f>IF(BZ167&lt;&gt;"",$BZ$4,0)</f>
        <v>0</v>
      </c>
      <c r="DH167" s="158">
        <f>IF(BZ167="IR",1,0)</f>
        <v>0</v>
      </c>
      <c r="DI167" s="159">
        <v>0</v>
      </c>
      <c r="DJ167" s="158">
        <v>0</v>
      </c>
      <c r="DK167" s="159">
        <f>IF(CA167&lt;&gt;"",$CA$4,0)</f>
        <v>0</v>
      </c>
      <c r="DL167" s="158">
        <f>IF(CA167="IR",1,0)</f>
        <v>0</v>
      </c>
      <c r="DM167" s="159">
        <f>IF(CB167&lt;&gt;"",$CB$4,0) + IF(CC167&lt;&gt;"",$CC$4,0)</f>
        <v>0</v>
      </c>
      <c r="DN167" s="158">
        <f>IF(OR(CB167="IR",CC167="IR"),1,0)</f>
        <v>0</v>
      </c>
      <c r="DO167" s="159">
        <f>IF(CD167&lt;&gt;"",$CD$4,0) + IF(CE167="re",$CE$4,0)</f>
        <v>0</v>
      </c>
      <c r="DP167" s="158">
        <f>IF(OR(CD167="IR",CE167="IR"),1,0)</f>
        <v>0</v>
      </c>
      <c r="DQ167" s="159">
        <f>IF(CF167&lt;&gt;"",$CF$4,0) + IF(CG167&lt;&gt;"",$CG$4,0)</f>
        <v>32</v>
      </c>
      <c r="DR167" s="158">
        <f>IF(OR(CF167="IR",CG167="IR"),1,0)</f>
        <v>0</v>
      </c>
      <c r="DS167" s="160">
        <f>IF(CH167&lt;&gt;"",$CH$4,0) + IF(CI167&lt;&gt;"",$CI$4,0)</f>
        <v>0</v>
      </c>
      <c r="DT167" s="158">
        <f>IF(OR(CH167="IR",CI167="IR"),1,0)</f>
        <v>0</v>
      </c>
      <c r="DU167" s="159">
        <f>IF(CJ167&lt;&gt;"",$CJ$4,0)</f>
        <v>0</v>
      </c>
      <c r="DV167" s="161">
        <f>IF(CJ167="IR",1,0)</f>
        <v>0</v>
      </c>
      <c r="DW167" s="153" t="s">
        <v>390</v>
      </c>
    </row>
    <row r="168" spans="1:127" ht="16.5" thickBot="1">
      <c r="A168" s="137" t="s">
        <v>51</v>
      </c>
      <c r="B168" s="138" t="s">
        <v>862</v>
      </c>
      <c r="C168" s="139"/>
      <c r="D168" s="138"/>
      <c r="E168" s="138"/>
      <c r="F168" s="139"/>
      <c r="G168" s="138"/>
      <c r="H168" s="138"/>
      <c r="I168" s="138"/>
      <c r="J168" s="138"/>
      <c r="K168" s="138"/>
      <c r="L168" s="138"/>
      <c r="M168" s="139" t="s">
        <v>1010</v>
      </c>
      <c r="N168" s="140"/>
      <c r="O168" s="141" t="s">
        <v>1011</v>
      </c>
      <c r="P168" s="142" t="s">
        <v>1011</v>
      </c>
      <c r="Q168" s="142" t="s">
        <v>1011</v>
      </c>
      <c r="R168" s="142" t="s">
        <v>1011</v>
      </c>
      <c r="S168" s="142" t="s">
        <v>1011</v>
      </c>
      <c r="T168" s="142"/>
      <c r="U168" s="142" t="s">
        <v>5</v>
      </c>
      <c r="V168" s="142" t="s">
        <v>5</v>
      </c>
      <c r="W168" s="142" t="s">
        <v>5</v>
      </c>
      <c r="X168" s="142"/>
      <c r="Y168" s="143"/>
      <c r="Z168" s="144"/>
      <c r="AA168" s="145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7"/>
      <c r="AT168" s="147"/>
      <c r="AU168" s="147"/>
      <c r="AV168" s="147"/>
      <c r="AW168" s="147"/>
      <c r="AX168" s="147"/>
      <c r="AY168" s="148" t="s">
        <v>5</v>
      </c>
      <c r="AZ168" s="149" t="s">
        <v>1012</v>
      </c>
      <c r="BA168" s="150" t="s">
        <v>5</v>
      </c>
      <c r="BB168" s="150" t="s">
        <v>5</v>
      </c>
      <c r="BC168" s="150" t="s">
        <v>5</v>
      </c>
      <c r="BD168" s="150" t="s">
        <v>5</v>
      </c>
      <c r="BE168" s="150" t="s">
        <v>5</v>
      </c>
      <c r="BF168" s="151" t="s">
        <v>5</v>
      </c>
      <c r="BG168" s="149" t="s">
        <v>1012</v>
      </c>
      <c r="BH168" s="150" t="s">
        <v>5</v>
      </c>
      <c r="BI168" s="150" t="s">
        <v>5</v>
      </c>
      <c r="BJ168" s="150" t="s">
        <v>5</v>
      </c>
      <c r="BK168" s="150" t="s">
        <v>5</v>
      </c>
      <c r="BL168" s="150" t="s">
        <v>5</v>
      </c>
      <c r="BM168" s="150" t="s">
        <v>5</v>
      </c>
      <c r="BN168" s="150" t="s">
        <v>5</v>
      </c>
      <c r="BO168" s="150" t="s">
        <v>5</v>
      </c>
      <c r="BP168" s="151" t="s">
        <v>5</v>
      </c>
      <c r="BQ168" s="149" t="s">
        <v>5</v>
      </c>
      <c r="BR168" s="150" t="s">
        <v>5</v>
      </c>
      <c r="BS168" s="150" t="s">
        <v>5</v>
      </c>
      <c r="BT168" s="150" t="s">
        <v>5</v>
      </c>
      <c r="BU168" s="150" t="s">
        <v>5</v>
      </c>
      <c r="BV168" s="150" t="s">
        <v>5</v>
      </c>
      <c r="BW168" s="150" t="s">
        <v>5</v>
      </c>
      <c r="BX168" s="150" t="s">
        <v>5</v>
      </c>
      <c r="BY168" s="150" t="s">
        <v>5</v>
      </c>
      <c r="BZ168" s="150" t="s">
        <v>5</v>
      </c>
      <c r="CA168" s="150" t="s">
        <v>5</v>
      </c>
      <c r="CB168" s="150" t="s">
        <v>5</v>
      </c>
      <c r="CC168" s="150" t="s">
        <v>5</v>
      </c>
      <c r="CD168" s="150" t="s">
        <v>5</v>
      </c>
      <c r="CE168" s="150" t="s">
        <v>5</v>
      </c>
      <c r="CF168" s="150"/>
      <c r="CG168" s="150"/>
      <c r="CH168" s="150" t="s">
        <v>5</v>
      </c>
      <c r="CI168" s="150" t="s">
        <v>5</v>
      </c>
      <c r="CJ168" s="151" t="s">
        <v>5</v>
      </c>
      <c r="CK168" s="54">
        <f t="shared" si="218"/>
        <v>4</v>
      </c>
      <c r="CL168" s="55">
        <f t="shared" si="252"/>
        <v>0</v>
      </c>
      <c r="CM168" s="55">
        <f t="shared" si="220"/>
        <v>0</v>
      </c>
      <c r="CN168" s="55">
        <f t="shared" si="253"/>
        <v>0</v>
      </c>
      <c r="CO168" s="55">
        <f t="shared" si="222"/>
        <v>1</v>
      </c>
      <c r="CP168" s="55">
        <f t="shared" si="254"/>
        <v>0</v>
      </c>
      <c r="CQ168" s="55">
        <f t="shared" si="224"/>
        <v>0</v>
      </c>
      <c r="CR168" s="55">
        <f t="shared" si="255"/>
        <v>0</v>
      </c>
      <c r="CS168" s="55">
        <f t="shared" si="226"/>
        <v>0</v>
      </c>
      <c r="CT168" s="55">
        <f t="shared" si="256"/>
        <v>0</v>
      </c>
      <c r="CU168" s="55">
        <f t="shared" si="228"/>
        <v>0</v>
      </c>
      <c r="CV168" s="55">
        <f t="shared" si="257"/>
        <v>0</v>
      </c>
      <c r="CW168" s="55">
        <f t="shared" si="230"/>
        <v>0</v>
      </c>
      <c r="CX168" s="55">
        <f t="shared" si="258"/>
        <v>0</v>
      </c>
      <c r="CY168" s="55">
        <f t="shared" si="232"/>
        <v>0</v>
      </c>
      <c r="CZ168" s="55">
        <f t="shared" si="259"/>
        <v>0</v>
      </c>
      <c r="DA168" s="55">
        <f t="shared" si="234"/>
        <v>0</v>
      </c>
      <c r="DB168" s="55">
        <f t="shared" si="260"/>
        <v>0</v>
      </c>
      <c r="DC168" s="56">
        <v>0</v>
      </c>
      <c r="DD168" s="56">
        <v>0</v>
      </c>
      <c r="DE168" s="55">
        <f t="shared" si="236"/>
        <v>0</v>
      </c>
      <c r="DF168" s="55">
        <f t="shared" si="261"/>
        <v>0</v>
      </c>
      <c r="DG168" s="55">
        <f t="shared" si="238"/>
        <v>0</v>
      </c>
      <c r="DH168" s="55">
        <f t="shared" si="262"/>
        <v>0</v>
      </c>
      <c r="DI168" s="56">
        <v>0</v>
      </c>
      <c r="DJ168" s="56">
        <v>0</v>
      </c>
      <c r="DK168" s="55">
        <f t="shared" si="240"/>
        <v>0</v>
      </c>
      <c r="DL168" s="55">
        <f t="shared" si="263"/>
        <v>0</v>
      </c>
      <c r="DM168" s="55">
        <f t="shared" si="242"/>
        <v>0</v>
      </c>
      <c r="DN168" s="57">
        <f t="shared" si="264"/>
        <v>0</v>
      </c>
      <c r="DO168" s="55">
        <f t="shared" si="244"/>
        <v>0</v>
      </c>
      <c r="DP168" s="55">
        <f t="shared" si="265"/>
        <v>0</v>
      </c>
      <c r="DQ168" s="55">
        <f t="shared" si="246"/>
        <v>0</v>
      </c>
      <c r="DR168" s="55">
        <f t="shared" si="266"/>
        <v>0</v>
      </c>
      <c r="DS168" s="58">
        <f t="shared" si="248"/>
        <v>0</v>
      </c>
      <c r="DT168" s="55">
        <f t="shared" si="267"/>
        <v>0</v>
      </c>
      <c r="DU168" s="55">
        <f t="shared" si="250"/>
        <v>0</v>
      </c>
      <c r="DV168" s="59">
        <f t="shared" si="268"/>
        <v>0</v>
      </c>
      <c r="DW168" s="138" t="s">
        <v>863</v>
      </c>
    </row>
  </sheetData>
  <mergeCells count="49">
    <mergeCell ref="B136:DW136"/>
    <mergeCell ref="B154:DW154"/>
    <mergeCell ref="Z1:Z3"/>
    <mergeCell ref="N1:N3"/>
    <mergeCell ref="B5:DW5"/>
    <mergeCell ref="B18:DW18"/>
    <mergeCell ref="AA1:AY2"/>
    <mergeCell ref="DA2:DB2"/>
    <mergeCell ref="DC2:DF2"/>
    <mergeCell ref="DG2:DH2"/>
    <mergeCell ref="DI2:DL2"/>
    <mergeCell ref="CD2:CE2"/>
    <mergeCell ref="CH2:CI2"/>
    <mergeCell ref="CK2:CN2"/>
    <mergeCell ref="CO2:CR2"/>
    <mergeCell ref="CS2:CV2"/>
    <mergeCell ref="CW2:CZ2"/>
    <mergeCell ref="CD1:CE1"/>
    <mergeCell ref="CF1:CI1"/>
    <mergeCell ref="CK1:DV1"/>
    <mergeCell ref="CF2:CG2"/>
    <mergeCell ref="DW1:DW3"/>
    <mergeCell ref="DO2:DP2"/>
    <mergeCell ref="DQ2:DT2"/>
    <mergeCell ref="DU2:DV2"/>
    <mergeCell ref="DM2:DN2"/>
    <mergeCell ref="AZ2:BC2"/>
    <mergeCell ref="BD2:BF2"/>
    <mergeCell ref="BG2:BM2"/>
    <mergeCell ref="BN2:BP2"/>
    <mergeCell ref="AZ1:BF1"/>
    <mergeCell ref="BG1:BP1"/>
    <mergeCell ref="BQ1:BS1"/>
    <mergeCell ref="BT1:BW1"/>
    <mergeCell ref="CB1:CC1"/>
    <mergeCell ref="BQ2:BR2"/>
    <mergeCell ref="BU2:BW2"/>
    <mergeCell ref="CB2:CC2"/>
    <mergeCell ref="O1:Y2"/>
    <mergeCell ref="A1:A3"/>
    <mergeCell ref="B1:B3"/>
    <mergeCell ref="M1:M3"/>
    <mergeCell ref="L1:L3"/>
    <mergeCell ref="C1:C3"/>
    <mergeCell ref="D1:G2"/>
    <mergeCell ref="H1:H3"/>
    <mergeCell ref="I1:I3"/>
    <mergeCell ref="J1:J3"/>
    <mergeCell ref="K1:K3"/>
  </mergeCells>
  <conditionalFormatting sqref="AZ154:CJ505 AZ136:CJ152 AZ6:CJ134">
    <cfRule type="cellIs" dxfId="18" priority="13" operator="equal">
      <formula>"IR"</formula>
    </cfRule>
    <cfRule type="cellIs" dxfId="17" priority="14" operator="equal">
      <formula>"re"</formula>
    </cfRule>
  </conditionalFormatting>
  <conditionalFormatting sqref="AA154:AY505 AA6:AY134 AA136:AY152">
    <cfRule type="cellIs" dxfId="16" priority="10" operator="equal">
      <formula>"Y"</formula>
    </cfRule>
  </conditionalFormatting>
  <conditionalFormatting sqref="O154:Y505 O6:Y134 O136:Y152">
    <cfRule type="cellIs" dxfId="15" priority="9" operator="equal">
      <formula>"Y"</formula>
    </cfRule>
  </conditionalFormatting>
  <dataValidations count="1">
    <dataValidation type="list" allowBlank="1" showInputMessage="1" showErrorMessage="1" sqref="AZ4 AZ6:CJ17 AZ155:CJ168 AZ137:CJ153 AZ19:CJ135">
      <formula1>"re, IR"</formula1>
    </dataValidation>
  </dataValidations>
  <pageMargins left="0.7" right="0.7" top="0.75" bottom="0.75" header="0.3" footer="0.3"/>
  <pageSetup orientation="portrait" r:id="rId1"/>
  <ignoredErrors>
    <ignoredError sqref="DQ168:DS168 DQ155:DS166 DO155:DO168 DO6:DO13 DS6:DS13 DQ6:DQ13 DO143:DO150 DQ143:DS150 DQ19:DS84 DO19:DO84 DO14:DS14 DO85:DS133 DQ137:DS141 DO137:DO141 DO142:DS14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I144"/>
  <sheetViews>
    <sheetView topLeftCell="A67" zoomScale="70" zoomScaleNormal="70" workbookViewId="0">
      <selection activeCell="C105" sqref="C105"/>
    </sheetView>
  </sheetViews>
  <sheetFormatPr defaultRowHeight="15"/>
  <cols>
    <col min="1" max="1" width="4.7109375" bestFit="1" customWidth="1"/>
    <col min="2" max="2" width="52.28515625" bestFit="1" customWidth="1"/>
    <col min="3" max="3" width="79.140625" bestFit="1" customWidth="1"/>
    <col min="4" max="4" width="22" customWidth="1"/>
    <col min="5" max="5" width="36.7109375" hidden="1" customWidth="1"/>
    <col min="6" max="6" width="4.85546875" style="108" bestFit="1" customWidth="1"/>
    <col min="7" max="8" width="4.5703125" style="108" bestFit="1" customWidth="1"/>
    <col min="9" max="9" width="5.42578125" style="108" customWidth="1"/>
    <col min="10" max="10" width="30.7109375" hidden="1" customWidth="1"/>
    <col min="11" max="74" width="5.7109375" style="177" customWidth="1"/>
    <col min="75" max="112" width="5.7109375" style="178" customWidth="1"/>
    <col min="113" max="113" width="45.5703125" bestFit="1" customWidth="1"/>
  </cols>
  <sheetData>
    <row r="1" spans="1:113" ht="15.75">
      <c r="A1" s="585" t="s">
        <v>873</v>
      </c>
      <c r="B1" s="587" t="s">
        <v>874</v>
      </c>
      <c r="C1" s="606" t="s">
        <v>4</v>
      </c>
      <c r="D1" s="588" t="s">
        <v>875</v>
      </c>
      <c r="E1" s="605" t="s">
        <v>876</v>
      </c>
      <c r="F1" s="596" t="s">
        <v>877</v>
      </c>
      <c r="G1" s="597"/>
      <c r="H1" s="597"/>
      <c r="I1" s="598"/>
      <c r="J1" s="602" t="s">
        <v>878</v>
      </c>
      <c r="K1" s="590" t="s">
        <v>879</v>
      </c>
      <c r="L1" s="591" t="s">
        <v>5</v>
      </c>
      <c r="M1" s="591" t="s">
        <v>5</v>
      </c>
      <c r="N1" s="591"/>
      <c r="O1" s="591" t="s">
        <v>5</v>
      </c>
      <c r="P1" s="591"/>
      <c r="Q1" s="591"/>
      <c r="R1" s="591" t="s">
        <v>5</v>
      </c>
      <c r="S1" s="591" t="s">
        <v>5</v>
      </c>
      <c r="T1" s="591" t="s">
        <v>5</v>
      </c>
      <c r="U1" s="591" t="s">
        <v>5</v>
      </c>
      <c r="V1" s="591" t="s">
        <v>5</v>
      </c>
      <c r="W1" s="591" t="s">
        <v>5</v>
      </c>
      <c r="X1" s="591" t="s">
        <v>5</v>
      </c>
      <c r="Y1" s="591" t="s">
        <v>5</v>
      </c>
      <c r="Z1" s="591" t="s">
        <v>5</v>
      </c>
      <c r="AA1" s="591" t="s">
        <v>5</v>
      </c>
      <c r="AB1" s="591" t="s">
        <v>5</v>
      </c>
      <c r="AC1" s="591" t="s">
        <v>5</v>
      </c>
      <c r="AD1" s="591" t="s">
        <v>5</v>
      </c>
      <c r="AE1" s="591" t="s">
        <v>5</v>
      </c>
      <c r="AF1" s="591"/>
      <c r="AG1" s="591" t="s">
        <v>5</v>
      </c>
      <c r="AH1" s="591" t="s">
        <v>5</v>
      </c>
      <c r="AI1" s="591" t="s">
        <v>5</v>
      </c>
      <c r="AJ1" s="591" t="s">
        <v>5</v>
      </c>
      <c r="AK1" s="592" t="s">
        <v>5</v>
      </c>
      <c r="AL1" s="579" t="s">
        <v>880</v>
      </c>
      <c r="AM1" s="580"/>
      <c r="AN1" s="580"/>
      <c r="AO1" s="580"/>
      <c r="AP1" s="580"/>
      <c r="AQ1" s="580"/>
      <c r="AR1" s="581"/>
      <c r="AS1" s="582" t="s">
        <v>881</v>
      </c>
      <c r="AT1" s="583"/>
      <c r="AU1" s="583"/>
      <c r="AV1" s="583"/>
      <c r="AW1" s="583"/>
      <c r="AX1" s="583"/>
      <c r="AY1" s="583"/>
      <c r="AZ1" s="583"/>
      <c r="BA1" s="583"/>
      <c r="BB1" s="583"/>
      <c r="BC1" s="584" t="s">
        <v>882</v>
      </c>
      <c r="BD1" s="578"/>
      <c r="BE1" s="578"/>
      <c r="BF1" s="578" t="s">
        <v>883</v>
      </c>
      <c r="BG1" s="578"/>
      <c r="BH1" s="578"/>
      <c r="BI1" s="578"/>
      <c r="BJ1" s="259" t="s">
        <v>884</v>
      </c>
      <c r="BK1" s="259" t="s">
        <v>885</v>
      </c>
      <c r="BL1" s="259" t="s">
        <v>886</v>
      </c>
      <c r="BM1" s="259" t="s">
        <v>887</v>
      </c>
      <c r="BN1" s="578" t="s">
        <v>888</v>
      </c>
      <c r="BO1" s="578"/>
      <c r="BP1" s="578" t="s">
        <v>889</v>
      </c>
      <c r="BQ1" s="578"/>
      <c r="BR1" s="578" t="s">
        <v>890</v>
      </c>
      <c r="BS1" s="578"/>
      <c r="BT1" s="578"/>
      <c r="BU1" s="578"/>
      <c r="BV1" s="260" t="s">
        <v>891</v>
      </c>
      <c r="BW1" s="611" t="s">
        <v>892</v>
      </c>
      <c r="BX1" s="612" t="s">
        <v>5</v>
      </c>
      <c r="BY1" s="612" t="s">
        <v>5</v>
      </c>
      <c r="BZ1" s="612" t="s">
        <v>5</v>
      </c>
      <c r="CA1" s="612" t="s">
        <v>5</v>
      </c>
      <c r="CB1" s="612" t="s">
        <v>5</v>
      </c>
      <c r="CC1" s="612" t="s">
        <v>5</v>
      </c>
      <c r="CD1" s="612" t="s">
        <v>5</v>
      </c>
      <c r="CE1" s="612" t="s">
        <v>5</v>
      </c>
      <c r="CF1" s="612" t="s">
        <v>5</v>
      </c>
      <c r="CG1" s="612" t="s">
        <v>5</v>
      </c>
      <c r="CH1" s="612" t="s">
        <v>5</v>
      </c>
      <c r="CI1" s="612" t="s">
        <v>5</v>
      </c>
      <c r="CJ1" s="612" t="s">
        <v>5</v>
      </c>
      <c r="CK1" s="612" t="s">
        <v>5</v>
      </c>
      <c r="CL1" s="612" t="s">
        <v>5</v>
      </c>
      <c r="CM1" s="612" t="s">
        <v>5</v>
      </c>
      <c r="CN1" s="612" t="s">
        <v>5</v>
      </c>
      <c r="CO1" s="612" t="s">
        <v>5</v>
      </c>
      <c r="CP1" s="612" t="s">
        <v>5</v>
      </c>
      <c r="CQ1" s="612" t="s">
        <v>5</v>
      </c>
      <c r="CR1" s="612" t="s">
        <v>5</v>
      </c>
      <c r="CS1" s="612" t="s">
        <v>5</v>
      </c>
      <c r="CT1" s="612" t="s">
        <v>5</v>
      </c>
      <c r="CU1" s="612" t="s">
        <v>5</v>
      </c>
      <c r="CV1" s="612" t="s">
        <v>5</v>
      </c>
      <c r="CW1" s="612" t="s">
        <v>5</v>
      </c>
      <c r="CX1" s="612" t="s">
        <v>5</v>
      </c>
      <c r="CY1" s="612" t="s">
        <v>5</v>
      </c>
      <c r="CZ1" s="612" t="s">
        <v>5</v>
      </c>
      <c r="DA1" s="612" t="s">
        <v>5</v>
      </c>
      <c r="DB1" s="612" t="s">
        <v>5</v>
      </c>
      <c r="DC1" s="612"/>
      <c r="DD1" s="612"/>
      <c r="DE1" s="612" t="s">
        <v>5</v>
      </c>
      <c r="DF1" s="612" t="s">
        <v>5</v>
      </c>
      <c r="DG1" s="612" t="s">
        <v>5</v>
      </c>
      <c r="DH1" s="613" t="s">
        <v>5</v>
      </c>
      <c r="DI1" s="614" t="s">
        <v>893</v>
      </c>
    </row>
    <row r="2" spans="1:113" ht="15.75">
      <c r="A2" s="586" t="s">
        <v>18</v>
      </c>
      <c r="B2" s="587" t="s">
        <v>874</v>
      </c>
      <c r="C2" s="607"/>
      <c r="D2" s="589" t="s">
        <v>875</v>
      </c>
      <c r="E2" s="605"/>
      <c r="F2" s="599"/>
      <c r="G2" s="600"/>
      <c r="H2" s="600"/>
      <c r="I2" s="601"/>
      <c r="J2" s="603"/>
      <c r="K2" s="593" t="s">
        <v>879</v>
      </c>
      <c r="L2" s="594" t="s">
        <v>5</v>
      </c>
      <c r="M2" s="594" t="s">
        <v>5</v>
      </c>
      <c r="N2" s="594"/>
      <c r="O2" s="594" t="s">
        <v>5</v>
      </c>
      <c r="P2" s="594"/>
      <c r="Q2" s="594"/>
      <c r="R2" s="594" t="s">
        <v>5</v>
      </c>
      <c r="S2" s="594" t="s">
        <v>5</v>
      </c>
      <c r="T2" s="594" t="s">
        <v>5</v>
      </c>
      <c r="U2" s="594" t="s">
        <v>5</v>
      </c>
      <c r="V2" s="594" t="s">
        <v>5</v>
      </c>
      <c r="W2" s="594" t="s">
        <v>5</v>
      </c>
      <c r="X2" s="594" t="s">
        <v>5</v>
      </c>
      <c r="Y2" s="594" t="s">
        <v>5</v>
      </c>
      <c r="Z2" s="594" t="s">
        <v>5</v>
      </c>
      <c r="AA2" s="594" t="s">
        <v>5</v>
      </c>
      <c r="AB2" s="594" t="s">
        <v>5</v>
      </c>
      <c r="AC2" s="594" t="s">
        <v>5</v>
      </c>
      <c r="AD2" s="594" t="s">
        <v>5</v>
      </c>
      <c r="AE2" s="594" t="s">
        <v>5</v>
      </c>
      <c r="AF2" s="594"/>
      <c r="AG2" s="594" t="s">
        <v>5</v>
      </c>
      <c r="AH2" s="594" t="s">
        <v>5</v>
      </c>
      <c r="AI2" s="594" t="s">
        <v>5</v>
      </c>
      <c r="AJ2" s="594" t="s">
        <v>5</v>
      </c>
      <c r="AK2" s="595" t="s">
        <v>5</v>
      </c>
      <c r="AL2" s="261" t="s">
        <v>894</v>
      </c>
      <c r="AM2" s="262" t="s">
        <v>894</v>
      </c>
      <c r="AN2" s="262" t="s">
        <v>894</v>
      </c>
      <c r="AO2" s="262" t="s">
        <v>894</v>
      </c>
      <c r="AP2" s="263" t="s">
        <v>895</v>
      </c>
      <c r="AQ2" s="263" t="s">
        <v>895</v>
      </c>
      <c r="AR2" s="264" t="s">
        <v>895</v>
      </c>
      <c r="AS2" s="261" t="s">
        <v>894</v>
      </c>
      <c r="AT2" s="262" t="s">
        <v>894</v>
      </c>
      <c r="AU2" s="262" t="s">
        <v>894</v>
      </c>
      <c r="AV2" s="262" t="s">
        <v>894</v>
      </c>
      <c r="AW2" s="262" t="s">
        <v>894</v>
      </c>
      <c r="AX2" s="262" t="s">
        <v>894</v>
      </c>
      <c r="AY2" s="262" t="s">
        <v>894</v>
      </c>
      <c r="AZ2" s="263" t="s">
        <v>895</v>
      </c>
      <c r="BA2" s="263" t="s">
        <v>895</v>
      </c>
      <c r="BB2" s="265" t="s">
        <v>895</v>
      </c>
      <c r="BC2" s="266" t="s">
        <v>894</v>
      </c>
      <c r="BD2" s="267" t="s">
        <v>894</v>
      </c>
      <c r="BE2" s="268" t="s">
        <v>896</v>
      </c>
      <c r="BF2" s="267" t="s">
        <v>894</v>
      </c>
      <c r="BG2" s="268" t="s">
        <v>896</v>
      </c>
      <c r="BH2" s="268" t="s">
        <v>896</v>
      </c>
      <c r="BI2" s="268" t="s">
        <v>896</v>
      </c>
      <c r="BJ2" s="267" t="s">
        <v>894</v>
      </c>
      <c r="BK2" s="268" t="s">
        <v>896</v>
      </c>
      <c r="BL2" s="267" t="s">
        <v>894</v>
      </c>
      <c r="BM2" s="268" t="s">
        <v>895</v>
      </c>
      <c r="BN2" s="268" t="s">
        <v>896</v>
      </c>
      <c r="BO2" s="268" t="s">
        <v>896</v>
      </c>
      <c r="BP2" s="268" t="s">
        <v>895</v>
      </c>
      <c r="BQ2" s="268" t="s">
        <v>895</v>
      </c>
      <c r="BR2" s="269" t="s">
        <v>894</v>
      </c>
      <c r="BS2" s="269" t="s">
        <v>894</v>
      </c>
      <c r="BT2" s="268" t="s">
        <v>895</v>
      </c>
      <c r="BU2" s="268" t="s">
        <v>895</v>
      </c>
      <c r="BV2" s="270" t="s">
        <v>896</v>
      </c>
      <c r="BW2" s="616" t="s">
        <v>880</v>
      </c>
      <c r="BX2" s="609" t="s">
        <v>5</v>
      </c>
      <c r="BY2" s="609" t="s">
        <v>5</v>
      </c>
      <c r="BZ2" s="609" t="s">
        <v>5</v>
      </c>
      <c r="CA2" s="609" t="s">
        <v>881</v>
      </c>
      <c r="CB2" s="609" t="s">
        <v>5</v>
      </c>
      <c r="CC2" s="609" t="s">
        <v>5</v>
      </c>
      <c r="CD2" s="609" t="s">
        <v>5</v>
      </c>
      <c r="CE2" s="609" t="s">
        <v>882</v>
      </c>
      <c r="CF2" s="609" t="s">
        <v>5</v>
      </c>
      <c r="CG2" s="609" t="s">
        <v>5</v>
      </c>
      <c r="CH2" s="609" t="s">
        <v>5</v>
      </c>
      <c r="CI2" s="609" t="s">
        <v>883</v>
      </c>
      <c r="CJ2" s="609" t="s">
        <v>5</v>
      </c>
      <c r="CK2" s="609" t="s">
        <v>5</v>
      </c>
      <c r="CL2" s="609" t="s">
        <v>5</v>
      </c>
      <c r="CM2" s="609" t="s">
        <v>884</v>
      </c>
      <c r="CN2" s="609" t="s">
        <v>5</v>
      </c>
      <c r="CO2" s="609" t="s">
        <v>885</v>
      </c>
      <c r="CP2" s="609" t="s">
        <v>5</v>
      </c>
      <c r="CQ2" s="609" t="s">
        <v>5</v>
      </c>
      <c r="CR2" s="609" t="s">
        <v>5</v>
      </c>
      <c r="CS2" s="609" t="s">
        <v>886</v>
      </c>
      <c r="CT2" s="609" t="s">
        <v>5</v>
      </c>
      <c r="CU2" s="609" t="s">
        <v>887</v>
      </c>
      <c r="CV2" s="609" t="s">
        <v>5</v>
      </c>
      <c r="CW2" s="609" t="s">
        <v>5</v>
      </c>
      <c r="CX2" s="609" t="s">
        <v>5</v>
      </c>
      <c r="CY2" s="609" t="s">
        <v>888</v>
      </c>
      <c r="CZ2" s="609" t="s">
        <v>5</v>
      </c>
      <c r="DA2" s="609" t="s">
        <v>889</v>
      </c>
      <c r="DB2" s="609" t="s">
        <v>5</v>
      </c>
      <c r="DC2" s="617" t="s">
        <v>890</v>
      </c>
      <c r="DD2" s="618"/>
      <c r="DE2" s="618"/>
      <c r="DF2" s="619"/>
      <c r="DG2" s="609" t="s">
        <v>891</v>
      </c>
      <c r="DH2" s="610"/>
      <c r="DI2" s="615" t="s">
        <v>893</v>
      </c>
    </row>
    <row r="3" spans="1:113" ht="313.5" thickBot="1">
      <c r="A3" s="586" t="s">
        <v>18</v>
      </c>
      <c r="B3" s="587" t="s">
        <v>874</v>
      </c>
      <c r="C3" s="608"/>
      <c r="D3" s="589" t="s">
        <v>875</v>
      </c>
      <c r="E3" s="605"/>
      <c r="F3" s="271" t="s">
        <v>906</v>
      </c>
      <c r="G3" s="272" t="s">
        <v>899</v>
      </c>
      <c r="H3" s="272" t="s">
        <v>135</v>
      </c>
      <c r="I3" s="273" t="s">
        <v>1037</v>
      </c>
      <c r="J3" s="604"/>
      <c r="K3" s="274" t="s">
        <v>908</v>
      </c>
      <c r="L3" s="274" t="s">
        <v>912</v>
      </c>
      <c r="M3" s="274" t="s">
        <v>913</v>
      </c>
      <c r="N3" s="274" t="s">
        <v>920</v>
      </c>
      <c r="O3" s="274" t="s">
        <v>921</v>
      </c>
      <c r="P3" s="274" t="s">
        <v>925</v>
      </c>
      <c r="Q3" s="274" t="s">
        <v>929</v>
      </c>
      <c r="R3" s="274" t="s">
        <v>1038</v>
      </c>
      <c r="S3" s="274" t="s">
        <v>1039</v>
      </c>
      <c r="T3" s="274" t="s">
        <v>1040</v>
      </c>
      <c r="U3" s="274" t="s">
        <v>931</v>
      </c>
      <c r="V3" s="274" t="s">
        <v>1041</v>
      </c>
      <c r="W3" s="274" t="s">
        <v>1042</v>
      </c>
      <c r="X3" s="274" t="s">
        <v>1043</v>
      </c>
      <c r="Y3" s="274" t="s">
        <v>1044</v>
      </c>
      <c r="Z3" s="274" t="s">
        <v>1045</v>
      </c>
      <c r="AA3" s="274" t="s">
        <v>1046</v>
      </c>
      <c r="AB3" s="274" t="s">
        <v>1047</v>
      </c>
      <c r="AC3" s="274" t="s">
        <v>1048</v>
      </c>
      <c r="AD3" s="274" t="s">
        <v>1049</v>
      </c>
      <c r="AE3" s="274" t="s">
        <v>1050</v>
      </c>
      <c r="AF3" s="274" t="s">
        <v>1126</v>
      </c>
      <c r="AG3" s="274" t="s">
        <v>1051</v>
      </c>
      <c r="AH3" s="274" t="s">
        <v>1052</v>
      </c>
      <c r="AI3" s="274" t="s">
        <v>1053</v>
      </c>
      <c r="AJ3" s="274" t="s">
        <v>1054</v>
      </c>
      <c r="AK3" s="275" t="s">
        <v>1055</v>
      </c>
      <c r="AL3" s="276" t="s">
        <v>932</v>
      </c>
      <c r="AM3" s="277" t="s">
        <v>933</v>
      </c>
      <c r="AN3" s="277" t="s">
        <v>934</v>
      </c>
      <c r="AO3" s="277" t="s">
        <v>935</v>
      </c>
      <c r="AP3" s="278" t="s">
        <v>936</v>
      </c>
      <c r="AQ3" s="278" t="s">
        <v>937</v>
      </c>
      <c r="AR3" s="279" t="s">
        <v>938</v>
      </c>
      <c r="AS3" s="276" t="s">
        <v>939</v>
      </c>
      <c r="AT3" s="277" t="s">
        <v>940</v>
      </c>
      <c r="AU3" s="277" t="s">
        <v>941</v>
      </c>
      <c r="AV3" s="277" t="s">
        <v>942</v>
      </c>
      <c r="AW3" s="277" t="s">
        <v>943</v>
      </c>
      <c r="AX3" s="277" t="s">
        <v>944</v>
      </c>
      <c r="AY3" s="277" t="s">
        <v>1056</v>
      </c>
      <c r="AZ3" s="278" t="s">
        <v>946</v>
      </c>
      <c r="BA3" s="278" t="s">
        <v>947</v>
      </c>
      <c r="BB3" s="280" t="s">
        <v>948</v>
      </c>
      <c r="BC3" s="281" t="s">
        <v>949</v>
      </c>
      <c r="BD3" s="282" t="s">
        <v>950</v>
      </c>
      <c r="BE3" s="283" t="s">
        <v>951</v>
      </c>
      <c r="BF3" s="282" t="s">
        <v>952</v>
      </c>
      <c r="BG3" s="283" t="s">
        <v>953</v>
      </c>
      <c r="BH3" s="283" t="s">
        <v>954</v>
      </c>
      <c r="BI3" s="283" t="s">
        <v>955</v>
      </c>
      <c r="BJ3" s="282" t="s">
        <v>956</v>
      </c>
      <c r="BK3" s="283" t="s">
        <v>957</v>
      </c>
      <c r="BL3" s="282" t="s">
        <v>958</v>
      </c>
      <c r="BM3" s="283" t="s">
        <v>959</v>
      </c>
      <c r="BN3" s="283" t="s">
        <v>960</v>
      </c>
      <c r="BO3" s="283" t="s">
        <v>961</v>
      </c>
      <c r="BP3" s="283" t="s">
        <v>962</v>
      </c>
      <c r="BQ3" s="283" t="s">
        <v>963</v>
      </c>
      <c r="BR3" s="282" t="s">
        <v>964</v>
      </c>
      <c r="BS3" s="282" t="s">
        <v>965</v>
      </c>
      <c r="BT3" s="283" t="s">
        <v>966</v>
      </c>
      <c r="BU3" s="283" t="s">
        <v>967</v>
      </c>
      <c r="BV3" s="284" t="s">
        <v>968</v>
      </c>
      <c r="BW3" s="285" t="s">
        <v>969</v>
      </c>
      <c r="BX3" s="286" t="s">
        <v>970</v>
      </c>
      <c r="BY3" s="287" t="s">
        <v>971</v>
      </c>
      <c r="BZ3" s="286" t="s">
        <v>972</v>
      </c>
      <c r="CA3" s="287" t="s">
        <v>973</v>
      </c>
      <c r="CB3" s="286" t="s">
        <v>974</v>
      </c>
      <c r="CC3" s="287" t="s">
        <v>975</v>
      </c>
      <c r="CD3" s="286" t="s">
        <v>976</v>
      </c>
      <c r="CE3" s="287" t="s">
        <v>977</v>
      </c>
      <c r="CF3" s="286" t="s">
        <v>978</v>
      </c>
      <c r="CG3" s="287" t="s">
        <v>979</v>
      </c>
      <c r="CH3" s="286" t="s">
        <v>980</v>
      </c>
      <c r="CI3" s="287" t="s">
        <v>981</v>
      </c>
      <c r="CJ3" s="286" t="s">
        <v>982</v>
      </c>
      <c r="CK3" s="287" t="s">
        <v>983</v>
      </c>
      <c r="CL3" s="286" t="s">
        <v>984</v>
      </c>
      <c r="CM3" s="287" t="s">
        <v>985</v>
      </c>
      <c r="CN3" s="286" t="s">
        <v>986</v>
      </c>
      <c r="CO3" s="287" t="s">
        <v>987</v>
      </c>
      <c r="CP3" s="286" t="s">
        <v>988</v>
      </c>
      <c r="CQ3" s="287" t="s">
        <v>989</v>
      </c>
      <c r="CR3" s="286" t="s">
        <v>990</v>
      </c>
      <c r="CS3" s="287" t="s">
        <v>991</v>
      </c>
      <c r="CT3" s="286" t="s">
        <v>992</v>
      </c>
      <c r="CU3" s="287" t="s">
        <v>993</v>
      </c>
      <c r="CV3" s="286" t="s">
        <v>994</v>
      </c>
      <c r="CW3" s="287" t="s">
        <v>995</v>
      </c>
      <c r="CX3" s="286" t="s">
        <v>996</v>
      </c>
      <c r="CY3" s="287" t="s">
        <v>997</v>
      </c>
      <c r="CZ3" s="286" t="s">
        <v>998</v>
      </c>
      <c r="DA3" s="287" t="s">
        <v>999</v>
      </c>
      <c r="DB3" s="286" t="s">
        <v>1000</v>
      </c>
      <c r="DC3" s="287" t="s">
        <v>1001</v>
      </c>
      <c r="DD3" s="286" t="s">
        <v>1002</v>
      </c>
      <c r="DE3" s="287" t="s">
        <v>1003</v>
      </c>
      <c r="DF3" s="286" t="s">
        <v>1004</v>
      </c>
      <c r="DG3" s="287" t="s">
        <v>1005</v>
      </c>
      <c r="DH3" s="288" t="s">
        <v>1006</v>
      </c>
      <c r="DI3" s="615" t="s">
        <v>893</v>
      </c>
    </row>
    <row r="4" spans="1:113" ht="16.5" thickBot="1">
      <c r="A4" s="497" t="s">
        <v>5</v>
      </c>
      <c r="B4" s="509" t="s">
        <v>5</v>
      </c>
      <c r="C4" s="497"/>
      <c r="D4" s="497" t="s">
        <v>5</v>
      </c>
      <c r="E4" s="498"/>
      <c r="F4" s="499"/>
      <c r="G4" s="500" t="s">
        <v>5</v>
      </c>
      <c r="H4" s="500" t="s">
        <v>5</v>
      </c>
      <c r="I4" s="501" t="s">
        <v>5</v>
      </c>
      <c r="J4" s="502"/>
      <c r="K4" s="503" t="s">
        <v>5</v>
      </c>
      <c r="L4" s="504" t="s">
        <v>5</v>
      </c>
      <c r="M4" s="504" t="s">
        <v>5</v>
      </c>
      <c r="N4" s="504" t="s">
        <v>5</v>
      </c>
      <c r="O4" s="504" t="s">
        <v>5</v>
      </c>
      <c r="P4" s="504"/>
      <c r="Q4" s="504"/>
      <c r="R4" s="504" t="s">
        <v>5</v>
      </c>
      <c r="S4" s="504" t="s">
        <v>5</v>
      </c>
      <c r="T4" s="504" t="s">
        <v>5</v>
      </c>
      <c r="U4" s="504" t="s">
        <v>5</v>
      </c>
      <c r="V4" s="504" t="s">
        <v>5</v>
      </c>
      <c r="W4" s="504" t="s">
        <v>5</v>
      </c>
      <c r="X4" s="504" t="s">
        <v>5</v>
      </c>
      <c r="Y4" s="504" t="s">
        <v>5</v>
      </c>
      <c r="Z4" s="504" t="s">
        <v>5</v>
      </c>
      <c r="AA4" s="504" t="s">
        <v>5</v>
      </c>
      <c r="AB4" s="504" t="s">
        <v>5</v>
      </c>
      <c r="AC4" s="504" t="s">
        <v>5</v>
      </c>
      <c r="AD4" s="504" t="s">
        <v>5</v>
      </c>
      <c r="AE4" s="504" t="s">
        <v>5</v>
      </c>
      <c r="AF4" s="504"/>
      <c r="AG4" s="504" t="s">
        <v>5</v>
      </c>
      <c r="AH4" s="504" t="s">
        <v>5</v>
      </c>
      <c r="AI4" s="504" t="s">
        <v>5</v>
      </c>
      <c r="AJ4" s="504" t="s">
        <v>5</v>
      </c>
      <c r="AK4" s="505" t="s">
        <v>5</v>
      </c>
      <c r="AL4" s="289">
        <v>4</v>
      </c>
      <c r="AM4" s="290">
        <v>1</v>
      </c>
      <c r="AN4" s="290">
        <v>2</v>
      </c>
      <c r="AO4" s="290">
        <v>8</v>
      </c>
      <c r="AP4" s="290">
        <v>1</v>
      </c>
      <c r="AQ4" s="290">
        <v>2</v>
      </c>
      <c r="AR4" s="291">
        <v>4</v>
      </c>
      <c r="AS4" s="289">
        <v>1</v>
      </c>
      <c r="AT4" s="290">
        <v>32</v>
      </c>
      <c r="AU4" s="290">
        <v>4</v>
      </c>
      <c r="AV4" s="290">
        <v>16</v>
      </c>
      <c r="AW4" s="290">
        <v>2</v>
      </c>
      <c r="AX4" s="290">
        <v>8</v>
      </c>
      <c r="AY4" s="290">
        <v>64</v>
      </c>
      <c r="AZ4" s="290">
        <v>1</v>
      </c>
      <c r="BA4" s="290">
        <v>2</v>
      </c>
      <c r="BB4" s="292">
        <v>4</v>
      </c>
      <c r="BC4" s="293">
        <v>2</v>
      </c>
      <c r="BD4" s="294">
        <v>4</v>
      </c>
      <c r="BE4" s="294">
        <v>1</v>
      </c>
      <c r="BF4" s="294">
        <v>8</v>
      </c>
      <c r="BG4" s="294">
        <v>1</v>
      </c>
      <c r="BH4" s="294">
        <v>2</v>
      </c>
      <c r="BI4" s="294">
        <v>4</v>
      </c>
      <c r="BJ4" s="294">
        <v>2</v>
      </c>
      <c r="BK4" s="294">
        <v>1</v>
      </c>
      <c r="BL4" s="294">
        <v>1</v>
      </c>
      <c r="BM4" s="294">
        <v>1</v>
      </c>
      <c r="BN4" s="294">
        <v>2</v>
      </c>
      <c r="BO4" s="294">
        <v>1</v>
      </c>
      <c r="BP4" s="294">
        <v>1</v>
      </c>
      <c r="BQ4" s="294">
        <v>2</v>
      </c>
      <c r="BR4" s="294">
        <v>32</v>
      </c>
      <c r="BS4" s="294">
        <v>64</v>
      </c>
      <c r="BT4" s="294">
        <v>1</v>
      </c>
      <c r="BU4" s="294">
        <v>2</v>
      </c>
      <c r="BV4" s="295">
        <v>4</v>
      </c>
      <c r="BW4" s="506" t="s">
        <v>5</v>
      </c>
      <c r="BX4" s="507" t="s">
        <v>5</v>
      </c>
      <c r="BY4" s="507" t="s">
        <v>5</v>
      </c>
      <c r="BZ4" s="507" t="s">
        <v>5</v>
      </c>
      <c r="CA4" s="507" t="s">
        <v>5</v>
      </c>
      <c r="CB4" s="507" t="s">
        <v>5</v>
      </c>
      <c r="CC4" s="507" t="s">
        <v>5</v>
      </c>
      <c r="CD4" s="507" t="s">
        <v>5</v>
      </c>
      <c r="CE4" s="507" t="s">
        <v>5</v>
      </c>
      <c r="CF4" s="507" t="s">
        <v>5</v>
      </c>
      <c r="CG4" s="507" t="s">
        <v>5</v>
      </c>
      <c r="CH4" s="507" t="s">
        <v>5</v>
      </c>
      <c r="CI4" s="507" t="s">
        <v>5</v>
      </c>
      <c r="CJ4" s="507" t="s">
        <v>5</v>
      </c>
      <c r="CK4" s="507" t="s">
        <v>5</v>
      </c>
      <c r="CL4" s="507" t="s">
        <v>5</v>
      </c>
      <c r="CM4" s="507" t="s">
        <v>5</v>
      </c>
      <c r="CN4" s="507" t="s">
        <v>5</v>
      </c>
      <c r="CO4" s="507" t="s">
        <v>5</v>
      </c>
      <c r="CP4" s="507" t="s">
        <v>5</v>
      </c>
      <c r="CQ4" s="507" t="s">
        <v>5</v>
      </c>
      <c r="CR4" s="507" t="s">
        <v>5</v>
      </c>
      <c r="CS4" s="507" t="s">
        <v>5</v>
      </c>
      <c r="CT4" s="507" t="s">
        <v>5</v>
      </c>
      <c r="CU4" s="507" t="s">
        <v>5</v>
      </c>
      <c r="CV4" s="507" t="s">
        <v>5</v>
      </c>
      <c r="CW4" s="507" t="s">
        <v>5</v>
      </c>
      <c r="CX4" s="507" t="s">
        <v>5</v>
      </c>
      <c r="CY4" s="507" t="s">
        <v>5</v>
      </c>
      <c r="CZ4" s="507" t="s">
        <v>5</v>
      </c>
      <c r="DA4" s="507" t="s">
        <v>5</v>
      </c>
      <c r="DB4" s="507" t="s">
        <v>5</v>
      </c>
      <c r="DC4" s="507"/>
      <c r="DD4" s="507"/>
      <c r="DE4" s="507" t="s">
        <v>5</v>
      </c>
      <c r="DF4" s="507" t="s">
        <v>5</v>
      </c>
      <c r="DG4" s="507" t="s">
        <v>5</v>
      </c>
      <c r="DH4" s="508" t="s">
        <v>5</v>
      </c>
      <c r="DI4" s="497" t="s">
        <v>5</v>
      </c>
    </row>
    <row r="5" spans="1:113" ht="15.75">
      <c r="A5" s="513" t="s">
        <v>7</v>
      </c>
      <c r="B5" s="510" t="s">
        <v>126</v>
      </c>
      <c r="C5" s="296" t="s">
        <v>1057</v>
      </c>
      <c r="D5" s="297" t="s">
        <v>1014</v>
      </c>
      <c r="E5" s="298" t="str">
        <f>IF(F5="Y",$F$3&amp;CHAR(10),"") &amp; IF(G5="Y",$G$3&amp;CHAR(10),"") &amp; IF(H5="Y",$H$3&amp;CHAR(10),"") &amp; IF(I5="Y",$I$3&amp;CHAR(10),"")</f>
        <v/>
      </c>
      <c r="F5" s="299"/>
      <c r="G5" s="300" t="s">
        <v>5</v>
      </c>
      <c r="H5" s="300" t="s">
        <v>5</v>
      </c>
      <c r="I5" s="301" t="s">
        <v>5</v>
      </c>
      <c r="J5" s="302" t="str">
        <f>IF(K5="Y",$K$3&amp;CHAR(10),"")  &amp; IF(L5="Y",$L$3&amp;CHAR(10),"")  &amp; IF(M5="Y",$M$3&amp;CHAR(10),"")  &amp; IF(N5="Y",$N$3&amp;CHAR(10),"")  &amp; IF(O5="Y",$O$3&amp;CHAR(10),"")  &amp; IF(P5="Y",$P$3&amp;CHAR(10),"") &amp; IF(Q5="Y",$Q$3&amp;CHAR(10),"")  &amp; IF(R5="Y",$R$3&amp;CHAR(10),"") &amp; IF(S5="Y",$S$3&amp;CHAR(10),"") &amp; IF(T5="Y",$T$3&amp;CHAR(10),"") &amp; IF(U5="Y",$U$3&amp;CHAR(10),"") &amp; IF(V5="Y",$V$3&amp;CHAR(10),"") &amp; IF(W5="Y",$W$3&amp;CHAR(10),"")  &amp; IF(X5="Y",$X$3&amp;CHAR(10),"") &amp; IF(Y5="Y",$Y$3&amp;CHAR(10),"")  &amp; IF(Z5="Y",$Z$3&amp;CHAR(10),"")  &amp; IF(AA5="Y",$AA$3&amp;CHAR(10),"") &amp; IF(AB5="Y",$AB$3&amp;CHAR(10),"") &amp; IF(AC5="Y",$AC$3&amp;CHAR(10),"")  &amp; IF(AD5="Y",$AD$3&amp;CHAR(10),"") &amp; IF(AE5="Y",$AE$3&amp;CHAR(10),"") &amp; IF(AG5="Y",$AG$3&amp;CHAR(10),"") &amp; IF(AH5="Y",$AH$3&amp;CHAR(10),"") &amp; IF(AI5="Y",$AI$3&amp;CHAR(10),"") &amp; IF(AJ5="Y",$AJ$3&amp;CHAR(10),"") &amp; IF(AK5="Y",$AK$3&amp;CHAR(10),"")</f>
        <v xml:space="preserve">CA_ACC_02
CA_PSS_03
CA_SENSOR_03
CA_SENSOR_08
CA_SENSOR_12
</v>
      </c>
      <c r="K5" s="303" t="s">
        <v>1011</v>
      </c>
      <c r="L5" s="188"/>
      <c r="M5" s="188" t="s">
        <v>1011</v>
      </c>
      <c r="N5" s="188" t="s">
        <v>1011</v>
      </c>
      <c r="O5" s="188" t="s">
        <v>5</v>
      </c>
      <c r="P5" s="188" t="s">
        <v>1011</v>
      </c>
      <c r="Q5" s="188" t="s">
        <v>1011</v>
      </c>
      <c r="R5" s="188" t="s">
        <v>5</v>
      </c>
      <c r="S5" s="188" t="s">
        <v>5</v>
      </c>
      <c r="T5" s="188" t="s">
        <v>5</v>
      </c>
      <c r="U5" s="188" t="s">
        <v>5</v>
      </c>
      <c r="V5" s="188" t="s">
        <v>5</v>
      </c>
      <c r="W5" s="188" t="s">
        <v>5</v>
      </c>
      <c r="X5" s="188" t="s">
        <v>5</v>
      </c>
      <c r="Y5" s="188" t="s">
        <v>5</v>
      </c>
      <c r="Z5" s="188" t="s">
        <v>5</v>
      </c>
      <c r="AA5" s="188" t="s">
        <v>5</v>
      </c>
      <c r="AB5" s="188" t="s">
        <v>5</v>
      </c>
      <c r="AC5" s="188" t="s">
        <v>5</v>
      </c>
      <c r="AD5" s="188" t="s">
        <v>5</v>
      </c>
      <c r="AE5" s="188" t="s">
        <v>5</v>
      </c>
      <c r="AF5" s="188"/>
      <c r="AG5" s="188" t="s">
        <v>5</v>
      </c>
      <c r="AH5" s="188" t="s">
        <v>5</v>
      </c>
      <c r="AI5" s="188" t="s">
        <v>5</v>
      </c>
      <c r="AJ5" s="188" t="s">
        <v>5</v>
      </c>
      <c r="AK5" s="304" t="s">
        <v>5</v>
      </c>
      <c r="AL5" s="305" t="s">
        <v>1012</v>
      </c>
      <c r="AM5" s="188" t="s">
        <v>5</v>
      </c>
      <c r="AN5" s="188" t="s">
        <v>5</v>
      </c>
      <c r="AO5" s="188" t="s">
        <v>5</v>
      </c>
      <c r="AP5" s="188" t="s">
        <v>5</v>
      </c>
      <c r="AQ5" s="188" t="s">
        <v>5</v>
      </c>
      <c r="AR5" s="306" t="s">
        <v>5</v>
      </c>
      <c r="AS5" s="303" t="s">
        <v>5</v>
      </c>
      <c r="AT5" s="307" t="s">
        <v>1015</v>
      </c>
      <c r="AU5" s="307" t="s">
        <v>1015</v>
      </c>
      <c r="AV5" s="307" t="s">
        <v>1015</v>
      </c>
      <c r="AW5" s="307" t="s">
        <v>1015</v>
      </c>
      <c r="AX5" s="307" t="s">
        <v>1015</v>
      </c>
      <c r="AY5" s="188" t="s">
        <v>5</v>
      </c>
      <c r="AZ5" s="188" t="s">
        <v>5</v>
      </c>
      <c r="BA5" s="188" t="s">
        <v>5</v>
      </c>
      <c r="BB5" s="304" t="s">
        <v>5</v>
      </c>
      <c r="BC5" s="308" t="s">
        <v>5</v>
      </c>
      <c r="BD5" s="300" t="s">
        <v>5</v>
      </c>
      <c r="BE5" s="309" t="s">
        <v>1012</v>
      </c>
      <c r="BF5" s="300" t="s">
        <v>1012</v>
      </c>
      <c r="BG5" s="300" t="s">
        <v>5</v>
      </c>
      <c r="BH5" s="300" t="s">
        <v>5</v>
      </c>
      <c r="BI5" s="300" t="s">
        <v>5</v>
      </c>
      <c r="BJ5" s="300" t="s">
        <v>5</v>
      </c>
      <c r="BK5" s="309" t="s">
        <v>1012</v>
      </c>
      <c r="BL5" s="300" t="s">
        <v>5</v>
      </c>
      <c r="BM5" s="309" t="s">
        <v>1012</v>
      </c>
      <c r="BN5" s="300" t="s">
        <v>5</v>
      </c>
      <c r="BO5" s="300" t="s">
        <v>5</v>
      </c>
      <c r="BP5" s="300" t="s">
        <v>5</v>
      </c>
      <c r="BQ5" s="300" t="s">
        <v>5</v>
      </c>
      <c r="BR5" s="300"/>
      <c r="BS5" s="309" t="s">
        <v>1012</v>
      </c>
      <c r="BT5" s="300" t="s">
        <v>5</v>
      </c>
      <c r="BU5" s="300" t="s">
        <v>5</v>
      </c>
      <c r="BV5" s="301" t="s">
        <v>5</v>
      </c>
      <c r="BW5" s="310">
        <f t="shared" ref="BW5" si="0">IF(OR(AL5 = "re", AL5 = "IR"), $AL$4, 0)+IF(OR(AM5 = "re", AM5 = "IR"), $AM$4, 0)+IF(OR(AN5 = "re", AN5 = "IR"), $AN$4, 0)+IF(OR(AO5 = "re", AO5 = "IR"), $AO$4, 0)</f>
        <v>4</v>
      </c>
      <c r="BX5" s="311">
        <f t="shared" ref="BX5" si="1">IF(OR(AL5= "IR",AM5= "IR",AN5= "IR",AO5= "IR"), 1, 0)</f>
        <v>0</v>
      </c>
      <c r="BY5" s="312">
        <f t="shared" ref="BY5" si="2">IF(OR(AP5 = "re", AP5 = "IR"), $AP$4, 0)+IF(OR(AQ5 = "re", AQ5 = "IR"), $AQ$4, 0)+IF(OR(AR5 = "re", AR5 = "IR"), $AR$4, 0)</f>
        <v>0</v>
      </c>
      <c r="BZ5" s="311">
        <f t="shared" ref="BZ5" si="3">IF(OR(AP5= "IR",AQ5= "IR",AR5= "IR"), 1, 0)</f>
        <v>0</v>
      </c>
      <c r="CA5" s="312">
        <f t="shared" ref="CA5" si="4">IF(OR(AU5 = "re", AU5 = "IR"), $AU$4, 0)+IF(OR(AW5 = "re", AW5 = "IR"), $AW$4, 0)+IF(OR(AS5 = "re", AS5 = "IR"), $AS$4, 0)+IF(OR(AX5 = "re", AX5 = "IR"), $AX$4, 0)+IF(OR(AV5 = "re", AV5 = "IR"), $AV$4, 0)+IF(OR(AT5 = "re", AT5 = "IR"), $AT$4, 0)+IF(OR(AY5 = "re", AY5 = "IR"), $AY$4, 0)</f>
        <v>62</v>
      </c>
      <c r="CB5" s="311">
        <f t="shared" ref="CB5" si="5">IF(OR(AU5= "IR",AW5= "IR",AS5= "IR",AX5= "IR",AV5= "IR",AT5= "IR",AY5= "IR"), 1, 0)</f>
        <v>1</v>
      </c>
      <c r="CC5" s="312">
        <f t="shared" ref="CC5" si="6">IF(OR(AZ5 = "re", AZ5 = "IR"), $AZ$4, 0)+IF(OR(BA5 = "re", BA5 = "IR"), $BA$4, 0)+IF(OR(BB5 = "re", BB5 = "IR"), $BB$4, 0)</f>
        <v>0</v>
      </c>
      <c r="CD5" s="311">
        <f t="shared" ref="CD5" si="7">IF(OR(AZ5= "IR",BA5= "IR",BB5= "IR"), 1, 0)</f>
        <v>0</v>
      </c>
      <c r="CE5" s="312">
        <f t="shared" ref="CE5" si="8">IF(OR(BC5 = "re", BC5 = "IR"), $BC$4, 0)+IF(OR(BD5 = "re", BD5 = "IR"), $BD$4, 0)</f>
        <v>0</v>
      </c>
      <c r="CF5" s="311">
        <f t="shared" ref="CF5" si="9">IF(OR(BC5= "IR",BD5= "IR"), 1, 0)</f>
        <v>0</v>
      </c>
      <c r="CG5" s="312">
        <f t="shared" ref="CG5" si="10">IF(OR(BE5 = "re", BE5 = "IR"), $BE$4, 0)</f>
        <v>1</v>
      </c>
      <c r="CH5" s="311">
        <f t="shared" ref="CH5" si="11">IF(OR(BE5= "IR"), 1, 0)</f>
        <v>0</v>
      </c>
      <c r="CI5" s="312">
        <f t="shared" ref="CI5" si="12">IF(OR(BF5 = "re", BF5 = "IR"), $BF$4, 0)</f>
        <v>8</v>
      </c>
      <c r="CJ5" s="311">
        <f t="shared" ref="CJ5" si="13">IF(OR(BF5= "IR"), 1, 0)</f>
        <v>0</v>
      </c>
      <c r="CK5" s="312">
        <f t="shared" ref="CK5" si="14">IF(OR(BG5 = "re", BG5 = "IR"), $BG$4, 0)+IF(OR(BH5 = "re", BH5 = "IR"), $BH$4, 0)+IF(OR(BI5 = "re", BI5 = "IR"), $BI$4, 0)</f>
        <v>0</v>
      </c>
      <c r="CL5" s="311">
        <f t="shared" ref="CL5" si="15">IF(OR(BG5= "IR",BH5= "IR",BI5= "IR"), 1, 0)</f>
        <v>0</v>
      </c>
      <c r="CM5" s="312">
        <f t="shared" ref="CM5" si="16">IF(OR(BJ5 = "re", BJ5 = "IR"), $BJ$4, 0)</f>
        <v>0</v>
      </c>
      <c r="CN5" s="311">
        <f t="shared" ref="CN5" si="17">IF(OR(BJ5= "IR"), 1, 0)</f>
        <v>0</v>
      </c>
      <c r="CO5" s="312">
        <v>0</v>
      </c>
      <c r="CP5" s="311">
        <v>0</v>
      </c>
      <c r="CQ5" s="312">
        <f t="shared" ref="CQ5" si="18">IF(OR(BK5 = "re", BK5 = "IR"), $BK$4, 0)</f>
        <v>1</v>
      </c>
      <c r="CR5" s="311">
        <f t="shared" ref="CR5" si="19">IF(OR(BK5= "IR"), 1, 0)</f>
        <v>0</v>
      </c>
      <c r="CS5" s="312">
        <f t="shared" ref="CS5" si="20">IF(OR(BL5 = "re", BL5 = "IR"), $BL$4, 0)</f>
        <v>0</v>
      </c>
      <c r="CT5" s="311">
        <f t="shared" ref="CT5" si="21">IF(OR(BL5= "IR"), 1, 0)</f>
        <v>0</v>
      </c>
      <c r="CU5" s="312">
        <v>0</v>
      </c>
      <c r="CV5" s="311">
        <v>0</v>
      </c>
      <c r="CW5" s="312">
        <f t="shared" ref="CW5" si="22">IF(OR(BM5 = "re", BM5 = "IR"), $BM$4, 0)</f>
        <v>1</v>
      </c>
      <c r="CX5" s="311">
        <f t="shared" ref="CX5" si="23">IF(OR(BM5= "IR"), 1, 0)</f>
        <v>0</v>
      </c>
      <c r="CY5" s="312">
        <f t="shared" ref="CY5" si="24">IF(OR(BN5 = "re", BN5 = "IR"), $BN$4, 0)+IF(OR(BO5 = "re", BO5 = "IR"), $BO$4, 0)</f>
        <v>0</v>
      </c>
      <c r="CZ5" s="311">
        <f t="shared" ref="CZ5" si="25">IF(OR(BN5= "IR",BO5= "IR"), 1, 0)</f>
        <v>0</v>
      </c>
      <c r="DA5" s="312">
        <f t="shared" ref="DA5" si="26">IF(OR(BP5 = "re", BP5 = "IR"), $BP$4, 0)+IF(OR(BQ5 = "re", BQ5 = "IR"), $BQ$4, 0)</f>
        <v>0</v>
      </c>
      <c r="DB5" s="311">
        <f t="shared" ref="DB5" si="27">IF(OR(BP5= "IR",BQ5= "IR"), 1, 0)</f>
        <v>0</v>
      </c>
      <c r="DC5" s="313">
        <f>IF(BR5&lt;&gt;"",$BR$4,0) + IF(BS5&lt;&gt;"",$BS$4,0)</f>
        <v>64</v>
      </c>
      <c r="DD5" s="314">
        <f>IF(OR(BR5="IR",BS5="IR"),1,0)</f>
        <v>0</v>
      </c>
      <c r="DE5" s="312">
        <f t="shared" ref="DE5" si="28">IF(OR(BT5 = "re", BT5 = "IR"), $BT$4, 0)+IF(OR(BU5 = "re", BU5 = "IR"), $BU$4, 0)</f>
        <v>0</v>
      </c>
      <c r="DF5" s="311">
        <f t="shared" ref="DF5" si="29">IF(OR(BT5= "IR",BU5= "IR"), 1, 0)</f>
        <v>0</v>
      </c>
      <c r="DG5" s="312">
        <f t="shared" ref="DG5" si="30">IF(OR(BV5 = "re", BV5 = "IR"), $BV$4, 0)</f>
        <v>0</v>
      </c>
      <c r="DH5" s="315">
        <f t="shared" ref="DH5" si="31">IF(OR(BV5= "IR"), 1, 0)</f>
        <v>0</v>
      </c>
      <c r="DI5" s="296" t="s">
        <v>127</v>
      </c>
    </row>
    <row r="6" spans="1:113" ht="15.75">
      <c r="A6" s="297" t="s">
        <v>41</v>
      </c>
      <c r="B6" s="511" t="s">
        <v>130</v>
      </c>
      <c r="C6" s="296" t="s">
        <v>1057</v>
      </c>
      <c r="D6" s="297" t="s">
        <v>1010</v>
      </c>
      <c r="E6" s="316" t="str">
        <f t="shared" ref="E6:E69" si="32">IF(F6="Y",$F$3&amp;CHAR(10),"") &amp; IF(G6="Y",$G$3&amp;CHAR(10),"") &amp; IF(H6="Y",$H$3&amp;CHAR(10),"") &amp; IF(I6="Y",$I$3&amp;CHAR(10),"")</f>
        <v/>
      </c>
      <c r="F6" s="299"/>
      <c r="G6" s="300" t="s">
        <v>5</v>
      </c>
      <c r="H6" s="300" t="s">
        <v>5</v>
      </c>
      <c r="I6" s="301" t="s">
        <v>5</v>
      </c>
      <c r="J6" s="302" t="str">
        <f t="shared" ref="J6:J69" si="33">IF(K6="Y",$K$3&amp;CHAR(10),"")  &amp; IF(L6="Y",$L$3&amp;CHAR(10),"")  &amp; IF(M6="Y",$M$3&amp;CHAR(10),"")  &amp; IF(N6="Y",$N$3&amp;CHAR(10),"")  &amp; IF(O6="Y",$O$3&amp;CHAR(10),"")  &amp; IF(P6="Y",$P$3&amp;CHAR(10),"") &amp; IF(Q6="Y",$Q$3&amp;CHAR(10),"")  &amp; IF(R6="Y",$R$3&amp;CHAR(10),"") &amp; IF(S6="Y",$S$3&amp;CHAR(10),"") &amp; IF(T6="Y",$T$3&amp;CHAR(10),"") &amp; IF(U6="Y",$U$3&amp;CHAR(10),"") &amp; IF(V6="Y",$V$3&amp;CHAR(10),"") &amp; IF(W6="Y",$W$3&amp;CHAR(10),"")  &amp; IF(X6="Y",$X$3&amp;CHAR(10),"") &amp; IF(Y6="Y",$Y$3&amp;CHAR(10),"")  &amp; IF(Z6="Y",$Z$3&amp;CHAR(10),"")  &amp; IF(AA6="Y",$AA$3&amp;CHAR(10),"") &amp; IF(AB6="Y",$AB$3&amp;CHAR(10),"") &amp; IF(AC6="Y",$AC$3&amp;CHAR(10),"")  &amp; IF(AD6="Y",$AD$3&amp;CHAR(10),"") &amp; IF(AE6="Y",$AE$3&amp;CHAR(10),"") &amp; IF(AG6="Y",$AG$3&amp;CHAR(10),"") &amp; IF(AH6="Y",$AH$3&amp;CHAR(10),"") &amp; IF(AI6="Y",$AI$3&amp;CHAR(10),"") &amp; IF(AJ6="Y",$AJ$3&amp;CHAR(10),"") &amp; IF(AK6="Y",$AK$3&amp;CHAR(10),"")</f>
        <v xml:space="preserve">CA_ACC_02
CA_PSS_02
CA_SENSOR_03
CA_SENSOR_08
CA_SENSOR_12
</v>
      </c>
      <c r="K6" s="303" t="s">
        <v>1011</v>
      </c>
      <c r="L6" s="188" t="s">
        <v>1011</v>
      </c>
      <c r="M6" s="188"/>
      <c r="N6" s="188" t="s">
        <v>1011</v>
      </c>
      <c r="O6" s="188"/>
      <c r="P6" s="188" t="s">
        <v>1011</v>
      </c>
      <c r="Q6" s="188" t="s">
        <v>1011</v>
      </c>
      <c r="R6" s="188" t="s">
        <v>5</v>
      </c>
      <c r="S6" s="188" t="s">
        <v>5</v>
      </c>
      <c r="T6" s="188" t="s">
        <v>5</v>
      </c>
      <c r="U6" s="188" t="s">
        <v>5</v>
      </c>
      <c r="V6" s="188" t="s">
        <v>5</v>
      </c>
      <c r="W6" s="188" t="s">
        <v>5</v>
      </c>
      <c r="X6" s="188" t="s">
        <v>5</v>
      </c>
      <c r="Y6" s="188" t="s">
        <v>5</v>
      </c>
      <c r="Z6" s="188" t="s">
        <v>5</v>
      </c>
      <c r="AA6" s="188" t="s">
        <v>5</v>
      </c>
      <c r="AB6" s="188" t="s">
        <v>5</v>
      </c>
      <c r="AC6" s="188" t="s">
        <v>5</v>
      </c>
      <c r="AD6" s="188" t="s">
        <v>5</v>
      </c>
      <c r="AE6" s="188" t="s">
        <v>5</v>
      </c>
      <c r="AF6" s="188"/>
      <c r="AG6" s="188" t="s">
        <v>5</v>
      </c>
      <c r="AH6" s="188" t="s">
        <v>5</v>
      </c>
      <c r="AI6" s="188" t="s">
        <v>5</v>
      </c>
      <c r="AJ6" s="188" t="s">
        <v>5</v>
      </c>
      <c r="AK6" s="304" t="s">
        <v>5</v>
      </c>
      <c r="AL6" s="305" t="s">
        <v>1012</v>
      </c>
      <c r="AM6" s="188" t="s">
        <v>5</v>
      </c>
      <c r="AN6" s="188" t="s">
        <v>5</v>
      </c>
      <c r="AO6" s="188" t="s">
        <v>5</v>
      </c>
      <c r="AP6" s="188" t="s">
        <v>5</v>
      </c>
      <c r="AQ6" s="188" t="s">
        <v>5</v>
      </c>
      <c r="AR6" s="306" t="s">
        <v>5</v>
      </c>
      <c r="AS6" s="303" t="s">
        <v>5</v>
      </c>
      <c r="AT6" s="307" t="s">
        <v>1012</v>
      </c>
      <c r="AU6" s="307" t="s">
        <v>1012</v>
      </c>
      <c r="AV6" s="307" t="s">
        <v>1012</v>
      </c>
      <c r="AW6" s="307" t="s">
        <v>1012</v>
      </c>
      <c r="AX6" s="307" t="s">
        <v>1012</v>
      </c>
      <c r="AY6" s="188" t="s">
        <v>5</v>
      </c>
      <c r="AZ6" s="188" t="s">
        <v>5</v>
      </c>
      <c r="BA6" s="188" t="s">
        <v>5</v>
      </c>
      <c r="BB6" s="304" t="s">
        <v>5</v>
      </c>
      <c r="BC6" s="308" t="s">
        <v>5</v>
      </c>
      <c r="BD6" s="300" t="s">
        <v>5</v>
      </c>
      <c r="BE6" s="309" t="s">
        <v>1012</v>
      </c>
      <c r="BF6" s="300" t="s">
        <v>1012</v>
      </c>
      <c r="BG6" s="300" t="s">
        <v>5</v>
      </c>
      <c r="BH6" s="300" t="s">
        <v>5</v>
      </c>
      <c r="BI6" s="300" t="s">
        <v>5</v>
      </c>
      <c r="BJ6" s="300" t="s">
        <v>5</v>
      </c>
      <c r="BK6" s="309" t="s">
        <v>1012</v>
      </c>
      <c r="BL6" s="300" t="s">
        <v>5</v>
      </c>
      <c r="BM6" s="309" t="s">
        <v>1012</v>
      </c>
      <c r="BN6" s="300" t="s">
        <v>5</v>
      </c>
      <c r="BO6" s="300" t="s">
        <v>5</v>
      </c>
      <c r="BP6" s="300" t="s">
        <v>5</v>
      </c>
      <c r="BQ6" s="300" t="s">
        <v>5</v>
      </c>
      <c r="BR6" s="300"/>
      <c r="BS6" s="309" t="s">
        <v>1012</v>
      </c>
      <c r="BT6" s="300" t="s">
        <v>5</v>
      </c>
      <c r="BU6" s="300" t="s">
        <v>5</v>
      </c>
      <c r="BV6" s="301" t="s">
        <v>5</v>
      </c>
      <c r="BW6" s="310">
        <f t="shared" ref="BW6:BW69" si="34">IF(OR(AL6 = "re", AL6 = "IR"), $AL$4, 0)+IF(OR(AM6 = "re", AM6 = "IR"), $AM$4, 0)+IF(OR(AN6 = "re", AN6 = "IR"), $AN$4, 0)+IF(OR(AO6 = "re", AO6 = "IR"), $AO$4, 0)</f>
        <v>4</v>
      </c>
      <c r="BX6" s="311">
        <f t="shared" ref="BX6:BX69" si="35">IF(OR(AL6= "IR",AM6= "IR",AN6= "IR",AO6= "IR"), 1, 0)</f>
        <v>0</v>
      </c>
      <c r="BY6" s="312">
        <f t="shared" ref="BY6:BY69" si="36">IF(OR(AP6 = "re", AP6 = "IR"), $AP$4, 0)+IF(OR(AQ6 = "re", AQ6 = "IR"), $AQ$4, 0)+IF(OR(AR6 = "re", AR6 = "IR"), $AR$4, 0)</f>
        <v>0</v>
      </c>
      <c r="BZ6" s="311">
        <f t="shared" ref="BZ6:BZ69" si="37">IF(OR(AP6= "IR",AQ6= "IR",AR6= "IR"), 1, 0)</f>
        <v>0</v>
      </c>
      <c r="CA6" s="312">
        <f t="shared" ref="CA6:CA69" si="38">IF(OR(AU6 = "re", AU6 = "IR"), $AU$4, 0)+IF(OR(AW6 = "re", AW6 = "IR"), $AW$4, 0)+IF(OR(AS6 = "re", AS6 = "IR"), $AS$4, 0)+IF(OR(AX6 = "re", AX6 = "IR"), $AX$4, 0)+IF(OR(AV6 = "re", AV6 = "IR"), $AV$4, 0)+IF(OR(AT6 = "re", AT6 = "IR"), $AT$4, 0)+IF(OR(AY6 = "re", AY6 = "IR"), $AY$4, 0)</f>
        <v>62</v>
      </c>
      <c r="CB6" s="311">
        <f t="shared" ref="CB6:CB69" si="39">IF(OR(AU6= "IR",AW6= "IR",AS6= "IR",AX6= "IR",AV6= "IR",AT6= "IR",AY6= "IR"), 1, 0)</f>
        <v>0</v>
      </c>
      <c r="CC6" s="312">
        <f t="shared" ref="CC6:CC69" si="40">IF(OR(AZ6 = "re", AZ6 = "IR"), $AZ$4, 0)+IF(OR(BA6 = "re", BA6 = "IR"), $BA$4, 0)+IF(OR(BB6 = "re", BB6 = "IR"), $BB$4, 0)</f>
        <v>0</v>
      </c>
      <c r="CD6" s="311">
        <f t="shared" ref="CD6:CD69" si="41">IF(OR(AZ6= "IR",BA6= "IR",BB6= "IR"), 1, 0)</f>
        <v>0</v>
      </c>
      <c r="CE6" s="312">
        <f t="shared" ref="CE6:CE69" si="42">IF(OR(BC6 = "re", BC6 = "IR"), $BC$4, 0)+IF(OR(BD6 = "re", BD6 = "IR"), $BD$4, 0)</f>
        <v>0</v>
      </c>
      <c r="CF6" s="311">
        <f t="shared" ref="CF6:CF69" si="43">IF(OR(BC6= "IR",BD6= "IR"), 1, 0)</f>
        <v>0</v>
      </c>
      <c r="CG6" s="312">
        <f t="shared" ref="CG6:CG69" si="44">IF(OR(BE6 = "re", BE6 = "IR"), $BE$4, 0)</f>
        <v>1</v>
      </c>
      <c r="CH6" s="311">
        <f t="shared" ref="CH6:CH69" si="45">IF(OR(BE6= "IR"), 1, 0)</f>
        <v>0</v>
      </c>
      <c r="CI6" s="312">
        <f t="shared" ref="CI6:CI69" si="46">IF(OR(BF6 = "re", BF6 = "IR"), $BF$4, 0)</f>
        <v>8</v>
      </c>
      <c r="CJ6" s="311">
        <f t="shared" ref="CJ6:CJ69" si="47">IF(OR(BF6= "IR"), 1, 0)</f>
        <v>0</v>
      </c>
      <c r="CK6" s="312">
        <f t="shared" ref="CK6:CK69" si="48">IF(OR(BG6 = "re", BG6 = "IR"), $BG$4, 0)+IF(OR(BH6 = "re", BH6 = "IR"), $BH$4, 0)+IF(OR(BI6 = "re", BI6 = "IR"), $BI$4, 0)</f>
        <v>0</v>
      </c>
      <c r="CL6" s="311">
        <f t="shared" ref="CL6:CL69" si="49">IF(OR(BG6= "IR",BH6= "IR",BI6= "IR"), 1, 0)</f>
        <v>0</v>
      </c>
      <c r="CM6" s="312">
        <f t="shared" ref="CM6:CM69" si="50">IF(OR(BJ6 = "re", BJ6 = "IR"), $BJ$4, 0)</f>
        <v>0</v>
      </c>
      <c r="CN6" s="311">
        <f t="shared" ref="CN6:CN69" si="51">IF(OR(BJ6= "IR"), 1, 0)</f>
        <v>0</v>
      </c>
      <c r="CO6" s="312">
        <v>0</v>
      </c>
      <c r="CP6" s="311">
        <v>0</v>
      </c>
      <c r="CQ6" s="312">
        <f t="shared" ref="CQ6:CQ69" si="52">IF(OR(BK6 = "re", BK6 = "IR"), $BK$4, 0)</f>
        <v>1</v>
      </c>
      <c r="CR6" s="311">
        <f t="shared" ref="CR6:CR69" si="53">IF(OR(BK6= "IR"), 1, 0)</f>
        <v>0</v>
      </c>
      <c r="CS6" s="312">
        <f t="shared" ref="CS6:CS69" si="54">IF(OR(BL6 = "re", BL6 = "IR"), $BL$4, 0)</f>
        <v>0</v>
      </c>
      <c r="CT6" s="311">
        <f t="shared" ref="CT6:CT69" si="55">IF(OR(BL6= "IR"), 1, 0)</f>
        <v>0</v>
      </c>
      <c r="CU6" s="312">
        <v>0</v>
      </c>
      <c r="CV6" s="311">
        <v>0</v>
      </c>
      <c r="CW6" s="312">
        <f t="shared" ref="CW6:CW69" si="56">IF(OR(BM6 = "re", BM6 = "IR"), $BM$4, 0)</f>
        <v>1</v>
      </c>
      <c r="CX6" s="311">
        <f t="shared" ref="CX6:CX69" si="57">IF(OR(BM6= "IR"), 1, 0)</f>
        <v>0</v>
      </c>
      <c r="CY6" s="312">
        <f t="shared" ref="CY6:CY69" si="58">IF(OR(BN6 = "re", BN6 = "IR"), $BN$4, 0)+IF(OR(BO6 = "re", BO6 = "IR"), $BO$4, 0)</f>
        <v>0</v>
      </c>
      <c r="CZ6" s="311">
        <f t="shared" ref="CZ6:CZ69" si="59">IF(OR(BN6= "IR",BO6= "IR"), 1, 0)</f>
        <v>0</v>
      </c>
      <c r="DA6" s="312">
        <f t="shared" ref="DA6:DA69" si="60">IF(OR(BP6 = "re", BP6 = "IR"), $BP$4, 0)+IF(OR(BQ6 = "re", BQ6 = "IR"), $BQ$4, 0)</f>
        <v>0</v>
      </c>
      <c r="DB6" s="311">
        <f t="shared" ref="DB6:DB69" si="61">IF(OR(BP6= "IR",BQ6= "IR"), 1, 0)</f>
        <v>0</v>
      </c>
      <c r="DC6" s="313">
        <f t="shared" ref="DC6:DC69" si="62">IF(BR6&lt;&gt;"",$BR$4,0) + IF(BS6&lt;&gt;"",$BS$4,0)</f>
        <v>64</v>
      </c>
      <c r="DD6" s="314">
        <f t="shared" ref="DD6:DD69" si="63">IF(OR(BR6="IR",BS6="IR"),1,0)</f>
        <v>0</v>
      </c>
      <c r="DE6" s="312">
        <f t="shared" ref="DE6:DE69" si="64">IF(OR(BT6 = "re", BT6 = "IR"), $BT$4, 0)+IF(OR(BU6 = "re", BU6 = "IR"), $BU$4, 0)</f>
        <v>0</v>
      </c>
      <c r="DF6" s="311">
        <f t="shared" ref="DF6:DF69" si="65">IF(OR(BT6= "IR",BU6= "IR"), 1, 0)</f>
        <v>0</v>
      </c>
      <c r="DG6" s="312">
        <f t="shared" ref="DG6:DG69" si="66">IF(OR(BV6 = "re", BV6 = "IR"), $BV$4, 0)</f>
        <v>0</v>
      </c>
      <c r="DH6" s="315">
        <f t="shared" ref="DH6:DH69" si="67">IF(OR(BV6= "IR"), 1, 0)</f>
        <v>0</v>
      </c>
      <c r="DI6" s="296" t="s">
        <v>131</v>
      </c>
    </row>
    <row r="7" spans="1:113" ht="63">
      <c r="A7" s="297" t="s">
        <v>44</v>
      </c>
      <c r="B7" s="511" t="s">
        <v>134</v>
      </c>
      <c r="C7" s="317" t="s">
        <v>1169</v>
      </c>
      <c r="D7" s="297" t="s">
        <v>1010</v>
      </c>
      <c r="E7" s="316" t="str">
        <f t="shared" si="32"/>
        <v xml:space="preserve">EC_DRIVE_TEST_INACTIVE
EC_PRODUCTION_MODE_INACTIVE
</v>
      </c>
      <c r="F7" s="299"/>
      <c r="G7" s="300" t="s">
        <v>1011</v>
      </c>
      <c r="H7" s="300" t="s">
        <v>1011</v>
      </c>
      <c r="I7" s="301" t="s">
        <v>5</v>
      </c>
      <c r="J7" s="302" t="str">
        <f t="shared" si="33"/>
        <v/>
      </c>
      <c r="K7" s="303" t="s">
        <v>5</v>
      </c>
      <c r="L7" s="188" t="s">
        <v>5</v>
      </c>
      <c r="M7" s="188" t="s">
        <v>5</v>
      </c>
      <c r="N7" s="188" t="s">
        <v>5</v>
      </c>
      <c r="O7" s="188" t="s">
        <v>5</v>
      </c>
      <c r="P7" s="188"/>
      <c r="Q7" s="188"/>
      <c r="R7" s="188"/>
      <c r="S7" s="188" t="s">
        <v>5</v>
      </c>
      <c r="T7" s="188" t="s">
        <v>5</v>
      </c>
      <c r="U7" s="188" t="s">
        <v>5</v>
      </c>
      <c r="V7" s="188" t="s">
        <v>5</v>
      </c>
      <c r="W7" s="188" t="s">
        <v>5</v>
      </c>
      <c r="X7" s="188" t="s">
        <v>5</v>
      </c>
      <c r="Y7" s="188" t="s">
        <v>5</v>
      </c>
      <c r="Z7" s="188" t="s">
        <v>5</v>
      </c>
      <c r="AA7" s="188" t="s">
        <v>5</v>
      </c>
      <c r="AB7" s="188" t="s">
        <v>5</v>
      </c>
      <c r="AC7" s="188" t="s">
        <v>5</v>
      </c>
      <c r="AD7" s="188" t="s">
        <v>5</v>
      </c>
      <c r="AE7" s="188" t="s">
        <v>5</v>
      </c>
      <c r="AF7" s="188" t="s">
        <v>1011</v>
      </c>
      <c r="AG7" s="188" t="s">
        <v>5</v>
      </c>
      <c r="AH7" s="188" t="s">
        <v>5</v>
      </c>
      <c r="AI7" s="188" t="s">
        <v>5</v>
      </c>
      <c r="AJ7" s="188" t="s">
        <v>5</v>
      </c>
      <c r="AK7" s="304" t="s">
        <v>5</v>
      </c>
      <c r="AL7" s="303" t="s">
        <v>5</v>
      </c>
      <c r="AM7" s="188" t="s">
        <v>5</v>
      </c>
      <c r="AN7" s="188" t="s">
        <v>5</v>
      </c>
      <c r="AO7" s="188" t="s">
        <v>5</v>
      </c>
      <c r="AP7" s="188" t="s">
        <v>5</v>
      </c>
      <c r="AQ7" s="307"/>
      <c r="AR7" s="306" t="s">
        <v>5</v>
      </c>
      <c r="AS7" s="303" t="s">
        <v>5</v>
      </c>
      <c r="AT7" s="188" t="s">
        <v>5</v>
      </c>
      <c r="AU7" s="188" t="s">
        <v>5</v>
      </c>
      <c r="AV7" s="188" t="s">
        <v>5</v>
      </c>
      <c r="AW7" s="188" t="s">
        <v>5</v>
      </c>
      <c r="AX7" s="188" t="s">
        <v>5</v>
      </c>
      <c r="AY7" s="188" t="s">
        <v>5</v>
      </c>
      <c r="AZ7" s="188" t="s">
        <v>5</v>
      </c>
      <c r="BA7" s="307" t="s">
        <v>1012</v>
      </c>
      <c r="BB7" s="304" t="s">
        <v>5</v>
      </c>
      <c r="BC7" s="308" t="s">
        <v>5</v>
      </c>
      <c r="BD7" s="300" t="s">
        <v>5</v>
      </c>
      <c r="BE7" s="300" t="s">
        <v>5</v>
      </c>
      <c r="BF7" s="300" t="s">
        <v>5</v>
      </c>
      <c r="BG7" s="300" t="s">
        <v>5</v>
      </c>
      <c r="BH7" s="300" t="s">
        <v>5</v>
      </c>
      <c r="BI7" s="300" t="s">
        <v>5</v>
      </c>
      <c r="BJ7" s="300" t="s">
        <v>5</v>
      </c>
      <c r="BK7" s="300" t="s">
        <v>5</v>
      </c>
      <c r="BL7" s="300" t="s">
        <v>5</v>
      </c>
      <c r="BM7" s="300" t="s">
        <v>5</v>
      </c>
      <c r="BN7" s="300" t="s">
        <v>5</v>
      </c>
      <c r="BO7" s="300" t="s">
        <v>5</v>
      </c>
      <c r="BP7" s="300" t="s">
        <v>5</v>
      </c>
      <c r="BQ7" s="309" t="s">
        <v>1012</v>
      </c>
      <c r="BR7" s="300"/>
      <c r="BS7" s="309"/>
      <c r="BT7" s="300" t="s">
        <v>5</v>
      </c>
      <c r="BU7" s="309" t="s">
        <v>1012</v>
      </c>
      <c r="BV7" s="301" t="s">
        <v>5</v>
      </c>
      <c r="BW7" s="310">
        <f t="shared" si="34"/>
        <v>0</v>
      </c>
      <c r="BX7" s="311">
        <f t="shared" si="35"/>
        <v>0</v>
      </c>
      <c r="BY7" s="312">
        <f t="shared" si="36"/>
        <v>0</v>
      </c>
      <c r="BZ7" s="311">
        <f t="shared" si="37"/>
        <v>0</v>
      </c>
      <c r="CA7" s="312">
        <f t="shared" si="38"/>
        <v>0</v>
      </c>
      <c r="CB7" s="311">
        <f t="shared" si="39"/>
        <v>0</v>
      </c>
      <c r="CC7" s="312">
        <f t="shared" si="40"/>
        <v>2</v>
      </c>
      <c r="CD7" s="311">
        <f t="shared" si="41"/>
        <v>0</v>
      </c>
      <c r="CE7" s="312">
        <f t="shared" si="42"/>
        <v>0</v>
      </c>
      <c r="CF7" s="311">
        <f t="shared" si="43"/>
        <v>0</v>
      </c>
      <c r="CG7" s="312">
        <f t="shared" si="44"/>
        <v>0</v>
      </c>
      <c r="CH7" s="311">
        <f t="shared" si="45"/>
        <v>0</v>
      </c>
      <c r="CI7" s="312">
        <f t="shared" si="46"/>
        <v>0</v>
      </c>
      <c r="CJ7" s="311">
        <f t="shared" si="47"/>
        <v>0</v>
      </c>
      <c r="CK7" s="312">
        <f t="shared" si="48"/>
        <v>0</v>
      </c>
      <c r="CL7" s="311">
        <f t="shared" si="49"/>
        <v>0</v>
      </c>
      <c r="CM7" s="312">
        <f t="shared" si="50"/>
        <v>0</v>
      </c>
      <c r="CN7" s="311">
        <f t="shared" si="51"/>
        <v>0</v>
      </c>
      <c r="CO7" s="312">
        <v>0</v>
      </c>
      <c r="CP7" s="311">
        <v>0</v>
      </c>
      <c r="CQ7" s="312">
        <f t="shared" si="52"/>
        <v>0</v>
      </c>
      <c r="CR7" s="311">
        <f t="shared" si="53"/>
        <v>0</v>
      </c>
      <c r="CS7" s="312">
        <f t="shared" si="54"/>
        <v>0</v>
      </c>
      <c r="CT7" s="311">
        <f t="shared" si="55"/>
        <v>0</v>
      </c>
      <c r="CU7" s="312">
        <v>0</v>
      </c>
      <c r="CV7" s="311">
        <v>0</v>
      </c>
      <c r="CW7" s="312">
        <f t="shared" si="56"/>
        <v>0</v>
      </c>
      <c r="CX7" s="311">
        <f t="shared" si="57"/>
        <v>0</v>
      </c>
      <c r="CY7" s="312">
        <f t="shared" si="58"/>
        <v>0</v>
      </c>
      <c r="CZ7" s="311">
        <f t="shared" si="59"/>
        <v>0</v>
      </c>
      <c r="DA7" s="312">
        <f t="shared" si="60"/>
        <v>2</v>
      </c>
      <c r="DB7" s="311">
        <f t="shared" si="61"/>
        <v>0</v>
      </c>
      <c r="DC7" s="313">
        <f t="shared" si="62"/>
        <v>0</v>
      </c>
      <c r="DD7" s="314">
        <f t="shared" si="63"/>
        <v>0</v>
      </c>
      <c r="DE7" s="312">
        <f t="shared" si="64"/>
        <v>2</v>
      </c>
      <c r="DF7" s="311">
        <f t="shared" si="65"/>
        <v>0</v>
      </c>
      <c r="DG7" s="312">
        <f t="shared" si="66"/>
        <v>0</v>
      </c>
      <c r="DH7" s="315">
        <f t="shared" si="67"/>
        <v>0</v>
      </c>
      <c r="DI7" s="296" t="s">
        <v>36</v>
      </c>
    </row>
    <row r="8" spans="1:113" ht="15.75">
      <c r="A8" s="297" t="s">
        <v>40</v>
      </c>
      <c r="B8" s="511" t="s">
        <v>137</v>
      </c>
      <c r="C8" s="296" t="s">
        <v>1058</v>
      </c>
      <c r="D8" s="297" t="s">
        <v>1010</v>
      </c>
      <c r="E8" s="316" t="str">
        <f t="shared" si="32"/>
        <v xml:space="preserve">EC_DRIVE_TEST_INACTIVE
EC_PRODUCTION_MODE_INACTIVE
</v>
      </c>
      <c r="F8" s="299"/>
      <c r="G8" s="300" t="s">
        <v>1011</v>
      </c>
      <c r="H8" s="300" t="s">
        <v>1011</v>
      </c>
      <c r="I8" s="301" t="s">
        <v>5</v>
      </c>
      <c r="J8" s="302" t="str">
        <f t="shared" si="33"/>
        <v xml:space="preserve">CA_SENSOR_12
SYS_BLINDNESS_SENSOR
SYS_BLINDNESS_SYSTEM
</v>
      </c>
      <c r="K8" s="303" t="s">
        <v>5</v>
      </c>
      <c r="L8" s="188" t="s">
        <v>5</v>
      </c>
      <c r="M8" s="188" t="s">
        <v>5</v>
      </c>
      <c r="N8" s="188" t="s">
        <v>5</v>
      </c>
      <c r="O8" s="188" t="s">
        <v>5</v>
      </c>
      <c r="P8" s="188"/>
      <c r="Q8" s="188" t="s">
        <v>1011</v>
      </c>
      <c r="R8" s="188" t="s">
        <v>5</v>
      </c>
      <c r="S8" s="188" t="s">
        <v>1011</v>
      </c>
      <c r="T8" s="188" t="s">
        <v>1011</v>
      </c>
      <c r="U8" s="188" t="s">
        <v>5</v>
      </c>
      <c r="V8" s="188" t="s">
        <v>5</v>
      </c>
      <c r="W8" s="188" t="s">
        <v>5</v>
      </c>
      <c r="X8" s="188" t="s">
        <v>5</v>
      </c>
      <c r="Y8" s="188" t="s">
        <v>5</v>
      </c>
      <c r="Z8" s="188" t="s">
        <v>5</v>
      </c>
      <c r="AA8" s="188" t="s">
        <v>5</v>
      </c>
      <c r="AB8" s="188" t="s">
        <v>5</v>
      </c>
      <c r="AC8" s="188" t="s">
        <v>5</v>
      </c>
      <c r="AD8" s="188" t="s">
        <v>5</v>
      </c>
      <c r="AE8" s="188" t="s">
        <v>5</v>
      </c>
      <c r="AF8" s="188"/>
      <c r="AG8" s="188" t="s">
        <v>5</v>
      </c>
      <c r="AH8" s="188" t="s">
        <v>5</v>
      </c>
      <c r="AI8" s="188" t="s">
        <v>5</v>
      </c>
      <c r="AJ8" s="188" t="s">
        <v>5</v>
      </c>
      <c r="AK8" s="304" t="s">
        <v>5</v>
      </c>
      <c r="AL8" s="303" t="s">
        <v>5</v>
      </c>
      <c r="AM8" s="188" t="s">
        <v>5</v>
      </c>
      <c r="AN8" s="188" t="s">
        <v>5</v>
      </c>
      <c r="AO8" s="188" t="s">
        <v>5</v>
      </c>
      <c r="AP8" s="307" t="s">
        <v>1012</v>
      </c>
      <c r="AQ8" s="188" t="s">
        <v>5</v>
      </c>
      <c r="AR8" s="306" t="s">
        <v>5</v>
      </c>
      <c r="AS8" s="303" t="s">
        <v>5</v>
      </c>
      <c r="AT8" s="188" t="s">
        <v>5</v>
      </c>
      <c r="AU8" s="188" t="s">
        <v>5</v>
      </c>
      <c r="AV8" s="188" t="s">
        <v>5</v>
      </c>
      <c r="AW8" s="188" t="s">
        <v>5</v>
      </c>
      <c r="AX8" s="188" t="s">
        <v>5</v>
      </c>
      <c r="AY8" s="188" t="s">
        <v>5</v>
      </c>
      <c r="AZ8" s="307" t="s">
        <v>1012</v>
      </c>
      <c r="BA8" s="188" t="s">
        <v>5</v>
      </c>
      <c r="BB8" s="304" t="s">
        <v>5</v>
      </c>
      <c r="BC8" s="308" t="s">
        <v>5</v>
      </c>
      <c r="BD8" s="300" t="s">
        <v>5</v>
      </c>
      <c r="BE8" s="300" t="s">
        <v>5</v>
      </c>
      <c r="BF8" s="300" t="s">
        <v>5</v>
      </c>
      <c r="BG8" s="300" t="s">
        <v>5</v>
      </c>
      <c r="BH8" s="300" t="s">
        <v>5</v>
      </c>
      <c r="BI8" s="300" t="s">
        <v>5</v>
      </c>
      <c r="BJ8" s="300" t="s">
        <v>5</v>
      </c>
      <c r="BK8" s="300" t="s">
        <v>5</v>
      </c>
      <c r="BL8" s="300" t="s">
        <v>5</v>
      </c>
      <c r="BM8" s="309" t="s">
        <v>1012</v>
      </c>
      <c r="BN8" s="300" t="s">
        <v>5</v>
      </c>
      <c r="BO8" s="300" t="s">
        <v>5</v>
      </c>
      <c r="BP8" s="309" t="s">
        <v>1012</v>
      </c>
      <c r="BQ8" s="300" t="s">
        <v>5</v>
      </c>
      <c r="BR8" s="300"/>
      <c r="BS8" s="309" t="s">
        <v>1012</v>
      </c>
      <c r="BT8" s="309" t="s">
        <v>1012</v>
      </c>
      <c r="BU8" s="300" t="s">
        <v>5</v>
      </c>
      <c r="BV8" s="301" t="s">
        <v>5</v>
      </c>
      <c r="BW8" s="310">
        <f t="shared" si="34"/>
        <v>0</v>
      </c>
      <c r="BX8" s="311">
        <f t="shared" si="35"/>
        <v>0</v>
      </c>
      <c r="BY8" s="312">
        <f t="shared" si="36"/>
        <v>1</v>
      </c>
      <c r="BZ8" s="311">
        <f t="shared" si="37"/>
        <v>0</v>
      </c>
      <c r="CA8" s="312">
        <f t="shared" si="38"/>
        <v>0</v>
      </c>
      <c r="CB8" s="311">
        <f t="shared" si="39"/>
        <v>0</v>
      </c>
      <c r="CC8" s="312">
        <f t="shared" si="40"/>
        <v>1</v>
      </c>
      <c r="CD8" s="311">
        <f t="shared" si="41"/>
        <v>0</v>
      </c>
      <c r="CE8" s="312">
        <f t="shared" si="42"/>
        <v>0</v>
      </c>
      <c r="CF8" s="311">
        <f t="shared" si="43"/>
        <v>0</v>
      </c>
      <c r="CG8" s="312">
        <f t="shared" si="44"/>
        <v>0</v>
      </c>
      <c r="CH8" s="311">
        <f t="shared" si="45"/>
        <v>0</v>
      </c>
      <c r="CI8" s="312">
        <f t="shared" si="46"/>
        <v>0</v>
      </c>
      <c r="CJ8" s="311">
        <f t="shared" si="47"/>
        <v>0</v>
      </c>
      <c r="CK8" s="312">
        <f t="shared" si="48"/>
        <v>0</v>
      </c>
      <c r="CL8" s="311">
        <f t="shared" si="49"/>
        <v>0</v>
      </c>
      <c r="CM8" s="312">
        <f t="shared" si="50"/>
        <v>0</v>
      </c>
      <c r="CN8" s="311">
        <f t="shared" si="51"/>
        <v>0</v>
      </c>
      <c r="CO8" s="312">
        <v>0</v>
      </c>
      <c r="CP8" s="311">
        <v>0</v>
      </c>
      <c r="CQ8" s="312">
        <f t="shared" si="52"/>
        <v>0</v>
      </c>
      <c r="CR8" s="311">
        <f t="shared" si="53"/>
        <v>0</v>
      </c>
      <c r="CS8" s="312">
        <f t="shared" si="54"/>
        <v>0</v>
      </c>
      <c r="CT8" s="311">
        <f t="shared" si="55"/>
        <v>0</v>
      </c>
      <c r="CU8" s="312">
        <v>0</v>
      </c>
      <c r="CV8" s="311">
        <v>0</v>
      </c>
      <c r="CW8" s="312">
        <f t="shared" si="56"/>
        <v>1</v>
      </c>
      <c r="CX8" s="311">
        <f t="shared" si="57"/>
        <v>0</v>
      </c>
      <c r="CY8" s="312">
        <f t="shared" si="58"/>
        <v>0</v>
      </c>
      <c r="CZ8" s="311">
        <f t="shared" si="59"/>
        <v>0</v>
      </c>
      <c r="DA8" s="312">
        <f t="shared" si="60"/>
        <v>1</v>
      </c>
      <c r="DB8" s="311">
        <f t="shared" si="61"/>
        <v>0</v>
      </c>
      <c r="DC8" s="313">
        <f t="shared" si="62"/>
        <v>64</v>
      </c>
      <c r="DD8" s="314">
        <f t="shared" si="63"/>
        <v>0</v>
      </c>
      <c r="DE8" s="312">
        <f t="shared" si="64"/>
        <v>1</v>
      </c>
      <c r="DF8" s="311">
        <f t="shared" si="65"/>
        <v>0</v>
      </c>
      <c r="DG8" s="312">
        <f t="shared" si="66"/>
        <v>0</v>
      </c>
      <c r="DH8" s="315">
        <f t="shared" si="67"/>
        <v>0</v>
      </c>
      <c r="DI8" s="296" t="s">
        <v>138</v>
      </c>
    </row>
    <row r="9" spans="1:113" ht="15.75">
      <c r="A9" s="297" t="s">
        <v>47</v>
      </c>
      <c r="B9" s="511" t="s">
        <v>141</v>
      </c>
      <c r="C9" s="296" t="s">
        <v>1058</v>
      </c>
      <c r="D9" s="297" t="s">
        <v>1010</v>
      </c>
      <c r="E9" s="316" t="str">
        <f t="shared" si="32"/>
        <v xml:space="preserve">EC_DRIVE_TEST_INACTIVE
EC_PRODUCTION_MODE_INACTIVE
</v>
      </c>
      <c r="F9" s="299"/>
      <c r="G9" s="300" t="s">
        <v>1011</v>
      </c>
      <c r="H9" s="300" t="s">
        <v>1011</v>
      </c>
      <c r="I9" s="301" t="s">
        <v>5</v>
      </c>
      <c r="J9" s="302" t="str">
        <f t="shared" si="33"/>
        <v xml:space="preserve">CA_SENSOR_12
SYS_BLINDNESS_SYSTEM
</v>
      </c>
      <c r="K9" s="303" t="s">
        <v>5</v>
      </c>
      <c r="L9" s="188" t="s">
        <v>5</v>
      </c>
      <c r="M9" s="188" t="s">
        <v>5</v>
      </c>
      <c r="N9" s="188" t="s">
        <v>5</v>
      </c>
      <c r="O9" s="188" t="s">
        <v>5</v>
      </c>
      <c r="P9" s="188"/>
      <c r="Q9" s="188" t="s">
        <v>1011</v>
      </c>
      <c r="R9" s="188" t="s">
        <v>5</v>
      </c>
      <c r="S9" s="188" t="s">
        <v>5</v>
      </c>
      <c r="T9" s="188" t="s">
        <v>1011</v>
      </c>
      <c r="U9" s="188" t="s">
        <v>5</v>
      </c>
      <c r="V9" s="188" t="s">
        <v>5</v>
      </c>
      <c r="W9" s="188" t="s">
        <v>5</v>
      </c>
      <c r="X9" s="188" t="s">
        <v>5</v>
      </c>
      <c r="Y9" s="188" t="s">
        <v>5</v>
      </c>
      <c r="Z9" s="188" t="s">
        <v>5</v>
      </c>
      <c r="AA9" s="188" t="s">
        <v>5</v>
      </c>
      <c r="AB9" s="188" t="s">
        <v>5</v>
      </c>
      <c r="AC9" s="188" t="s">
        <v>5</v>
      </c>
      <c r="AD9" s="188" t="s">
        <v>5</v>
      </c>
      <c r="AE9" s="188" t="s">
        <v>5</v>
      </c>
      <c r="AF9" s="188"/>
      <c r="AG9" s="188" t="s">
        <v>5</v>
      </c>
      <c r="AH9" s="188" t="s">
        <v>5</v>
      </c>
      <c r="AI9" s="188" t="s">
        <v>5</v>
      </c>
      <c r="AJ9" s="188" t="s">
        <v>5</v>
      </c>
      <c r="AK9" s="304" t="s">
        <v>5</v>
      </c>
      <c r="AL9" s="303" t="s">
        <v>5</v>
      </c>
      <c r="AM9" s="188" t="s">
        <v>5</v>
      </c>
      <c r="AN9" s="188" t="s">
        <v>5</v>
      </c>
      <c r="AO9" s="188" t="s">
        <v>5</v>
      </c>
      <c r="AP9" s="307" t="s">
        <v>1012</v>
      </c>
      <c r="AQ9" s="188" t="s">
        <v>5</v>
      </c>
      <c r="AR9" s="306" t="s">
        <v>5</v>
      </c>
      <c r="AS9" s="303" t="s">
        <v>5</v>
      </c>
      <c r="AT9" s="188" t="s">
        <v>5</v>
      </c>
      <c r="AU9" s="188" t="s">
        <v>5</v>
      </c>
      <c r="AV9" s="188" t="s">
        <v>5</v>
      </c>
      <c r="AW9" s="188" t="s">
        <v>5</v>
      </c>
      <c r="AX9" s="188" t="s">
        <v>5</v>
      </c>
      <c r="AY9" s="188" t="s">
        <v>5</v>
      </c>
      <c r="AZ9" s="307" t="s">
        <v>1012</v>
      </c>
      <c r="BA9" s="188" t="s">
        <v>5</v>
      </c>
      <c r="BB9" s="304" t="s">
        <v>5</v>
      </c>
      <c r="BC9" s="308" t="s">
        <v>5</v>
      </c>
      <c r="BD9" s="300" t="s">
        <v>5</v>
      </c>
      <c r="BE9" s="300" t="s">
        <v>5</v>
      </c>
      <c r="BF9" s="300" t="s">
        <v>5</v>
      </c>
      <c r="BG9" s="300" t="s">
        <v>5</v>
      </c>
      <c r="BH9" s="300" t="s">
        <v>5</v>
      </c>
      <c r="BI9" s="300" t="s">
        <v>5</v>
      </c>
      <c r="BJ9" s="300" t="s">
        <v>5</v>
      </c>
      <c r="BK9" s="300" t="s">
        <v>5</v>
      </c>
      <c r="BL9" s="300" t="s">
        <v>5</v>
      </c>
      <c r="BM9" s="309" t="s">
        <v>1012</v>
      </c>
      <c r="BN9" s="300" t="s">
        <v>5</v>
      </c>
      <c r="BO9" s="300" t="s">
        <v>5</v>
      </c>
      <c r="BP9" s="309" t="s">
        <v>1012</v>
      </c>
      <c r="BQ9" s="300" t="s">
        <v>5</v>
      </c>
      <c r="BR9" s="300"/>
      <c r="BS9" s="309" t="s">
        <v>1012</v>
      </c>
      <c r="BT9" s="309" t="s">
        <v>1012</v>
      </c>
      <c r="BU9" s="300" t="s">
        <v>5</v>
      </c>
      <c r="BV9" s="301" t="s">
        <v>5</v>
      </c>
      <c r="BW9" s="310">
        <f t="shared" si="34"/>
        <v>0</v>
      </c>
      <c r="BX9" s="311">
        <f t="shared" si="35"/>
        <v>0</v>
      </c>
      <c r="BY9" s="312">
        <f t="shared" si="36"/>
        <v>1</v>
      </c>
      <c r="BZ9" s="311">
        <f t="shared" si="37"/>
        <v>0</v>
      </c>
      <c r="CA9" s="312">
        <f t="shared" si="38"/>
        <v>0</v>
      </c>
      <c r="CB9" s="311">
        <f t="shared" si="39"/>
        <v>0</v>
      </c>
      <c r="CC9" s="312">
        <f t="shared" si="40"/>
        <v>1</v>
      </c>
      <c r="CD9" s="311">
        <f t="shared" si="41"/>
        <v>0</v>
      </c>
      <c r="CE9" s="312">
        <f t="shared" si="42"/>
        <v>0</v>
      </c>
      <c r="CF9" s="311">
        <f t="shared" si="43"/>
        <v>0</v>
      </c>
      <c r="CG9" s="312">
        <f t="shared" si="44"/>
        <v>0</v>
      </c>
      <c r="CH9" s="311">
        <f t="shared" si="45"/>
        <v>0</v>
      </c>
      <c r="CI9" s="312">
        <f t="shared" si="46"/>
        <v>0</v>
      </c>
      <c r="CJ9" s="311">
        <f t="shared" si="47"/>
        <v>0</v>
      </c>
      <c r="CK9" s="312">
        <f t="shared" si="48"/>
        <v>0</v>
      </c>
      <c r="CL9" s="311">
        <f t="shared" si="49"/>
        <v>0</v>
      </c>
      <c r="CM9" s="312">
        <f t="shared" si="50"/>
        <v>0</v>
      </c>
      <c r="CN9" s="311">
        <f t="shared" si="51"/>
        <v>0</v>
      </c>
      <c r="CO9" s="312">
        <v>0</v>
      </c>
      <c r="CP9" s="311">
        <v>0</v>
      </c>
      <c r="CQ9" s="312">
        <f t="shared" si="52"/>
        <v>0</v>
      </c>
      <c r="CR9" s="311">
        <f t="shared" si="53"/>
        <v>0</v>
      </c>
      <c r="CS9" s="312">
        <f t="shared" si="54"/>
        <v>0</v>
      </c>
      <c r="CT9" s="311">
        <f t="shared" si="55"/>
        <v>0</v>
      </c>
      <c r="CU9" s="312">
        <v>0</v>
      </c>
      <c r="CV9" s="311">
        <v>0</v>
      </c>
      <c r="CW9" s="312">
        <f t="shared" si="56"/>
        <v>1</v>
      </c>
      <c r="CX9" s="311">
        <f t="shared" si="57"/>
        <v>0</v>
      </c>
      <c r="CY9" s="312">
        <f t="shared" si="58"/>
        <v>0</v>
      </c>
      <c r="CZ9" s="311">
        <f t="shared" si="59"/>
        <v>0</v>
      </c>
      <c r="DA9" s="312">
        <f t="shared" si="60"/>
        <v>1</v>
      </c>
      <c r="DB9" s="311">
        <f t="shared" si="61"/>
        <v>0</v>
      </c>
      <c r="DC9" s="313">
        <f t="shared" si="62"/>
        <v>64</v>
      </c>
      <c r="DD9" s="314">
        <f t="shared" si="63"/>
        <v>0</v>
      </c>
      <c r="DE9" s="312">
        <f t="shared" si="64"/>
        <v>1</v>
      </c>
      <c r="DF9" s="311">
        <f t="shared" si="65"/>
        <v>0</v>
      </c>
      <c r="DG9" s="312">
        <f t="shared" si="66"/>
        <v>0</v>
      </c>
      <c r="DH9" s="315">
        <f t="shared" si="67"/>
        <v>0</v>
      </c>
      <c r="DI9" s="296" t="s">
        <v>138</v>
      </c>
    </row>
    <row r="10" spans="1:113" ht="15.75">
      <c r="A10" s="297" t="s">
        <v>49</v>
      </c>
      <c r="B10" s="511" t="s">
        <v>143</v>
      </c>
      <c r="C10" s="296" t="s">
        <v>1058</v>
      </c>
      <c r="D10" s="297" t="s">
        <v>1010</v>
      </c>
      <c r="E10" s="316" t="str">
        <f t="shared" si="32"/>
        <v xml:space="preserve">EC_DRIVE_TEST_INACTIVE
EC_PRODUCTION_MODE_INACTIVE
</v>
      </c>
      <c r="F10" s="299"/>
      <c r="G10" s="300" t="s">
        <v>1011</v>
      </c>
      <c r="H10" s="300" t="s">
        <v>1011</v>
      </c>
      <c r="I10" s="301" t="s">
        <v>5</v>
      </c>
      <c r="J10" s="302" t="str">
        <f t="shared" si="33"/>
        <v xml:space="preserve">CA_SENSOR_12
SYS_BLINDNESS_SENSOR
SYS_BLINDNESS_SYSTEM
</v>
      </c>
      <c r="K10" s="303" t="s">
        <v>5</v>
      </c>
      <c r="L10" s="188" t="s">
        <v>5</v>
      </c>
      <c r="M10" s="188" t="s">
        <v>5</v>
      </c>
      <c r="N10" s="188" t="s">
        <v>5</v>
      </c>
      <c r="O10" s="188" t="s">
        <v>5</v>
      </c>
      <c r="P10" s="188"/>
      <c r="Q10" s="188" t="s">
        <v>1011</v>
      </c>
      <c r="R10" s="188" t="s">
        <v>5</v>
      </c>
      <c r="S10" s="188" t="s">
        <v>1011</v>
      </c>
      <c r="T10" s="188" t="s">
        <v>1011</v>
      </c>
      <c r="U10" s="188" t="s">
        <v>5</v>
      </c>
      <c r="V10" s="188" t="s">
        <v>5</v>
      </c>
      <c r="W10" s="188" t="s">
        <v>5</v>
      </c>
      <c r="X10" s="188" t="s">
        <v>5</v>
      </c>
      <c r="Y10" s="188"/>
      <c r="Z10" s="188" t="s">
        <v>5</v>
      </c>
      <c r="AA10" s="188" t="s">
        <v>5</v>
      </c>
      <c r="AB10" s="188" t="s">
        <v>5</v>
      </c>
      <c r="AC10" s="188" t="s">
        <v>5</v>
      </c>
      <c r="AD10" s="188" t="s">
        <v>5</v>
      </c>
      <c r="AE10" s="188" t="s">
        <v>5</v>
      </c>
      <c r="AF10" s="188"/>
      <c r="AG10" s="188" t="s">
        <v>5</v>
      </c>
      <c r="AH10" s="188" t="s">
        <v>5</v>
      </c>
      <c r="AI10" s="188" t="s">
        <v>5</v>
      </c>
      <c r="AJ10" s="188" t="s">
        <v>5</v>
      </c>
      <c r="AK10" s="304" t="s">
        <v>5</v>
      </c>
      <c r="AL10" s="303" t="s">
        <v>5</v>
      </c>
      <c r="AM10" s="188" t="s">
        <v>5</v>
      </c>
      <c r="AN10" s="188" t="s">
        <v>5</v>
      </c>
      <c r="AO10" s="188" t="s">
        <v>5</v>
      </c>
      <c r="AP10" s="307" t="s">
        <v>1012</v>
      </c>
      <c r="AQ10" s="188" t="s">
        <v>5</v>
      </c>
      <c r="AR10" s="306" t="s">
        <v>5</v>
      </c>
      <c r="AS10" s="303" t="s">
        <v>5</v>
      </c>
      <c r="AT10" s="188" t="s">
        <v>5</v>
      </c>
      <c r="AU10" s="188" t="s">
        <v>5</v>
      </c>
      <c r="AV10" s="188" t="s">
        <v>5</v>
      </c>
      <c r="AW10" s="188" t="s">
        <v>5</v>
      </c>
      <c r="AX10" s="188" t="s">
        <v>5</v>
      </c>
      <c r="AY10" s="188" t="s">
        <v>5</v>
      </c>
      <c r="AZ10" s="307" t="s">
        <v>1012</v>
      </c>
      <c r="BA10" s="188" t="s">
        <v>5</v>
      </c>
      <c r="BB10" s="304" t="s">
        <v>5</v>
      </c>
      <c r="BC10" s="308" t="s">
        <v>5</v>
      </c>
      <c r="BD10" s="300" t="s">
        <v>5</v>
      </c>
      <c r="BE10" s="300" t="s">
        <v>5</v>
      </c>
      <c r="BF10" s="300" t="s">
        <v>5</v>
      </c>
      <c r="BG10" s="300" t="s">
        <v>5</v>
      </c>
      <c r="BH10" s="300" t="s">
        <v>5</v>
      </c>
      <c r="BI10" s="300" t="s">
        <v>5</v>
      </c>
      <c r="BJ10" s="300" t="s">
        <v>5</v>
      </c>
      <c r="BK10" s="300" t="s">
        <v>5</v>
      </c>
      <c r="BL10" s="300" t="s">
        <v>5</v>
      </c>
      <c r="BM10" s="309" t="s">
        <v>1012</v>
      </c>
      <c r="BN10" s="300" t="s">
        <v>5</v>
      </c>
      <c r="BO10" s="300" t="s">
        <v>5</v>
      </c>
      <c r="BP10" s="309" t="s">
        <v>1012</v>
      </c>
      <c r="BQ10" s="300" t="s">
        <v>5</v>
      </c>
      <c r="BR10" s="300"/>
      <c r="BS10" s="309" t="s">
        <v>1012</v>
      </c>
      <c r="BT10" s="309" t="s">
        <v>1012</v>
      </c>
      <c r="BU10" s="300" t="s">
        <v>5</v>
      </c>
      <c r="BV10" s="301" t="s">
        <v>5</v>
      </c>
      <c r="BW10" s="310">
        <f t="shared" si="34"/>
        <v>0</v>
      </c>
      <c r="BX10" s="311">
        <f t="shared" si="35"/>
        <v>0</v>
      </c>
      <c r="BY10" s="312">
        <f t="shared" si="36"/>
        <v>1</v>
      </c>
      <c r="BZ10" s="311">
        <f t="shared" si="37"/>
        <v>0</v>
      </c>
      <c r="CA10" s="312">
        <f t="shared" si="38"/>
        <v>0</v>
      </c>
      <c r="CB10" s="311">
        <f t="shared" si="39"/>
        <v>0</v>
      </c>
      <c r="CC10" s="312">
        <f t="shared" si="40"/>
        <v>1</v>
      </c>
      <c r="CD10" s="311">
        <f t="shared" si="41"/>
        <v>0</v>
      </c>
      <c r="CE10" s="312">
        <f t="shared" si="42"/>
        <v>0</v>
      </c>
      <c r="CF10" s="311">
        <f t="shared" si="43"/>
        <v>0</v>
      </c>
      <c r="CG10" s="312">
        <f t="shared" si="44"/>
        <v>0</v>
      </c>
      <c r="CH10" s="311">
        <f t="shared" si="45"/>
        <v>0</v>
      </c>
      <c r="CI10" s="312">
        <f t="shared" si="46"/>
        <v>0</v>
      </c>
      <c r="CJ10" s="311">
        <f t="shared" si="47"/>
        <v>0</v>
      </c>
      <c r="CK10" s="312">
        <f t="shared" si="48"/>
        <v>0</v>
      </c>
      <c r="CL10" s="311">
        <f t="shared" si="49"/>
        <v>0</v>
      </c>
      <c r="CM10" s="312">
        <f t="shared" si="50"/>
        <v>0</v>
      </c>
      <c r="CN10" s="311">
        <f t="shared" si="51"/>
        <v>0</v>
      </c>
      <c r="CO10" s="312">
        <v>0</v>
      </c>
      <c r="CP10" s="311">
        <v>0</v>
      </c>
      <c r="CQ10" s="312">
        <f t="shared" si="52"/>
        <v>0</v>
      </c>
      <c r="CR10" s="311">
        <f t="shared" si="53"/>
        <v>0</v>
      </c>
      <c r="CS10" s="312">
        <f t="shared" si="54"/>
        <v>0</v>
      </c>
      <c r="CT10" s="311">
        <f t="shared" si="55"/>
        <v>0</v>
      </c>
      <c r="CU10" s="312">
        <v>0</v>
      </c>
      <c r="CV10" s="311">
        <v>0</v>
      </c>
      <c r="CW10" s="312">
        <f t="shared" si="56"/>
        <v>1</v>
      </c>
      <c r="CX10" s="311">
        <f t="shared" si="57"/>
        <v>0</v>
      </c>
      <c r="CY10" s="312">
        <f t="shared" si="58"/>
        <v>0</v>
      </c>
      <c r="CZ10" s="311">
        <f t="shared" si="59"/>
        <v>0</v>
      </c>
      <c r="DA10" s="312">
        <f t="shared" si="60"/>
        <v>1</v>
      </c>
      <c r="DB10" s="311">
        <f t="shared" si="61"/>
        <v>0</v>
      </c>
      <c r="DC10" s="313">
        <f t="shared" si="62"/>
        <v>64</v>
      </c>
      <c r="DD10" s="314">
        <f t="shared" si="63"/>
        <v>0</v>
      </c>
      <c r="DE10" s="312">
        <f t="shared" si="64"/>
        <v>1</v>
      </c>
      <c r="DF10" s="311">
        <f t="shared" si="65"/>
        <v>0</v>
      </c>
      <c r="DG10" s="312">
        <f t="shared" si="66"/>
        <v>0</v>
      </c>
      <c r="DH10" s="315">
        <f t="shared" si="67"/>
        <v>0</v>
      </c>
      <c r="DI10" s="296" t="s">
        <v>144</v>
      </c>
    </row>
    <row r="11" spans="1:113" ht="15.75">
      <c r="A11" s="297" t="s">
        <v>51</v>
      </c>
      <c r="B11" s="511" t="s">
        <v>147</v>
      </c>
      <c r="C11" s="296" t="s">
        <v>1058</v>
      </c>
      <c r="D11" s="297" t="s">
        <v>1010</v>
      </c>
      <c r="E11" s="316" t="str">
        <f t="shared" si="32"/>
        <v xml:space="preserve">EC_DRIVE_TEST_INACTIVE
EC_PRODUCTION_MODE_INACTIVE
</v>
      </c>
      <c r="F11" s="299"/>
      <c r="G11" s="300" t="s">
        <v>1011</v>
      </c>
      <c r="H11" s="300" t="s">
        <v>1011</v>
      </c>
      <c r="I11" s="301" t="s">
        <v>5</v>
      </c>
      <c r="J11" s="302" t="str">
        <f t="shared" si="33"/>
        <v xml:space="preserve">CA_SENSOR_12
SYS_BLINDNESS_SYSTEM
</v>
      </c>
      <c r="K11" s="303" t="s">
        <v>5</v>
      </c>
      <c r="L11" s="188" t="s">
        <v>5</v>
      </c>
      <c r="M11" s="188" t="s">
        <v>5</v>
      </c>
      <c r="N11" s="188" t="s">
        <v>5</v>
      </c>
      <c r="O11" s="188" t="s">
        <v>5</v>
      </c>
      <c r="P11" s="188"/>
      <c r="Q11" s="188" t="s">
        <v>1011</v>
      </c>
      <c r="R11" s="188" t="s">
        <v>5</v>
      </c>
      <c r="S11" s="188" t="s">
        <v>5</v>
      </c>
      <c r="T11" s="188" t="s">
        <v>1011</v>
      </c>
      <c r="U11" s="188" t="s">
        <v>5</v>
      </c>
      <c r="V11" s="188" t="s">
        <v>5</v>
      </c>
      <c r="W11" s="188" t="s">
        <v>5</v>
      </c>
      <c r="X11" s="188" t="s">
        <v>5</v>
      </c>
      <c r="Y11" s="188" t="s">
        <v>5</v>
      </c>
      <c r="Z11" s="188" t="s">
        <v>5</v>
      </c>
      <c r="AA11" s="188" t="s">
        <v>5</v>
      </c>
      <c r="AB11" s="188" t="s">
        <v>5</v>
      </c>
      <c r="AC11" s="188" t="s">
        <v>5</v>
      </c>
      <c r="AD11" s="188" t="s">
        <v>5</v>
      </c>
      <c r="AE11" s="188" t="s">
        <v>5</v>
      </c>
      <c r="AF11" s="188"/>
      <c r="AG11" s="188" t="s">
        <v>5</v>
      </c>
      <c r="AH11" s="188" t="s">
        <v>5</v>
      </c>
      <c r="AI11" s="188" t="s">
        <v>5</v>
      </c>
      <c r="AJ11" s="188" t="s">
        <v>5</v>
      </c>
      <c r="AK11" s="304" t="s">
        <v>5</v>
      </c>
      <c r="AL11" s="303" t="s">
        <v>5</v>
      </c>
      <c r="AM11" s="188" t="s">
        <v>5</v>
      </c>
      <c r="AN11" s="188" t="s">
        <v>5</v>
      </c>
      <c r="AO11" s="188" t="s">
        <v>5</v>
      </c>
      <c r="AP11" s="307" t="s">
        <v>1012</v>
      </c>
      <c r="AQ11" s="188" t="s">
        <v>5</v>
      </c>
      <c r="AR11" s="306" t="s">
        <v>5</v>
      </c>
      <c r="AS11" s="303" t="s">
        <v>5</v>
      </c>
      <c r="AT11" s="188" t="s">
        <v>5</v>
      </c>
      <c r="AU11" s="188" t="s">
        <v>5</v>
      </c>
      <c r="AV11" s="188" t="s">
        <v>5</v>
      </c>
      <c r="AW11" s="188" t="s">
        <v>5</v>
      </c>
      <c r="AX11" s="188" t="s">
        <v>5</v>
      </c>
      <c r="AY11" s="188" t="s">
        <v>5</v>
      </c>
      <c r="AZ11" s="307" t="s">
        <v>1012</v>
      </c>
      <c r="BA11" s="188" t="s">
        <v>5</v>
      </c>
      <c r="BB11" s="304" t="s">
        <v>5</v>
      </c>
      <c r="BC11" s="308" t="s">
        <v>5</v>
      </c>
      <c r="BD11" s="300" t="s">
        <v>5</v>
      </c>
      <c r="BE11" s="300" t="s">
        <v>5</v>
      </c>
      <c r="BF11" s="300" t="s">
        <v>5</v>
      </c>
      <c r="BG11" s="300" t="s">
        <v>5</v>
      </c>
      <c r="BH11" s="300" t="s">
        <v>5</v>
      </c>
      <c r="BI11" s="300" t="s">
        <v>5</v>
      </c>
      <c r="BJ11" s="300" t="s">
        <v>5</v>
      </c>
      <c r="BK11" s="300" t="s">
        <v>5</v>
      </c>
      <c r="BL11" s="300" t="s">
        <v>5</v>
      </c>
      <c r="BM11" s="309" t="s">
        <v>1012</v>
      </c>
      <c r="BN11" s="300" t="s">
        <v>5</v>
      </c>
      <c r="BO11" s="300" t="s">
        <v>5</v>
      </c>
      <c r="BP11" s="309" t="s">
        <v>1012</v>
      </c>
      <c r="BQ11" s="300" t="s">
        <v>5</v>
      </c>
      <c r="BR11" s="300"/>
      <c r="BS11" s="309" t="s">
        <v>1012</v>
      </c>
      <c r="BT11" s="309" t="s">
        <v>1012</v>
      </c>
      <c r="BU11" s="300" t="s">
        <v>5</v>
      </c>
      <c r="BV11" s="301" t="s">
        <v>5</v>
      </c>
      <c r="BW11" s="310">
        <f t="shared" si="34"/>
        <v>0</v>
      </c>
      <c r="BX11" s="311">
        <f t="shared" si="35"/>
        <v>0</v>
      </c>
      <c r="BY11" s="312">
        <f t="shared" si="36"/>
        <v>1</v>
      </c>
      <c r="BZ11" s="311">
        <f t="shared" si="37"/>
        <v>0</v>
      </c>
      <c r="CA11" s="312">
        <f t="shared" si="38"/>
        <v>0</v>
      </c>
      <c r="CB11" s="311">
        <f t="shared" si="39"/>
        <v>0</v>
      </c>
      <c r="CC11" s="312">
        <f t="shared" si="40"/>
        <v>1</v>
      </c>
      <c r="CD11" s="311">
        <f t="shared" si="41"/>
        <v>0</v>
      </c>
      <c r="CE11" s="312">
        <f t="shared" si="42"/>
        <v>0</v>
      </c>
      <c r="CF11" s="311">
        <f t="shared" si="43"/>
        <v>0</v>
      </c>
      <c r="CG11" s="312">
        <f t="shared" si="44"/>
        <v>0</v>
      </c>
      <c r="CH11" s="311">
        <f t="shared" si="45"/>
        <v>0</v>
      </c>
      <c r="CI11" s="312">
        <f t="shared" si="46"/>
        <v>0</v>
      </c>
      <c r="CJ11" s="311">
        <f t="shared" si="47"/>
        <v>0</v>
      </c>
      <c r="CK11" s="312">
        <f t="shared" si="48"/>
        <v>0</v>
      </c>
      <c r="CL11" s="311">
        <f t="shared" si="49"/>
        <v>0</v>
      </c>
      <c r="CM11" s="312">
        <f t="shared" si="50"/>
        <v>0</v>
      </c>
      <c r="CN11" s="311">
        <f t="shared" si="51"/>
        <v>0</v>
      </c>
      <c r="CO11" s="312">
        <v>0</v>
      </c>
      <c r="CP11" s="311">
        <v>0</v>
      </c>
      <c r="CQ11" s="312">
        <f t="shared" si="52"/>
        <v>0</v>
      </c>
      <c r="CR11" s="311">
        <f t="shared" si="53"/>
        <v>0</v>
      </c>
      <c r="CS11" s="312">
        <f t="shared" si="54"/>
        <v>0</v>
      </c>
      <c r="CT11" s="311">
        <f t="shared" si="55"/>
        <v>0</v>
      </c>
      <c r="CU11" s="312">
        <v>0</v>
      </c>
      <c r="CV11" s="311">
        <v>0</v>
      </c>
      <c r="CW11" s="312">
        <f t="shared" si="56"/>
        <v>1</v>
      </c>
      <c r="CX11" s="311">
        <f t="shared" si="57"/>
        <v>0</v>
      </c>
      <c r="CY11" s="312">
        <f t="shared" si="58"/>
        <v>0</v>
      </c>
      <c r="CZ11" s="311">
        <f t="shared" si="59"/>
        <v>0</v>
      </c>
      <c r="DA11" s="312">
        <f t="shared" si="60"/>
        <v>1</v>
      </c>
      <c r="DB11" s="311">
        <f t="shared" si="61"/>
        <v>0</v>
      </c>
      <c r="DC11" s="313">
        <f t="shared" si="62"/>
        <v>64</v>
      </c>
      <c r="DD11" s="314">
        <f t="shared" si="63"/>
        <v>0</v>
      </c>
      <c r="DE11" s="312">
        <f t="shared" si="64"/>
        <v>1</v>
      </c>
      <c r="DF11" s="311">
        <f t="shared" si="65"/>
        <v>0</v>
      </c>
      <c r="DG11" s="312">
        <f t="shared" si="66"/>
        <v>0</v>
      </c>
      <c r="DH11" s="315">
        <f t="shared" si="67"/>
        <v>0</v>
      </c>
      <c r="DI11" s="296" t="s">
        <v>144</v>
      </c>
    </row>
    <row r="12" spans="1:113" ht="15.75">
      <c r="A12" s="297" t="s">
        <v>250</v>
      </c>
      <c r="B12" s="511" t="s">
        <v>153</v>
      </c>
      <c r="C12" s="296"/>
      <c r="D12" s="297" t="s">
        <v>1010</v>
      </c>
      <c r="E12" s="316" t="str">
        <f t="shared" si="32"/>
        <v xml:space="preserve">EC_DRIVE_TEST_INACTIVE
</v>
      </c>
      <c r="F12" s="299"/>
      <c r="G12" s="300" t="s">
        <v>1011</v>
      </c>
      <c r="H12" s="300" t="s">
        <v>5</v>
      </c>
      <c r="I12" s="301" t="s">
        <v>5</v>
      </c>
      <c r="J12" s="302" t="str">
        <f t="shared" si="33"/>
        <v xml:space="preserve">CA_SENSOR_12
SYS_ALIGNMENT
</v>
      </c>
      <c r="K12" s="303" t="s">
        <v>5</v>
      </c>
      <c r="L12" s="188" t="s">
        <v>5</v>
      </c>
      <c r="M12" s="188" t="s">
        <v>5</v>
      </c>
      <c r="N12" s="188" t="s">
        <v>5</v>
      </c>
      <c r="O12" s="188" t="s">
        <v>5</v>
      </c>
      <c r="P12" s="188"/>
      <c r="Q12" s="188" t="s">
        <v>1011</v>
      </c>
      <c r="R12" s="188" t="s">
        <v>5</v>
      </c>
      <c r="S12" s="188" t="s">
        <v>5</v>
      </c>
      <c r="T12" s="188" t="s">
        <v>5</v>
      </c>
      <c r="U12" s="188" t="s">
        <v>1011</v>
      </c>
      <c r="V12" s="188" t="s">
        <v>5</v>
      </c>
      <c r="W12" s="188" t="s">
        <v>5</v>
      </c>
      <c r="X12" s="188" t="s">
        <v>5</v>
      </c>
      <c r="Y12" s="188" t="s">
        <v>5</v>
      </c>
      <c r="Z12" s="188" t="s">
        <v>5</v>
      </c>
      <c r="AA12" s="188" t="s">
        <v>5</v>
      </c>
      <c r="AB12" s="188" t="s">
        <v>5</v>
      </c>
      <c r="AC12" s="188" t="s">
        <v>5</v>
      </c>
      <c r="AD12" s="188" t="s">
        <v>5</v>
      </c>
      <c r="AE12" s="188" t="s">
        <v>5</v>
      </c>
      <c r="AF12" s="188"/>
      <c r="AG12" s="188" t="s">
        <v>5</v>
      </c>
      <c r="AH12" s="188" t="s">
        <v>5</v>
      </c>
      <c r="AI12" s="188" t="s">
        <v>5</v>
      </c>
      <c r="AJ12" s="188" t="s">
        <v>5</v>
      </c>
      <c r="AK12" s="304" t="s">
        <v>5</v>
      </c>
      <c r="AL12" s="303" t="s">
        <v>5</v>
      </c>
      <c r="AM12" s="188" t="s">
        <v>5</v>
      </c>
      <c r="AN12" s="188" t="s">
        <v>5</v>
      </c>
      <c r="AO12" s="188" t="s">
        <v>5</v>
      </c>
      <c r="AP12" s="307" t="s">
        <v>1012</v>
      </c>
      <c r="AQ12" s="188" t="s">
        <v>5</v>
      </c>
      <c r="AR12" s="306" t="s">
        <v>5</v>
      </c>
      <c r="AS12" s="303" t="s">
        <v>5</v>
      </c>
      <c r="AT12" s="188" t="s">
        <v>5</v>
      </c>
      <c r="AU12" s="188" t="s">
        <v>5</v>
      </c>
      <c r="AV12" s="188" t="s">
        <v>5</v>
      </c>
      <c r="AW12" s="188" t="s">
        <v>5</v>
      </c>
      <c r="AX12" s="188" t="s">
        <v>5</v>
      </c>
      <c r="AY12" s="188" t="s">
        <v>5</v>
      </c>
      <c r="AZ12" s="307" t="s">
        <v>1012</v>
      </c>
      <c r="BA12" s="188" t="s">
        <v>5</v>
      </c>
      <c r="BB12" s="304" t="s">
        <v>5</v>
      </c>
      <c r="BC12" s="308" t="s">
        <v>5</v>
      </c>
      <c r="BD12" s="300" t="s">
        <v>5</v>
      </c>
      <c r="BE12" s="300" t="s">
        <v>5</v>
      </c>
      <c r="BF12" s="300" t="s">
        <v>5</v>
      </c>
      <c r="BG12" s="300" t="s">
        <v>5</v>
      </c>
      <c r="BH12" s="300" t="s">
        <v>5</v>
      </c>
      <c r="BI12" s="300" t="s">
        <v>5</v>
      </c>
      <c r="BJ12" s="300" t="s">
        <v>5</v>
      </c>
      <c r="BK12" s="300" t="s">
        <v>5</v>
      </c>
      <c r="BL12" s="300" t="s">
        <v>5</v>
      </c>
      <c r="BM12" s="300" t="s">
        <v>5</v>
      </c>
      <c r="BN12" s="300" t="s">
        <v>5</v>
      </c>
      <c r="BO12" s="300" t="s">
        <v>5</v>
      </c>
      <c r="BP12" s="309" t="s">
        <v>1012</v>
      </c>
      <c r="BQ12" s="300" t="s">
        <v>5</v>
      </c>
      <c r="BR12" s="300"/>
      <c r="BS12" s="309" t="s">
        <v>1012</v>
      </c>
      <c r="BT12" s="309" t="s">
        <v>1012</v>
      </c>
      <c r="BU12" s="300" t="s">
        <v>5</v>
      </c>
      <c r="BV12" s="301" t="s">
        <v>5</v>
      </c>
      <c r="BW12" s="310">
        <f t="shared" si="34"/>
        <v>0</v>
      </c>
      <c r="BX12" s="311">
        <f t="shared" si="35"/>
        <v>0</v>
      </c>
      <c r="BY12" s="312">
        <f t="shared" si="36"/>
        <v>1</v>
      </c>
      <c r="BZ12" s="311">
        <f t="shared" si="37"/>
        <v>0</v>
      </c>
      <c r="CA12" s="312">
        <f t="shared" si="38"/>
        <v>0</v>
      </c>
      <c r="CB12" s="311">
        <f t="shared" si="39"/>
        <v>0</v>
      </c>
      <c r="CC12" s="312">
        <f t="shared" si="40"/>
        <v>1</v>
      </c>
      <c r="CD12" s="311">
        <f t="shared" si="41"/>
        <v>0</v>
      </c>
      <c r="CE12" s="312">
        <f t="shared" si="42"/>
        <v>0</v>
      </c>
      <c r="CF12" s="311">
        <f t="shared" si="43"/>
        <v>0</v>
      </c>
      <c r="CG12" s="312">
        <f t="shared" si="44"/>
        <v>0</v>
      </c>
      <c r="CH12" s="311">
        <f t="shared" si="45"/>
        <v>0</v>
      </c>
      <c r="CI12" s="312">
        <f t="shared" si="46"/>
        <v>0</v>
      </c>
      <c r="CJ12" s="311">
        <f t="shared" si="47"/>
        <v>0</v>
      </c>
      <c r="CK12" s="312">
        <f t="shared" si="48"/>
        <v>0</v>
      </c>
      <c r="CL12" s="311">
        <f t="shared" si="49"/>
        <v>0</v>
      </c>
      <c r="CM12" s="312">
        <f t="shared" si="50"/>
        <v>0</v>
      </c>
      <c r="CN12" s="311">
        <f t="shared" si="51"/>
        <v>0</v>
      </c>
      <c r="CO12" s="312">
        <v>0</v>
      </c>
      <c r="CP12" s="311">
        <v>0</v>
      </c>
      <c r="CQ12" s="312">
        <f t="shared" si="52"/>
        <v>0</v>
      </c>
      <c r="CR12" s="311">
        <f t="shared" si="53"/>
        <v>0</v>
      </c>
      <c r="CS12" s="312">
        <f t="shared" si="54"/>
        <v>0</v>
      </c>
      <c r="CT12" s="311">
        <f t="shared" si="55"/>
        <v>0</v>
      </c>
      <c r="CU12" s="312">
        <v>0</v>
      </c>
      <c r="CV12" s="311">
        <v>0</v>
      </c>
      <c r="CW12" s="312">
        <f t="shared" si="56"/>
        <v>0</v>
      </c>
      <c r="CX12" s="311">
        <f t="shared" si="57"/>
        <v>0</v>
      </c>
      <c r="CY12" s="312">
        <f t="shared" si="58"/>
        <v>0</v>
      </c>
      <c r="CZ12" s="311">
        <f t="shared" si="59"/>
        <v>0</v>
      </c>
      <c r="DA12" s="312">
        <f t="shared" si="60"/>
        <v>1</v>
      </c>
      <c r="DB12" s="311">
        <f t="shared" si="61"/>
        <v>0</v>
      </c>
      <c r="DC12" s="313">
        <f t="shared" si="62"/>
        <v>64</v>
      </c>
      <c r="DD12" s="314">
        <f t="shared" si="63"/>
        <v>0</v>
      </c>
      <c r="DE12" s="312">
        <f t="shared" si="64"/>
        <v>1</v>
      </c>
      <c r="DF12" s="311">
        <f t="shared" si="65"/>
        <v>0</v>
      </c>
      <c r="DG12" s="312">
        <f t="shared" si="66"/>
        <v>0</v>
      </c>
      <c r="DH12" s="315">
        <f t="shared" si="67"/>
        <v>0</v>
      </c>
      <c r="DI12" s="296" t="s">
        <v>154</v>
      </c>
    </row>
    <row r="13" spans="1:113" ht="15.75">
      <c r="A13" s="297" t="s">
        <v>252</v>
      </c>
      <c r="B13" s="511" t="s">
        <v>149</v>
      </c>
      <c r="C13" s="296"/>
      <c r="D13" s="297" t="s">
        <v>1010</v>
      </c>
      <c r="E13" s="316" t="str">
        <f t="shared" si="32"/>
        <v xml:space="preserve">EC_DRIVE_TEST_INACTIVE
</v>
      </c>
      <c r="F13" s="299"/>
      <c r="G13" s="300" t="s">
        <v>1011</v>
      </c>
      <c r="H13" s="300" t="s">
        <v>5</v>
      </c>
      <c r="I13" s="301" t="s">
        <v>5</v>
      </c>
      <c r="J13" s="302" t="str">
        <f t="shared" si="33"/>
        <v xml:space="preserve">CA_SENSOR_12
SYS_ALIGNMENT
</v>
      </c>
      <c r="K13" s="303" t="s">
        <v>5</v>
      </c>
      <c r="L13" s="188" t="s">
        <v>5</v>
      </c>
      <c r="M13" s="188" t="s">
        <v>5</v>
      </c>
      <c r="N13" s="188" t="s">
        <v>5</v>
      </c>
      <c r="O13" s="188" t="s">
        <v>5</v>
      </c>
      <c r="P13" s="188"/>
      <c r="Q13" s="188" t="s">
        <v>1011</v>
      </c>
      <c r="R13" s="188" t="s">
        <v>5</v>
      </c>
      <c r="S13" s="188" t="s">
        <v>5</v>
      </c>
      <c r="T13" s="188" t="s">
        <v>5</v>
      </c>
      <c r="U13" s="188" t="s">
        <v>1011</v>
      </c>
      <c r="V13" s="188" t="s">
        <v>5</v>
      </c>
      <c r="W13" s="188" t="s">
        <v>5</v>
      </c>
      <c r="X13" s="188" t="s">
        <v>5</v>
      </c>
      <c r="Y13" s="188" t="s">
        <v>5</v>
      </c>
      <c r="Z13" s="188" t="s">
        <v>5</v>
      </c>
      <c r="AA13" s="188" t="s">
        <v>5</v>
      </c>
      <c r="AB13" s="188" t="s">
        <v>5</v>
      </c>
      <c r="AC13" s="188" t="s">
        <v>5</v>
      </c>
      <c r="AD13" s="188" t="s">
        <v>5</v>
      </c>
      <c r="AE13" s="188" t="s">
        <v>5</v>
      </c>
      <c r="AF13" s="188"/>
      <c r="AG13" s="188" t="s">
        <v>5</v>
      </c>
      <c r="AH13" s="188" t="s">
        <v>5</v>
      </c>
      <c r="AI13" s="188" t="s">
        <v>5</v>
      </c>
      <c r="AJ13" s="188" t="s">
        <v>5</v>
      </c>
      <c r="AK13" s="304" t="s">
        <v>5</v>
      </c>
      <c r="AL13" s="303" t="s">
        <v>5</v>
      </c>
      <c r="AM13" s="188" t="s">
        <v>5</v>
      </c>
      <c r="AN13" s="188" t="s">
        <v>5</v>
      </c>
      <c r="AO13" s="188" t="s">
        <v>5</v>
      </c>
      <c r="AP13" s="307" t="s">
        <v>1012</v>
      </c>
      <c r="AQ13" s="188" t="s">
        <v>5</v>
      </c>
      <c r="AR13" s="306" t="s">
        <v>5</v>
      </c>
      <c r="AS13" s="303" t="s">
        <v>5</v>
      </c>
      <c r="AT13" s="188" t="s">
        <v>5</v>
      </c>
      <c r="AU13" s="188" t="s">
        <v>5</v>
      </c>
      <c r="AV13" s="188" t="s">
        <v>5</v>
      </c>
      <c r="AW13" s="188" t="s">
        <v>5</v>
      </c>
      <c r="AX13" s="188" t="s">
        <v>5</v>
      </c>
      <c r="AY13" s="188" t="s">
        <v>5</v>
      </c>
      <c r="AZ13" s="307" t="s">
        <v>1012</v>
      </c>
      <c r="BA13" s="188" t="s">
        <v>5</v>
      </c>
      <c r="BB13" s="304" t="s">
        <v>5</v>
      </c>
      <c r="BC13" s="308" t="s">
        <v>5</v>
      </c>
      <c r="BD13" s="300" t="s">
        <v>5</v>
      </c>
      <c r="BE13" s="300" t="s">
        <v>5</v>
      </c>
      <c r="BF13" s="300" t="s">
        <v>5</v>
      </c>
      <c r="BG13" s="300" t="s">
        <v>5</v>
      </c>
      <c r="BH13" s="300" t="s">
        <v>5</v>
      </c>
      <c r="BI13" s="300" t="s">
        <v>5</v>
      </c>
      <c r="BJ13" s="300" t="s">
        <v>5</v>
      </c>
      <c r="BK13" s="300" t="s">
        <v>5</v>
      </c>
      <c r="BL13" s="300" t="s">
        <v>5</v>
      </c>
      <c r="BM13" s="300" t="s">
        <v>5</v>
      </c>
      <c r="BN13" s="300" t="s">
        <v>5</v>
      </c>
      <c r="BO13" s="300" t="s">
        <v>5</v>
      </c>
      <c r="BP13" s="309" t="s">
        <v>1012</v>
      </c>
      <c r="BQ13" s="300" t="s">
        <v>5</v>
      </c>
      <c r="BR13" s="300"/>
      <c r="BS13" s="309" t="s">
        <v>1012</v>
      </c>
      <c r="BT13" s="309" t="s">
        <v>1012</v>
      </c>
      <c r="BU13" s="300" t="s">
        <v>5</v>
      </c>
      <c r="BV13" s="301" t="s">
        <v>5</v>
      </c>
      <c r="BW13" s="310">
        <f t="shared" si="34"/>
        <v>0</v>
      </c>
      <c r="BX13" s="311">
        <f t="shared" si="35"/>
        <v>0</v>
      </c>
      <c r="BY13" s="312">
        <f t="shared" si="36"/>
        <v>1</v>
      </c>
      <c r="BZ13" s="311">
        <f t="shared" si="37"/>
        <v>0</v>
      </c>
      <c r="CA13" s="312">
        <f t="shared" si="38"/>
        <v>0</v>
      </c>
      <c r="CB13" s="311">
        <f t="shared" si="39"/>
        <v>0</v>
      </c>
      <c r="CC13" s="312">
        <f t="shared" si="40"/>
        <v>1</v>
      </c>
      <c r="CD13" s="311">
        <f t="shared" si="41"/>
        <v>0</v>
      </c>
      <c r="CE13" s="312">
        <f t="shared" si="42"/>
        <v>0</v>
      </c>
      <c r="CF13" s="311">
        <f t="shared" si="43"/>
        <v>0</v>
      </c>
      <c r="CG13" s="312">
        <f t="shared" si="44"/>
        <v>0</v>
      </c>
      <c r="CH13" s="311">
        <f t="shared" si="45"/>
        <v>0</v>
      </c>
      <c r="CI13" s="312">
        <f t="shared" si="46"/>
        <v>0</v>
      </c>
      <c r="CJ13" s="311">
        <f t="shared" si="47"/>
        <v>0</v>
      </c>
      <c r="CK13" s="312">
        <f t="shared" si="48"/>
        <v>0</v>
      </c>
      <c r="CL13" s="311">
        <f t="shared" si="49"/>
        <v>0</v>
      </c>
      <c r="CM13" s="312">
        <f t="shared" si="50"/>
        <v>0</v>
      </c>
      <c r="CN13" s="311">
        <f t="shared" si="51"/>
        <v>0</v>
      </c>
      <c r="CO13" s="312">
        <v>0</v>
      </c>
      <c r="CP13" s="311">
        <v>0</v>
      </c>
      <c r="CQ13" s="312">
        <f t="shared" si="52"/>
        <v>0</v>
      </c>
      <c r="CR13" s="311">
        <f t="shared" si="53"/>
        <v>0</v>
      </c>
      <c r="CS13" s="312">
        <f t="shared" si="54"/>
        <v>0</v>
      </c>
      <c r="CT13" s="311">
        <f t="shared" si="55"/>
        <v>0</v>
      </c>
      <c r="CU13" s="312">
        <v>0</v>
      </c>
      <c r="CV13" s="311">
        <v>0</v>
      </c>
      <c r="CW13" s="312">
        <f t="shared" si="56"/>
        <v>0</v>
      </c>
      <c r="CX13" s="311">
        <f t="shared" si="57"/>
        <v>0</v>
      </c>
      <c r="CY13" s="312">
        <f t="shared" si="58"/>
        <v>0</v>
      </c>
      <c r="CZ13" s="311">
        <f t="shared" si="59"/>
        <v>0</v>
      </c>
      <c r="DA13" s="312">
        <f t="shared" si="60"/>
        <v>1</v>
      </c>
      <c r="DB13" s="311">
        <f t="shared" si="61"/>
        <v>0</v>
      </c>
      <c r="DC13" s="313">
        <f t="shared" si="62"/>
        <v>64</v>
      </c>
      <c r="DD13" s="314">
        <f t="shared" si="63"/>
        <v>0</v>
      </c>
      <c r="DE13" s="312">
        <f t="shared" si="64"/>
        <v>1</v>
      </c>
      <c r="DF13" s="311">
        <f t="shared" si="65"/>
        <v>0</v>
      </c>
      <c r="DG13" s="312">
        <f t="shared" si="66"/>
        <v>0</v>
      </c>
      <c r="DH13" s="315">
        <f t="shared" si="67"/>
        <v>0</v>
      </c>
      <c r="DI13" s="296" t="s">
        <v>150</v>
      </c>
    </row>
    <row r="14" spans="1:113" ht="15.75">
      <c r="A14" s="297" t="s">
        <v>53</v>
      </c>
      <c r="B14" s="511" t="s">
        <v>157</v>
      </c>
      <c r="C14" s="296"/>
      <c r="D14" s="297" t="s">
        <v>1014</v>
      </c>
      <c r="E14" s="316" t="str">
        <f t="shared" si="32"/>
        <v/>
      </c>
      <c r="F14" s="299"/>
      <c r="G14" s="300" t="s">
        <v>5</v>
      </c>
      <c r="H14" s="300" t="s">
        <v>5</v>
      </c>
      <c r="I14" s="301" t="s">
        <v>5</v>
      </c>
      <c r="J14" s="302" t="str">
        <f t="shared" si="33"/>
        <v xml:space="preserve">CA_SENSOR_12
HW_RTC
</v>
      </c>
      <c r="K14" s="303" t="s">
        <v>5</v>
      </c>
      <c r="L14" s="188" t="s">
        <v>5</v>
      </c>
      <c r="M14" s="188" t="s">
        <v>5</v>
      </c>
      <c r="N14" s="188" t="s">
        <v>5</v>
      </c>
      <c r="O14" s="188" t="s">
        <v>5</v>
      </c>
      <c r="P14" s="188"/>
      <c r="Q14" s="188" t="s">
        <v>1011</v>
      </c>
      <c r="R14" s="188" t="s">
        <v>5</v>
      </c>
      <c r="S14" s="188" t="s">
        <v>5</v>
      </c>
      <c r="T14" s="188" t="s">
        <v>5</v>
      </c>
      <c r="U14" s="188" t="s">
        <v>5</v>
      </c>
      <c r="V14" s="188" t="s">
        <v>5</v>
      </c>
      <c r="W14" s="188" t="s">
        <v>5</v>
      </c>
      <c r="X14" s="188" t="s">
        <v>5</v>
      </c>
      <c r="Y14" s="188" t="s">
        <v>5</v>
      </c>
      <c r="Z14" s="188" t="s">
        <v>5</v>
      </c>
      <c r="AA14" s="188" t="s">
        <v>5</v>
      </c>
      <c r="AB14" s="188" t="s">
        <v>5</v>
      </c>
      <c r="AC14" s="188" t="s">
        <v>5</v>
      </c>
      <c r="AD14" s="188" t="s">
        <v>5</v>
      </c>
      <c r="AE14" s="188" t="s">
        <v>5</v>
      </c>
      <c r="AF14" s="188"/>
      <c r="AG14" s="188" t="s">
        <v>5</v>
      </c>
      <c r="AH14" s="188" t="s">
        <v>5</v>
      </c>
      <c r="AI14" s="188" t="s">
        <v>5</v>
      </c>
      <c r="AJ14" s="188" t="s">
        <v>5</v>
      </c>
      <c r="AK14" s="304" t="s">
        <v>1011</v>
      </c>
      <c r="AL14" s="303" t="s">
        <v>5</v>
      </c>
      <c r="AM14" s="188" t="s">
        <v>5</v>
      </c>
      <c r="AN14" s="188" t="s">
        <v>5</v>
      </c>
      <c r="AO14" s="188" t="s">
        <v>5</v>
      </c>
      <c r="AP14" s="307" t="s">
        <v>1015</v>
      </c>
      <c r="AQ14" s="188" t="s">
        <v>5</v>
      </c>
      <c r="AR14" s="306" t="s">
        <v>5</v>
      </c>
      <c r="AS14" s="303" t="s">
        <v>5</v>
      </c>
      <c r="AT14" s="188" t="s">
        <v>5</v>
      </c>
      <c r="AU14" s="188" t="s">
        <v>5</v>
      </c>
      <c r="AV14" s="188" t="s">
        <v>5</v>
      </c>
      <c r="AW14" s="188" t="s">
        <v>5</v>
      </c>
      <c r="AX14" s="188" t="s">
        <v>5</v>
      </c>
      <c r="AY14" s="188" t="s">
        <v>5</v>
      </c>
      <c r="AZ14" s="307" t="s">
        <v>1015</v>
      </c>
      <c r="BA14" s="188" t="s">
        <v>5</v>
      </c>
      <c r="BB14" s="304" t="s">
        <v>5</v>
      </c>
      <c r="BC14" s="308" t="s">
        <v>5</v>
      </c>
      <c r="BD14" s="300" t="s">
        <v>5</v>
      </c>
      <c r="BE14" s="309" t="s">
        <v>1015</v>
      </c>
      <c r="BF14" s="300" t="s">
        <v>5</v>
      </c>
      <c r="BG14" s="300" t="s">
        <v>5</v>
      </c>
      <c r="BH14" s="309" t="s">
        <v>1015</v>
      </c>
      <c r="BI14" s="309" t="s">
        <v>1015</v>
      </c>
      <c r="BJ14" s="300" t="s">
        <v>5</v>
      </c>
      <c r="BK14" s="309" t="s">
        <v>1015</v>
      </c>
      <c r="BL14" s="300" t="s">
        <v>5</v>
      </c>
      <c r="BM14" s="309" t="s">
        <v>1015</v>
      </c>
      <c r="BN14" s="300" t="s">
        <v>5</v>
      </c>
      <c r="BO14" s="309" t="s">
        <v>1015</v>
      </c>
      <c r="BP14" s="309" t="s">
        <v>1015</v>
      </c>
      <c r="BQ14" s="300" t="s">
        <v>5</v>
      </c>
      <c r="BR14" s="300"/>
      <c r="BS14" s="309" t="s">
        <v>1012</v>
      </c>
      <c r="BT14" s="309" t="s">
        <v>1015</v>
      </c>
      <c r="BU14" s="300" t="s">
        <v>5</v>
      </c>
      <c r="BV14" s="301" t="s">
        <v>5</v>
      </c>
      <c r="BW14" s="310">
        <f t="shared" si="34"/>
        <v>0</v>
      </c>
      <c r="BX14" s="311">
        <f t="shared" si="35"/>
        <v>0</v>
      </c>
      <c r="BY14" s="312">
        <f t="shared" si="36"/>
        <v>1</v>
      </c>
      <c r="BZ14" s="311">
        <f t="shared" si="37"/>
        <v>1</v>
      </c>
      <c r="CA14" s="312">
        <f t="shared" si="38"/>
        <v>0</v>
      </c>
      <c r="CB14" s="311">
        <f t="shared" si="39"/>
        <v>0</v>
      </c>
      <c r="CC14" s="312">
        <f t="shared" si="40"/>
        <v>1</v>
      </c>
      <c r="CD14" s="311">
        <f t="shared" si="41"/>
        <v>1</v>
      </c>
      <c r="CE14" s="312">
        <f t="shared" si="42"/>
        <v>0</v>
      </c>
      <c r="CF14" s="311">
        <f t="shared" si="43"/>
        <v>0</v>
      </c>
      <c r="CG14" s="312">
        <f t="shared" si="44"/>
        <v>1</v>
      </c>
      <c r="CH14" s="311">
        <f t="shared" si="45"/>
        <v>1</v>
      </c>
      <c r="CI14" s="312">
        <f t="shared" si="46"/>
        <v>0</v>
      </c>
      <c r="CJ14" s="311">
        <f t="shared" si="47"/>
        <v>0</v>
      </c>
      <c r="CK14" s="312">
        <f t="shared" si="48"/>
        <v>6</v>
      </c>
      <c r="CL14" s="311">
        <f t="shared" si="49"/>
        <v>1</v>
      </c>
      <c r="CM14" s="312">
        <f t="shared" si="50"/>
        <v>0</v>
      </c>
      <c r="CN14" s="311">
        <f t="shared" si="51"/>
        <v>0</v>
      </c>
      <c r="CO14" s="312">
        <v>0</v>
      </c>
      <c r="CP14" s="311">
        <v>0</v>
      </c>
      <c r="CQ14" s="312">
        <f t="shared" si="52"/>
        <v>1</v>
      </c>
      <c r="CR14" s="311">
        <f t="shared" si="53"/>
        <v>1</v>
      </c>
      <c r="CS14" s="312">
        <f t="shared" si="54"/>
        <v>0</v>
      </c>
      <c r="CT14" s="311">
        <f t="shared" si="55"/>
        <v>0</v>
      </c>
      <c r="CU14" s="312">
        <v>0</v>
      </c>
      <c r="CV14" s="311">
        <v>0</v>
      </c>
      <c r="CW14" s="312">
        <f t="shared" si="56"/>
        <v>1</v>
      </c>
      <c r="CX14" s="311">
        <f t="shared" si="57"/>
        <v>1</v>
      </c>
      <c r="CY14" s="312">
        <f t="shared" si="58"/>
        <v>1</v>
      </c>
      <c r="CZ14" s="311">
        <f t="shared" si="59"/>
        <v>1</v>
      </c>
      <c r="DA14" s="312">
        <f t="shared" si="60"/>
        <v>1</v>
      </c>
      <c r="DB14" s="311">
        <f t="shared" si="61"/>
        <v>1</v>
      </c>
      <c r="DC14" s="313">
        <f t="shared" si="62"/>
        <v>64</v>
      </c>
      <c r="DD14" s="314">
        <f t="shared" si="63"/>
        <v>0</v>
      </c>
      <c r="DE14" s="312">
        <f t="shared" si="64"/>
        <v>1</v>
      </c>
      <c r="DF14" s="311">
        <f t="shared" si="65"/>
        <v>1</v>
      </c>
      <c r="DG14" s="312">
        <f t="shared" si="66"/>
        <v>0</v>
      </c>
      <c r="DH14" s="315">
        <f t="shared" si="67"/>
        <v>0</v>
      </c>
      <c r="DI14" s="296" t="s">
        <v>158</v>
      </c>
    </row>
    <row r="15" spans="1:113" ht="15.75">
      <c r="A15" s="297" t="s">
        <v>55</v>
      </c>
      <c r="B15" s="511" t="s">
        <v>161</v>
      </c>
      <c r="C15" s="296"/>
      <c r="D15" s="297" t="s">
        <v>1014</v>
      </c>
      <c r="E15" s="316" t="str">
        <f t="shared" si="32"/>
        <v/>
      </c>
      <c r="F15" s="299"/>
      <c r="G15" s="300" t="s">
        <v>5</v>
      </c>
      <c r="H15" s="300" t="s">
        <v>5</v>
      </c>
      <c r="I15" s="301" t="s">
        <v>5</v>
      </c>
      <c r="J15" s="302" t="str">
        <f t="shared" si="33"/>
        <v xml:space="preserve">CA_SENSOR_12
HW_RTC
</v>
      </c>
      <c r="K15" s="303" t="s">
        <v>5</v>
      </c>
      <c r="L15" s="188" t="s">
        <v>5</v>
      </c>
      <c r="M15" s="188" t="s">
        <v>5</v>
      </c>
      <c r="N15" s="188" t="s">
        <v>5</v>
      </c>
      <c r="O15" s="188" t="s">
        <v>5</v>
      </c>
      <c r="P15" s="188"/>
      <c r="Q15" s="188" t="s">
        <v>1011</v>
      </c>
      <c r="R15" s="188" t="s">
        <v>5</v>
      </c>
      <c r="S15" s="188" t="s">
        <v>5</v>
      </c>
      <c r="T15" s="188" t="s">
        <v>5</v>
      </c>
      <c r="U15" s="188" t="s">
        <v>5</v>
      </c>
      <c r="V15" s="188" t="s">
        <v>5</v>
      </c>
      <c r="W15" s="188" t="s">
        <v>5</v>
      </c>
      <c r="X15" s="188" t="s">
        <v>5</v>
      </c>
      <c r="Y15" s="188" t="s">
        <v>5</v>
      </c>
      <c r="Z15" s="188" t="s">
        <v>5</v>
      </c>
      <c r="AA15" s="188" t="s">
        <v>5</v>
      </c>
      <c r="AB15" s="188" t="s">
        <v>5</v>
      </c>
      <c r="AC15" s="188" t="s">
        <v>5</v>
      </c>
      <c r="AD15" s="188" t="s">
        <v>5</v>
      </c>
      <c r="AE15" s="188" t="s">
        <v>5</v>
      </c>
      <c r="AF15" s="188"/>
      <c r="AG15" s="188" t="s">
        <v>5</v>
      </c>
      <c r="AH15" s="188" t="s">
        <v>5</v>
      </c>
      <c r="AI15" s="188" t="s">
        <v>5</v>
      </c>
      <c r="AJ15" s="188" t="s">
        <v>5</v>
      </c>
      <c r="AK15" s="304" t="s">
        <v>1011</v>
      </c>
      <c r="AL15" s="303" t="s">
        <v>5</v>
      </c>
      <c r="AM15" s="188" t="s">
        <v>5</v>
      </c>
      <c r="AN15" s="188" t="s">
        <v>5</v>
      </c>
      <c r="AO15" s="188" t="s">
        <v>5</v>
      </c>
      <c r="AP15" s="307" t="s">
        <v>1015</v>
      </c>
      <c r="AQ15" s="188" t="s">
        <v>5</v>
      </c>
      <c r="AR15" s="306" t="s">
        <v>5</v>
      </c>
      <c r="AS15" s="303" t="s">
        <v>5</v>
      </c>
      <c r="AT15" s="188" t="s">
        <v>5</v>
      </c>
      <c r="AU15" s="188" t="s">
        <v>5</v>
      </c>
      <c r="AV15" s="188" t="s">
        <v>5</v>
      </c>
      <c r="AW15" s="188" t="s">
        <v>5</v>
      </c>
      <c r="AX15" s="188" t="s">
        <v>5</v>
      </c>
      <c r="AY15" s="188" t="s">
        <v>5</v>
      </c>
      <c r="AZ15" s="307" t="s">
        <v>1015</v>
      </c>
      <c r="BA15" s="188" t="s">
        <v>5</v>
      </c>
      <c r="BB15" s="304" t="s">
        <v>5</v>
      </c>
      <c r="BC15" s="308" t="s">
        <v>5</v>
      </c>
      <c r="BD15" s="300" t="s">
        <v>5</v>
      </c>
      <c r="BE15" s="309" t="s">
        <v>1015</v>
      </c>
      <c r="BF15" s="300" t="s">
        <v>5</v>
      </c>
      <c r="BG15" s="300" t="s">
        <v>5</v>
      </c>
      <c r="BH15" s="309" t="s">
        <v>1015</v>
      </c>
      <c r="BI15" s="309" t="s">
        <v>1015</v>
      </c>
      <c r="BJ15" s="300" t="s">
        <v>5</v>
      </c>
      <c r="BK15" s="309" t="s">
        <v>1015</v>
      </c>
      <c r="BL15" s="300" t="s">
        <v>5</v>
      </c>
      <c r="BM15" s="309" t="s">
        <v>1015</v>
      </c>
      <c r="BN15" s="300" t="s">
        <v>5</v>
      </c>
      <c r="BO15" s="309" t="s">
        <v>1015</v>
      </c>
      <c r="BP15" s="309" t="s">
        <v>1015</v>
      </c>
      <c r="BQ15" s="300" t="s">
        <v>5</v>
      </c>
      <c r="BR15" s="300"/>
      <c r="BS15" s="309" t="s">
        <v>1012</v>
      </c>
      <c r="BT15" s="309" t="s">
        <v>1015</v>
      </c>
      <c r="BU15" s="300" t="s">
        <v>5</v>
      </c>
      <c r="BV15" s="301" t="s">
        <v>5</v>
      </c>
      <c r="BW15" s="310">
        <f t="shared" si="34"/>
        <v>0</v>
      </c>
      <c r="BX15" s="311">
        <f t="shared" si="35"/>
        <v>0</v>
      </c>
      <c r="BY15" s="312">
        <f t="shared" si="36"/>
        <v>1</v>
      </c>
      <c r="BZ15" s="311">
        <f t="shared" si="37"/>
        <v>1</v>
      </c>
      <c r="CA15" s="312">
        <f t="shared" si="38"/>
        <v>0</v>
      </c>
      <c r="CB15" s="311">
        <f t="shared" si="39"/>
        <v>0</v>
      </c>
      <c r="CC15" s="312">
        <f t="shared" si="40"/>
        <v>1</v>
      </c>
      <c r="CD15" s="311">
        <f t="shared" si="41"/>
        <v>1</v>
      </c>
      <c r="CE15" s="312">
        <f t="shared" si="42"/>
        <v>0</v>
      </c>
      <c r="CF15" s="311">
        <f t="shared" si="43"/>
        <v>0</v>
      </c>
      <c r="CG15" s="312">
        <f t="shared" si="44"/>
        <v>1</v>
      </c>
      <c r="CH15" s="311">
        <f t="shared" si="45"/>
        <v>1</v>
      </c>
      <c r="CI15" s="312">
        <f t="shared" si="46"/>
        <v>0</v>
      </c>
      <c r="CJ15" s="311">
        <f t="shared" si="47"/>
        <v>0</v>
      </c>
      <c r="CK15" s="312">
        <f t="shared" si="48"/>
        <v>6</v>
      </c>
      <c r="CL15" s="311">
        <f t="shared" si="49"/>
        <v>1</v>
      </c>
      <c r="CM15" s="312">
        <f t="shared" si="50"/>
        <v>0</v>
      </c>
      <c r="CN15" s="311">
        <f t="shared" si="51"/>
        <v>0</v>
      </c>
      <c r="CO15" s="312">
        <v>0</v>
      </c>
      <c r="CP15" s="311">
        <v>0</v>
      </c>
      <c r="CQ15" s="312">
        <f t="shared" si="52"/>
        <v>1</v>
      </c>
      <c r="CR15" s="311">
        <f t="shared" si="53"/>
        <v>1</v>
      </c>
      <c r="CS15" s="312">
        <f t="shared" si="54"/>
        <v>0</v>
      </c>
      <c r="CT15" s="311">
        <f t="shared" si="55"/>
        <v>0</v>
      </c>
      <c r="CU15" s="312">
        <v>0</v>
      </c>
      <c r="CV15" s="311">
        <v>0</v>
      </c>
      <c r="CW15" s="312">
        <f t="shared" si="56"/>
        <v>1</v>
      </c>
      <c r="CX15" s="311">
        <f t="shared" si="57"/>
        <v>1</v>
      </c>
      <c r="CY15" s="312">
        <f t="shared" si="58"/>
        <v>1</v>
      </c>
      <c r="CZ15" s="311">
        <f t="shared" si="59"/>
        <v>1</v>
      </c>
      <c r="DA15" s="312">
        <f t="shared" si="60"/>
        <v>1</v>
      </c>
      <c r="DB15" s="311">
        <f t="shared" si="61"/>
        <v>1</v>
      </c>
      <c r="DC15" s="313">
        <f t="shared" si="62"/>
        <v>64</v>
      </c>
      <c r="DD15" s="314">
        <f t="shared" si="63"/>
        <v>0</v>
      </c>
      <c r="DE15" s="312">
        <f t="shared" si="64"/>
        <v>1</v>
      </c>
      <c r="DF15" s="311">
        <f t="shared" si="65"/>
        <v>1</v>
      </c>
      <c r="DG15" s="312">
        <f t="shared" si="66"/>
        <v>0</v>
      </c>
      <c r="DH15" s="315">
        <f t="shared" si="67"/>
        <v>0</v>
      </c>
      <c r="DI15" s="296" t="s">
        <v>158</v>
      </c>
    </row>
    <row r="16" spans="1:113" ht="15.75">
      <c r="A16" s="297" t="s">
        <v>43</v>
      </c>
      <c r="B16" s="511" t="s">
        <v>163</v>
      </c>
      <c r="C16" s="296"/>
      <c r="D16" s="297" t="s">
        <v>1014</v>
      </c>
      <c r="E16" s="316" t="str">
        <f t="shared" si="32"/>
        <v/>
      </c>
      <c r="F16" s="299"/>
      <c r="G16" s="300" t="s">
        <v>5</v>
      </c>
      <c r="H16" s="300" t="s">
        <v>5</v>
      </c>
      <c r="I16" s="301" t="s">
        <v>5</v>
      </c>
      <c r="J16" s="302" t="str">
        <f t="shared" si="33"/>
        <v xml:space="preserve">CA_SENSOR_12
HW_RTC
</v>
      </c>
      <c r="K16" s="303" t="s">
        <v>5</v>
      </c>
      <c r="L16" s="188" t="s">
        <v>5</v>
      </c>
      <c r="M16" s="188" t="s">
        <v>5</v>
      </c>
      <c r="N16" s="188" t="s">
        <v>5</v>
      </c>
      <c r="O16" s="188" t="s">
        <v>5</v>
      </c>
      <c r="P16" s="188"/>
      <c r="Q16" s="188" t="s">
        <v>1011</v>
      </c>
      <c r="R16" s="188" t="s">
        <v>5</v>
      </c>
      <c r="S16" s="188" t="s">
        <v>5</v>
      </c>
      <c r="T16" s="188" t="s">
        <v>5</v>
      </c>
      <c r="U16" s="188" t="s">
        <v>5</v>
      </c>
      <c r="V16" s="188" t="s">
        <v>5</v>
      </c>
      <c r="W16" s="188" t="s">
        <v>5</v>
      </c>
      <c r="X16" s="188" t="s">
        <v>5</v>
      </c>
      <c r="Y16" s="188" t="s">
        <v>5</v>
      </c>
      <c r="Z16" s="188" t="s">
        <v>5</v>
      </c>
      <c r="AA16" s="188" t="s">
        <v>5</v>
      </c>
      <c r="AB16" s="188" t="s">
        <v>5</v>
      </c>
      <c r="AC16" s="188" t="s">
        <v>5</v>
      </c>
      <c r="AD16" s="188" t="s">
        <v>5</v>
      </c>
      <c r="AE16" s="188" t="s">
        <v>5</v>
      </c>
      <c r="AF16" s="188"/>
      <c r="AG16" s="188" t="s">
        <v>5</v>
      </c>
      <c r="AH16" s="188" t="s">
        <v>5</v>
      </c>
      <c r="AI16" s="188" t="s">
        <v>5</v>
      </c>
      <c r="AJ16" s="188" t="s">
        <v>5</v>
      </c>
      <c r="AK16" s="304" t="s">
        <v>1011</v>
      </c>
      <c r="AL16" s="303" t="s">
        <v>5</v>
      </c>
      <c r="AM16" s="188" t="s">
        <v>5</v>
      </c>
      <c r="AN16" s="188" t="s">
        <v>5</v>
      </c>
      <c r="AO16" s="188" t="s">
        <v>5</v>
      </c>
      <c r="AP16" s="307" t="s">
        <v>1015</v>
      </c>
      <c r="AQ16" s="188" t="s">
        <v>5</v>
      </c>
      <c r="AR16" s="306" t="s">
        <v>5</v>
      </c>
      <c r="AS16" s="303" t="s">
        <v>5</v>
      </c>
      <c r="AT16" s="188" t="s">
        <v>5</v>
      </c>
      <c r="AU16" s="188" t="s">
        <v>5</v>
      </c>
      <c r="AV16" s="188" t="s">
        <v>5</v>
      </c>
      <c r="AW16" s="188" t="s">
        <v>5</v>
      </c>
      <c r="AX16" s="188" t="s">
        <v>5</v>
      </c>
      <c r="AY16" s="188" t="s">
        <v>5</v>
      </c>
      <c r="AZ16" s="307" t="s">
        <v>1015</v>
      </c>
      <c r="BA16" s="188" t="s">
        <v>5</v>
      </c>
      <c r="BB16" s="304" t="s">
        <v>5</v>
      </c>
      <c r="BC16" s="308" t="s">
        <v>5</v>
      </c>
      <c r="BD16" s="300" t="s">
        <v>5</v>
      </c>
      <c r="BE16" s="309" t="s">
        <v>1015</v>
      </c>
      <c r="BF16" s="300" t="s">
        <v>5</v>
      </c>
      <c r="BG16" s="300" t="s">
        <v>5</v>
      </c>
      <c r="BH16" s="309" t="s">
        <v>1015</v>
      </c>
      <c r="BI16" s="309" t="s">
        <v>1015</v>
      </c>
      <c r="BJ16" s="300" t="s">
        <v>5</v>
      </c>
      <c r="BK16" s="309" t="s">
        <v>1015</v>
      </c>
      <c r="BL16" s="300" t="s">
        <v>5</v>
      </c>
      <c r="BM16" s="309" t="s">
        <v>1015</v>
      </c>
      <c r="BN16" s="300" t="s">
        <v>5</v>
      </c>
      <c r="BO16" s="309" t="s">
        <v>1015</v>
      </c>
      <c r="BP16" s="309" t="s">
        <v>1015</v>
      </c>
      <c r="BQ16" s="300" t="s">
        <v>5</v>
      </c>
      <c r="BR16" s="300"/>
      <c r="BS16" s="309" t="s">
        <v>1012</v>
      </c>
      <c r="BT16" s="309" t="s">
        <v>1015</v>
      </c>
      <c r="BU16" s="300" t="s">
        <v>5</v>
      </c>
      <c r="BV16" s="301" t="s">
        <v>5</v>
      </c>
      <c r="BW16" s="310">
        <f t="shared" si="34"/>
        <v>0</v>
      </c>
      <c r="BX16" s="311">
        <f t="shared" si="35"/>
        <v>0</v>
      </c>
      <c r="BY16" s="312">
        <f t="shared" si="36"/>
        <v>1</v>
      </c>
      <c r="BZ16" s="311">
        <f t="shared" si="37"/>
        <v>1</v>
      </c>
      <c r="CA16" s="312">
        <f t="shared" si="38"/>
        <v>0</v>
      </c>
      <c r="CB16" s="311">
        <f t="shared" si="39"/>
        <v>0</v>
      </c>
      <c r="CC16" s="312">
        <f t="shared" si="40"/>
        <v>1</v>
      </c>
      <c r="CD16" s="311">
        <f t="shared" si="41"/>
        <v>1</v>
      </c>
      <c r="CE16" s="312">
        <f t="shared" si="42"/>
        <v>0</v>
      </c>
      <c r="CF16" s="311">
        <f t="shared" si="43"/>
        <v>0</v>
      </c>
      <c r="CG16" s="312">
        <f t="shared" si="44"/>
        <v>1</v>
      </c>
      <c r="CH16" s="311">
        <f t="shared" si="45"/>
        <v>1</v>
      </c>
      <c r="CI16" s="312">
        <f t="shared" si="46"/>
        <v>0</v>
      </c>
      <c r="CJ16" s="311">
        <f t="shared" si="47"/>
        <v>0</v>
      </c>
      <c r="CK16" s="312">
        <f t="shared" si="48"/>
        <v>6</v>
      </c>
      <c r="CL16" s="311">
        <f t="shared" si="49"/>
        <v>1</v>
      </c>
      <c r="CM16" s="312">
        <f t="shared" si="50"/>
        <v>0</v>
      </c>
      <c r="CN16" s="311">
        <f t="shared" si="51"/>
        <v>0</v>
      </c>
      <c r="CO16" s="312">
        <v>0</v>
      </c>
      <c r="CP16" s="311">
        <v>0</v>
      </c>
      <c r="CQ16" s="312">
        <f t="shared" si="52"/>
        <v>1</v>
      </c>
      <c r="CR16" s="311">
        <f t="shared" si="53"/>
        <v>1</v>
      </c>
      <c r="CS16" s="312">
        <f t="shared" si="54"/>
        <v>0</v>
      </c>
      <c r="CT16" s="311">
        <f t="shared" si="55"/>
        <v>0</v>
      </c>
      <c r="CU16" s="312">
        <v>0</v>
      </c>
      <c r="CV16" s="311">
        <v>0</v>
      </c>
      <c r="CW16" s="312">
        <f t="shared" si="56"/>
        <v>1</v>
      </c>
      <c r="CX16" s="311">
        <f t="shared" si="57"/>
        <v>1</v>
      </c>
      <c r="CY16" s="312">
        <f t="shared" si="58"/>
        <v>1</v>
      </c>
      <c r="CZ16" s="311">
        <f t="shared" si="59"/>
        <v>1</v>
      </c>
      <c r="DA16" s="312">
        <f t="shared" si="60"/>
        <v>1</v>
      </c>
      <c r="DB16" s="311">
        <f t="shared" si="61"/>
        <v>1</v>
      </c>
      <c r="DC16" s="313">
        <f t="shared" si="62"/>
        <v>64</v>
      </c>
      <c r="DD16" s="314">
        <f t="shared" si="63"/>
        <v>0</v>
      </c>
      <c r="DE16" s="312">
        <f t="shared" si="64"/>
        <v>1</v>
      </c>
      <c r="DF16" s="311">
        <f t="shared" si="65"/>
        <v>1</v>
      </c>
      <c r="DG16" s="312">
        <f t="shared" si="66"/>
        <v>0</v>
      </c>
      <c r="DH16" s="315">
        <f t="shared" si="67"/>
        <v>0</v>
      </c>
      <c r="DI16" s="296" t="s">
        <v>158</v>
      </c>
    </row>
    <row r="17" spans="1:113" ht="15.75">
      <c r="A17" s="297" t="s">
        <v>58</v>
      </c>
      <c r="B17" s="511" t="s">
        <v>165</v>
      </c>
      <c r="C17" s="296"/>
      <c r="D17" s="297" t="s">
        <v>1014</v>
      </c>
      <c r="E17" s="316" t="str">
        <f t="shared" si="32"/>
        <v/>
      </c>
      <c r="F17" s="299"/>
      <c r="G17" s="300" t="s">
        <v>5</v>
      </c>
      <c r="H17" s="300" t="s">
        <v>5</v>
      </c>
      <c r="I17" s="301" t="s">
        <v>5</v>
      </c>
      <c r="J17" s="302" t="str">
        <f t="shared" si="33"/>
        <v xml:space="preserve">CA_SENSOR_12
HW_RTC
</v>
      </c>
      <c r="K17" s="303" t="s">
        <v>5</v>
      </c>
      <c r="L17" s="188" t="s">
        <v>5</v>
      </c>
      <c r="M17" s="188" t="s">
        <v>5</v>
      </c>
      <c r="N17" s="188" t="s">
        <v>5</v>
      </c>
      <c r="O17" s="188" t="s">
        <v>5</v>
      </c>
      <c r="P17" s="188"/>
      <c r="Q17" s="188" t="s">
        <v>1011</v>
      </c>
      <c r="R17" s="188" t="s">
        <v>5</v>
      </c>
      <c r="S17" s="188" t="s">
        <v>5</v>
      </c>
      <c r="T17" s="188" t="s">
        <v>5</v>
      </c>
      <c r="U17" s="188" t="s">
        <v>5</v>
      </c>
      <c r="V17" s="188" t="s">
        <v>5</v>
      </c>
      <c r="W17" s="188" t="s">
        <v>5</v>
      </c>
      <c r="X17" s="188" t="s">
        <v>5</v>
      </c>
      <c r="Y17" s="188" t="s">
        <v>5</v>
      </c>
      <c r="Z17" s="188" t="s">
        <v>5</v>
      </c>
      <c r="AA17" s="188" t="s">
        <v>5</v>
      </c>
      <c r="AB17" s="188" t="s">
        <v>5</v>
      </c>
      <c r="AC17" s="188" t="s">
        <v>5</v>
      </c>
      <c r="AD17" s="188" t="s">
        <v>5</v>
      </c>
      <c r="AE17" s="188" t="s">
        <v>5</v>
      </c>
      <c r="AF17" s="188"/>
      <c r="AG17" s="188" t="s">
        <v>5</v>
      </c>
      <c r="AH17" s="188" t="s">
        <v>5</v>
      </c>
      <c r="AI17" s="188" t="s">
        <v>5</v>
      </c>
      <c r="AJ17" s="188" t="s">
        <v>5</v>
      </c>
      <c r="AK17" s="304" t="s">
        <v>1011</v>
      </c>
      <c r="AL17" s="303" t="s">
        <v>5</v>
      </c>
      <c r="AM17" s="188" t="s">
        <v>5</v>
      </c>
      <c r="AN17" s="188" t="s">
        <v>5</v>
      </c>
      <c r="AO17" s="188" t="s">
        <v>5</v>
      </c>
      <c r="AP17" s="307" t="s">
        <v>1015</v>
      </c>
      <c r="AQ17" s="188" t="s">
        <v>5</v>
      </c>
      <c r="AR17" s="306" t="s">
        <v>5</v>
      </c>
      <c r="AS17" s="303" t="s">
        <v>5</v>
      </c>
      <c r="AT17" s="188" t="s">
        <v>5</v>
      </c>
      <c r="AU17" s="188" t="s">
        <v>5</v>
      </c>
      <c r="AV17" s="188" t="s">
        <v>5</v>
      </c>
      <c r="AW17" s="188" t="s">
        <v>5</v>
      </c>
      <c r="AX17" s="188" t="s">
        <v>5</v>
      </c>
      <c r="AY17" s="188" t="s">
        <v>5</v>
      </c>
      <c r="AZ17" s="307" t="s">
        <v>1015</v>
      </c>
      <c r="BA17" s="188" t="s">
        <v>5</v>
      </c>
      <c r="BB17" s="304" t="s">
        <v>5</v>
      </c>
      <c r="BC17" s="308" t="s">
        <v>5</v>
      </c>
      <c r="BD17" s="300" t="s">
        <v>5</v>
      </c>
      <c r="BE17" s="309" t="s">
        <v>1015</v>
      </c>
      <c r="BF17" s="300" t="s">
        <v>5</v>
      </c>
      <c r="BG17" s="300" t="s">
        <v>5</v>
      </c>
      <c r="BH17" s="309" t="s">
        <v>1015</v>
      </c>
      <c r="BI17" s="309" t="s">
        <v>1015</v>
      </c>
      <c r="BJ17" s="300" t="s">
        <v>5</v>
      </c>
      <c r="BK17" s="309" t="s">
        <v>1015</v>
      </c>
      <c r="BL17" s="300" t="s">
        <v>5</v>
      </c>
      <c r="BM17" s="309" t="s">
        <v>1015</v>
      </c>
      <c r="BN17" s="300" t="s">
        <v>5</v>
      </c>
      <c r="BO17" s="309" t="s">
        <v>1015</v>
      </c>
      <c r="BP17" s="309" t="s">
        <v>1015</v>
      </c>
      <c r="BQ17" s="300" t="s">
        <v>5</v>
      </c>
      <c r="BR17" s="300"/>
      <c r="BS17" s="309" t="s">
        <v>1012</v>
      </c>
      <c r="BT17" s="309" t="s">
        <v>1015</v>
      </c>
      <c r="BU17" s="300" t="s">
        <v>5</v>
      </c>
      <c r="BV17" s="301" t="s">
        <v>5</v>
      </c>
      <c r="BW17" s="310">
        <f t="shared" si="34"/>
        <v>0</v>
      </c>
      <c r="BX17" s="311">
        <f t="shared" si="35"/>
        <v>0</v>
      </c>
      <c r="BY17" s="312">
        <f t="shared" si="36"/>
        <v>1</v>
      </c>
      <c r="BZ17" s="311">
        <f t="shared" si="37"/>
        <v>1</v>
      </c>
      <c r="CA17" s="312">
        <f t="shared" si="38"/>
        <v>0</v>
      </c>
      <c r="CB17" s="311">
        <f t="shared" si="39"/>
        <v>0</v>
      </c>
      <c r="CC17" s="312">
        <f t="shared" si="40"/>
        <v>1</v>
      </c>
      <c r="CD17" s="311">
        <f t="shared" si="41"/>
        <v>1</v>
      </c>
      <c r="CE17" s="312">
        <f t="shared" si="42"/>
        <v>0</v>
      </c>
      <c r="CF17" s="311">
        <f t="shared" si="43"/>
        <v>0</v>
      </c>
      <c r="CG17" s="312">
        <f t="shared" si="44"/>
        <v>1</v>
      </c>
      <c r="CH17" s="311">
        <f t="shared" si="45"/>
        <v>1</v>
      </c>
      <c r="CI17" s="312">
        <f t="shared" si="46"/>
        <v>0</v>
      </c>
      <c r="CJ17" s="311">
        <f t="shared" si="47"/>
        <v>0</v>
      </c>
      <c r="CK17" s="312">
        <f t="shared" si="48"/>
        <v>6</v>
      </c>
      <c r="CL17" s="311">
        <f t="shared" si="49"/>
        <v>1</v>
      </c>
      <c r="CM17" s="312">
        <f t="shared" si="50"/>
        <v>0</v>
      </c>
      <c r="CN17" s="311">
        <f t="shared" si="51"/>
        <v>0</v>
      </c>
      <c r="CO17" s="312">
        <v>0</v>
      </c>
      <c r="CP17" s="311">
        <v>0</v>
      </c>
      <c r="CQ17" s="312">
        <f t="shared" si="52"/>
        <v>1</v>
      </c>
      <c r="CR17" s="311">
        <f t="shared" si="53"/>
        <v>1</v>
      </c>
      <c r="CS17" s="312">
        <f t="shared" si="54"/>
        <v>0</v>
      </c>
      <c r="CT17" s="311">
        <f t="shared" si="55"/>
        <v>0</v>
      </c>
      <c r="CU17" s="312">
        <v>0</v>
      </c>
      <c r="CV17" s="311">
        <v>0</v>
      </c>
      <c r="CW17" s="312">
        <f t="shared" si="56"/>
        <v>1</v>
      </c>
      <c r="CX17" s="311">
        <f t="shared" si="57"/>
        <v>1</v>
      </c>
      <c r="CY17" s="312">
        <f t="shared" si="58"/>
        <v>1</v>
      </c>
      <c r="CZ17" s="311">
        <f t="shared" si="59"/>
        <v>1</v>
      </c>
      <c r="DA17" s="312">
        <f t="shared" si="60"/>
        <v>1</v>
      </c>
      <c r="DB17" s="311">
        <f t="shared" si="61"/>
        <v>1</v>
      </c>
      <c r="DC17" s="313">
        <f t="shared" si="62"/>
        <v>64</v>
      </c>
      <c r="DD17" s="314">
        <f t="shared" si="63"/>
        <v>0</v>
      </c>
      <c r="DE17" s="312">
        <f t="shared" si="64"/>
        <v>1</v>
      </c>
      <c r="DF17" s="311">
        <f t="shared" si="65"/>
        <v>1</v>
      </c>
      <c r="DG17" s="312">
        <f t="shared" si="66"/>
        <v>0</v>
      </c>
      <c r="DH17" s="315">
        <f t="shared" si="67"/>
        <v>0</v>
      </c>
      <c r="DI17" s="296" t="s">
        <v>158</v>
      </c>
    </row>
    <row r="18" spans="1:113" ht="15.75">
      <c r="A18" s="297" t="s">
        <v>60</v>
      </c>
      <c r="B18" s="511" t="s">
        <v>167</v>
      </c>
      <c r="C18" s="296"/>
      <c r="D18" s="297" t="s">
        <v>1014</v>
      </c>
      <c r="E18" s="316" t="str">
        <f t="shared" si="32"/>
        <v/>
      </c>
      <c r="F18" s="299"/>
      <c r="G18" s="300" t="s">
        <v>5</v>
      </c>
      <c r="H18" s="300" t="s">
        <v>5</v>
      </c>
      <c r="I18" s="301" t="s">
        <v>5</v>
      </c>
      <c r="J18" s="302" t="str">
        <f t="shared" si="33"/>
        <v xml:space="preserve">CA_SENSOR_12
HW_RTC
</v>
      </c>
      <c r="K18" s="303" t="s">
        <v>5</v>
      </c>
      <c r="L18" s="188" t="s">
        <v>5</v>
      </c>
      <c r="M18" s="188" t="s">
        <v>5</v>
      </c>
      <c r="N18" s="188" t="s">
        <v>5</v>
      </c>
      <c r="O18" s="188" t="s">
        <v>5</v>
      </c>
      <c r="P18" s="188"/>
      <c r="Q18" s="188" t="s">
        <v>1011</v>
      </c>
      <c r="R18" s="188" t="s">
        <v>5</v>
      </c>
      <c r="S18" s="188" t="s">
        <v>5</v>
      </c>
      <c r="T18" s="188" t="s">
        <v>5</v>
      </c>
      <c r="U18" s="188" t="s">
        <v>5</v>
      </c>
      <c r="V18" s="188" t="s">
        <v>5</v>
      </c>
      <c r="W18" s="188" t="s">
        <v>5</v>
      </c>
      <c r="X18" s="188" t="s">
        <v>5</v>
      </c>
      <c r="Y18" s="188" t="s">
        <v>5</v>
      </c>
      <c r="Z18" s="188" t="s">
        <v>5</v>
      </c>
      <c r="AA18" s="188" t="s">
        <v>5</v>
      </c>
      <c r="AB18" s="188" t="s">
        <v>5</v>
      </c>
      <c r="AC18" s="188" t="s">
        <v>5</v>
      </c>
      <c r="AD18" s="188" t="s">
        <v>5</v>
      </c>
      <c r="AE18" s="188" t="s">
        <v>5</v>
      </c>
      <c r="AF18" s="188"/>
      <c r="AG18" s="188" t="s">
        <v>5</v>
      </c>
      <c r="AH18" s="188" t="s">
        <v>5</v>
      </c>
      <c r="AI18" s="188" t="s">
        <v>5</v>
      </c>
      <c r="AJ18" s="188" t="s">
        <v>5</v>
      </c>
      <c r="AK18" s="304" t="s">
        <v>1011</v>
      </c>
      <c r="AL18" s="303" t="s">
        <v>5</v>
      </c>
      <c r="AM18" s="188" t="s">
        <v>5</v>
      </c>
      <c r="AN18" s="188" t="s">
        <v>5</v>
      </c>
      <c r="AO18" s="188" t="s">
        <v>5</v>
      </c>
      <c r="AP18" s="307" t="s">
        <v>1015</v>
      </c>
      <c r="AQ18" s="188" t="s">
        <v>5</v>
      </c>
      <c r="AR18" s="306" t="s">
        <v>5</v>
      </c>
      <c r="AS18" s="303" t="s">
        <v>5</v>
      </c>
      <c r="AT18" s="188" t="s">
        <v>5</v>
      </c>
      <c r="AU18" s="188" t="s">
        <v>5</v>
      </c>
      <c r="AV18" s="188" t="s">
        <v>5</v>
      </c>
      <c r="AW18" s="188" t="s">
        <v>5</v>
      </c>
      <c r="AX18" s="188" t="s">
        <v>5</v>
      </c>
      <c r="AY18" s="188" t="s">
        <v>5</v>
      </c>
      <c r="AZ18" s="307" t="s">
        <v>1015</v>
      </c>
      <c r="BA18" s="188" t="s">
        <v>5</v>
      </c>
      <c r="BB18" s="304" t="s">
        <v>5</v>
      </c>
      <c r="BC18" s="308" t="s">
        <v>5</v>
      </c>
      <c r="BD18" s="300" t="s">
        <v>5</v>
      </c>
      <c r="BE18" s="309" t="s">
        <v>1015</v>
      </c>
      <c r="BF18" s="300" t="s">
        <v>5</v>
      </c>
      <c r="BG18" s="300" t="s">
        <v>5</v>
      </c>
      <c r="BH18" s="309" t="s">
        <v>1015</v>
      </c>
      <c r="BI18" s="309" t="s">
        <v>1015</v>
      </c>
      <c r="BJ18" s="300" t="s">
        <v>5</v>
      </c>
      <c r="BK18" s="309" t="s">
        <v>1015</v>
      </c>
      <c r="BL18" s="300" t="s">
        <v>5</v>
      </c>
      <c r="BM18" s="309" t="s">
        <v>1015</v>
      </c>
      <c r="BN18" s="300" t="s">
        <v>5</v>
      </c>
      <c r="BO18" s="309" t="s">
        <v>1015</v>
      </c>
      <c r="BP18" s="309" t="s">
        <v>1015</v>
      </c>
      <c r="BQ18" s="300" t="s">
        <v>5</v>
      </c>
      <c r="BR18" s="300"/>
      <c r="BS18" s="309" t="s">
        <v>1012</v>
      </c>
      <c r="BT18" s="309" t="s">
        <v>1015</v>
      </c>
      <c r="BU18" s="300" t="s">
        <v>5</v>
      </c>
      <c r="BV18" s="301" t="s">
        <v>5</v>
      </c>
      <c r="BW18" s="310">
        <f t="shared" si="34"/>
        <v>0</v>
      </c>
      <c r="BX18" s="311">
        <f t="shared" si="35"/>
        <v>0</v>
      </c>
      <c r="BY18" s="312">
        <f t="shared" si="36"/>
        <v>1</v>
      </c>
      <c r="BZ18" s="311">
        <f t="shared" si="37"/>
        <v>1</v>
      </c>
      <c r="CA18" s="312">
        <f t="shared" si="38"/>
        <v>0</v>
      </c>
      <c r="CB18" s="311">
        <f t="shared" si="39"/>
        <v>0</v>
      </c>
      <c r="CC18" s="312">
        <f t="shared" si="40"/>
        <v>1</v>
      </c>
      <c r="CD18" s="311">
        <f t="shared" si="41"/>
        <v>1</v>
      </c>
      <c r="CE18" s="312">
        <f t="shared" si="42"/>
        <v>0</v>
      </c>
      <c r="CF18" s="311">
        <f t="shared" si="43"/>
        <v>0</v>
      </c>
      <c r="CG18" s="312">
        <f t="shared" si="44"/>
        <v>1</v>
      </c>
      <c r="CH18" s="311">
        <f t="shared" si="45"/>
        <v>1</v>
      </c>
      <c r="CI18" s="312">
        <f t="shared" si="46"/>
        <v>0</v>
      </c>
      <c r="CJ18" s="311">
        <f t="shared" si="47"/>
        <v>0</v>
      </c>
      <c r="CK18" s="312">
        <f t="shared" si="48"/>
        <v>6</v>
      </c>
      <c r="CL18" s="311">
        <f t="shared" si="49"/>
        <v>1</v>
      </c>
      <c r="CM18" s="312">
        <f t="shared" si="50"/>
        <v>0</v>
      </c>
      <c r="CN18" s="311">
        <f t="shared" si="51"/>
        <v>0</v>
      </c>
      <c r="CO18" s="312">
        <v>0</v>
      </c>
      <c r="CP18" s="311">
        <v>0</v>
      </c>
      <c r="CQ18" s="312">
        <f t="shared" si="52"/>
        <v>1</v>
      </c>
      <c r="CR18" s="311">
        <f t="shared" si="53"/>
        <v>1</v>
      </c>
      <c r="CS18" s="312">
        <f t="shared" si="54"/>
        <v>0</v>
      </c>
      <c r="CT18" s="311">
        <f t="shared" si="55"/>
        <v>0</v>
      </c>
      <c r="CU18" s="312">
        <v>0</v>
      </c>
      <c r="CV18" s="311">
        <v>0</v>
      </c>
      <c r="CW18" s="312">
        <f t="shared" si="56"/>
        <v>1</v>
      </c>
      <c r="CX18" s="311">
        <f t="shared" si="57"/>
        <v>1</v>
      </c>
      <c r="CY18" s="312">
        <f t="shared" si="58"/>
        <v>1</v>
      </c>
      <c r="CZ18" s="311">
        <f t="shared" si="59"/>
        <v>1</v>
      </c>
      <c r="DA18" s="312">
        <f t="shared" si="60"/>
        <v>1</v>
      </c>
      <c r="DB18" s="311">
        <f t="shared" si="61"/>
        <v>1</v>
      </c>
      <c r="DC18" s="313">
        <f t="shared" si="62"/>
        <v>64</v>
      </c>
      <c r="DD18" s="314">
        <f t="shared" si="63"/>
        <v>0</v>
      </c>
      <c r="DE18" s="312">
        <f t="shared" si="64"/>
        <v>1</v>
      </c>
      <c r="DF18" s="311">
        <f t="shared" si="65"/>
        <v>1</v>
      </c>
      <c r="DG18" s="312">
        <f t="shared" si="66"/>
        <v>0</v>
      </c>
      <c r="DH18" s="315">
        <f t="shared" si="67"/>
        <v>0</v>
      </c>
      <c r="DI18" s="296" t="s">
        <v>158</v>
      </c>
    </row>
    <row r="19" spans="1:113" ht="15.75">
      <c r="A19" s="297" t="s">
        <v>62</v>
      </c>
      <c r="B19" s="511" t="s">
        <v>169</v>
      </c>
      <c r="C19" s="296"/>
      <c r="D19" s="297" t="s">
        <v>1014</v>
      </c>
      <c r="E19" s="316" t="str">
        <f t="shared" si="32"/>
        <v/>
      </c>
      <c r="F19" s="299"/>
      <c r="G19" s="300" t="s">
        <v>5</v>
      </c>
      <c r="H19" s="300" t="s">
        <v>5</v>
      </c>
      <c r="I19" s="301" t="s">
        <v>5</v>
      </c>
      <c r="J19" s="302" t="str">
        <f t="shared" si="33"/>
        <v xml:space="preserve">CA_SENSOR_12
HW_RTC
</v>
      </c>
      <c r="K19" s="303" t="s">
        <v>5</v>
      </c>
      <c r="L19" s="188" t="s">
        <v>5</v>
      </c>
      <c r="M19" s="188" t="s">
        <v>5</v>
      </c>
      <c r="N19" s="188" t="s">
        <v>5</v>
      </c>
      <c r="O19" s="188" t="s">
        <v>5</v>
      </c>
      <c r="P19" s="188"/>
      <c r="Q19" s="188" t="s">
        <v>1011</v>
      </c>
      <c r="R19" s="188" t="s">
        <v>5</v>
      </c>
      <c r="S19" s="188" t="s">
        <v>5</v>
      </c>
      <c r="T19" s="188" t="s">
        <v>5</v>
      </c>
      <c r="U19" s="188" t="s">
        <v>5</v>
      </c>
      <c r="V19" s="188" t="s">
        <v>5</v>
      </c>
      <c r="W19" s="188" t="s">
        <v>5</v>
      </c>
      <c r="X19" s="188" t="s">
        <v>5</v>
      </c>
      <c r="Y19" s="188" t="s">
        <v>5</v>
      </c>
      <c r="Z19" s="188" t="s">
        <v>5</v>
      </c>
      <c r="AA19" s="188" t="s">
        <v>5</v>
      </c>
      <c r="AB19" s="188" t="s">
        <v>5</v>
      </c>
      <c r="AC19" s="188" t="s">
        <v>5</v>
      </c>
      <c r="AD19" s="188" t="s">
        <v>5</v>
      </c>
      <c r="AE19" s="188" t="s">
        <v>5</v>
      </c>
      <c r="AF19" s="188"/>
      <c r="AG19" s="188" t="s">
        <v>5</v>
      </c>
      <c r="AH19" s="188" t="s">
        <v>5</v>
      </c>
      <c r="AI19" s="188" t="s">
        <v>5</v>
      </c>
      <c r="AJ19" s="188" t="s">
        <v>5</v>
      </c>
      <c r="AK19" s="304" t="s">
        <v>1011</v>
      </c>
      <c r="AL19" s="303" t="s">
        <v>5</v>
      </c>
      <c r="AM19" s="188" t="s">
        <v>5</v>
      </c>
      <c r="AN19" s="188" t="s">
        <v>5</v>
      </c>
      <c r="AO19" s="188" t="s">
        <v>5</v>
      </c>
      <c r="AP19" s="307" t="s">
        <v>1015</v>
      </c>
      <c r="AQ19" s="188" t="s">
        <v>5</v>
      </c>
      <c r="AR19" s="306" t="s">
        <v>5</v>
      </c>
      <c r="AS19" s="303" t="s">
        <v>5</v>
      </c>
      <c r="AT19" s="188" t="s">
        <v>5</v>
      </c>
      <c r="AU19" s="188" t="s">
        <v>5</v>
      </c>
      <c r="AV19" s="188" t="s">
        <v>5</v>
      </c>
      <c r="AW19" s="188" t="s">
        <v>5</v>
      </c>
      <c r="AX19" s="188" t="s">
        <v>5</v>
      </c>
      <c r="AY19" s="188" t="s">
        <v>5</v>
      </c>
      <c r="AZ19" s="307" t="s">
        <v>1015</v>
      </c>
      <c r="BA19" s="188" t="s">
        <v>5</v>
      </c>
      <c r="BB19" s="304" t="s">
        <v>5</v>
      </c>
      <c r="BC19" s="308" t="s">
        <v>5</v>
      </c>
      <c r="BD19" s="300" t="s">
        <v>5</v>
      </c>
      <c r="BE19" s="309" t="s">
        <v>1015</v>
      </c>
      <c r="BF19" s="300" t="s">
        <v>5</v>
      </c>
      <c r="BG19" s="300" t="s">
        <v>5</v>
      </c>
      <c r="BH19" s="309" t="s">
        <v>1015</v>
      </c>
      <c r="BI19" s="309" t="s">
        <v>1015</v>
      </c>
      <c r="BJ19" s="300" t="s">
        <v>5</v>
      </c>
      <c r="BK19" s="309" t="s">
        <v>1015</v>
      </c>
      <c r="BL19" s="300" t="s">
        <v>5</v>
      </c>
      <c r="BM19" s="309" t="s">
        <v>1015</v>
      </c>
      <c r="BN19" s="300" t="s">
        <v>5</v>
      </c>
      <c r="BO19" s="309" t="s">
        <v>1015</v>
      </c>
      <c r="BP19" s="309" t="s">
        <v>1015</v>
      </c>
      <c r="BQ19" s="300" t="s">
        <v>5</v>
      </c>
      <c r="BR19" s="300"/>
      <c r="BS19" s="309" t="s">
        <v>1012</v>
      </c>
      <c r="BT19" s="309" t="s">
        <v>1015</v>
      </c>
      <c r="BU19" s="300" t="s">
        <v>5</v>
      </c>
      <c r="BV19" s="301" t="s">
        <v>5</v>
      </c>
      <c r="BW19" s="310">
        <f t="shared" si="34"/>
        <v>0</v>
      </c>
      <c r="BX19" s="311">
        <f t="shared" si="35"/>
        <v>0</v>
      </c>
      <c r="BY19" s="312">
        <f t="shared" si="36"/>
        <v>1</v>
      </c>
      <c r="BZ19" s="311">
        <f t="shared" si="37"/>
        <v>1</v>
      </c>
      <c r="CA19" s="312">
        <f t="shared" si="38"/>
        <v>0</v>
      </c>
      <c r="CB19" s="311">
        <f t="shared" si="39"/>
        <v>0</v>
      </c>
      <c r="CC19" s="312">
        <f t="shared" si="40"/>
        <v>1</v>
      </c>
      <c r="CD19" s="311">
        <f t="shared" si="41"/>
        <v>1</v>
      </c>
      <c r="CE19" s="312">
        <f t="shared" si="42"/>
        <v>0</v>
      </c>
      <c r="CF19" s="311">
        <f t="shared" si="43"/>
        <v>0</v>
      </c>
      <c r="CG19" s="312">
        <f t="shared" si="44"/>
        <v>1</v>
      </c>
      <c r="CH19" s="311">
        <f t="shared" si="45"/>
        <v>1</v>
      </c>
      <c r="CI19" s="312">
        <f t="shared" si="46"/>
        <v>0</v>
      </c>
      <c r="CJ19" s="311">
        <f t="shared" si="47"/>
        <v>0</v>
      </c>
      <c r="CK19" s="312">
        <f t="shared" si="48"/>
        <v>6</v>
      </c>
      <c r="CL19" s="311">
        <f t="shared" si="49"/>
        <v>1</v>
      </c>
      <c r="CM19" s="312">
        <f t="shared" si="50"/>
        <v>0</v>
      </c>
      <c r="CN19" s="311">
        <f t="shared" si="51"/>
        <v>0</v>
      </c>
      <c r="CO19" s="312">
        <v>0</v>
      </c>
      <c r="CP19" s="311">
        <v>0</v>
      </c>
      <c r="CQ19" s="312">
        <f t="shared" si="52"/>
        <v>1</v>
      </c>
      <c r="CR19" s="311">
        <f t="shared" si="53"/>
        <v>1</v>
      </c>
      <c r="CS19" s="312">
        <f t="shared" si="54"/>
        <v>0</v>
      </c>
      <c r="CT19" s="311">
        <f t="shared" si="55"/>
        <v>0</v>
      </c>
      <c r="CU19" s="312">
        <v>0</v>
      </c>
      <c r="CV19" s="311">
        <v>0</v>
      </c>
      <c r="CW19" s="312">
        <f t="shared" si="56"/>
        <v>1</v>
      </c>
      <c r="CX19" s="311">
        <f t="shared" si="57"/>
        <v>1</v>
      </c>
      <c r="CY19" s="312">
        <f t="shared" si="58"/>
        <v>1</v>
      </c>
      <c r="CZ19" s="311">
        <f t="shared" si="59"/>
        <v>1</v>
      </c>
      <c r="DA19" s="312">
        <f t="shared" si="60"/>
        <v>1</v>
      </c>
      <c r="DB19" s="311">
        <f t="shared" si="61"/>
        <v>1</v>
      </c>
      <c r="DC19" s="313">
        <f t="shared" si="62"/>
        <v>64</v>
      </c>
      <c r="DD19" s="314">
        <f t="shared" si="63"/>
        <v>0</v>
      </c>
      <c r="DE19" s="312">
        <f t="shared" si="64"/>
        <v>1</v>
      </c>
      <c r="DF19" s="311">
        <f t="shared" si="65"/>
        <v>1</v>
      </c>
      <c r="DG19" s="312">
        <f t="shared" si="66"/>
        <v>0</v>
      </c>
      <c r="DH19" s="315">
        <f t="shared" si="67"/>
        <v>0</v>
      </c>
      <c r="DI19" s="296" t="s">
        <v>158</v>
      </c>
    </row>
    <row r="20" spans="1:113" ht="15.75">
      <c r="A20" s="297" t="s">
        <v>64</v>
      </c>
      <c r="B20" s="511" t="s">
        <v>171</v>
      </c>
      <c r="C20" s="296"/>
      <c r="D20" s="297" t="s">
        <v>1014</v>
      </c>
      <c r="E20" s="316" t="str">
        <f t="shared" si="32"/>
        <v/>
      </c>
      <c r="F20" s="299"/>
      <c r="G20" s="300" t="s">
        <v>5</v>
      </c>
      <c r="H20" s="300" t="s">
        <v>5</v>
      </c>
      <c r="I20" s="301" t="s">
        <v>5</v>
      </c>
      <c r="J20" s="302" t="str">
        <f t="shared" si="33"/>
        <v xml:space="preserve">CA_SENSOR_12
HW_RTC
</v>
      </c>
      <c r="K20" s="303" t="s">
        <v>5</v>
      </c>
      <c r="L20" s="188" t="s">
        <v>5</v>
      </c>
      <c r="M20" s="188" t="s">
        <v>5</v>
      </c>
      <c r="N20" s="188" t="s">
        <v>5</v>
      </c>
      <c r="O20" s="188" t="s">
        <v>5</v>
      </c>
      <c r="P20" s="188"/>
      <c r="Q20" s="188" t="s">
        <v>1011</v>
      </c>
      <c r="R20" s="188" t="s">
        <v>5</v>
      </c>
      <c r="S20" s="188" t="s">
        <v>5</v>
      </c>
      <c r="T20" s="188" t="s">
        <v>5</v>
      </c>
      <c r="U20" s="188" t="s">
        <v>5</v>
      </c>
      <c r="V20" s="188" t="s">
        <v>5</v>
      </c>
      <c r="W20" s="188" t="s">
        <v>5</v>
      </c>
      <c r="X20" s="188" t="s">
        <v>5</v>
      </c>
      <c r="Y20" s="188" t="s">
        <v>5</v>
      </c>
      <c r="Z20" s="188" t="s">
        <v>5</v>
      </c>
      <c r="AA20" s="188" t="s">
        <v>5</v>
      </c>
      <c r="AB20" s="188" t="s">
        <v>5</v>
      </c>
      <c r="AC20" s="188" t="s">
        <v>5</v>
      </c>
      <c r="AD20" s="188" t="s">
        <v>5</v>
      </c>
      <c r="AE20" s="188" t="s">
        <v>5</v>
      </c>
      <c r="AF20" s="188"/>
      <c r="AG20" s="188" t="s">
        <v>5</v>
      </c>
      <c r="AH20" s="188" t="s">
        <v>5</v>
      </c>
      <c r="AI20" s="188" t="s">
        <v>5</v>
      </c>
      <c r="AJ20" s="188" t="s">
        <v>5</v>
      </c>
      <c r="AK20" s="304" t="s">
        <v>1011</v>
      </c>
      <c r="AL20" s="303" t="s">
        <v>5</v>
      </c>
      <c r="AM20" s="188" t="s">
        <v>5</v>
      </c>
      <c r="AN20" s="188" t="s">
        <v>5</v>
      </c>
      <c r="AO20" s="188" t="s">
        <v>5</v>
      </c>
      <c r="AP20" s="307" t="s">
        <v>1015</v>
      </c>
      <c r="AQ20" s="188" t="s">
        <v>5</v>
      </c>
      <c r="AR20" s="306" t="s">
        <v>5</v>
      </c>
      <c r="AS20" s="303" t="s">
        <v>5</v>
      </c>
      <c r="AT20" s="188" t="s">
        <v>5</v>
      </c>
      <c r="AU20" s="188" t="s">
        <v>5</v>
      </c>
      <c r="AV20" s="188" t="s">
        <v>5</v>
      </c>
      <c r="AW20" s="188" t="s">
        <v>5</v>
      </c>
      <c r="AX20" s="188" t="s">
        <v>5</v>
      </c>
      <c r="AY20" s="188" t="s">
        <v>5</v>
      </c>
      <c r="AZ20" s="307" t="s">
        <v>1015</v>
      </c>
      <c r="BA20" s="188" t="s">
        <v>5</v>
      </c>
      <c r="BB20" s="304" t="s">
        <v>5</v>
      </c>
      <c r="BC20" s="308" t="s">
        <v>5</v>
      </c>
      <c r="BD20" s="300" t="s">
        <v>5</v>
      </c>
      <c r="BE20" s="309" t="s">
        <v>1015</v>
      </c>
      <c r="BF20" s="300" t="s">
        <v>5</v>
      </c>
      <c r="BG20" s="300" t="s">
        <v>5</v>
      </c>
      <c r="BH20" s="309" t="s">
        <v>1015</v>
      </c>
      <c r="BI20" s="309" t="s">
        <v>1015</v>
      </c>
      <c r="BJ20" s="300" t="s">
        <v>5</v>
      </c>
      <c r="BK20" s="309" t="s">
        <v>1015</v>
      </c>
      <c r="BL20" s="300" t="s">
        <v>5</v>
      </c>
      <c r="BM20" s="309" t="s">
        <v>1015</v>
      </c>
      <c r="BN20" s="300" t="s">
        <v>5</v>
      </c>
      <c r="BO20" s="309" t="s">
        <v>1015</v>
      </c>
      <c r="BP20" s="309" t="s">
        <v>1015</v>
      </c>
      <c r="BQ20" s="300" t="s">
        <v>5</v>
      </c>
      <c r="BR20" s="300"/>
      <c r="BS20" s="309" t="s">
        <v>1012</v>
      </c>
      <c r="BT20" s="309" t="s">
        <v>1015</v>
      </c>
      <c r="BU20" s="300" t="s">
        <v>5</v>
      </c>
      <c r="BV20" s="301" t="s">
        <v>5</v>
      </c>
      <c r="BW20" s="310">
        <f t="shared" si="34"/>
        <v>0</v>
      </c>
      <c r="BX20" s="311">
        <f t="shared" si="35"/>
        <v>0</v>
      </c>
      <c r="BY20" s="312">
        <f t="shared" si="36"/>
        <v>1</v>
      </c>
      <c r="BZ20" s="311">
        <f t="shared" si="37"/>
        <v>1</v>
      </c>
      <c r="CA20" s="312">
        <f t="shared" si="38"/>
        <v>0</v>
      </c>
      <c r="CB20" s="311">
        <f t="shared" si="39"/>
        <v>0</v>
      </c>
      <c r="CC20" s="312">
        <f t="shared" si="40"/>
        <v>1</v>
      </c>
      <c r="CD20" s="311">
        <f t="shared" si="41"/>
        <v>1</v>
      </c>
      <c r="CE20" s="312">
        <f t="shared" si="42"/>
        <v>0</v>
      </c>
      <c r="CF20" s="311">
        <f t="shared" si="43"/>
        <v>0</v>
      </c>
      <c r="CG20" s="312">
        <f t="shared" si="44"/>
        <v>1</v>
      </c>
      <c r="CH20" s="311">
        <f t="shared" si="45"/>
        <v>1</v>
      </c>
      <c r="CI20" s="312">
        <f t="shared" si="46"/>
        <v>0</v>
      </c>
      <c r="CJ20" s="311">
        <f t="shared" si="47"/>
        <v>0</v>
      </c>
      <c r="CK20" s="312">
        <f t="shared" si="48"/>
        <v>6</v>
      </c>
      <c r="CL20" s="311">
        <f t="shared" si="49"/>
        <v>1</v>
      </c>
      <c r="CM20" s="312">
        <f t="shared" si="50"/>
        <v>0</v>
      </c>
      <c r="CN20" s="311">
        <f t="shared" si="51"/>
        <v>0</v>
      </c>
      <c r="CO20" s="312">
        <v>0</v>
      </c>
      <c r="CP20" s="311">
        <v>0</v>
      </c>
      <c r="CQ20" s="312">
        <f t="shared" si="52"/>
        <v>1</v>
      </c>
      <c r="CR20" s="311">
        <f t="shared" si="53"/>
        <v>1</v>
      </c>
      <c r="CS20" s="312">
        <f t="shared" si="54"/>
        <v>0</v>
      </c>
      <c r="CT20" s="311">
        <f t="shared" si="55"/>
        <v>0</v>
      </c>
      <c r="CU20" s="312">
        <v>0</v>
      </c>
      <c r="CV20" s="311">
        <v>0</v>
      </c>
      <c r="CW20" s="312">
        <f t="shared" si="56"/>
        <v>1</v>
      </c>
      <c r="CX20" s="311">
        <f t="shared" si="57"/>
        <v>1</v>
      </c>
      <c r="CY20" s="312">
        <f t="shared" si="58"/>
        <v>1</v>
      </c>
      <c r="CZ20" s="311">
        <f t="shared" si="59"/>
        <v>1</v>
      </c>
      <c r="DA20" s="312">
        <f t="shared" si="60"/>
        <v>1</v>
      </c>
      <c r="DB20" s="311">
        <f t="shared" si="61"/>
        <v>1</v>
      </c>
      <c r="DC20" s="313">
        <f t="shared" si="62"/>
        <v>64</v>
      </c>
      <c r="DD20" s="314">
        <f t="shared" si="63"/>
        <v>0</v>
      </c>
      <c r="DE20" s="312">
        <f t="shared" si="64"/>
        <v>1</v>
      </c>
      <c r="DF20" s="311">
        <f t="shared" si="65"/>
        <v>1</v>
      </c>
      <c r="DG20" s="312">
        <f t="shared" si="66"/>
        <v>0</v>
      </c>
      <c r="DH20" s="315">
        <f t="shared" si="67"/>
        <v>0</v>
      </c>
      <c r="DI20" s="296" t="s">
        <v>158</v>
      </c>
    </row>
    <row r="21" spans="1:113" ht="15.75">
      <c r="A21" s="297" t="s">
        <v>66</v>
      </c>
      <c r="B21" s="511" t="s">
        <v>173</v>
      </c>
      <c r="C21" s="296"/>
      <c r="D21" s="297" t="s">
        <v>1014</v>
      </c>
      <c r="E21" s="316" t="str">
        <f t="shared" si="32"/>
        <v/>
      </c>
      <c r="F21" s="299"/>
      <c r="G21" s="300" t="s">
        <v>5</v>
      </c>
      <c r="H21" s="300" t="s">
        <v>5</v>
      </c>
      <c r="I21" s="301" t="s">
        <v>5</v>
      </c>
      <c r="J21" s="302" t="str">
        <f t="shared" si="33"/>
        <v xml:space="preserve">CA_SENSOR_12
HW_RTC
</v>
      </c>
      <c r="K21" s="303" t="s">
        <v>5</v>
      </c>
      <c r="L21" s="188" t="s">
        <v>5</v>
      </c>
      <c r="M21" s="188" t="s">
        <v>5</v>
      </c>
      <c r="N21" s="188" t="s">
        <v>5</v>
      </c>
      <c r="O21" s="188" t="s">
        <v>5</v>
      </c>
      <c r="P21" s="188"/>
      <c r="Q21" s="188" t="s">
        <v>1011</v>
      </c>
      <c r="R21" s="188" t="s">
        <v>5</v>
      </c>
      <c r="S21" s="188" t="s">
        <v>5</v>
      </c>
      <c r="T21" s="188" t="s">
        <v>5</v>
      </c>
      <c r="U21" s="188" t="s">
        <v>5</v>
      </c>
      <c r="V21" s="188" t="s">
        <v>5</v>
      </c>
      <c r="W21" s="188" t="s">
        <v>5</v>
      </c>
      <c r="X21" s="188" t="s">
        <v>5</v>
      </c>
      <c r="Y21" s="188" t="s">
        <v>5</v>
      </c>
      <c r="Z21" s="188" t="s">
        <v>5</v>
      </c>
      <c r="AA21" s="188" t="s">
        <v>5</v>
      </c>
      <c r="AB21" s="188" t="s">
        <v>5</v>
      </c>
      <c r="AC21" s="188" t="s">
        <v>5</v>
      </c>
      <c r="AD21" s="188" t="s">
        <v>5</v>
      </c>
      <c r="AE21" s="188" t="s">
        <v>5</v>
      </c>
      <c r="AF21" s="188"/>
      <c r="AG21" s="188" t="s">
        <v>5</v>
      </c>
      <c r="AH21" s="188" t="s">
        <v>5</v>
      </c>
      <c r="AI21" s="188" t="s">
        <v>5</v>
      </c>
      <c r="AJ21" s="188" t="s">
        <v>5</v>
      </c>
      <c r="AK21" s="304" t="s">
        <v>1011</v>
      </c>
      <c r="AL21" s="303" t="s">
        <v>5</v>
      </c>
      <c r="AM21" s="188" t="s">
        <v>5</v>
      </c>
      <c r="AN21" s="188" t="s">
        <v>5</v>
      </c>
      <c r="AO21" s="188" t="s">
        <v>5</v>
      </c>
      <c r="AP21" s="307" t="s">
        <v>1015</v>
      </c>
      <c r="AQ21" s="188" t="s">
        <v>5</v>
      </c>
      <c r="AR21" s="306" t="s">
        <v>5</v>
      </c>
      <c r="AS21" s="303" t="s">
        <v>5</v>
      </c>
      <c r="AT21" s="188" t="s">
        <v>5</v>
      </c>
      <c r="AU21" s="188" t="s">
        <v>5</v>
      </c>
      <c r="AV21" s="188" t="s">
        <v>5</v>
      </c>
      <c r="AW21" s="188" t="s">
        <v>5</v>
      </c>
      <c r="AX21" s="188" t="s">
        <v>5</v>
      </c>
      <c r="AY21" s="188" t="s">
        <v>5</v>
      </c>
      <c r="AZ21" s="307" t="s">
        <v>1015</v>
      </c>
      <c r="BA21" s="188" t="s">
        <v>5</v>
      </c>
      <c r="BB21" s="304" t="s">
        <v>5</v>
      </c>
      <c r="BC21" s="308" t="s">
        <v>5</v>
      </c>
      <c r="BD21" s="300" t="s">
        <v>5</v>
      </c>
      <c r="BE21" s="309" t="s">
        <v>1015</v>
      </c>
      <c r="BF21" s="300" t="s">
        <v>5</v>
      </c>
      <c r="BG21" s="300" t="s">
        <v>5</v>
      </c>
      <c r="BH21" s="309" t="s">
        <v>1015</v>
      </c>
      <c r="BI21" s="309" t="s">
        <v>1015</v>
      </c>
      <c r="BJ21" s="300" t="s">
        <v>5</v>
      </c>
      <c r="BK21" s="309" t="s">
        <v>1015</v>
      </c>
      <c r="BL21" s="300" t="s">
        <v>5</v>
      </c>
      <c r="BM21" s="309" t="s">
        <v>1015</v>
      </c>
      <c r="BN21" s="300" t="s">
        <v>5</v>
      </c>
      <c r="BO21" s="309" t="s">
        <v>1015</v>
      </c>
      <c r="BP21" s="309" t="s">
        <v>1015</v>
      </c>
      <c r="BQ21" s="300" t="s">
        <v>5</v>
      </c>
      <c r="BR21" s="300"/>
      <c r="BS21" s="309" t="s">
        <v>1012</v>
      </c>
      <c r="BT21" s="309" t="s">
        <v>1015</v>
      </c>
      <c r="BU21" s="300" t="s">
        <v>5</v>
      </c>
      <c r="BV21" s="301" t="s">
        <v>5</v>
      </c>
      <c r="BW21" s="310">
        <f t="shared" si="34"/>
        <v>0</v>
      </c>
      <c r="BX21" s="311">
        <f t="shared" si="35"/>
        <v>0</v>
      </c>
      <c r="BY21" s="312">
        <f t="shared" si="36"/>
        <v>1</v>
      </c>
      <c r="BZ21" s="311">
        <f t="shared" si="37"/>
        <v>1</v>
      </c>
      <c r="CA21" s="312">
        <f t="shared" si="38"/>
        <v>0</v>
      </c>
      <c r="CB21" s="311">
        <f t="shared" si="39"/>
        <v>0</v>
      </c>
      <c r="CC21" s="312">
        <f t="shared" si="40"/>
        <v>1</v>
      </c>
      <c r="CD21" s="311">
        <f t="shared" si="41"/>
        <v>1</v>
      </c>
      <c r="CE21" s="312">
        <f t="shared" si="42"/>
        <v>0</v>
      </c>
      <c r="CF21" s="311">
        <f t="shared" si="43"/>
        <v>0</v>
      </c>
      <c r="CG21" s="312">
        <f t="shared" si="44"/>
        <v>1</v>
      </c>
      <c r="CH21" s="311">
        <f t="shared" si="45"/>
        <v>1</v>
      </c>
      <c r="CI21" s="312">
        <f t="shared" si="46"/>
        <v>0</v>
      </c>
      <c r="CJ21" s="311">
        <f t="shared" si="47"/>
        <v>0</v>
      </c>
      <c r="CK21" s="312">
        <f t="shared" si="48"/>
        <v>6</v>
      </c>
      <c r="CL21" s="311">
        <f t="shared" si="49"/>
        <v>1</v>
      </c>
      <c r="CM21" s="312">
        <f t="shared" si="50"/>
        <v>0</v>
      </c>
      <c r="CN21" s="311">
        <f t="shared" si="51"/>
        <v>0</v>
      </c>
      <c r="CO21" s="312">
        <v>0</v>
      </c>
      <c r="CP21" s="311">
        <v>0</v>
      </c>
      <c r="CQ21" s="312">
        <f t="shared" si="52"/>
        <v>1</v>
      </c>
      <c r="CR21" s="311">
        <f t="shared" si="53"/>
        <v>1</v>
      </c>
      <c r="CS21" s="312">
        <f t="shared" si="54"/>
        <v>0</v>
      </c>
      <c r="CT21" s="311">
        <f t="shared" si="55"/>
        <v>0</v>
      </c>
      <c r="CU21" s="312">
        <v>0</v>
      </c>
      <c r="CV21" s="311">
        <v>0</v>
      </c>
      <c r="CW21" s="312">
        <f t="shared" si="56"/>
        <v>1</v>
      </c>
      <c r="CX21" s="311">
        <f t="shared" si="57"/>
        <v>1</v>
      </c>
      <c r="CY21" s="312">
        <f t="shared" si="58"/>
        <v>1</v>
      </c>
      <c r="CZ21" s="311">
        <f t="shared" si="59"/>
        <v>1</v>
      </c>
      <c r="DA21" s="312">
        <f t="shared" si="60"/>
        <v>1</v>
      </c>
      <c r="DB21" s="311">
        <f t="shared" si="61"/>
        <v>1</v>
      </c>
      <c r="DC21" s="313">
        <f t="shared" si="62"/>
        <v>64</v>
      </c>
      <c r="DD21" s="314">
        <f t="shared" si="63"/>
        <v>0</v>
      </c>
      <c r="DE21" s="312">
        <f t="shared" si="64"/>
        <v>1</v>
      </c>
      <c r="DF21" s="311">
        <f t="shared" si="65"/>
        <v>1</v>
      </c>
      <c r="DG21" s="312">
        <f t="shared" si="66"/>
        <v>0</v>
      </c>
      <c r="DH21" s="315">
        <f t="shared" si="67"/>
        <v>0</v>
      </c>
      <c r="DI21" s="296" t="s">
        <v>158</v>
      </c>
    </row>
    <row r="22" spans="1:113" ht="15.75">
      <c r="A22" s="297" t="s">
        <v>68</v>
      </c>
      <c r="B22" s="511" t="s">
        <v>175</v>
      </c>
      <c r="C22" s="296"/>
      <c r="D22" s="297" t="s">
        <v>1014</v>
      </c>
      <c r="E22" s="316" t="str">
        <f t="shared" si="32"/>
        <v/>
      </c>
      <c r="F22" s="299"/>
      <c r="G22" s="300" t="s">
        <v>5</v>
      </c>
      <c r="H22" s="300" t="s">
        <v>5</v>
      </c>
      <c r="I22" s="301" t="s">
        <v>5</v>
      </c>
      <c r="J22" s="302" t="str">
        <f t="shared" si="33"/>
        <v xml:space="preserve">CA_SENSOR_12
HW_RTC
</v>
      </c>
      <c r="K22" s="303" t="s">
        <v>5</v>
      </c>
      <c r="L22" s="188" t="s">
        <v>5</v>
      </c>
      <c r="M22" s="188" t="s">
        <v>5</v>
      </c>
      <c r="N22" s="188" t="s">
        <v>5</v>
      </c>
      <c r="O22" s="188" t="s">
        <v>5</v>
      </c>
      <c r="P22" s="188"/>
      <c r="Q22" s="188" t="s">
        <v>1011</v>
      </c>
      <c r="R22" s="188" t="s">
        <v>5</v>
      </c>
      <c r="S22" s="188" t="s">
        <v>5</v>
      </c>
      <c r="T22" s="188" t="s">
        <v>5</v>
      </c>
      <c r="U22" s="188" t="s">
        <v>5</v>
      </c>
      <c r="V22" s="188" t="s">
        <v>5</v>
      </c>
      <c r="W22" s="188" t="s">
        <v>5</v>
      </c>
      <c r="X22" s="188" t="s">
        <v>5</v>
      </c>
      <c r="Y22" s="188" t="s">
        <v>5</v>
      </c>
      <c r="Z22" s="188" t="s">
        <v>5</v>
      </c>
      <c r="AA22" s="188" t="s">
        <v>5</v>
      </c>
      <c r="AB22" s="188" t="s">
        <v>5</v>
      </c>
      <c r="AC22" s="188" t="s">
        <v>5</v>
      </c>
      <c r="AD22" s="188" t="s">
        <v>5</v>
      </c>
      <c r="AE22" s="188" t="s">
        <v>5</v>
      </c>
      <c r="AF22" s="188"/>
      <c r="AG22" s="188" t="s">
        <v>5</v>
      </c>
      <c r="AH22" s="188" t="s">
        <v>5</v>
      </c>
      <c r="AI22" s="188" t="s">
        <v>5</v>
      </c>
      <c r="AJ22" s="188" t="s">
        <v>5</v>
      </c>
      <c r="AK22" s="304" t="s">
        <v>1011</v>
      </c>
      <c r="AL22" s="303" t="s">
        <v>5</v>
      </c>
      <c r="AM22" s="188" t="s">
        <v>5</v>
      </c>
      <c r="AN22" s="188" t="s">
        <v>5</v>
      </c>
      <c r="AO22" s="188" t="s">
        <v>5</v>
      </c>
      <c r="AP22" s="307" t="s">
        <v>1015</v>
      </c>
      <c r="AQ22" s="188" t="s">
        <v>5</v>
      </c>
      <c r="AR22" s="306" t="s">
        <v>5</v>
      </c>
      <c r="AS22" s="303" t="s">
        <v>5</v>
      </c>
      <c r="AT22" s="188" t="s">
        <v>5</v>
      </c>
      <c r="AU22" s="188" t="s">
        <v>5</v>
      </c>
      <c r="AV22" s="188" t="s">
        <v>5</v>
      </c>
      <c r="AW22" s="188" t="s">
        <v>5</v>
      </c>
      <c r="AX22" s="188" t="s">
        <v>5</v>
      </c>
      <c r="AY22" s="188" t="s">
        <v>5</v>
      </c>
      <c r="AZ22" s="307" t="s">
        <v>1015</v>
      </c>
      <c r="BA22" s="188" t="s">
        <v>5</v>
      </c>
      <c r="BB22" s="304" t="s">
        <v>5</v>
      </c>
      <c r="BC22" s="308" t="s">
        <v>5</v>
      </c>
      <c r="BD22" s="300" t="s">
        <v>5</v>
      </c>
      <c r="BE22" s="309" t="s">
        <v>1015</v>
      </c>
      <c r="BF22" s="300" t="s">
        <v>5</v>
      </c>
      <c r="BG22" s="300" t="s">
        <v>5</v>
      </c>
      <c r="BH22" s="309" t="s">
        <v>1015</v>
      </c>
      <c r="BI22" s="309" t="s">
        <v>1015</v>
      </c>
      <c r="BJ22" s="300" t="s">
        <v>5</v>
      </c>
      <c r="BK22" s="309" t="s">
        <v>1015</v>
      </c>
      <c r="BL22" s="300" t="s">
        <v>5</v>
      </c>
      <c r="BM22" s="309" t="s">
        <v>1015</v>
      </c>
      <c r="BN22" s="300" t="s">
        <v>5</v>
      </c>
      <c r="BO22" s="309" t="s">
        <v>1015</v>
      </c>
      <c r="BP22" s="309" t="s">
        <v>1015</v>
      </c>
      <c r="BQ22" s="300" t="s">
        <v>5</v>
      </c>
      <c r="BR22" s="300"/>
      <c r="BS22" s="309" t="s">
        <v>1012</v>
      </c>
      <c r="BT22" s="309" t="s">
        <v>1015</v>
      </c>
      <c r="BU22" s="300" t="s">
        <v>5</v>
      </c>
      <c r="BV22" s="301" t="s">
        <v>5</v>
      </c>
      <c r="BW22" s="310">
        <f t="shared" si="34"/>
        <v>0</v>
      </c>
      <c r="BX22" s="311">
        <f t="shared" si="35"/>
        <v>0</v>
      </c>
      <c r="BY22" s="312">
        <f t="shared" si="36"/>
        <v>1</v>
      </c>
      <c r="BZ22" s="311">
        <f t="shared" si="37"/>
        <v>1</v>
      </c>
      <c r="CA22" s="312">
        <f t="shared" si="38"/>
        <v>0</v>
      </c>
      <c r="CB22" s="311">
        <f t="shared" si="39"/>
        <v>0</v>
      </c>
      <c r="CC22" s="312">
        <f t="shared" si="40"/>
        <v>1</v>
      </c>
      <c r="CD22" s="311">
        <f t="shared" si="41"/>
        <v>1</v>
      </c>
      <c r="CE22" s="312">
        <f t="shared" si="42"/>
        <v>0</v>
      </c>
      <c r="CF22" s="311">
        <f t="shared" si="43"/>
        <v>0</v>
      </c>
      <c r="CG22" s="312">
        <f t="shared" si="44"/>
        <v>1</v>
      </c>
      <c r="CH22" s="311">
        <f t="shared" si="45"/>
        <v>1</v>
      </c>
      <c r="CI22" s="312">
        <f t="shared" si="46"/>
        <v>0</v>
      </c>
      <c r="CJ22" s="311">
        <f t="shared" si="47"/>
        <v>0</v>
      </c>
      <c r="CK22" s="312">
        <f t="shared" si="48"/>
        <v>6</v>
      </c>
      <c r="CL22" s="311">
        <f t="shared" si="49"/>
        <v>1</v>
      </c>
      <c r="CM22" s="312">
        <f t="shared" si="50"/>
        <v>0</v>
      </c>
      <c r="CN22" s="311">
        <f t="shared" si="51"/>
        <v>0</v>
      </c>
      <c r="CO22" s="312">
        <v>0</v>
      </c>
      <c r="CP22" s="311">
        <v>0</v>
      </c>
      <c r="CQ22" s="312">
        <f t="shared" si="52"/>
        <v>1</v>
      </c>
      <c r="CR22" s="311">
        <f t="shared" si="53"/>
        <v>1</v>
      </c>
      <c r="CS22" s="312">
        <f t="shared" si="54"/>
        <v>0</v>
      </c>
      <c r="CT22" s="311">
        <f t="shared" si="55"/>
        <v>0</v>
      </c>
      <c r="CU22" s="312">
        <v>0</v>
      </c>
      <c r="CV22" s="311">
        <v>0</v>
      </c>
      <c r="CW22" s="312">
        <f t="shared" si="56"/>
        <v>1</v>
      </c>
      <c r="CX22" s="311">
        <f t="shared" si="57"/>
        <v>1</v>
      </c>
      <c r="CY22" s="312">
        <f t="shared" si="58"/>
        <v>1</v>
      </c>
      <c r="CZ22" s="311">
        <f t="shared" si="59"/>
        <v>1</v>
      </c>
      <c r="DA22" s="312">
        <f t="shared" si="60"/>
        <v>1</v>
      </c>
      <c r="DB22" s="311">
        <f t="shared" si="61"/>
        <v>1</v>
      </c>
      <c r="DC22" s="313">
        <f t="shared" si="62"/>
        <v>64</v>
      </c>
      <c r="DD22" s="314">
        <f t="shared" si="63"/>
        <v>0</v>
      </c>
      <c r="DE22" s="312">
        <f t="shared" si="64"/>
        <v>1</v>
      </c>
      <c r="DF22" s="311">
        <f t="shared" si="65"/>
        <v>1</v>
      </c>
      <c r="DG22" s="312">
        <f t="shared" si="66"/>
        <v>0</v>
      </c>
      <c r="DH22" s="315">
        <f t="shared" si="67"/>
        <v>0</v>
      </c>
      <c r="DI22" s="296" t="s">
        <v>158</v>
      </c>
    </row>
    <row r="23" spans="1:113" ht="15.75">
      <c r="A23" s="297" t="s">
        <v>70</v>
      </c>
      <c r="B23" s="511" t="s">
        <v>177</v>
      </c>
      <c r="C23" s="296"/>
      <c r="D23" s="297" t="s">
        <v>1014</v>
      </c>
      <c r="E23" s="316" t="str">
        <f t="shared" si="32"/>
        <v/>
      </c>
      <c r="F23" s="299"/>
      <c r="G23" s="300" t="s">
        <v>5</v>
      </c>
      <c r="H23" s="300" t="s">
        <v>5</v>
      </c>
      <c r="I23" s="301" t="s">
        <v>5</v>
      </c>
      <c r="J23" s="302" t="str">
        <f t="shared" si="33"/>
        <v xml:space="preserve">CA_SENSOR_12
HW_RTC
</v>
      </c>
      <c r="K23" s="303" t="s">
        <v>5</v>
      </c>
      <c r="L23" s="188" t="s">
        <v>5</v>
      </c>
      <c r="M23" s="188" t="s">
        <v>5</v>
      </c>
      <c r="N23" s="188" t="s">
        <v>5</v>
      </c>
      <c r="O23" s="188" t="s">
        <v>5</v>
      </c>
      <c r="P23" s="188"/>
      <c r="Q23" s="188" t="s">
        <v>1011</v>
      </c>
      <c r="R23" s="188" t="s">
        <v>5</v>
      </c>
      <c r="S23" s="188" t="s">
        <v>5</v>
      </c>
      <c r="T23" s="188" t="s">
        <v>5</v>
      </c>
      <c r="U23" s="188" t="s">
        <v>5</v>
      </c>
      <c r="V23" s="188" t="s">
        <v>5</v>
      </c>
      <c r="W23" s="188" t="s">
        <v>5</v>
      </c>
      <c r="X23" s="188" t="s">
        <v>5</v>
      </c>
      <c r="Y23" s="188" t="s">
        <v>5</v>
      </c>
      <c r="Z23" s="188" t="s">
        <v>5</v>
      </c>
      <c r="AA23" s="188" t="s">
        <v>5</v>
      </c>
      <c r="AB23" s="188" t="s">
        <v>5</v>
      </c>
      <c r="AC23" s="188" t="s">
        <v>5</v>
      </c>
      <c r="AD23" s="188" t="s">
        <v>5</v>
      </c>
      <c r="AE23" s="188" t="s">
        <v>5</v>
      </c>
      <c r="AF23" s="188"/>
      <c r="AG23" s="188" t="s">
        <v>5</v>
      </c>
      <c r="AH23" s="188" t="s">
        <v>5</v>
      </c>
      <c r="AI23" s="188" t="s">
        <v>5</v>
      </c>
      <c r="AJ23" s="188" t="s">
        <v>5</v>
      </c>
      <c r="AK23" s="304" t="s">
        <v>1011</v>
      </c>
      <c r="AL23" s="303" t="s">
        <v>5</v>
      </c>
      <c r="AM23" s="188" t="s">
        <v>5</v>
      </c>
      <c r="AN23" s="188" t="s">
        <v>5</v>
      </c>
      <c r="AO23" s="188" t="s">
        <v>5</v>
      </c>
      <c r="AP23" s="307" t="s">
        <v>1015</v>
      </c>
      <c r="AQ23" s="188" t="s">
        <v>5</v>
      </c>
      <c r="AR23" s="306" t="s">
        <v>5</v>
      </c>
      <c r="AS23" s="303" t="s">
        <v>5</v>
      </c>
      <c r="AT23" s="188" t="s">
        <v>5</v>
      </c>
      <c r="AU23" s="188" t="s">
        <v>5</v>
      </c>
      <c r="AV23" s="188" t="s">
        <v>5</v>
      </c>
      <c r="AW23" s="188" t="s">
        <v>5</v>
      </c>
      <c r="AX23" s="188" t="s">
        <v>5</v>
      </c>
      <c r="AY23" s="188" t="s">
        <v>5</v>
      </c>
      <c r="AZ23" s="307" t="s">
        <v>1015</v>
      </c>
      <c r="BA23" s="188" t="s">
        <v>5</v>
      </c>
      <c r="BB23" s="304" t="s">
        <v>5</v>
      </c>
      <c r="BC23" s="308" t="s">
        <v>5</v>
      </c>
      <c r="BD23" s="300" t="s">
        <v>5</v>
      </c>
      <c r="BE23" s="309" t="s">
        <v>1015</v>
      </c>
      <c r="BF23" s="300" t="s">
        <v>5</v>
      </c>
      <c r="BG23" s="300" t="s">
        <v>5</v>
      </c>
      <c r="BH23" s="309" t="s">
        <v>1015</v>
      </c>
      <c r="BI23" s="309" t="s">
        <v>1015</v>
      </c>
      <c r="BJ23" s="300" t="s">
        <v>5</v>
      </c>
      <c r="BK23" s="309" t="s">
        <v>1015</v>
      </c>
      <c r="BL23" s="300" t="s">
        <v>5</v>
      </c>
      <c r="BM23" s="309" t="s">
        <v>1015</v>
      </c>
      <c r="BN23" s="300" t="s">
        <v>5</v>
      </c>
      <c r="BO23" s="309" t="s">
        <v>1015</v>
      </c>
      <c r="BP23" s="309" t="s">
        <v>1015</v>
      </c>
      <c r="BQ23" s="300" t="s">
        <v>5</v>
      </c>
      <c r="BR23" s="300"/>
      <c r="BS23" s="309" t="s">
        <v>1012</v>
      </c>
      <c r="BT23" s="309" t="s">
        <v>1015</v>
      </c>
      <c r="BU23" s="300" t="s">
        <v>5</v>
      </c>
      <c r="BV23" s="301" t="s">
        <v>5</v>
      </c>
      <c r="BW23" s="310">
        <f t="shared" si="34"/>
        <v>0</v>
      </c>
      <c r="BX23" s="311">
        <f t="shared" si="35"/>
        <v>0</v>
      </c>
      <c r="BY23" s="312">
        <f t="shared" si="36"/>
        <v>1</v>
      </c>
      <c r="BZ23" s="311">
        <f t="shared" si="37"/>
        <v>1</v>
      </c>
      <c r="CA23" s="312">
        <f t="shared" si="38"/>
        <v>0</v>
      </c>
      <c r="CB23" s="311">
        <f t="shared" si="39"/>
        <v>0</v>
      </c>
      <c r="CC23" s="312">
        <f t="shared" si="40"/>
        <v>1</v>
      </c>
      <c r="CD23" s="311">
        <f t="shared" si="41"/>
        <v>1</v>
      </c>
      <c r="CE23" s="312">
        <f t="shared" si="42"/>
        <v>0</v>
      </c>
      <c r="CF23" s="311">
        <f t="shared" si="43"/>
        <v>0</v>
      </c>
      <c r="CG23" s="312">
        <f t="shared" si="44"/>
        <v>1</v>
      </c>
      <c r="CH23" s="311">
        <f t="shared" si="45"/>
        <v>1</v>
      </c>
      <c r="CI23" s="312">
        <f t="shared" si="46"/>
        <v>0</v>
      </c>
      <c r="CJ23" s="311">
        <f t="shared" si="47"/>
        <v>0</v>
      </c>
      <c r="CK23" s="312">
        <f t="shared" si="48"/>
        <v>6</v>
      </c>
      <c r="CL23" s="311">
        <f t="shared" si="49"/>
        <v>1</v>
      </c>
      <c r="CM23" s="312">
        <f t="shared" si="50"/>
        <v>0</v>
      </c>
      <c r="CN23" s="311">
        <f t="shared" si="51"/>
        <v>0</v>
      </c>
      <c r="CO23" s="312">
        <v>0</v>
      </c>
      <c r="CP23" s="311">
        <v>0</v>
      </c>
      <c r="CQ23" s="312">
        <f t="shared" si="52"/>
        <v>1</v>
      </c>
      <c r="CR23" s="311">
        <f t="shared" si="53"/>
        <v>1</v>
      </c>
      <c r="CS23" s="312">
        <f t="shared" si="54"/>
        <v>0</v>
      </c>
      <c r="CT23" s="311">
        <f t="shared" si="55"/>
        <v>0</v>
      </c>
      <c r="CU23" s="312">
        <v>0</v>
      </c>
      <c r="CV23" s="311">
        <v>0</v>
      </c>
      <c r="CW23" s="312">
        <f t="shared" si="56"/>
        <v>1</v>
      </c>
      <c r="CX23" s="311">
        <f t="shared" si="57"/>
        <v>1</v>
      </c>
      <c r="CY23" s="312">
        <f t="shared" si="58"/>
        <v>1</v>
      </c>
      <c r="CZ23" s="311">
        <f t="shared" si="59"/>
        <v>1</v>
      </c>
      <c r="DA23" s="312">
        <f t="shared" si="60"/>
        <v>1</v>
      </c>
      <c r="DB23" s="311">
        <f t="shared" si="61"/>
        <v>1</v>
      </c>
      <c r="DC23" s="313">
        <f t="shared" si="62"/>
        <v>64</v>
      </c>
      <c r="DD23" s="314">
        <f t="shared" si="63"/>
        <v>0</v>
      </c>
      <c r="DE23" s="312">
        <f t="shared" si="64"/>
        <v>1</v>
      </c>
      <c r="DF23" s="311">
        <f t="shared" si="65"/>
        <v>1</v>
      </c>
      <c r="DG23" s="312">
        <f t="shared" si="66"/>
        <v>0</v>
      </c>
      <c r="DH23" s="315">
        <f t="shared" si="67"/>
        <v>0</v>
      </c>
      <c r="DI23" s="296" t="s">
        <v>158</v>
      </c>
    </row>
    <row r="24" spans="1:113" ht="15.75">
      <c r="A24" s="297" t="s">
        <v>72</v>
      </c>
      <c r="B24" s="511" t="s">
        <v>179</v>
      </c>
      <c r="C24" s="296"/>
      <c r="D24" s="297" t="s">
        <v>1014</v>
      </c>
      <c r="E24" s="316" t="str">
        <f t="shared" si="32"/>
        <v/>
      </c>
      <c r="F24" s="299"/>
      <c r="G24" s="300" t="s">
        <v>5</v>
      </c>
      <c r="H24" s="300" t="s">
        <v>5</v>
      </c>
      <c r="I24" s="301" t="s">
        <v>5</v>
      </c>
      <c r="J24" s="302" t="str">
        <f t="shared" si="33"/>
        <v xml:space="preserve">CA_SENSOR_12
HW_RTC
</v>
      </c>
      <c r="K24" s="303" t="s">
        <v>5</v>
      </c>
      <c r="L24" s="188" t="s">
        <v>5</v>
      </c>
      <c r="M24" s="188" t="s">
        <v>5</v>
      </c>
      <c r="N24" s="188" t="s">
        <v>5</v>
      </c>
      <c r="O24" s="188" t="s">
        <v>5</v>
      </c>
      <c r="P24" s="188"/>
      <c r="Q24" s="188" t="s">
        <v>1011</v>
      </c>
      <c r="R24" s="188" t="s">
        <v>5</v>
      </c>
      <c r="S24" s="188" t="s">
        <v>5</v>
      </c>
      <c r="T24" s="188" t="s">
        <v>5</v>
      </c>
      <c r="U24" s="188" t="s">
        <v>5</v>
      </c>
      <c r="V24" s="188" t="s">
        <v>5</v>
      </c>
      <c r="W24" s="188" t="s">
        <v>5</v>
      </c>
      <c r="X24" s="188" t="s">
        <v>5</v>
      </c>
      <c r="Y24" s="188" t="s">
        <v>5</v>
      </c>
      <c r="Z24" s="188" t="s">
        <v>5</v>
      </c>
      <c r="AA24" s="188" t="s">
        <v>5</v>
      </c>
      <c r="AB24" s="188" t="s">
        <v>5</v>
      </c>
      <c r="AC24" s="188" t="s">
        <v>5</v>
      </c>
      <c r="AD24" s="188" t="s">
        <v>5</v>
      </c>
      <c r="AE24" s="188" t="s">
        <v>5</v>
      </c>
      <c r="AF24" s="188"/>
      <c r="AG24" s="188" t="s">
        <v>5</v>
      </c>
      <c r="AH24" s="188" t="s">
        <v>5</v>
      </c>
      <c r="AI24" s="188" t="s">
        <v>5</v>
      </c>
      <c r="AJ24" s="188" t="s">
        <v>5</v>
      </c>
      <c r="AK24" s="304" t="s">
        <v>1011</v>
      </c>
      <c r="AL24" s="303" t="s">
        <v>5</v>
      </c>
      <c r="AM24" s="188" t="s">
        <v>5</v>
      </c>
      <c r="AN24" s="188" t="s">
        <v>5</v>
      </c>
      <c r="AO24" s="188" t="s">
        <v>5</v>
      </c>
      <c r="AP24" s="307" t="s">
        <v>1015</v>
      </c>
      <c r="AQ24" s="188" t="s">
        <v>5</v>
      </c>
      <c r="AR24" s="306" t="s">
        <v>5</v>
      </c>
      <c r="AS24" s="303" t="s">
        <v>5</v>
      </c>
      <c r="AT24" s="188" t="s">
        <v>5</v>
      </c>
      <c r="AU24" s="188" t="s">
        <v>5</v>
      </c>
      <c r="AV24" s="188" t="s">
        <v>5</v>
      </c>
      <c r="AW24" s="188" t="s">
        <v>5</v>
      </c>
      <c r="AX24" s="188" t="s">
        <v>5</v>
      </c>
      <c r="AY24" s="188" t="s">
        <v>5</v>
      </c>
      <c r="AZ24" s="307" t="s">
        <v>1015</v>
      </c>
      <c r="BA24" s="188" t="s">
        <v>5</v>
      </c>
      <c r="BB24" s="304" t="s">
        <v>5</v>
      </c>
      <c r="BC24" s="308" t="s">
        <v>5</v>
      </c>
      <c r="BD24" s="300" t="s">
        <v>5</v>
      </c>
      <c r="BE24" s="309" t="s">
        <v>1015</v>
      </c>
      <c r="BF24" s="300" t="s">
        <v>5</v>
      </c>
      <c r="BG24" s="300" t="s">
        <v>5</v>
      </c>
      <c r="BH24" s="309" t="s">
        <v>1015</v>
      </c>
      <c r="BI24" s="309" t="s">
        <v>1015</v>
      </c>
      <c r="BJ24" s="300" t="s">
        <v>5</v>
      </c>
      <c r="BK24" s="309" t="s">
        <v>1015</v>
      </c>
      <c r="BL24" s="300" t="s">
        <v>5</v>
      </c>
      <c r="BM24" s="309" t="s">
        <v>1015</v>
      </c>
      <c r="BN24" s="300" t="s">
        <v>5</v>
      </c>
      <c r="BO24" s="309" t="s">
        <v>1015</v>
      </c>
      <c r="BP24" s="309" t="s">
        <v>1015</v>
      </c>
      <c r="BQ24" s="300" t="s">
        <v>5</v>
      </c>
      <c r="BR24" s="300"/>
      <c r="BS24" s="309" t="s">
        <v>1012</v>
      </c>
      <c r="BT24" s="309" t="s">
        <v>1015</v>
      </c>
      <c r="BU24" s="300" t="s">
        <v>5</v>
      </c>
      <c r="BV24" s="301" t="s">
        <v>5</v>
      </c>
      <c r="BW24" s="310">
        <f t="shared" si="34"/>
        <v>0</v>
      </c>
      <c r="BX24" s="311">
        <f t="shared" si="35"/>
        <v>0</v>
      </c>
      <c r="BY24" s="312">
        <f t="shared" si="36"/>
        <v>1</v>
      </c>
      <c r="BZ24" s="311">
        <f t="shared" si="37"/>
        <v>1</v>
      </c>
      <c r="CA24" s="312">
        <f t="shared" si="38"/>
        <v>0</v>
      </c>
      <c r="CB24" s="311">
        <f t="shared" si="39"/>
        <v>0</v>
      </c>
      <c r="CC24" s="312">
        <f t="shared" si="40"/>
        <v>1</v>
      </c>
      <c r="CD24" s="311">
        <f t="shared" si="41"/>
        <v>1</v>
      </c>
      <c r="CE24" s="312">
        <f t="shared" si="42"/>
        <v>0</v>
      </c>
      <c r="CF24" s="311">
        <f t="shared" si="43"/>
        <v>0</v>
      </c>
      <c r="CG24" s="312">
        <f t="shared" si="44"/>
        <v>1</v>
      </c>
      <c r="CH24" s="311">
        <f t="shared" si="45"/>
        <v>1</v>
      </c>
      <c r="CI24" s="312">
        <f t="shared" si="46"/>
        <v>0</v>
      </c>
      <c r="CJ24" s="311">
        <f t="shared" si="47"/>
        <v>0</v>
      </c>
      <c r="CK24" s="312">
        <f t="shared" si="48"/>
        <v>6</v>
      </c>
      <c r="CL24" s="311">
        <f t="shared" si="49"/>
        <v>1</v>
      </c>
      <c r="CM24" s="312">
        <f t="shared" si="50"/>
        <v>0</v>
      </c>
      <c r="CN24" s="311">
        <f t="shared" si="51"/>
        <v>0</v>
      </c>
      <c r="CO24" s="312">
        <v>0</v>
      </c>
      <c r="CP24" s="311">
        <v>0</v>
      </c>
      <c r="CQ24" s="312">
        <f t="shared" si="52"/>
        <v>1</v>
      </c>
      <c r="CR24" s="311">
        <f t="shared" si="53"/>
        <v>1</v>
      </c>
      <c r="CS24" s="312">
        <f t="shared" si="54"/>
        <v>0</v>
      </c>
      <c r="CT24" s="311">
        <f t="shared" si="55"/>
        <v>0</v>
      </c>
      <c r="CU24" s="312">
        <v>0</v>
      </c>
      <c r="CV24" s="311">
        <v>0</v>
      </c>
      <c r="CW24" s="312">
        <f t="shared" si="56"/>
        <v>1</v>
      </c>
      <c r="CX24" s="311">
        <f t="shared" si="57"/>
        <v>1</v>
      </c>
      <c r="CY24" s="312">
        <f t="shared" si="58"/>
        <v>1</v>
      </c>
      <c r="CZ24" s="311">
        <f t="shared" si="59"/>
        <v>1</v>
      </c>
      <c r="DA24" s="312">
        <f t="shared" si="60"/>
        <v>1</v>
      </c>
      <c r="DB24" s="311">
        <f t="shared" si="61"/>
        <v>1</v>
      </c>
      <c r="DC24" s="313">
        <f t="shared" si="62"/>
        <v>64</v>
      </c>
      <c r="DD24" s="314">
        <f t="shared" si="63"/>
        <v>0</v>
      </c>
      <c r="DE24" s="312">
        <f t="shared" si="64"/>
        <v>1</v>
      </c>
      <c r="DF24" s="311">
        <f t="shared" si="65"/>
        <v>1</v>
      </c>
      <c r="DG24" s="312">
        <f t="shared" si="66"/>
        <v>0</v>
      </c>
      <c r="DH24" s="315">
        <f t="shared" si="67"/>
        <v>0</v>
      </c>
      <c r="DI24" s="296" t="s">
        <v>158</v>
      </c>
    </row>
    <row r="25" spans="1:113" ht="15.75">
      <c r="A25" s="297" t="s">
        <v>74</v>
      </c>
      <c r="B25" s="511" t="s">
        <v>181</v>
      </c>
      <c r="C25" s="296"/>
      <c r="D25" s="297" t="s">
        <v>1014</v>
      </c>
      <c r="E25" s="316" t="str">
        <f t="shared" si="32"/>
        <v/>
      </c>
      <c r="F25" s="299"/>
      <c r="G25" s="300" t="s">
        <v>5</v>
      </c>
      <c r="H25" s="300" t="s">
        <v>5</v>
      </c>
      <c r="I25" s="301" t="s">
        <v>5</v>
      </c>
      <c r="J25" s="302" t="str">
        <f t="shared" si="33"/>
        <v xml:space="preserve">CA_SENSOR_12
HW_RTC
</v>
      </c>
      <c r="K25" s="303" t="s">
        <v>5</v>
      </c>
      <c r="L25" s="188" t="s">
        <v>5</v>
      </c>
      <c r="M25" s="188" t="s">
        <v>5</v>
      </c>
      <c r="N25" s="188" t="s">
        <v>5</v>
      </c>
      <c r="O25" s="188" t="s">
        <v>5</v>
      </c>
      <c r="P25" s="188"/>
      <c r="Q25" s="188" t="s">
        <v>1011</v>
      </c>
      <c r="R25" s="188" t="s">
        <v>5</v>
      </c>
      <c r="S25" s="188" t="s">
        <v>5</v>
      </c>
      <c r="T25" s="188" t="s">
        <v>5</v>
      </c>
      <c r="U25" s="188" t="s">
        <v>5</v>
      </c>
      <c r="V25" s="188" t="s">
        <v>5</v>
      </c>
      <c r="W25" s="188" t="s">
        <v>5</v>
      </c>
      <c r="X25" s="188" t="s">
        <v>5</v>
      </c>
      <c r="Y25" s="188" t="s">
        <v>5</v>
      </c>
      <c r="Z25" s="188" t="s">
        <v>5</v>
      </c>
      <c r="AA25" s="188" t="s">
        <v>5</v>
      </c>
      <c r="AB25" s="188" t="s">
        <v>5</v>
      </c>
      <c r="AC25" s="188" t="s">
        <v>5</v>
      </c>
      <c r="AD25" s="188" t="s">
        <v>5</v>
      </c>
      <c r="AE25" s="188" t="s">
        <v>5</v>
      </c>
      <c r="AF25" s="188"/>
      <c r="AG25" s="188" t="s">
        <v>5</v>
      </c>
      <c r="AH25" s="188" t="s">
        <v>5</v>
      </c>
      <c r="AI25" s="188" t="s">
        <v>5</v>
      </c>
      <c r="AJ25" s="188" t="s">
        <v>5</v>
      </c>
      <c r="AK25" s="304" t="s">
        <v>1011</v>
      </c>
      <c r="AL25" s="303" t="s">
        <v>5</v>
      </c>
      <c r="AM25" s="188" t="s">
        <v>5</v>
      </c>
      <c r="AN25" s="188" t="s">
        <v>5</v>
      </c>
      <c r="AO25" s="188" t="s">
        <v>5</v>
      </c>
      <c r="AP25" s="307" t="s">
        <v>1015</v>
      </c>
      <c r="AQ25" s="188" t="s">
        <v>5</v>
      </c>
      <c r="AR25" s="306" t="s">
        <v>5</v>
      </c>
      <c r="AS25" s="303" t="s">
        <v>5</v>
      </c>
      <c r="AT25" s="188" t="s">
        <v>5</v>
      </c>
      <c r="AU25" s="188" t="s">
        <v>5</v>
      </c>
      <c r="AV25" s="188" t="s">
        <v>5</v>
      </c>
      <c r="AW25" s="188" t="s">
        <v>5</v>
      </c>
      <c r="AX25" s="188" t="s">
        <v>5</v>
      </c>
      <c r="AY25" s="188" t="s">
        <v>5</v>
      </c>
      <c r="AZ25" s="307" t="s">
        <v>1015</v>
      </c>
      <c r="BA25" s="188" t="s">
        <v>5</v>
      </c>
      <c r="BB25" s="304" t="s">
        <v>5</v>
      </c>
      <c r="BC25" s="308" t="s">
        <v>5</v>
      </c>
      <c r="BD25" s="300" t="s">
        <v>5</v>
      </c>
      <c r="BE25" s="309" t="s">
        <v>1015</v>
      </c>
      <c r="BF25" s="300" t="s">
        <v>5</v>
      </c>
      <c r="BG25" s="300" t="s">
        <v>5</v>
      </c>
      <c r="BH25" s="309" t="s">
        <v>1015</v>
      </c>
      <c r="BI25" s="309" t="s">
        <v>1015</v>
      </c>
      <c r="BJ25" s="300" t="s">
        <v>5</v>
      </c>
      <c r="BK25" s="309" t="s">
        <v>1015</v>
      </c>
      <c r="BL25" s="300" t="s">
        <v>5</v>
      </c>
      <c r="BM25" s="309" t="s">
        <v>1015</v>
      </c>
      <c r="BN25" s="300" t="s">
        <v>5</v>
      </c>
      <c r="BO25" s="309" t="s">
        <v>1015</v>
      </c>
      <c r="BP25" s="309" t="s">
        <v>1015</v>
      </c>
      <c r="BQ25" s="300" t="s">
        <v>5</v>
      </c>
      <c r="BR25" s="300"/>
      <c r="BS25" s="309" t="s">
        <v>1012</v>
      </c>
      <c r="BT25" s="309" t="s">
        <v>1015</v>
      </c>
      <c r="BU25" s="300" t="s">
        <v>5</v>
      </c>
      <c r="BV25" s="301" t="s">
        <v>5</v>
      </c>
      <c r="BW25" s="310">
        <f t="shared" si="34"/>
        <v>0</v>
      </c>
      <c r="BX25" s="311">
        <f t="shared" si="35"/>
        <v>0</v>
      </c>
      <c r="BY25" s="312">
        <f t="shared" si="36"/>
        <v>1</v>
      </c>
      <c r="BZ25" s="311">
        <f t="shared" si="37"/>
        <v>1</v>
      </c>
      <c r="CA25" s="312">
        <f t="shared" si="38"/>
        <v>0</v>
      </c>
      <c r="CB25" s="311">
        <f t="shared" si="39"/>
        <v>0</v>
      </c>
      <c r="CC25" s="312">
        <f t="shared" si="40"/>
        <v>1</v>
      </c>
      <c r="CD25" s="311">
        <f t="shared" si="41"/>
        <v>1</v>
      </c>
      <c r="CE25" s="312">
        <f t="shared" si="42"/>
        <v>0</v>
      </c>
      <c r="CF25" s="311">
        <f t="shared" si="43"/>
        <v>0</v>
      </c>
      <c r="CG25" s="312">
        <f t="shared" si="44"/>
        <v>1</v>
      </c>
      <c r="CH25" s="311">
        <f t="shared" si="45"/>
        <v>1</v>
      </c>
      <c r="CI25" s="312">
        <f t="shared" si="46"/>
        <v>0</v>
      </c>
      <c r="CJ25" s="311">
        <f t="shared" si="47"/>
        <v>0</v>
      </c>
      <c r="CK25" s="312">
        <f t="shared" si="48"/>
        <v>6</v>
      </c>
      <c r="CL25" s="311">
        <f t="shared" si="49"/>
        <v>1</v>
      </c>
      <c r="CM25" s="312">
        <f t="shared" si="50"/>
        <v>0</v>
      </c>
      <c r="CN25" s="311">
        <f t="shared" si="51"/>
        <v>0</v>
      </c>
      <c r="CO25" s="312">
        <v>0</v>
      </c>
      <c r="CP25" s="311">
        <v>0</v>
      </c>
      <c r="CQ25" s="312">
        <f t="shared" si="52"/>
        <v>1</v>
      </c>
      <c r="CR25" s="311">
        <f t="shared" si="53"/>
        <v>1</v>
      </c>
      <c r="CS25" s="312">
        <f t="shared" si="54"/>
        <v>0</v>
      </c>
      <c r="CT25" s="311">
        <f t="shared" si="55"/>
        <v>0</v>
      </c>
      <c r="CU25" s="312">
        <v>0</v>
      </c>
      <c r="CV25" s="311">
        <v>0</v>
      </c>
      <c r="CW25" s="312">
        <f t="shared" si="56"/>
        <v>1</v>
      </c>
      <c r="CX25" s="311">
        <f t="shared" si="57"/>
        <v>1</v>
      </c>
      <c r="CY25" s="312">
        <f t="shared" si="58"/>
        <v>1</v>
      </c>
      <c r="CZ25" s="311">
        <f t="shared" si="59"/>
        <v>1</v>
      </c>
      <c r="DA25" s="312">
        <f t="shared" si="60"/>
        <v>1</v>
      </c>
      <c r="DB25" s="311">
        <f t="shared" si="61"/>
        <v>1</v>
      </c>
      <c r="DC25" s="313">
        <f t="shared" si="62"/>
        <v>64</v>
      </c>
      <c r="DD25" s="314">
        <f t="shared" si="63"/>
        <v>0</v>
      </c>
      <c r="DE25" s="312">
        <f t="shared" si="64"/>
        <v>1</v>
      </c>
      <c r="DF25" s="311">
        <f t="shared" si="65"/>
        <v>1</v>
      </c>
      <c r="DG25" s="312">
        <f t="shared" si="66"/>
        <v>0</v>
      </c>
      <c r="DH25" s="315">
        <f t="shared" si="67"/>
        <v>0</v>
      </c>
      <c r="DI25" s="296" t="s">
        <v>158</v>
      </c>
    </row>
    <row r="26" spans="1:113" ht="15.75">
      <c r="A26" s="297" t="s">
        <v>39</v>
      </c>
      <c r="B26" s="511" t="s">
        <v>183</v>
      </c>
      <c r="C26" s="296"/>
      <c r="D26" s="297" t="s">
        <v>1014</v>
      </c>
      <c r="E26" s="316" t="str">
        <f t="shared" si="32"/>
        <v/>
      </c>
      <c r="F26" s="299"/>
      <c r="G26" s="300" t="s">
        <v>5</v>
      </c>
      <c r="H26" s="300" t="s">
        <v>5</v>
      </c>
      <c r="I26" s="301" t="s">
        <v>5</v>
      </c>
      <c r="J26" s="302" t="str">
        <f t="shared" si="33"/>
        <v xml:space="preserve">CA_SENSOR_12
HW_RTC
</v>
      </c>
      <c r="K26" s="303" t="s">
        <v>5</v>
      </c>
      <c r="L26" s="188" t="s">
        <v>5</v>
      </c>
      <c r="M26" s="188" t="s">
        <v>5</v>
      </c>
      <c r="N26" s="188" t="s">
        <v>5</v>
      </c>
      <c r="O26" s="188" t="s">
        <v>5</v>
      </c>
      <c r="P26" s="188"/>
      <c r="Q26" s="188" t="s">
        <v>1011</v>
      </c>
      <c r="R26" s="188" t="s">
        <v>5</v>
      </c>
      <c r="S26" s="188" t="s">
        <v>5</v>
      </c>
      <c r="T26" s="188" t="s">
        <v>5</v>
      </c>
      <c r="U26" s="188" t="s">
        <v>5</v>
      </c>
      <c r="V26" s="188" t="s">
        <v>5</v>
      </c>
      <c r="W26" s="188" t="s">
        <v>5</v>
      </c>
      <c r="X26" s="188" t="s">
        <v>5</v>
      </c>
      <c r="Y26" s="188" t="s">
        <v>5</v>
      </c>
      <c r="Z26" s="188" t="s">
        <v>5</v>
      </c>
      <c r="AA26" s="188" t="s">
        <v>5</v>
      </c>
      <c r="AB26" s="188" t="s">
        <v>5</v>
      </c>
      <c r="AC26" s="188" t="s">
        <v>5</v>
      </c>
      <c r="AD26" s="188" t="s">
        <v>5</v>
      </c>
      <c r="AE26" s="188" t="s">
        <v>5</v>
      </c>
      <c r="AF26" s="188"/>
      <c r="AG26" s="188" t="s">
        <v>5</v>
      </c>
      <c r="AH26" s="188" t="s">
        <v>5</v>
      </c>
      <c r="AI26" s="188" t="s">
        <v>5</v>
      </c>
      <c r="AJ26" s="188" t="s">
        <v>5</v>
      </c>
      <c r="AK26" s="304" t="s">
        <v>1011</v>
      </c>
      <c r="AL26" s="303" t="s">
        <v>5</v>
      </c>
      <c r="AM26" s="188" t="s">
        <v>5</v>
      </c>
      <c r="AN26" s="188" t="s">
        <v>5</v>
      </c>
      <c r="AO26" s="188" t="s">
        <v>5</v>
      </c>
      <c r="AP26" s="307" t="s">
        <v>1015</v>
      </c>
      <c r="AQ26" s="188" t="s">
        <v>5</v>
      </c>
      <c r="AR26" s="306" t="s">
        <v>5</v>
      </c>
      <c r="AS26" s="303" t="s">
        <v>5</v>
      </c>
      <c r="AT26" s="188" t="s">
        <v>5</v>
      </c>
      <c r="AU26" s="188" t="s">
        <v>5</v>
      </c>
      <c r="AV26" s="188" t="s">
        <v>5</v>
      </c>
      <c r="AW26" s="188" t="s">
        <v>5</v>
      </c>
      <c r="AX26" s="188" t="s">
        <v>5</v>
      </c>
      <c r="AY26" s="188" t="s">
        <v>5</v>
      </c>
      <c r="AZ26" s="307" t="s">
        <v>1015</v>
      </c>
      <c r="BA26" s="188" t="s">
        <v>5</v>
      </c>
      <c r="BB26" s="304" t="s">
        <v>5</v>
      </c>
      <c r="BC26" s="308" t="s">
        <v>5</v>
      </c>
      <c r="BD26" s="300" t="s">
        <v>5</v>
      </c>
      <c r="BE26" s="309" t="s">
        <v>1015</v>
      </c>
      <c r="BF26" s="300" t="s">
        <v>5</v>
      </c>
      <c r="BG26" s="300" t="s">
        <v>5</v>
      </c>
      <c r="BH26" s="309" t="s">
        <v>1015</v>
      </c>
      <c r="BI26" s="309" t="s">
        <v>1015</v>
      </c>
      <c r="BJ26" s="300" t="s">
        <v>5</v>
      </c>
      <c r="BK26" s="309" t="s">
        <v>1015</v>
      </c>
      <c r="BL26" s="300" t="s">
        <v>5</v>
      </c>
      <c r="BM26" s="309" t="s">
        <v>1015</v>
      </c>
      <c r="BN26" s="300" t="s">
        <v>5</v>
      </c>
      <c r="BO26" s="309" t="s">
        <v>1015</v>
      </c>
      <c r="BP26" s="309" t="s">
        <v>1015</v>
      </c>
      <c r="BQ26" s="300" t="s">
        <v>5</v>
      </c>
      <c r="BR26" s="300"/>
      <c r="BS26" s="309" t="s">
        <v>1012</v>
      </c>
      <c r="BT26" s="309" t="s">
        <v>1015</v>
      </c>
      <c r="BU26" s="300" t="s">
        <v>5</v>
      </c>
      <c r="BV26" s="301" t="s">
        <v>5</v>
      </c>
      <c r="BW26" s="310">
        <f t="shared" si="34"/>
        <v>0</v>
      </c>
      <c r="BX26" s="311">
        <f t="shared" si="35"/>
        <v>0</v>
      </c>
      <c r="BY26" s="312">
        <f t="shared" si="36"/>
        <v>1</v>
      </c>
      <c r="BZ26" s="311">
        <f t="shared" si="37"/>
        <v>1</v>
      </c>
      <c r="CA26" s="312">
        <f t="shared" si="38"/>
        <v>0</v>
      </c>
      <c r="CB26" s="311">
        <f t="shared" si="39"/>
        <v>0</v>
      </c>
      <c r="CC26" s="312">
        <f t="shared" si="40"/>
        <v>1</v>
      </c>
      <c r="CD26" s="311">
        <f t="shared" si="41"/>
        <v>1</v>
      </c>
      <c r="CE26" s="312">
        <f t="shared" si="42"/>
        <v>0</v>
      </c>
      <c r="CF26" s="311">
        <f t="shared" si="43"/>
        <v>0</v>
      </c>
      <c r="CG26" s="312">
        <f t="shared" si="44"/>
        <v>1</v>
      </c>
      <c r="CH26" s="311">
        <f t="shared" si="45"/>
        <v>1</v>
      </c>
      <c r="CI26" s="312">
        <f t="shared" si="46"/>
        <v>0</v>
      </c>
      <c r="CJ26" s="311">
        <f t="shared" si="47"/>
        <v>0</v>
      </c>
      <c r="CK26" s="312">
        <f t="shared" si="48"/>
        <v>6</v>
      </c>
      <c r="CL26" s="311">
        <f t="shared" si="49"/>
        <v>1</v>
      </c>
      <c r="CM26" s="312">
        <f t="shared" si="50"/>
        <v>0</v>
      </c>
      <c r="CN26" s="311">
        <f t="shared" si="51"/>
        <v>0</v>
      </c>
      <c r="CO26" s="312">
        <v>0</v>
      </c>
      <c r="CP26" s="311">
        <v>0</v>
      </c>
      <c r="CQ26" s="312">
        <f t="shared" si="52"/>
        <v>1</v>
      </c>
      <c r="CR26" s="311">
        <f t="shared" si="53"/>
        <v>1</v>
      </c>
      <c r="CS26" s="312">
        <f t="shared" si="54"/>
        <v>0</v>
      </c>
      <c r="CT26" s="311">
        <f t="shared" si="55"/>
        <v>0</v>
      </c>
      <c r="CU26" s="312">
        <v>0</v>
      </c>
      <c r="CV26" s="311">
        <v>0</v>
      </c>
      <c r="CW26" s="312">
        <f t="shared" si="56"/>
        <v>1</v>
      </c>
      <c r="CX26" s="311">
        <f t="shared" si="57"/>
        <v>1</v>
      </c>
      <c r="CY26" s="312">
        <f t="shared" si="58"/>
        <v>1</v>
      </c>
      <c r="CZ26" s="311">
        <f t="shared" si="59"/>
        <v>1</v>
      </c>
      <c r="DA26" s="312">
        <f t="shared" si="60"/>
        <v>1</v>
      </c>
      <c r="DB26" s="311">
        <f t="shared" si="61"/>
        <v>1</v>
      </c>
      <c r="DC26" s="313">
        <f t="shared" si="62"/>
        <v>64</v>
      </c>
      <c r="DD26" s="314">
        <f t="shared" si="63"/>
        <v>0</v>
      </c>
      <c r="DE26" s="312">
        <f t="shared" si="64"/>
        <v>1</v>
      </c>
      <c r="DF26" s="311">
        <f t="shared" si="65"/>
        <v>1</v>
      </c>
      <c r="DG26" s="312">
        <f t="shared" si="66"/>
        <v>0</v>
      </c>
      <c r="DH26" s="315">
        <f t="shared" si="67"/>
        <v>0</v>
      </c>
      <c r="DI26" s="296" t="s">
        <v>158</v>
      </c>
    </row>
    <row r="27" spans="1:113" ht="15.75">
      <c r="A27" s="297" t="s">
        <v>77</v>
      </c>
      <c r="B27" s="511" t="s">
        <v>185</v>
      </c>
      <c r="C27" s="296"/>
      <c r="D27" s="297" t="s">
        <v>1014</v>
      </c>
      <c r="E27" s="316" t="str">
        <f t="shared" si="32"/>
        <v/>
      </c>
      <c r="F27" s="299"/>
      <c r="G27" s="300" t="s">
        <v>5</v>
      </c>
      <c r="H27" s="300" t="s">
        <v>5</v>
      </c>
      <c r="I27" s="301" t="s">
        <v>5</v>
      </c>
      <c r="J27" s="302" t="str">
        <f t="shared" si="33"/>
        <v xml:space="preserve">CA_SENSOR_12
HW_RTC
</v>
      </c>
      <c r="K27" s="303" t="s">
        <v>5</v>
      </c>
      <c r="L27" s="188" t="s">
        <v>5</v>
      </c>
      <c r="M27" s="188" t="s">
        <v>5</v>
      </c>
      <c r="N27" s="188" t="s">
        <v>5</v>
      </c>
      <c r="O27" s="188" t="s">
        <v>5</v>
      </c>
      <c r="P27" s="188"/>
      <c r="Q27" s="188" t="s">
        <v>1011</v>
      </c>
      <c r="R27" s="188" t="s">
        <v>5</v>
      </c>
      <c r="S27" s="188" t="s">
        <v>5</v>
      </c>
      <c r="T27" s="188" t="s">
        <v>5</v>
      </c>
      <c r="U27" s="188" t="s">
        <v>5</v>
      </c>
      <c r="V27" s="188" t="s">
        <v>5</v>
      </c>
      <c r="W27" s="188" t="s">
        <v>5</v>
      </c>
      <c r="X27" s="188" t="s">
        <v>5</v>
      </c>
      <c r="Y27" s="188" t="s">
        <v>5</v>
      </c>
      <c r="Z27" s="188" t="s">
        <v>5</v>
      </c>
      <c r="AA27" s="188" t="s">
        <v>5</v>
      </c>
      <c r="AB27" s="188" t="s">
        <v>5</v>
      </c>
      <c r="AC27" s="188" t="s">
        <v>5</v>
      </c>
      <c r="AD27" s="188" t="s">
        <v>5</v>
      </c>
      <c r="AE27" s="188" t="s">
        <v>5</v>
      </c>
      <c r="AF27" s="188"/>
      <c r="AG27" s="188" t="s">
        <v>5</v>
      </c>
      <c r="AH27" s="188" t="s">
        <v>5</v>
      </c>
      <c r="AI27" s="188" t="s">
        <v>5</v>
      </c>
      <c r="AJ27" s="188" t="s">
        <v>5</v>
      </c>
      <c r="AK27" s="304" t="s">
        <v>1011</v>
      </c>
      <c r="AL27" s="303" t="s">
        <v>5</v>
      </c>
      <c r="AM27" s="188" t="s">
        <v>5</v>
      </c>
      <c r="AN27" s="188" t="s">
        <v>5</v>
      </c>
      <c r="AO27" s="188" t="s">
        <v>5</v>
      </c>
      <c r="AP27" s="307" t="s">
        <v>1015</v>
      </c>
      <c r="AQ27" s="188" t="s">
        <v>5</v>
      </c>
      <c r="AR27" s="306" t="s">
        <v>5</v>
      </c>
      <c r="AS27" s="303" t="s">
        <v>5</v>
      </c>
      <c r="AT27" s="188" t="s">
        <v>5</v>
      </c>
      <c r="AU27" s="188" t="s">
        <v>5</v>
      </c>
      <c r="AV27" s="188" t="s">
        <v>5</v>
      </c>
      <c r="AW27" s="188" t="s">
        <v>5</v>
      </c>
      <c r="AX27" s="188" t="s">
        <v>5</v>
      </c>
      <c r="AY27" s="188" t="s">
        <v>5</v>
      </c>
      <c r="AZ27" s="307" t="s">
        <v>1015</v>
      </c>
      <c r="BA27" s="188" t="s">
        <v>5</v>
      </c>
      <c r="BB27" s="304" t="s">
        <v>5</v>
      </c>
      <c r="BC27" s="308" t="s">
        <v>5</v>
      </c>
      <c r="BD27" s="300" t="s">
        <v>5</v>
      </c>
      <c r="BE27" s="309" t="s">
        <v>1015</v>
      </c>
      <c r="BF27" s="300" t="s">
        <v>5</v>
      </c>
      <c r="BG27" s="300" t="s">
        <v>5</v>
      </c>
      <c r="BH27" s="309" t="s">
        <v>1015</v>
      </c>
      <c r="BI27" s="309" t="s">
        <v>1015</v>
      </c>
      <c r="BJ27" s="300" t="s">
        <v>5</v>
      </c>
      <c r="BK27" s="309" t="s">
        <v>1015</v>
      </c>
      <c r="BL27" s="300" t="s">
        <v>5</v>
      </c>
      <c r="BM27" s="309" t="s">
        <v>1015</v>
      </c>
      <c r="BN27" s="300" t="s">
        <v>5</v>
      </c>
      <c r="BO27" s="309" t="s">
        <v>1015</v>
      </c>
      <c r="BP27" s="309" t="s">
        <v>1015</v>
      </c>
      <c r="BQ27" s="300" t="s">
        <v>5</v>
      </c>
      <c r="BR27" s="300"/>
      <c r="BS27" s="309" t="s">
        <v>1012</v>
      </c>
      <c r="BT27" s="309" t="s">
        <v>1015</v>
      </c>
      <c r="BU27" s="300" t="s">
        <v>5</v>
      </c>
      <c r="BV27" s="301" t="s">
        <v>5</v>
      </c>
      <c r="BW27" s="310">
        <f t="shared" si="34"/>
        <v>0</v>
      </c>
      <c r="BX27" s="311">
        <f t="shared" si="35"/>
        <v>0</v>
      </c>
      <c r="BY27" s="312">
        <f t="shared" si="36"/>
        <v>1</v>
      </c>
      <c r="BZ27" s="311">
        <f t="shared" si="37"/>
        <v>1</v>
      </c>
      <c r="CA27" s="312">
        <f t="shared" si="38"/>
        <v>0</v>
      </c>
      <c r="CB27" s="311">
        <f t="shared" si="39"/>
        <v>0</v>
      </c>
      <c r="CC27" s="312">
        <f t="shared" si="40"/>
        <v>1</v>
      </c>
      <c r="CD27" s="311">
        <f t="shared" si="41"/>
        <v>1</v>
      </c>
      <c r="CE27" s="312">
        <f t="shared" si="42"/>
        <v>0</v>
      </c>
      <c r="CF27" s="311">
        <f t="shared" si="43"/>
        <v>0</v>
      </c>
      <c r="CG27" s="312">
        <f t="shared" si="44"/>
        <v>1</v>
      </c>
      <c r="CH27" s="311">
        <f t="shared" si="45"/>
        <v>1</v>
      </c>
      <c r="CI27" s="312">
        <f t="shared" si="46"/>
        <v>0</v>
      </c>
      <c r="CJ27" s="311">
        <f t="shared" si="47"/>
        <v>0</v>
      </c>
      <c r="CK27" s="312">
        <f t="shared" si="48"/>
        <v>6</v>
      </c>
      <c r="CL27" s="311">
        <f t="shared" si="49"/>
        <v>1</v>
      </c>
      <c r="CM27" s="312">
        <f t="shared" si="50"/>
        <v>0</v>
      </c>
      <c r="CN27" s="311">
        <f t="shared" si="51"/>
        <v>0</v>
      </c>
      <c r="CO27" s="312">
        <v>0</v>
      </c>
      <c r="CP27" s="311">
        <v>0</v>
      </c>
      <c r="CQ27" s="312">
        <f t="shared" si="52"/>
        <v>1</v>
      </c>
      <c r="CR27" s="311">
        <f t="shared" si="53"/>
        <v>1</v>
      </c>
      <c r="CS27" s="312">
        <f t="shared" si="54"/>
        <v>0</v>
      </c>
      <c r="CT27" s="311">
        <f t="shared" si="55"/>
        <v>0</v>
      </c>
      <c r="CU27" s="312">
        <v>0</v>
      </c>
      <c r="CV27" s="311">
        <v>0</v>
      </c>
      <c r="CW27" s="312">
        <f t="shared" si="56"/>
        <v>1</v>
      </c>
      <c r="CX27" s="311">
        <f t="shared" si="57"/>
        <v>1</v>
      </c>
      <c r="CY27" s="312">
        <f t="shared" si="58"/>
        <v>1</v>
      </c>
      <c r="CZ27" s="311">
        <f t="shared" si="59"/>
        <v>1</v>
      </c>
      <c r="DA27" s="312">
        <f t="shared" si="60"/>
        <v>1</v>
      </c>
      <c r="DB27" s="311">
        <f t="shared" si="61"/>
        <v>1</v>
      </c>
      <c r="DC27" s="313">
        <f t="shared" si="62"/>
        <v>64</v>
      </c>
      <c r="DD27" s="314">
        <f t="shared" si="63"/>
        <v>0</v>
      </c>
      <c r="DE27" s="312">
        <f t="shared" si="64"/>
        <v>1</v>
      </c>
      <c r="DF27" s="311">
        <f t="shared" si="65"/>
        <v>1</v>
      </c>
      <c r="DG27" s="312">
        <f t="shared" si="66"/>
        <v>0</v>
      </c>
      <c r="DH27" s="315">
        <f t="shared" si="67"/>
        <v>0</v>
      </c>
      <c r="DI27" s="296" t="s">
        <v>158</v>
      </c>
    </row>
    <row r="28" spans="1:113" ht="15.75">
      <c r="A28" s="297" t="s">
        <v>79</v>
      </c>
      <c r="B28" s="511" t="s">
        <v>187</v>
      </c>
      <c r="C28" s="296"/>
      <c r="D28" s="297" t="s">
        <v>1014</v>
      </c>
      <c r="E28" s="316" t="str">
        <f t="shared" si="32"/>
        <v/>
      </c>
      <c r="F28" s="299"/>
      <c r="G28" s="300" t="s">
        <v>5</v>
      </c>
      <c r="H28" s="300" t="s">
        <v>5</v>
      </c>
      <c r="I28" s="301" t="s">
        <v>5</v>
      </c>
      <c r="J28" s="302" t="str">
        <f t="shared" si="33"/>
        <v xml:space="preserve">CA_SENSOR_12
HW_RTC
</v>
      </c>
      <c r="K28" s="303" t="s">
        <v>5</v>
      </c>
      <c r="L28" s="188" t="s">
        <v>5</v>
      </c>
      <c r="M28" s="188" t="s">
        <v>5</v>
      </c>
      <c r="N28" s="188" t="s">
        <v>5</v>
      </c>
      <c r="O28" s="188" t="s">
        <v>5</v>
      </c>
      <c r="P28" s="188"/>
      <c r="Q28" s="188" t="s">
        <v>1011</v>
      </c>
      <c r="R28" s="188" t="s">
        <v>5</v>
      </c>
      <c r="S28" s="188" t="s">
        <v>5</v>
      </c>
      <c r="T28" s="188" t="s">
        <v>5</v>
      </c>
      <c r="U28" s="188" t="s">
        <v>5</v>
      </c>
      <c r="V28" s="188" t="s">
        <v>5</v>
      </c>
      <c r="W28" s="188" t="s">
        <v>5</v>
      </c>
      <c r="X28" s="188" t="s">
        <v>5</v>
      </c>
      <c r="Y28" s="188" t="s">
        <v>5</v>
      </c>
      <c r="Z28" s="188" t="s">
        <v>5</v>
      </c>
      <c r="AA28" s="188" t="s">
        <v>5</v>
      </c>
      <c r="AB28" s="188" t="s">
        <v>5</v>
      </c>
      <c r="AC28" s="188" t="s">
        <v>5</v>
      </c>
      <c r="AD28" s="188" t="s">
        <v>5</v>
      </c>
      <c r="AE28" s="188" t="s">
        <v>5</v>
      </c>
      <c r="AF28" s="188"/>
      <c r="AG28" s="188" t="s">
        <v>5</v>
      </c>
      <c r="AH28" s="188" t="s">
        <v>5</v>
      </c>
      <c r="AI28" s="188" t="s">
        <v>5</v>
      </c>
      <c r="AJ28" s="188" t="s">
        <v>5</v>
      </c>
      <c r="AK28" s="304" t="s">
        <v>1011</v>
      </c>
      <c r="AL28" s="303" t="s">
        <v>5</v>
      </c>
      <c r="AM28" s="188" t="s">
        <v>5</v>
      </c>
      <c r="AN28" s="188" t="s">
        <v>5</v>
      </c>
      <c r="AO28" s="188" t="s">
        <v>5</v>
      </c>
      <c r="AP28" s="307" t="s">
        <v>1015</v>
      </c>
      <c r="AQ28" s="188" t="s">
        <v>5</v>
      </c>
      <c r="AR28" s="306" t="s">
        <v>5</v>
      </c>
      <c r="AS28" s="303" t="s">
        <v>5</v>
      </c>
      <c r="AT28" s="188" t="s">
        <v>5</v>
      </c>
      <c r="AU28" s="188" t="s">
        <v>5</v>
      </c>
      <c r="AV28" s="188" t="s">
        <v>5</v>
      </c>
      <c r="AW28" s="188" t="s">
        <v>5</v>
      </c>
      <c r="AX28" s="188" t="s">
        <v>5</v>
      </c>
      <c r="AY28" s="188" t="s">
        <v>5</v>
      </c>
      <c r="AZ28" s="307" t="s">
        <v>1015</v>
      </c>
      <c r="BA28" s="188" t="s">
        <v>5</v>
      </c>
      <c r="BB28" s="304" t="s">
        <v>5</v>
      </c>
      <c r="BC28" s="308" t="s">
        <v>5</v>
      </c>
      <c r="BD28" s="300" t="s">
        <v>5</v>
      </c>
      <c r="BE28" s="309" t="s">
        <v>1015</v>
      </c>
      <c r="BF28" s="300" t="s">
        <v>5</v>
      </c>
      <c r="BG28" s="300" t="s">
        <v>5</v>
      </c>
      <c r="BH28" s="309" t="s">
        <v>1015</v>
      </c>
      <c r="BI28" s="309" t="s">
        <v>1015</v>
      </c>
      <c r="BJ28" s="300" t="s">
        <v>5</v>
      </c>
      <c r="BK28" s="309" t="s">
        <v>1015</v>
      </c>
      <c r="BL28" s="300" t="s">
        <v>5</v>
      </c>
      <c r="BM28" s="309" t="s">
        <v>1015</v>
      </c>
      <c r="BN28" s="300" t="s">
        <v>5</v>
      </c>
      <c r="BO28" s="309" t="s">
        <v>1015</v>
      </c>
      <c r="BP28" s="309" t="s">
        <v>1015</v>
      </c>
      <c r="BQ28" s="300" t="s">
        <v>5</v>
      </c>
      <c r="BR28" s="300"/>
      <c r="BS28" s="309" t="s">
        <v>1012</v>
      </c>
      <c r="BT28" s="309" t="s">
        <v>1015</v>
      </c>
      <c r="BU28" s="300" t="s">
        <v>5</v>
      </c>
      <c r="BV28" s="301" t="s">
        <v>5</v>
      </c>
      <c r="BW28" s="310">
        <f t="shared" si="34"/>
        <v>0</v>
      </c>
      <c r="BX28" s="311">
        <f t="shared" si="35"/>
        <v>0</v>
      </c>
      <c r="BY28" s="312">
        <f t="shared" si="36"/>
        <v>1</v>
      </c>
      <c r="BZ28" s="311">
        <f t="shared" si="37"/>
        <v>1</v>
      </c>
      <c r="CA28" s="312">
        <f t="shared" si="38"/>
        <v>0</v>
      </c>
      <c r="CB28" s="311">
        <f t="shared" si="39"/>
        <v>0</v>
      </c>
      <c r="CC28" s="312">
        <f t="shared" si="40"/>
        <v>1</v>
      </c>
      <c r="CD28" s="311">
        <f t="shared" si="41"/>
        <v>1</v>
      </c>
      <c r="CE28" s="312">
        <f t="shared" si="42"/>
        <v>0</v>
      </c>
      <c r="CF28" s="311">
        <f t="shared" si="43"/>
        <v>0</v>
      </c>
      <c r="CG28" s="312">
        <f t="shared" si="44"/>
        <v>1</v>
      </c>
      <c r="CH28" s="311">
        <f t="shared" si="45"/>
        <v>1</v>
      </c>
      <c r="CI28" s="312">
        <f t="shared" si="46"/>
        <v>0</v>
      </c>
      <c r="CJ28" s="311">
        <f t="shared" si="47"/>
        <v>0</v>
      </c>
      <c r="CK28" s="312">
        <f t="shared" si="48"/>
        <v>6</v>
      </c>
      <c r="CL28" s="311">
        <f t="shared" si="49"/>
        <v>1</v>
      </c>
      <c r="CM28" s="312">
        <f t="shared" si="50"/>
        <v>0</v>
      </c>
      <c r="CN28" s="311">
        <f t="shared" si="51"/>
        <v>0</v>
      </c>
      <c r="CO28" s="312">
        <v>0</v>
      </c>
      <c r="CP28" s="311">
        <v>0</v>
      </c>
      <c r="CQ28" s="312">
        <f t="shared" si="52"/>
        <v>1</v>
      </c>
      <c r="CR28" s="311">
        <f t="shared" si="53"/>
        <v>1</v>
      </c>
      <c r="CS28" s="312">
        <f t="shared" si="54"/>
        <v>0</v>
      </c>
      <c r="CT28" s="311">
        <f t="shared" si="55"/>
        <v>0</v>
      </c>
      <c r="CU28" s="312">
        <v>0</v>
      </c>
      <c r="CV28" s="311">
        <v>0</v>
      </c>
      <c r="CW28" s="312">
        <f t="shared" si="56"/>
        <v>1</v>
      </c>
      <c r="CX28" s="311">
        <f t="shared" si="57"/>
        <v>1</v>
      </c>
      <c r="CY28" s="312">
        <f t="shared" si="58"/>
        <v>1</v>
      </c>
      <c r="CZ28" s="311">
        <f t="shared" si="59"/>
        <v>1</v>
      </c>
      <c r="DA28" s="312">
        <f t="shared" si="60"/>
        <v>1</v>
      </c>
      <c r="DB28" s="311">
        <f t="shared" si="61"/>
        <v>1</v>
      </c>
      <c r="DC28" s="313">
        <f t="shared" si="62"/>
        <v>64</v>
      </c>
      <c r="DD28" s="314">
        <f t="shared" si="63"/>
        <v>0</v>
      </c>
      <c r="DE28" s="312">
        <f t="shared" si="64"/>
        <v>1</v>
      </c>
      <c r="DF28" s="311">
        <f t="shared" si="65"/>
        <v>1</v>
      </c>
      <c r="DG28" s="312">
        <f t="shared" si="66"/>
        <v>0</v>
      </c>
      <c r="DH28" s="315">
        <f t="shared" si="67"/>
        <v>0</v>
      </c>
      <c r="DI28" s="296" t="s">
        <v>158</v>
      </c>
    </row>
    <row r="29" spans="1:113" ht="15.75">
      <c r="A29" s="297" t="s">
        <v>81</v>
      </c>
      <c r="B29" s="511" t="s">
        <v>189</v>
      </c>
      <c r="C29" s="296"/>
      <c r="D29" s="297" t="s">
        <v>1014</v>
      </c>
      <c r="E29" s="316" t="str">
        <f t="shared" si="32"/>
        <v/>
      </c>
      <c r="F29" s="299"/>
      <c r="G29" s="300" t="s">
        <v>5</v>
      </c>
      <c r="H29" s="300" t="s">
        <v>5</v>
      </c>
      <c r="I29" s="301" t="s">
        <v>5</v>
      </c>
      <c r="J29" s="302" t="str">
        <f t="shared" si="33"/>
        <v xml:space="preserve">CA_SENSOR_12
HW_RTC
</v>
      </c>
      <c r="K29" s="303" t="s">
        <v>5</v>
      </c>
      <c r="L29" s="188" t="s">
        <v>5</v>
      </c>
      <c r="M29" s="188" t="s">
        <v>5</v>
      </c>
      <c r="N29" s="188" t="s">
        <v>5</v>
      </c>
      <c r="O29" s="188" t="s">
        <v>5</v>
      </c>
      <c r="P29" s="188"/>
      <c r="Q29" s="188" t="s">
        <v>1011</v>
      </c>
      <c r="R29" s="188" t="s">
        <v>5</v>
      </c>
      <c r="S29" s="188" t="s">
        <v>5</v>
      </c>
      <c r="T29" s="188" t="s">
        <v>5</v>
      </c>
      <c r="U29" s="188" t="s">
        <v>5</v>
      </c>
      <c r="V29" s="188" t="s">
        <v>5</v>
      </c>
      <c r="W29" s="188" t="s">
        <v>5</v>
      </c>
      <c r="X29" s="188" t="s">
        <v>5</v>
      </c>
      <c r="Y29" s="188" t="s">
        <v>5</v>
      </c>
      <c r="Z29" s="188" t="s">
        <v>5</v>
      </c>
      <c r="AA29" s="188" t="s">
        <v>5</v>
      </c>
      <c r="AB29" s="188" t="s">
        <v>5</v>
      </c>
      <c r="AC29" s="188" t="s">
        <v>5</v>
      </c>
      <c r="AD29" s="188" t="s">
        <v>5</v>
      </c>
      <c r="AE29" s="188" t="s">
        <v>5</v>
      </c>
      <c r="AF29" s="188"/>
      <c r="AG29" s="188" t="s">
        <v>5</v>
      </c>
      <c r="AH29" s="188" t="s">
        <v>5</v>
      </c>
      <c r="AI29" s="188" t="s">
        <v>5</v>
      </c>
      <c r="AJ29" s="188" t="s">
        <v>5</v>
      </c>
      <c r="AK29" s="304" t="s">
        <v>1011</v>
      </c>
      <c r="AL29" s="303" t="s">
        <v>5</v>
      </c>
      <c r="AM29" s="188" t="s">
        <v>5</v>
      </c>
      <c r="AN29" s="188" t="s">
        <v>5</v>
      </c>
      <c r="AO29" s="188" t="s">
        <v>5</v>
      </c>
      <c r="AP29" s="307" t="s">
        <v>1015</v>
      </c>
      <c r="AQ29" s="188" t="s">
        <v>5</v>
      </c>
      <c r="AR29" s="306" t="s">
        <v>5</v>
      </c>
      <c r="AS29" s="303" t="s">
        <v>5</v>
      </c>
      <c r="AT29" s="188" t="s">
        <v>5</v>
      </c>
      <c r="AU29" s="188" t="s">
        <v>5</v>
      </c>
      <c r="AV29" s="188" t="s">
        <v>5</v>
      </c>
      <c r="AW29" s="188" t="s">
        <v>5</v>
      </c>
      <c r="AX29" s="188" t="s">
        <v>5</v>
      </c>
      <c r="AY29" s="188" t="s">
        <v>5</v>
      </c>
      <c r="AZ29" s="307" t="s">
        <v>1015</v>
      </c>
      <c r="BA29" s="188" t="s">
        <v>5</v>
      </c>
      <c r="BB29" s="304" t="s">
        <v>5</v>
      </c>
      <c r="BC29" s="308" t="s">
        <v>5</v>
      </c>
      <c r="BD29" s="300" t="s">
        <v>5</v>
      </c>
      <c r="BE29" s="309" t="s">
        <v>1015</v>
      </c>
      <c r="BF29" s="300" t="s">
        <v>5</v>
      </c>
      <c r="BG29" s="300" t="s">
        <v>5</v>
      </c>
      <c r="BH29" s="309" t="s">
        <v>1015</v>
      </c>
      <c r="BI29" s="309" t="s">
        <v>1015</v>
      </c>
      <c r="BJ29" s="300" t="s">
        <v>5</v>
      </c>
      <c r="BK29" s="309" t="s">
        <v>1015</v>
      </c>
      <c r="BL29" s="300" t="s">
        <v>5</v>
      </c>
      <c r="BM29" s="309" t="s">
        <v>1015</v>
      </c>
      <c r="BN29" s="300" t="s">
        <v>5</v>
      </c>
      <c r="BO29" s="309" t="s">
        <v>1015</v>
      </c>
      <c r="BP29" s="309" t="s">
        <v>1015</v>
      </c>
      <c r="BQ29" s="300" t="s">
        <v>5</v>
      </c>
      <c r="BR29" s="300"/>
      <c r="BS29" s="309" t="s">
        <v>1012</v>
      </c>
      <c r="BT29" s="309" t="s">
        <v>1015</v>
      </c>
      <c r="BU29" s="300" t="s">
        <v>5</v>
      </c>
      <c r="BV29" s="301" t="s">
        <v>5</v>
      </c>
      <c r="BW29" s="310">
        <f t="shared" si="34"/>
        <v>0</v>
      </c>
      <c r="BX29" s="311">
        <f t="shared" si="35"/>
        <v>0</v>
      </c>
      <c r="BY29" s="312">
        <f t="shared" si="36"/>
        <v>1</v>
      </c>
      <c r="BZ29" s="311">
        <f t="shared" si="37"/>
        <v>1</v>
      </c>
      <c r="CA29" s="312">
        <f t="shared" si="38"/>
        <v>0</v>
      </c>
      <c r="CB29" s="311">
        <f t="shared" si="39"/>
        <v>0</v>
      </c>
      <c r="CC29" s="312">
        <f t="shared" si="40"/>
        <v>1</v>
      </c>
      <c r="CD29" s="311">
        <f t="shared" si="41"/>
        <v>1</v>
      </c>
      <c r="CE29" s="312">
        <f t="shared" si="42"/>
        <v>0</v>
      </c>
      <c r="CF29" s="311">
        <f t="shared" si="43"/>
        <v>0</v>
      </c>
      <c r="CG29" s="312">
        <f t="shared" si="44"/>
        <v>1</v>
      </c>
      <c r="CH29" s="311">
        <f t="shared" si="45"/>
        <v>1</v>
      </c>
      <c r="CI29" s="312">
        <f t="shared" si="46"/>
        <v>0</v>
      </c>
      <c r="CJ29" s="311">
        <f t="shared" si="47"/>
        <v>0</v>
      </c>
      <c r="CK29" s="312">
        <f t="shared" si="48"/>
        <v>6</v>
      </c>
      <c r="CL29" s="311">
        <f t="shared" si="49"/>
        <v>1</v>
      </c>
      <c r="CM29" s="312">
        <f t="shared" si="50"/>
        <v>0</v>
      </c>
      <c r="CN29" s="311">
        <f t="shared" si="51"/>
        <v>0</v>
      </c>
      <c r="CO29" s="312">
        <v>0</v>
      </c>
      <c r="CP29" s="311">
        <v>0</v>
      </c>
      <c r="CQ29" s="312">
        <f t="shared" si="52"/>
        <v>1</v>
      </c>
      <c r="CR29" s="311">
        <f t="shared" si="53"/>
        <v>1</v>
      </c>
      <c r="CS29" s="312">
        <f t="shared" si="54"/>
        <v>0</v>
      </c>
      <c r="CT29" s="311">
        <f t="shared" si="55"/>
        <v>0</v>
      </c>
      <c r="CU29" s="312">
        <v>0</v>
      </c>
      <c r="CV29" s="311">
        <v>0</v>
      </c>
      <c r="CW29" s="312">
        <f t="shared" si="56"/>
        <v>1</v>
      </c>
      <c r="CX29" s="311">
        <f t="shared" si="57"/>
        <v>1</v>
      </c>
      <c r="CY29" s="312">
        <f t="shared" si="58"/>
        <v>1</v>
      </c>
      <c r="CZ29" s="311">
        <f t="shared" si="59"/>
        <v>1</v>
      </c>
      <c r="DA29" s="312">
        <f t="shared" si="60"/>
        <v>1</v>
      </c>
      <c r="DB29" s="311">
        <f t="shared" si="61"/>
        <v>1</v>
      </c>
      <c r="DC29" s="313">
        <f t="shared" si="62"/>
        <v>64</v>
      </c>
      <c r="DD29" s="314">
        <f t="shared" si="63"/>
        <v>0</v>
      </c>
      <c r="DE29" s="312">
        <f t="shared" si="64"/>
        <v>1</v>
      </c>
      <c r="DF29" s="311">
        <f t="shared" si="65"/>
        <v>1</v>
      </c>
      <c r="DG29" s="312">
        <f t="shared" si="66"/>
        <v>0</v>
      </c>
      <c r="DH29" s="315">
        <f t="shared" si="67"/>
        <v>0</v>
      </c>
      <c r="DI29" s="296" t="s">
        <v>158</v>
      </c>
    </row>
    <row r="30" spans="1:113" ht="15.75">
      <c r="A30" s="297" t="s">
        <v>83</v>
      </c>
      <c r="B30" s="511" t="s">
        <v>191</v>
      </c>
      <c r="C30" s="296"/>
      <c r="D30" s="297" t="s">
        <v>1014</v>
      </c>
      <c r="E30" s="316" t="str">
        <f t="shared" si="32"/>
        <v/>
      </c>
      <c r="F30" s="299"/>
      <c r="G30" s="300" t="s">
        <v>5</v>
      </c>
      <c r="H30" s="300" t="s">
        <v>5</v>
      </c>
      <c r="I30" s="301" t="s">
        <v>5</v>
      </c>
      <c r="J30" s="302" t="str">
        <f t="shared" si="33"/>
        <v xml:space="preserve">CA_SENSOR_12
HW_RTC
</v>
      </c>
      <c r="K30" s="303" t="s">
        <v>5</v>
      </c>
      <c r="L30" s="188" t="s">
        <v>5</v>
      </c>
      <c r="M30" s="188" t="s">
        <v>5</v>
      </c>
      <c r="N30" s="188" t="s">
        <v>5</v>
      </c>
      <c r="O30" s="188" t="s">
        <v>5</v>
      </c>
      <c r="P30" s="188"/>
      <c r="Q30" s="188" t="s">
        <v>1011</v>
      </c>
      <c r="R30" s="188" t="s">
        <v>5</v>
      </c>
      <c r="S30" s="188" t="s">
        <v>5</v>
      </c>
      <c r="T30" s="188" t="s">
        <v>5</v>
      </c>
      <c r="U30" s="188" t="s">
        <v>5</v>
      </c>
      <c r="V30" s="188" t="s">
        <v>5</v>
      </c>
      <c r="W30" s="188" t="s">
        <v>5</v>
      </c>
      <c r="X30" s="188" t="s">
        <v>5</v>
      </c>
      <c r="Y30" s="188" t="s">
        <v>5</v>
      </c>
      <c r="Z30" s="188" t="s">
        <v>5</v>
      </c>
      <c r="AA30" s="188" t="s">
        <v>5</v>
      </c>
      <c r="AB30" s="188" t="s">
        <v>5</v>
      </c>
      <c r="AC30" s="188" t="s">
        <v>5</v>
      </c>
      <c r="AD30" s="188" t="s">
        <v>5</v>
      </c>
      <c r="AE30" s="188" t="s">
        <v>5</v>
      </c>
      <c r="AF30" s="188"/>
      <c r="AG30" s="188" t="s">
        <v>5</v>
      </c>
      <c r="AH30" s="188" t="s">
        <v>5</v>
      </c>
      <c r="AI30" s="188" t="s">
        <v>5</v>
      </c>
      <c r="AJ30" s="188" t="s">
        <v>5</v>
      </c>
      <c r="AK30" s="304" t="s">
        <v>1011</v>
      </c>
      <c r="AL30" s="303" t="s">
        <v>5</v>
      </c>
      <c r="AM30" s="188" t="s">
        <v>5</v>
      </c>
      <c r="AN30" s="188" t="s">
        <v>5</v>
      </c>
      <c r="AO30" s="188" t="s">
        <v>5</v>
      </c>
      <c r="AP30" s="307" t="s">
        <v>1015</v>
      </c>
      <c r="AQ30" s="188" t="s">
        <v>5</v>
      </c>
      <c r="AR30" s="306" t="s">
        <v>5</v>
      </c>
      <c r="AS30" s="303" t="s">
        <v>5</v>
      </c>
      <c r="AT30" s="188" t="s">
        <v>5</v>
      </c>
      <c r="AU30" s="188" t="s">
        <v>5</v>
      </c>
      <c r="AV30" s="188" t="s">
        <v>5</v>
      </c>
      <c r="AW30" s="188" t="s">
        <v>5</v>
      </c>
      <c r="AX30" s="188" t="s">
        <v>5</v>
      </c>
      <c r="AY30" s="188" t="s">
        <v>5</v>
      </c>
      <c r="AZ30" s="307" t="s">
        <v>1015</v>
      </c>
      <c r="BA30" s="188" t="s">
        <v>5</v>
      </c>
      <c r="BB30" s="304" t="s">
        <v>5</v>
      </c>
      <c r="BC30" s="308" t="s">
        <v>5</v>
      </c>
      <c r="BD30" s="300" t="s">
        <v>5</v>
      </c>
      <c r="BE30" s="309" t="s">
        <v>1015</v>
      </c>
      <c r="BF30" s="300" t="s">
        <v>5</v>
      </c>
      <c r="BG30" s="300" t="s">
        <v>5</v>
      </c>
      <c r="BH30" s="309" t="s">
        <v>1015</v>
      </c>
      <c r="BI30" s="309" t="s">
        <v>1015</v>
      </c>
      <c r="BJ30" s="300" t="s">
        <v>5</v>
      </c>
      <c r="BK30" s="309" t="s">
        <v>1015</v>
      </c>
      <c r="BL30" s="300" t="s">
        <v>5</v>
      </c>
      <c r="BM30" s="309" t="s">
        <v>1015</v>
      </c>
      <c r="BN30" s="300" t="s">
        <v>5</v>
      </c>
      <c r="BO30" s="309" t="s">
        <v>1015</v>
      </c>
      <c r="BP30" s="309" t="s">
        <v>1015</v>
      </c>
      <c r="BQ30" s="300" t="s">
        <v>5</v>
      </c>
      <c r="BR30" s="300"/>
      <c r="BS30" s="309" t="s">
        <v>1012</v>
      </c>
      <c r="BT30" s="309" t="s">
        <v>1015</v>
      </c>
      <c r="BU30" s="300" t="s">
        <v>5</v>
      </c>
      <c r="BV30" s="301" t="s">
        <v>5</v>
      </c>
      <c r="BW30" s="310">
        <f t="shared" si="34"/>
        <v>0</v>
      </c>
      <c r="BX30" s="311">
        <f t="shared" si="35"/>
        <v>0</v>
      </c>
      <c r="BY30" s="312">
        <f t="shared" si="36"/>
        <v>1</v>
      </c>
      <c r="BZ30" s="311">
        <f t="shared" si="37"/>
        <v>1</v>
      </c>
      <c r="CA30" s="312">
        <f t="shared" si="38"/>
        <v>0</v>
      </c>
      <c r="CB30" s="311">
        <f t="shared" si="39"/>
        <v>0</v>
      </c>
      <c r="CC30" s="312">
        <f t="shared" si="40"/>
        <v>1</v>
      </c>
      <c r="CD30" s="311">
        <f t="shared" si="41"/>
        <v>1</v>
      </c>
      <c r="CE30" s="312">
        <f t="shared" si="42"/>
        <v>0</v>
      </c>
      <c r="CF30" s="311">
        <f t="shared" si="43"/>
        <v>0</v>
      </c>
      <c r="CG30" s="312">
        <f t="shared" si="44"/>
        <v>1</v>
      </c>
      <c r="CH30" s="311">
        <f t="shared" si="45"/>
        <v>1</v>
      </c>
      <c r="CI30" s="312">
        <f t="shared" si="46"/>
        <v>0</v>
      </c>
      <c r="CJ30" s="311">
        <f t="shared" si="47"/>
        <v>0</v>
      </c>
      <c r="CK30" s="312">
        <f t="shared" si="48"/>
        <v>6</v>
      </c>
      <c r="CL30" s="311">
        <f t="shared" si="49"/>
        <v>1</v>
      </c>
      <c r="CM30" s="312">
        <f t="shared" si="50"/>
        <v>0</v>
      </c>
      <c r="CN30" s="311">
        <f t="shared" si="51"/>
        <v>0</v>
      </c>
      <c r="CO30" s="312">
        <v>0</v>
      </c>
      <c r="CP30" s="311">
        <v>0</v>
      </c>
      <c r="CQ30" s="312">
        <f t="shared" si="52"/>
        <v>1</v>
      </c>
      <c r="CR30" s="311">
        <f t="shared" si="53"/>
        <v>1</v>
      </c>
      <c r="CS30" s="312">
        <f t="shared" si="54"/>
        <v>0</v>
      </c>
      <c r="CT30" s="311">
        <f t="shared" si="55"/>
        <v>0</v>
      </c>
      <c r="CU30" s="312">
        <v>0</v>
      </c>
      <c r="CV30" s="311">
        <v>0</v>
      </c>
      <c r="CW30" s="312">
        <f t="shared" si="56"/>
        <v>1</v>
      </c>
      <c r="CX30" s="311">
        <f t="shared" si="57"/>
        <v>1</v>
      </c>
      <c r="CY30" s="312">
        <f t="shared" si="58"/>
        <v>1</v>
      </c>
      <c r="CZ30" s="311">
        <f t="shared" si="59"/>
        <v>1</v>
      </c>
      <c r="DA30" s="312">
        <f t="shared" si="60"/>
        <v>1</v>
      </c>
      <c r="DB30" s="311">
        <f t="shared" si="61"/>
        <v>1</v>
      </c>
      <c r="DC30" s="313">
        <f t="shared" si="62"/>
        <v>64</v>
      </c>
      <c r="DD30" s="314">
        <f t="shared" si="63"/>
        <v>0</v>
      </c>
      <c r="DE30" s="312">
        <f t="shared" si="64"/>
        <v>1</v>
      </c>
      <c r="DF30" s="311">
        <f t="shared" si="65"/>
        <v>1</v>
      </c>
      <c r="DG30" s="312">
        <f t="shared" si="66"/>
        <v>0</v>
      </c>
      <c r="DH30" s="315">
        <f t="shared" si="67"/>
        <v>0</v>
      </c>
      <c r="DI30" s="296" t="s">
        <v>158</v>
      </c>
    </row>
    <row r="31" spans="1:113" ht="15.75">
      <c r="A31" s="297" t="s">
        <v>85</v>
      </c>
      <c r="B31" s="511" t="s">
        <v>193</v>
      </c>
      <c r="C31" s="296"/>
      <c r="D31" s="297" t="s">
        <v>1014</v>
      </c>
      <c r="E31" s="316" t="str">
        <f t="shared" si="32"/>
        <v/>
      </c>
      <c r="F31" s="299"/>
      <c r="G31" s="300" t="s">
        <v>5</v>
      </c>
      <c r="H31" s="300" t="s">
        <v>5</v>
      </c>
      <c r="I31" s="301" t="s">
        <v>5</v>
      </c>
      <c r="J31" s="302" t="str">
        <f t="shared" si="33"/>
        <v xml:space="preserve">CA_SENSOR_12
HW_RTC
</v>
      </c>
      <c r="K31" s="303" t="s">
        <v>5</v>
      </c>
      <c r="L31" s="188" t="s">
        <v>5</v>
      </c>
      <c r="M31" s="188" t="s">
        <v>5</v>
      </c>
      <c r="N31" s="188" t="s">
        <v>5</v>
      </c>
      <c r="O31" s="188" t="s">
        <v>5</v>
      </c>
      <c r="P31" s="188"/>
      <c r="Q31" s="188" t="s">
        <v>1011</v>
      </c>
      <c r="R31" s="188" t="s">
        <v>5</v>
      </c>
      <c r="S31" s="188" t="s">
        <v>5</v>
      </c>
      <c r="T31" s="188" t="s">
        <v>5</v>
      </c>
      <c r="U31" s="188" t="s">
        <v>5</v>
      </c>
      <c r="V31" s="188" t="s">
        <v>5</v>
      </c>
      <c r="W31" s="188" t="s">
        <v>5</v>
      </c>
      <c r="X31" s="188" t="s">
        <v>5</v>
      </c>
      <c r="Y31" s="188" t="s">
        <v>5</v>
      </c>
      <c r="Z31" s="188" t="s">
        <v>5</v>
      </c>
      <c r="AA31" s="188" t="s">
        <v>5</v>
      </c>
      <c r="AB31" s="188" t="s">
        <v>5</v>
      </c>
      <c r="AC31" s="188" t="s">
        <v>5</v>
      </c>
      <c r="AD31" s="188" t="s">
        <v>5</v>
      </c>
      <c r="AE31" s="188" t="s">
        <v>5</v>
      </c>
      <c r="AF31" s="188"/>
      <c r="AG31" s="188" t="s">
        <v>5</v>
      </c>
      <c r="AH31" s="188" t="s">
        <v>5</v>
      </c>
      <c r="AI31" s="188" t="s">
        <v>5</v>
      </c>
      <c r="AJ31" s="188" t="s">
        <v>5</v>
      </c>
      <c r="AK31" s="304" t="s">
        <v>1011</v>
      </c>
      <c r="AL31" s="303" t="s">
        <v>5</v>
      </c>
      <c r="AM31" s="188" t="s">
        <v>5</v>
      </c>
      <c r="AN31" s="188" t="s">
        <v>5</v>
      </c>
      <c r="AO31" s="188" t="s">
        <v>5</v>
      </c>
      <c r="AP31" s="307" t="s">
        <v>1015</v>
      </c>
      <c r="AQ31" s="188" t="s">
        <v>5</v>
      </c>
      <c r="AR31" s="306" t="s">
        <v>5</v>
      </c>
      <c r="AS31" s="303" t="s">
        <v>5</v>
      </c>
      <c r="AT31" s="188" t="s">
        <v>5</v>
      </c>
      <c r="AU31" s="188" t="s">
        <v>5</v>
      </c>
      <c r="AV31" s="188" t="s">
        <v>5</v>
      </c>
      <c r="AW31" s="188" t="s">
        <v>5</v>
      </c>
      <c r="AX31" s="188" t="s">
        <v>5</v>
      </c>
      <c r="AY31" s="188" t="s">
        <v>5</v>
      </c>
      <c r="AZ31" s="307" t="s">
        <v>1015</v>
      </c>
      <c r="BA31" s="188" t="s">
        <v>5</v>
      </c>
      <c r="BB31" s="304" t="s">
        <v>5</v>
      </c>
      <c r="BC31" s="308" t="s">
        <v>5</v>
      </c>
      <c r="BD31" s="300" t="s">
        <v>5</v>
      </c>
      <c r="BE31" s="309" t="s">
        <v>1015</v>
      </c>
      <c r="BF31" s="300" t="s">
        <v>5</v>
      </c>
      <c r="BG31" s="300" t="s">
        <v>5</v>
      </c>
      <c r="BH31" s="309" t="s">
        <v>1015</v>
      </c>
      <c r="BI31" s="309" t="s">
        <v>1015</v>
      </c>
      <c r="BJ31" s="300" t="s">
        <v>5</v>
      </c>
      <c r="BK31" s="309" t="s">
        <v>1015</v>
      </c>
      <c r="BL31" s="300" t="s">
        <v>5</v>
      </c>
      <c r="BM31" s="309" t="s">
        <v>1015</v>
      </c>
      <c r="BN31" s="300" t="s">
        <v>5</v>
      </c>
      <c r="BO31" s="309" t="s">
        <v>1015</v>
      </c>
      <c r="BP31" s="309" t="s">
        <v>1015</v>
      </c>
      <c r="BQ31" s="300" t="s">
        <v>5</v>
      </c>
      <c r="BR31" s="300"/>
      <c r="BS31" s="309" t="s">
        <v>1012</v>
      </c>
      <c r="BT31" s="309" t="s">
        <v>1015</v>
      </c>
      <c r="BU31" s="300" t="s">
        <v>5</v>
      </c>
      <c r="BV31" s="301" t="s">
        <v>5</v>
      </c>
      <c r="BW31" s="310">
        <f t="shared" si="34"/>
        <v>0</v>
      </c>
      <c r="BX31" s="311">
        <f t="shared" si="35"/>
        <v>0</v>
      </c>
      <c r="BY31" s="312">
        <f t="shared" si="36"/>
        <v>1</v>
      </c>
      <c r="BZ31" s="311">
        <f t="shared" si="37"/>
        <v>1</v>
      </c>
      <c r="CA31" s="312">
        <f t="shared" si="38"/>
        <v>0</v>
      </c>
      <c r="CB31" s="311">
        <f t="shared" si="39"/>
        <v>0</v>
      </c>
      <c r="CC31" s="312">
        <f t="shared" si="40"/>
        <v>1</v>
      </c>
      <c r="CD31" s="311">
        <f t="shared" si="41"/>
        <v>1</v>
      </c>
      <c r="CE31" s="312">
        <f t="shared" si="42"/>
        <v>0</v>
      </c>
      <c r="CF31" s="311">
        <f t="shared" si="43"/>
        <v>0</v>
      </c>
      <c r="CG31" s="312">
        <f t="shared" si="44"/>
        <v>1</v>
      </c>
      <c r="CH31" s="311">
        <f t="shared" si="45"/>
        <v>1</v>
      </c>
      <c r="CI31" s="312">
        <f t="shared" si="46"/>
        <v>0</v>
      </c>
      <c r="CJ31" s="311">
        <f t="shared" si="47"/>
        <v>0</v>
      </c>
      <c r="CK31" s="312">
        <f t="shared" si="48"/>
        <v>6</v>
      </c>
      <c r="CL31" s="311">
        <f t="shared" si="49"/>
        <v>1</v>
      </c>
      <c r="CM31" s="312">
        <f t="shared" si="50"/>
        <v>0</v>
      </c>
      <c r="CN31" s="311">
        <f t="shared" si="51"/>
        <v>0</v>
      </c>
      <c r="CO31" s="312">
        <v>0</v>
      </c>
      <c r="CP31" s="311">
        <v>0</v>
      </c>
      <c r="CQ31" s="312">
        <f t="shared" si="52"/>
        <v>1</v>
      </c>
      <c r="CR31" s="311">
        <f t="shared" si="53"/>
        <v>1</v>
      </c>
      <c r="CS31" s="312">
        <f t="shared" si="54"/>
        <v>0</v>
      </c>
      <c r="CT31" s="311">
        <f t="shared" si="55"/>
        <v>0</v>
      </c>
      <c r="CU31" s="312">
        <v>0</v>
      </c>
      <c r="CV31" s="311">
        <v>0</v>
      </c>
      <c r="CW31" s="312">
        <f t="shared" si="56"/>
        <v>1</v>
      </c>
      <c r="CX31" s="311">
        <f t="shared" si="57"/>
        <v>1</v>
      </c>
      <c r="CY31" s="312">
        <f t="shared" si="58"/>
        <v>1</v>
      </c>
      <c r="CZ31" s="311">
        <f t="shared" si="59"/>
        <v>1</v>
      </c>
      <c r="DA31" s="312">
        <f t="shared" si="60"/>
        <v>1</v>
      </c>
      <c r="DB31" s="311">
        <f t="shared" si="61"/>
        <v>1</v>
      </c>
      <c r="DC31" s="313">
        <f t="shared" si="62"/>
        <v>64</v>
      </c>
      <c r="DD31" s="314">
        <f t="shared" si="63"/>
        <v>0</v>
      </c>
      <c r="DE31" s="312">
        <f t="shared" si="64"/>
        <v>1</v>
      </c>
      <c r="DF31" s="311">
        <f t="shared" si="65"/>
        <v>1</v>
      </c>
      <c r="DG31" s="312">
        <f t="shared" si="66"/>
        <v>0</v>
      </c>
      <c r="DH31" s="315">
        <f t="shared" si="67"/>
        <v>0</v>
      </c>
      <c r="DI31" s="296" t="s">
        <v>158</v>
      </c>
    </row>
    <row r="32" spans="1:113" ht="15.75">
      <c r="A32" s="297" t="s">
        <v>87</v>
      </c>
      <c r="B32" s="511" t="s">
        <v>195</v>
      </c>
      <c r="C32" s="296"/>
      <c r="D32" s="297" t="s">
        <v>1014</v>
      </c>
      <c r="E32" s="316" t="str">
        <f t="shared" si="32"/>
        <v/>
      </c>
      <c r="F32" s="299"/>
      <c r="G32" s="300" t="s">
        <v>5</v>
      </c>
      <c r="H32" s="300" t="s">
        <v>5</v>
      </c>
      <c r="I32" s="301" t="s">
        <v>5</v>
      </c>
      <c r="J32" s="302" t="str">
        <f t="shared" si="33"/>
        <v xml:space="preserve">CA_SENSOR_12
HW_RTC
</v>
      </c>
      <c r="K32" s="303" t="s">
        <v>5</v>
      </c>
      <c r="L32" s="188" t="s">
        <v>5</v>
      </c>
      <c r="M32" s="188" t="s">
        <v>5</v>
      </c>
      <c r="N32" s="188" t="s">
        <v>5</v>
      </c>
      <c r="O32" s="188" t="s">
        <v>5</v>
      </c>
      <c r="P32" s="188"/>
      <c r="Q32" s="188" t="s">
        <v>1011</v>
      </c>
      <c r="R32" s="188" t="s">
        <v>5</v>
      </c>
      <c r="S32" s="188" t="s">
        <v>5</v>
      </c>
      <c r="T32" s="188" t="s">
        <v>5</v>
      </c>
      <c r="U32" s="188" t="s">
        <v>5</v>
      </c>
      <c r="V32" s="188" t="s">
        <v>5</v>
      </c>
      <c r="W32" s="188" t="s">
        <v>5</v>
      </c>
      <c r="X32" s="188" t="s">
        <v>5</v>
      </c>
      <c r="Y32" s="188" t="s">
        <v>5</v>
      </c>
      <c r="Z32" s="188" t="s">
        <v>5</v>
      </c>
      <c r="AA32" s="188" t="s">
        <v>5</v>
      </c>
      <c r="AB32" s="188" t="s">
        <v>5</v>
      </c>
      <c r="AC32" s="188" t="s">
        <v>5</v>
      </c>
      <c r="AD32" s="188" t="s">
        <v>5</v>
      </c>
      <c r="AE32" s="188" t="s">
        <v>5</v>
      </c>
      <c r="AF32" s="188"/>
      <c r="AG32" s="188" t="s">
        <v>5</v>
      </c>
      <c r="AH32" s="188" t="s">
        <v>5</v>
      </c>
      <c r="AI32" s="188" t="s">
        <v>5</v>
      </c>
      <c r="AJ32" s="188" t="s">
        <v>5</v>
      </c>
      <c r="AK32" s="304" t="s">
        <v>1011</v>
      </c>
      <c r="AL32" s="303" t="s">
        <v>5</v>
      </c>
      <c r="AM32" s="188" t="s">
        <v>5</v>
      </c>
      <c r="AN32" s="188" t="s">
        <v>5</v>
      </c>
      <c r="AO32" s="188" t="s">
        <v>5</v>
      </c>
      <c r="AP32" s="307" t="s">
        <v>1015</v>
      </c>
      <c r="AQ32" s="188" t="s">
        <v>5</v>
      </c>
      <c r="AR32" s="306" t="s">
        <v>5</v>
      </c>
      <c r="AS32" s="303" t="s">
        <v>5</v>
      </c>
      <c r="AT32" s="188" t="s">
        <v>5</v>
      </c>
      <c r="AU32" s="188" t="s">
        <v>5</v>
      </c>
      <c r="AV32" s="188" t="s">
        <v>5</v>
      </c>
      <c r="AW32" s="188" t="s">
        <v>5</v>
      </c>
      <c r="AX32" s="188" t="s">
        <v>5</v>
      </c>
      <c r="AY32" s="188" t="s">
        <v>5</v>
      </c>
      <c r="AZ32" s="307" t="s">
        <v>1015</v>
      </c>
      <c r="BA32" s="188" t="s">
        <v>5</v>
      </c>
      <c r="BB32" s="304" t="s">
        <v>5</v>
      </c>
      <c r="BC32" s="308" t="s">
        <v>5</v>
      </c>
      <c r="BD32" s="300" t="s">
        <v>5</v>
      </c>
      <c r="BE32" s="309" t="s">
        <v>1015</v>
      </c>
      <c r="BF32" s="300" t="s">
        <v>5</v>
      </c>
      <c r="BG32" s="300" t="s">
        <v>5</v>
      </c>
      <c r="BH32" s="309" t="s">
        <v>1015</v>
      </c>
      <c r="BI32" s="309" t="s">
        <v>1015</v>
      </c>
      <c r="BJ32" s="300" t="s">
        <v>5</v>
      </c>
      <c r="BK32" s="309" t="s">
        <v>1015</v>
      </c>
      <c r="BL32" s="300" t="s">
        <v>5</v>
      </c>
      <c r="BM32" s="309" t="s">
        <v>1015</v>
      </c>
      <c r="BN32" s="300" t="s">
        <v>5</v>
      </c>
      <c r="BO32" s="309" t="s">
        <v>1015</v>
      </c>
      <c r="BP32" s="309" t="s">
        <v>1015</v>
      </c>
      <c r="BQ32" s="300" t="s">
        <v>5</v>
      </c>
      <c r="BR32" s="300"/>
      <c r="BS32" s="309" t="s">
        <v>1012</v>
      </c>
      <c r="BT32" s="309" t="s">
        <v>1015</v>
      </c>
      <c r="BU32" s="300" t="s">
        <v>5</v>
      </c>
      <c r="BV32" s="301" t="s">
        <v>5</v>
      </c>
      <c r="BW32" s="310">
        <f t="shared" si="34"/>
        <v>0</v>
      </c>
      <c r="BX32" s="311">
        <f t="shared" si="35"/>
        <v>0</v>
      </c>
      <c r="BY32" s="312">
        <f t="shared" si="36"/>
        <v>1</v>
      </c>
      <c r="BZ32" s="311">
        <f t="shared" si="37"/>
        <v>1</v>
      </c>
      <c r="CA32" s="312">
        <f t="shared" si="38"/>
        <v>0</v>
      </c>
      <c r="CB32" s="311">
        <f t="shared" si="39"/>
        <v>0</v>
      </c>
      <c r="CC32" s="312">
        <f t="shared" si="40"/>
        <v>1</v>
      </c>
      <c r="CD32" s="311">
        <f t="shared" si="41"/>
        <v>1</v>
      </c>
      <c r="CE32" s="312">
        <f t="shared" si="42"/>
        <v>0</v>
      </c>
      <c r="CF32" s="311">
        <f t="shared" si="43"/>
        <v>0</v>
      </c>
      <c r="CG32" s="312">
        <f t="shared" si="44"/>
        <v>1</v>
      </c>
      <c r="CH32" s="311">
        <f t="shared" si="45"/>
        <v>1</v>
      </c>
      <c r="CI32" s="312">
        <f t="shared" si="46"/>
        <v>0</v>
      </c>
      <c r="CJ32" s="311">
        <f t="shared" si="47"/>
        <v>0</v>
      </c>
      <c r="CK32" s="312">
        <f t="shared" si="48"/>
        <v>6</v>
      </c>
      <c r="CL32" s="311">
        <f t="shared" si="49"/>
        <v>1</v>
      </c>
      <c r="CM32" s="312">
        <f t="shared" si="50"/>
        <v>0</v>
      </c>
      <c r="CN32" s="311">
        <f t="shared" si="51"/>
        <v>0</v>
      </c>
      <c r="CO32" s="312">
        <v>0</v>
      </c>
      <c r="CP32" s="311">
        <v>0</v>
      </c>
      <c r="CQ32" s="312">
        <f t="shared" si="52"/>
        <v>1</v>
      </c>
      <c r="CR32" s="311">
        <f t="shared" si="53"/>
        <v>1</v>
      </c>
      <c r="CS32" s="312">
        <f t="shared" si="54"/>
        <v>0</v>
      </c>
      <c r="CT32" s="311">
        <f t="shared" si="55"/>
        <v>0</v>
      </c>
      <c r="CU32" s="312">
        <v>0</v>
      </c>
      <c r="CV32" s="311">
        <v>0</v>
      </c>
      <c r="CW32" s="312">
        <f t="shared" si="56"/>
        <v>1</v>
      </c>
      <c r="CX32" s="311">
        <f t="shared" si="57"/>
        <v>1</v>
      </c>
      <c r="CY32" s="312">
        <f t="shared" si="58"/>
        <v>1</v>
      </c>
      <c r="CZ32" s="311">
        <f t="shared" si="59"/>
        <v>1</v>
      </c>
      <c r="DA32" s="312">
        <f t="shared" si="60"/>
        <v>1</v>
      </c>
      <c r="DB32" s="311">
        <f t="shared" si="61"/>
        <v>1</v>
      </c>
      <c r="DC32" s="313">
        <f t="shared" si="62"/>
        <v>64</v>
      </c>
      <c r="DD32" s="314">
        <f t="shared" si="63"/>
        <v>0</v>
      </c>
      <c r="DE32" s="312">
        <f t="shared" si="64"/>
        <v>1</v>
      </c>
      <c r="DF32" s="311">
        <f t="shared" si="65"/>
        <v>1</v>
      </c>
      <c r="DG32" s="312">
        <f t="shared" si="66"/>
        <v>0</v>
      </c>
      <c r="DH32" s="315">
        <f t="shared" si="67"/>
        <v>0</v>
      </c>
      <c r="DI32" s="296" t="s">
        <v>158</v>
      </c>
    </row>
    <row r="33" spans="1:113" ht="15.75">
      <c r="A33" s="297" t="s">
        <v>89</v>
      </c>
      <c r="B33" s="511" t="s">
        <v>197</v>
      </c>
      <c r="C33" s="296"/>
      <c r="D33" s="297" t="s">
        <v>1014</v>
      </c>
      <c r="E33" s="316" t="str">
        <f t="shared" si="32"/>
        <v/>
      </c>
      <c r="F33" s="299"/>
      <c r="G33" s="300" t="s">
        <v>5</v>
      </c>
      <c r="H33" s="300" t="s">
        <v>5</v>
      </c>
      <c r="I33" s="301" t="s">
        <v>5</v>
      </c>
      <c r="J33" s="302" t="str">
        <f t="shared" si="33"/>
        <v xml:space="preserve">CA_SENSOR_12
HW_RTC
</v>
      </c>
      <c r="K33" s="303" t="s">
        <v>5</v>
      </c>
      <c r="L33" s="188" t="s">
        <v>5</v>
      </c>
      <c r="M33" s="188" t="s">
        <v>5</v>
      </c>
      <c r="N33" s="188" t="s">
        <v>5</v>
      </c>
      <c r="O33" s="188" t="s">
        <v>5</v>
      </c>
      <c r="P33" s="188"/>
      <c r="Q33" s="188" t="s">
        <v>1011</v>
      </c>
      <c r="R33" s="188" t="s">
        <v>5</v>
      </c>
      <c r="S33" s="188" t="s">
        <v>5</v>
      </c>
      <c r="T33" s="188" t="s">
        <v>5</v>
      </c>
      <c r="U33" s="188" t="s">
        <v>5</v>
      </c>
      <c r="V33" s="188" t="s">
        <v>5</v>
      </c>
      <c r="W33" s="188" t="s">
        <v>5</v>
      </c>
      <c r="X33" s="188" t="s">
        <v>5</v>
      </c>
      <c r="Y33" s="188" t="s">
        <v>5</v>
      </c>
      <c r="Z33" s="188" t="s">
        <v>5</v>
      </c>
      <c r="AA33" s="188" t="s">
        <v>5</v>
      </c>
      <c r="AB33" s="188" t="s">
        <v>5</v>
      </c>
      <c r="AC33" s="188" t="s">
        <v>5</v>
      </c>
      <c r="AD33" s="188" t="s">
        <v>5</v>
      </c>
      <c r="AE33" s="188" t="s">
        <v>5</v>
      </c>
      <c r="AF33" s="188"/>
      <c r="AG33" s="188" t="s">
        <v>5</v>
      </c>
      <c r="AH33" s="188" t="s">
        <v>5</v>
      </c>
      <c r="AI33" s="188" t="s">
        <v>5</v>
      </c>
      <c r="AJ33" s="188" t="s">
        <v>5</v>
      </c>
      <c r="AK33" s="304" t="s">
        <v>1011</v>
      </c>
      <c r="AL33" s="303" t="s">
        <v>5</v>
      </c>
      <c r="AM33" s="188" t="s">
        <v>5</v>
      </c>
      <c r="AN33" s="188" t="s">
        <v>5</v>
      </c>
      <c r="AO33" s="188" t="s">
        <v>5</v>
      </c>
      <c r="AP33" s="307" t="s">
        <v>1015</v>
      </c>
      <c r="AQ33" s="188" t="s">
        <v>5</v>
      </c>
      <c r="AR33" s="306" t="s">
        <v>5</v>
      </c>
      <c r="AS33" s="303" t="s">
        <v>5</v>
      </c>
      <c r="AT33" s="188" t="s">
        <v>5</v>
      </c>
      <c r="AU33" s="188" t="s">
        <v>5</v>
      </c>
      <c r="AV33" s="188" t="s">
        <v>5</v>
      </c>
      <c r="AW33" s="188" t="s">
        <v>5</v>
      </c>
      <c r="AX33" s="188" t="s">
        <v>5</v>
      </c>
      <c r="AY33" s="188" t="s">
        <v>5</v>
      </c>
      <c r="AZ33" s="307" t="s">
        <v>1015</v>
      </c>
      <c r="BA33" s="188" t="s">
        <v>5</v>
      </c>
      <c r="BB33" s="304" t="s">
        <v>5</v>
      </c>
      <c r="BC33" s="308" t="s">
        <v>5</v>
      </c>
      <c r="BD33" s="300" t="s">
        <v>5</v>
      </c>
      <c r="BE33" s="309" t="s">
        <v>1015</v>
      </c>
      <c r="BF33" s="300" t="s">
        <v>5</v>
      </c>
      <c r="BG33" s="300" t="s">
        <v>5</v>
      </c>
      <c r="BH33" s="309" t="s">
        <v>1015</v>
      </c>
      <c r="BI33" s="309" t="s">
        <v>1015</v>
      </c>
      <c r="BJ33" s="300" t="s">
        <v>5</v>
      </c>
      <c r="BK33" s="309" t="s">
        <v>1015</v>
      </c>
      <c r="BL33" s="300" t="s">
        <v>5</v>
      </c>
      <c r="BM33" s="309" t="s">
        <v>1015</v>
      </c>
      <c r="BN33" s="300" t="s">
        <v>5</v>
      </c>
      <c r="BO33" s="309" t="s">
        <v>1015</v>
      </c>
      <c r="BP33" s="309" t="s">
        <v>1015</v>
      </c>
      <c r="BQ33" s="300" t="s">
        <v>5</v>
      </c>
      <c r="BR33" s="300"/>
      <c r="BS33" s="309" t="s">
        <v>1012</v>
      </c>
      <c r="BT33" s="309" t="s">
        <v>1015</v>
      </c>
      <c r="BU33" s="300" t="s">
        <v>5</v>
      </c>
      <c r="BV33" s="301" t="s">
        <v>5</v>
      </c>
      <c r="BW33" s="310">
        <f t="shared" si="34"/>
        <v>0</v>
      </c>
      <c r="BX33" s="311">
        <f t="shared" si="35"/>
        <v>0</v>
      </c>
      <c r="BY33" s="312">
        <f t="shared" si="36"/>
        <v>1</v>
      </c>
      <c r="BZ33" s="311">
        <f t="shared" si="37"/>
        <v>1</v>
      </c>
      <c r="CA33" s="312">
        <f t="shared" si="38"/>
        <v>0</v>
      </c>
      <c r="CB33" s="311">
        <f t="shared" si="39"/>
        <v>0</v>
      </c>
      <c r="CC33" s="312">
        <f t="shared" si="40"/>
        <v>1</v>
      </c>
      <c r="CD33" s="311">
        <f t="shared" si="41"/>
        <v>1</v>
      </c>
      <c r="CE33" s="312">
        <f t="shared" si="42"/>
        <v>0</v>
      </c>
      <c r="CF33" s="311">
        <f t="shared" si="43"/>
        <v>0</v>
      </c>
      <c r="CG33" s="312">
        <f t="shared" si="44"/>
        <v>1</v>
      </c>
      <c r="CH33" s="311">
        <f t="shared" si="45"/>
        <v>1</v>
      </c>
      <c r="CI33" s="312">
        <f t="shared" si="46"/>
        <v>0</v>
      </c>
      <c r="CJ33" s="311">
        <f t="shared" si="47"/>
        <v>0</v>
      </c>
      <c r="CK33" s="312">
        <f t="shared" si="48"/>
        <v>6</v>
      </c>
      <c r="CL33" s="311">
        <f t="shared" si="49"/>
        <v>1</v>
      </c>
      <c r="CM33" s="312">
        <f t="shared" si="50"/>
        <v>0</v>
      </c>
      <c r="CN33" s="311">
        <f t="shared" si="51"/>
        <v>0</v>
      </c>
      <c r="CO33" s="312">
        <v>0</v>
      </c>
      <c r="CP33" s="311">
        <v>0</v>
      </c>
      <c r="CQ33" s="312">
        <f t="shared" si="52"/>
        <v>1</v>
      </c>
      <c r="CR33" s="311">
        <f t="shared" si="53"/>
        <v>1</v>
      </c>
      <c r="CS33" s="312">
        <f t="shared" si="54"/>
        <v>0</v>
      </c>
      <c r="CT33" s="311">
        <f t="shared" si="55"/>
        <v>0</v>
      </c>
      <c r="CU33" s="312">
        <v>0</v>
      </c>
      <c r="CV33" s="311">
        <v>0</v>
      </c>
      <c r="CW33" s="312">
        <f t="shared" si="56"/>
        <v>1</v>
      </c>
      <c r="CX33" s="311">
        <f t="shared" si="57"/>
        <v>1</v>
      </c>
      <c r="CY33" s="312">
        <f t="shared" si="58"/>
        <v>1</v>
      </c>
      <c r="CZ33" s="311">
        <f t="shared" si="59"/>
        <v>1</v>
      </c>
      <c r="DA33" s="312">
        <f t="shared" si="60"/>
        <v>1</v>
      </c>
      <c r="DB33" s="311">
        <f t="shared" si="61"/>
        <v>1</v>
      </c>
      <c r="DC33" s="313">
        <f t="shared" si="62"/>
        <v>64</v>
      </c>
      <c r="DD33" s="314">
        <f t="shared" si="63"/>
        <v>0</v>
      </c>
      <c r="DE33" s="312">
        <f t="shared" si="64"/>
        <v>1</v>
      </c>
      <c r="DF33" s="311">
        <f t="shared" si="65"/>
        <v>1</v>
      </c>
      <c r="DG33" s="312">
        <f t="shared" si="66"/>
        <v>0</v>
      </c>
      <c r="DH33" s="315">
        <f t="shared" si="67"/>
        <v>0</v>
      </c>
      <c r="DI33" s="296" t="s">
        <v>158</v>
      </c>
    </row>
    <row r="34" spans="1:113" ht="15.75">
      <c r="A34" s="297" t="s">
        <v>91</v>
      </c>
      <c r="B34" s="511" t="s">
        <v>199</v>
      </c>
      <c r="C34" s="296"/>
      <c r="D34" s="297" t="s">
        <v>1014</v>
      </c>
      <c r="E34" s="316" t="str">
        <f t="shared" si="32"/>
        <v/>
      </c>
      <c r="F34" s="299"/>
      <c r="G34" s="300" t="s">
        <v>5</v>
      </c>
      <c r="H34" s="300" t="s">
        <v>5</v>
      </c>
      <c r="I34" s="301" t="s">
        <v>5</v>
      </c>
      <c r="J34" s="302" t="str">
        <f t="shared" si="33"/>
        <v xml:space="preserve">CA_SENSOR_12
HW_RTC
</v>
      </c>
      <c r="K34" s="303" t="s">
        <v>5</v>
      </c>
      <c r="L34" s="188" t="s">
        <v>5</v>
      </c>
      <c r="M34" s="188" t="s">
        <v>5</v>
      </c>
      <c r="N34" s="188" t="s">
        <v>5</v>
      </c>
      <c r="O34" s="188" t="s">
        <v>5</v>
      </c>
      <c r="P34" s="188"/>
      <c r="Q34" s="188" t="s">
        <v>1011</v>
      </c>
      <c r="R34" s="188" t="s">
        <v>5</v>
      </c>
      <c r="S34" s="188" t="s">
        <v>5</v>
      </c>
      <c r="T34" s="188" t="s">
        <v>5</v>
      </c>
      <c r="U34" s="188" t="s">
        <v>5</v>
      </c>
      <c r="V34" s="188" t="s">
        <v>5</v>
      </c>
      <c r="W34" s="188" t="s">
        <v>5</v>
      </c>
      <c r="X34" s="188" t="s">
        <v>5</v>
      </c>
      <c r="Y34" s="188" t="s">
        <v>5</v>
      </c>
      <c r="Z34" s="188" t="s">
        <v>5</v>
      </c>
      <c r="AA34" s="188" t="s">
        <v>5</v>
      </c>
      <c r="AB34" s="188" t="s">
        <v>5</v>
      </c>
      <c r="AC34" s="188" t="s">
        <v>5</v>
      </c>
      <c r="AD34" s="188" t="s">
        <v>5</v>
      </c>
      <c r="AE34" s="188" t="s">
        <v>5</v>
      </c>
      <c r="AF34" s="188"/>
      <c r="AG34" s="188" t="s">
        <v>5</v>
      </c>
      <c r="AH34" s="188" t="s">
        <v>5</v>
      </c>
      <c r="AI34" s="188" t="s">
        <v>5</v>
      </c>
      <c r="AJ34" s="188" t="s">
        <v>5</v>
      </c>
      <c r="AK34" s="304" t="s">
        <v>1011</v>
      </c>
      <c r="AL34" s="303" t="s">
        <v>5</v>
      </c>
      <c r="AM34" s="188" t="s">
        <v>5</v>
      </c>
      <c r="AN34" s="188" t="s">
        <v>5</v>
      </c>
      <c r="AO34" s="188" t="s">
        <v>5</v>
      </c>
      <c r="AP34" s="307" t="s">
        <v>1015</v>
      </c>
      <c r="AQ34" s="188" t="s">
        <v>5</v>
      </c>
      <c r="AR34" s="306" t="s">
        <v>5</v>
      </c>
      <c r="AS34" s="303" t="s">
        <v>5</v>
      </c>
      <c r="AT34" s="188" t="s">
        <v>5</v>
      </c>
      <c r="AU34" s="188" t="s">
        <v>5</v>
      </c>
      <c r="AV34" s="188" t="s">
        <v>5</v>
      </c>
      <c r="AW34" s="188" t="s">
        <v>5</v>
      </c>
      <c r="AX34" s="188" t="s">
        <v>5</v>
      </c>
      <c r="AY34" s="188" t="s">
        <v>5</v>
      </c>
      <c r="AZ34" s="307" t="s">
        <v>1015</v>
      </c>
      <c r="BA34" s="188" t="s">
        <v>5</v>
      </c>
      <c r="BB34" s="304" t="s">
        <v>5</v>
      </c>
      <c r="BC34" s="308" t="s">
        <v>5</v>
      </c>
      <c r="BD34" s="300" t="s">
        <v>5</v>
      </c>
      <c r="BE34" s="309" t="s">
        <v>1015</v>
      </c>
      <c r="BF34" s="300" t="s">
        <v>5</v>
      </c>
      <c r="BG34" s="300" t="s">
        <v>5</v>
      </c>
      <c r="BH34" s="309" t="s">
        <v>1015</v>
      </c>
      <c r="BI34" s="309" t="s">
        <v>1015</v>
      </c>
      <c r="BJ34" s="300" t="s">
        <v>5</v>
      </c>
      <c r="BK34" s="309" t="s">
        <v>1015</v>
      </c>
      <c r="BL34" s="300" t="s">
        <v>5</v>
      </c>
      <c r="BM34" s="309" t="s">
        <v>1015</v>
      </c>
      <c r="BN34" s="300" t="s">
        <v>5</v>
      </c>
      <c r="BO34" s="309" t="s">
        <v>1015</v>
      </c>
      <c r="BP34" s="309" t="s">
        <v>1015</v>
      </c>
      <c r="BQ34" s="300" t="s">
        <v>5</v>
      </c>
      <c r="BR34" s="300"/>
      <c r="BS34" s="309" t="s">
        <v>1012</v>
      </c>
      <c r="BT34" s="309" t="s">
        <v>1015</v>
      </c>
      <c r="BU34" s="300" t="s">
        <v>5</v>
      </c>
      <c r="BV34" s="301" t="s">
        <v>5</v>
      </c>
      <c r="BW34" s="310">
        <f t="shared" si="34"/>
        <v>0</v>
      </c>
      <c r="BX34" s="311">
        <f t="shared" si="35"/>
        <v>0</v>
      </c>
      <c r="BY34" s="312">
        <f t="shared" si="36"/>
        <v>1</v>
      </c>
      <c r="BZ34" s="311">
        <f t="shared" si="37"/>
        <v>1</v>
      </c>
      <c r="CA34" s="312">
        <f t="shared" si="38"/>
        <v>0</v>
      </c>
      <c r="CB34" s="311">
        <f t="shared" si="39"/>
        <v>0</v>
      </c>
      <c r="CC34" s="312">
        <f t="shared" si="40"/>
        <v>1</v>
      </c>
      <c r="CD34" s="311">
        <f t="shared" si="41"/>
        <v>1</v>
      </c>
      <c r="CE34" s="312">
        <f t="shared" si="42"/>
        <v>0</v>
      </c>
      <c r="CF34" s="311">
        <f t="shared" si="43"/>
        <v>0</v>
      </c>
      <c r="CG34" s="312">
        <f t="shared" si="44"/>
        <v>1</v>
      </c>
      <c r="CH34" s="311">
        <f t="shared" si="45"/>
        <v>1</v>
      </c>
      <c r="CI34" s="312">
        <f t="shared" si="46"/>
        <v>0</v>
      </c>
      <c r="CJ34" s="311">
        <f t="shared" si="47"/>
        <v>0</v>
      </c>
      <c r="CK34" s="312">
        <f t="shared" si="48"/>
        <v>6</v>
      </c>
      <c r="CL34" s="311">
        <f t="shared" si="49"/>
        <v>1</v>
      </c>
      <c r="CM34" s="312">
        <f t="shared" si="50"/>
        <v>0</v>
      </c>
      <c r="CN34" s="311">
        <f t="shared" si="51"/>
        <v>0</v>
      </c>
      <c r="CO34" s="312">
        <v>0</v>
      </c>
      <c r="CP34" s="311">
        <v>0</v>
      </c>
      <c r="CQ34" s="312">
        <f t="shared" si="52"/>
        <v>1</v>
      </c>
      <c r="CR34" s="311">
        <f t="shared" si="53"/>
        <v>1</v>
      </c>
      <c r="CS34" s="312">
        <f t="shared" si="54"/>
        <v>0</v>
      </c>
      <c r="CT34" s="311">
        <f t="shared" si="55"/>
        <v>0</v>
      </c>
      <c r="CU34" s="312">
        <v>0</v>
      </c>
      <c r="CV34" s="311">
        <v>0</v>
      </c>
      <c r="CW34" s="312">
        <f t="shared" si="56"/>
        <v>1</v>
      </c>
      <c r="CX34" s="311">
        <f t="shared" si="57"/>
        <v>1</v>
      </c>
      <c r="CY34" s="312">
        <f t="shared" si="58"/>
        <v>1</v>
      </c>
      <c r="CZ34" s="311">
        <f t="shared" si="59"/>
        <v>1</v>
      </c>
      <c r="DA34" s="312">
        <f t="shared" si="60"/>
        <v>1</v>
      </c>
      <c r="DB34" s="311">
        <f t="shared" si="61"/>
        <v>1</v>
      </c>
      <c r="DC34" s="313">
        <f t="shared" si="62"/>
        <v>64</v>
      </c>
      <c r="DD34" s="314">
        <f t="shared" si="63"/>
        <v>0</v>
      </c>
      <c r="DE34" s="312">
        <f t="shared" si="64"/>
        <v>1</v>
      </c>
      <c r="DF34" s="311">
        <f t="shared" si="65"/>
        <v>1</v>
      </c>
      <c r="DG34" s="312">
        <f t="shared" si="66"/>
        <v>0</v>
      </c>
      <c r="DH34" s="315">
        <f t="shared" si="67"/>
        <v>0</v>
      </c>
      <c r="DI34" s="296" t="s">
        <v>158</v>
      </c>
    </row>
    <row r="35" spans="1:113" ht="15.75">
      <c r="A35" s="297" t="s">
        <v>93</v>
      </c>
      <c r="B35" s="511" t="s">
        <v>201</v>
      </c>
      <c r="C35" s="296"/>
      <c r="D35" s="297" t="s">
        <v>1010</v>
      </c>
      <c r="E35" s="316" t="str">
        <f t="shared" si="32"/>
        <v/>
      </c>
      <c r="F35" s="299"/>
      <c r="G35" s="300" t="s">
        <v>5</v>
      </c>
      <c r="H35" s="300" t="s">
        <v>5</v>
      </c>
      <c r="I35" s="301" t="s">
        <v>5</v>
      </c>
      <c r="J35" s="302" t="str">
        <f t="shared" si="33"/>
        <v xml:space="preserve">CA_SENSOR_12
HW_RTC_MALFUNCTION
</v>
      </c>
      <c r="K35" s="303" t="s">
        <v>5</v>
      </c>
      <c r="L35" s="188" t="s">
        <v>5</v>
      </c>
      <c r="M35" s="188" t="s">
        <v>5</v>
      </c>
      <c r="N35" s="188" t="s">
        <v>5</v>
      </c>
      <c r="O35" s="188" t="s">
        <v>5</v>
      </c>
      <c r="P35" s="188"/>
      <c r="Q35" s="188" t="s">
        <v>1011</v>
      </c>
      <c r="R35" s="188" t="s">
        <v>5</v>
      </c>
      <c r="S35" s="188" t="s">
        <v>5</v>
      </c>
      <c r="T35" s="188" t="s">
        <v>5</v>
      </c>
      <c r="U35" s="188" t="s">
        <v>5</v>
      </c>
      <c r="V35" s="188" t="s">
        <v>5</v>
      </c>
      <c r="W35" s="188" t="s">
        <v>5</v>
      </c>
      <c r="X35" s="188" t="s">
        <v>5</v>
      </c>
      <c r="Y35" s="188" t="s">
        <v>5</v>
      </c>
      <c r="Z35" s="188" t="s">
        <v>5</v>
      </c>
      <c r="AA35" s="188" t="s">
        <v>5</v>
      </c>
      <c r="AB35" s="188" t="s">
        <v>5</v>
      </c>
      <c r="AC35" s="188" t="s">
        <v>5</v>
      </c>
      <c r="AD35" s="188" t="s">
        <v>5</v>
      </c>
      <c r="AE35" s="188" t="s">
        <v>5</v>
      </c>
      <c r="AF35" s="188"/>
      <c r="AG35" s="188" t="s">
        <v>5</v>
      </c>
      <c r="AH35" s="188" t="s">
        <v>5</v>
      </c>
      <c r="AI35" s="188" t="s">
        <v>5</v>
      </c>
      <c r="AJ35" s="188" t="s">
        <v>1011</v>
      </c>
      <c r="AK35" s="304" t="s">
        <v>5</v>
      </c>
      <c r="AL35" s="303" t="s">
        <v>5</v>
      </c>
      <c r="AM35" s="188" t="s">
        <v>5</v>
      </c>
      <c r="AN35" s="188" t="s">
        <v>5</v>
      </c>
      <c r="AO35" s="188" t="s">
        <v>5</v>
      </c>
      <c r="AP35" s="307" t="s">
        <v>1012</v>
      </c>
      <c r="AQ35" s="188" t="s">
        <v>5</v>
      </c>
      <c r="AR35" s="306" t="s">
        <v>5</v>
      </c>
      <c r="AS35" s="303" t="s">
        <v>5</v>
      </c>
      <c r="AT35" s="188" t="s">
        <v>5</v>
      </c>
      <c r="AU35" s="188" t="s">
        <v>5</v>
      </c>
      <c r="AV35" s="188" t="s">
        <v>5</v>
      </c>
      <c r="AW35" s="188" t="s">
        <v>5</v>
      </c>
      <c r="AX35" s="188" t="s">
        <v>5</v>
      </c>
      <c r="AY35" s="188" t="s">
        <v>5</v>
      </c>
      <c r="AZ35" s="307" t="s">
        <v>1012</v>
      </c>
      <c r="BA35" s="188" t="s">
        <v>5</v>
      </c>
      <c r="BB35" s="304" t="s">
        <v>5</v>
      </c>
      <c r="BC35" s="308" t="s">
        <v>5</v>
      </c>
      <c r="BD35" s="300" t="s">
        <v>5</v>
      </c>
      <c r="BE35" s="309" t="s">
        <v>1012</v>
      </c>
      <c r="BF35" s="300" t="s">
        <v>5</v>
      </c>
      <c r="BG35" s="300" t="s">
        <v>5</v>
      </c>
      <c r="BH35" s="300" t="s">
        <v>5</v>
      </c>
      <c r="BI35" s="300" t="s">
        <v>5</v>
      </c>
      <c r="BJ35" s="300" t="s">
        <v>5</v>
      </c>
      <c r="BK35" s="300" t="s">
        <v>5</v>
      </c>
      <c r="BL35" s="300" t="s">
        <v>5</v>
      </c>
      <c r="BM35" s="309" t="s">
        <v>1012</v>
      </c>
      <c r="BN35" s="300" t="s">
        <v>5</v>
      </c>
      <c r="BO35" s="300" t="s">
        <v>5</v>
      </c>
      <c r="BP35" s="309" t="s">
        <v>1012</v>
      </c>
      <c r="BQ35" s="300" t="s">
        <v>5</v>
      </c>
      <c r="BR35" s="300"/>
      <c r="BS35" s="309" t="s">
        <v>1012</v>
      </c>
      <c r="BT35" s="309" t="s">
        <v>1012</v>
      </c>
      <c r="BU35" s="300" t="s">
        <v>5</v>
      </c>
      <c r="BV35" s="301" t="s">
        <v>5</v>
      </c>
      <c r="BW35" s="310">
        <f t="shared" si="34"/>
        <v>0</v>
      </c>
      <c r="BX35" s="311">
        <f t="shared" si="35"/>
        <v>0</v>
      </c>
      <c r="BY35" s="312">
        <f t="shared" si="36"/>
        <v>1</v>
      </c>
      <c r="BZ35" s="311">
        <f t="shared" si="37"/>
        <v>0</v>
      </c>
      <c r="CA35" s="312">
        <f t="shared" si="38"/>
        <v>0</v>
      </c>
      <c r="CB35" s="311">
        <f t="shared" si="39"/>
        <v>0</v>
      </c>
      <c r="CC35" s="312">
        <f t="shared" si="40"/>
        <v>1</v>
      </c>
      <c r="CD35" s="311">
        <f t="shared" si="41"/>
        <v>0</v>
      </c>
      <c r="CE35" s="312">
        <f t="shared" si="42"/>
        <v>0</v>
      </c>
      <c r="CF35" s="311">
        <f t="shared" si="43"/>
        <v>0</v>
      </c>
      <c r="CG35" s="312">
        <f t="shared" si="44"/>
        <v>1</v>
      </c>
      <c r="CH35" s="311">
        <f t="shared" si="45"/>
        <v>0</v>
      </c>
      <c r="CI35" s="312">
        <f t="shared" si="46"/>
        <v>0</v>
      </c>
      <c r="CJ35" s="311">
        <f t="shared" si="47"/>
        <v>0</v>
      </c>
      <c r="CK35" s="312">
        <f t="shared" si="48"/>
        <v>0</v>
      </c>
      <c r="CL35" s="311">
        <f t="shared" si="49"/>
        <v>0</v>
      </c>
      <c r="CM35" s="312">
        <f t="shared" si="50"/>
        <v>0</v>
      </c>
      <c r="CN35" s="311">
        <f t="shared" si="51"/>
        <v>0</v>
      </c>
      <c r="CO35" s="312">
        <v>0</v>
      </c>
      <c r="CP35" s="311">
        <v>0</v>
      </c>
      <c r="CQ35" s="312">
        <f t="shared" si="52"/>
        <v>0</v>
      </c>
      <c r="CR35" s="311">
        <f t="shared" si="53"/>
        <v>0</v>
      </c>
      <c r="CS35" s="312">
        <f t="shared" si="54"/>
        <v>0</v>
      </c>
      <c r="CT35" s="311">
        <f t="shared" si="55"/>
        <v>0</v>
      </c>
      <c r="CU35" s="312">
        <v>0</v>
      </c>
      <c r="CV35" s="311">
        <v>0</v>
      </c>
      <c r="CW35" s="312">
        <f t="shared" si="56"/>
        <v>1</v>
      </c>
      <c r="CX35" s="311">
        <f t="shared" si="57"/>
        <v>0</v>
      </c>
      <c r="CY35" s="312">
        <f t="shared" si="58"/>
        <v>0</v>
      </c>
      <c r="CZ35" s="311">
        <f t="shared" si="59"/>
        <v>0</v>
      </c>
      <c r="DA35" s="312">
        <f t="shared" si="60"/>
        <v>1</v>
      </c>
      <c r="DB35" s="311">
        <f t="shared" si="61"/>
        <v>0</v>
      </c>
      <c r="DC35" s="313">
        <f t="shared" si="62"/>
        <v>64</v>
      </c>
      <c r="DD35" s="314">
        <f t="shared" si="63"/>
        <v>0</v>
      </c>
      <c r="DE35" s="312">
        <f t="shared" si="64"/>
        <v>1</v>
      </c>
      <c r="DF35" s="311">
        <f t="shared" si="65"/>
        <v>0</v>
      </c>
      <c r="DG35" s="312">
        <f t="shared" si="66"/>
        <v>0</v>
      </c>
      <c r="DH35" s="315">
        <f t="shared" si="67"/>
        <v>0</v>
      </c>
      <c r="DI35" s="296" t="s">
        <v>123</v>
      </c>
    </row>
    <row r="36" spans="1:113" ht="15.75">
      <c r="A36" s="297" t="s">
        <v>95</v>
      </c>
      <c r="B36" s="511" t="s">
        <v>203</v>
      </c>
      <c r="C36" s="296"/>
      <c r="D36" s="297" t="s">
        <v>1010</v>
      </c>
      <c r="E36" s="316" t="str">
        <f t="shared" si="32"/>
        <v/>
      </c>
      <c r="F36" s="299"/>
      <c r="G36" s="300" t="s">
        <v>5</v>
      </c>
      <c r="H36" s="300" t="s">
        <v>5</v>
      </c>
      <c r="I36" s="301" t="s">
        <v>5</v>
      </c>
      <c r="J36" s="302" t="str">
        <f t="shared" si="33"/>
        <v xml:space="preserve">CA_SENSOR_12
HW_RTC_MALFUNCTION
</v>
      </c>
      <c r="K36" s="303" t="s">
        <v>5</v>
      </c>
      <c r="L36" s="188" t="s">
        <v>5</v>
      </c>
      <c r="M36" s="188" t="s">
        <v>5</v>
      </c>
      <c r="N36" s="188" t="s">
        <v>5</v>
      </c>
      <c r="O36" s="188" t="s">
        <v>5</v>
      </c>
      <c r="P36" s="188"/>
      <c r="Q36" s="188" t="s">
        <v>1011</v>
      </c>
      <c r="R36" s="188" t="s">
        <v>5</v>
      </c>
      <c r="S36" s="188" t="s">
        <v>5</v>
      </c>
      <c r="T36" s="188" t="s">
        <v>5</v>
      </c>
      <c r="U36" s="188" t="s">
        <v>5</v>
      </c>
      <c r="V36" s="188" t="s">
        <v>5</v>
      </c>
      <c r="W36" s="188" t="s">
        <v>5</v>
      </c>
      <c r="X36" s="188" t="s">
        <v>5</v>
      </c>
      <c r="Y36" s="188" t="s">
        <v>5</v>
      </c>
      <c r="Z36" s="188" t="s">
        <v>5</v>
      </c>
      <c r="AA36" s="188" t="s">
        <v>5</v>
      </c>
      <c r="AB36" s="188" t="s">
        <v>5</v>
      </c>
      <c r="AC36" s="188" t="s">
        <v>5</v>
      </c>
      <c r="AD36" s="188" t="s">
        <v>5</v>
      </c>
      <c r="AE36" s="188" t="s">
        <v>5</v>
      </c>
      <c r="AF36" s="188"/>
      <c r="AG36" s="188" t="s">
        <v>5</v>
      </c>
      <c r="AH36" s="188" t="s">
        <v>5</v>
      </c>
      <c r="AI36" s="188" t="s">
        <v>5</v>
      </c>
      <c r="AJ36" s="188" t="s">
        <v>1011</v>
      </c>
      <c r="AK36" s="304" t="s">
        <v>5</v>
      </c>
      <c r="AL36" s="303" t="s">
        <v>5</v>
      </c>
      <c r="AM36" s="188" t="s">
        <v>5</v>
      </c>
      <c r="AN36" s="188" t="s">
        <v>5</v>
      </c>
      <c r="AO36" s="188" t="s">
        <v>5</v>
      </c>
      <c r="AP36" s="307" t="s">
        <v>1012</v>
      </c>
      <c r="AQ36" s="188" t="s">
        <v>5</v>
      </c>
      <c r="AR36" s="306" t="s">
        <v>5</v>
      </c>
      <c r="AS36" s="303" t="s">
        <v>5</v>
      </c>
      <c r="AT36" s="188" t="s">
        <v>5</v>
      </c>
      <c r="AU36" s="188" t="s">
        <v>5</v>
      </c>
      <c r="AV36" s="188" t="s">
        <v>5</v>
      </c>
      <c r="AW36" s="188" t="s">
        <v>5</v>
      </c>
      <c r="AX36" s="188" t="s">
        <v>5</v>
      </c>
      <c r="AY36" s="188" t="s">
        <v>5</v>
      </c>
      <c r="AZ36" s="307" t="s">
        <v>1012</v>
      </c>
      <c r="BA36" s="188" t="s">
        <v>5</v>
      </c>
      <c r="BB36" s="304" t="s">
        <v>5</v>
      </c>
      <c r="BC36" s="308" t="s">
        <v>5</v>
      </c>
      <c r="BD36" s="300" t="s">
        <v>5</v>
      </c>
      <c r="BE36" s="309" t="s">
        <v>1012</v>
      </c>
      <c r="BF36" s="300" t="s">
        <v>5</v>
      </c>
      <c r="BG36" s="300" t="s">
        <v>5</v>
      </c>
      <c r="BH36" s="300" t="s">
        <v>5</v>
      </c>
      <c r="BI36" s="300" t="s">
        <v>5</v>
      </c>
      <c r="BJ36" s="300" t="s">
        <v>5</v>
      </c>
      <c r="BK36" s="300" t="s">
        <v>5</v>
      </c>
      <c r="BL36" s="300" t="s">
        <v>5</v>
      </c>
      <c r="BM36" s="309" t="s">
        <v>1012</v>
      </c>
      <c r="BN36" s="300" t="s">
        <v>5</v>
      </c>
      <c r="BO36" s="300" t="s">
        <v>5</v>
      </c>
      <c r="BP36" s="309" t="s">
        <v>1012</v>
      </c>
      <c r="BQ36" s="300" t="s">
        <v>5</v>
      </c>
      <c r="BR36" s="300"/>
      <c r="BS36" s="309" t="s">
        <v>1012</v>
      </c>
      <c r="BT36" s="309" t="s">
        <v>1012</v>
      </c>
      <c r="BU36" s="300" t="s">
        <v>5</v>
      </c>
      <c r="BV36" s="301" t="s">
        <v>5</v>
      </c>
      <c r="BW36" s="310">
        <f t="shared" si="34"/>
        <v>0</v>
      </c>
      <c r="BX36" s="311">
        <f t="shared" si="35"/>
        <v>0</v>
      </c>
      <c r="BY36" s="312">
        <f t="shared" si="36"/>
        <v>1</v>
      </c>
      <c r="BZ36" s="311">
        <f t="shared" si="37"/>
        <v>0</v>
      </c>
      <c r="CA36" s="312">
        <f t="shared" si="38"/>
        <v>0</v>
      </c>
      <c r="CB36" s="311">
        <f t="shared" si="39"/>
        <v>0</v>
      </c>
      <c r="CC36" s="312">
        <f t="shared" si="40"/>
        <v>1</v>
      </c>
      <c r="CD36" s="311">
        <f t="shared" si="41"/>
        <v>0</v>
      </c>
      <c r="CE36" s="312">
        <f t="shared" si="42"/>
        <v>0</v>
      </c>
      <c r="CF36" s="311">
        <f t="shared" si="43"/>
        <v>0</v>
      </c>
      <c r="CG36" s="312">
        <f t="shared" si="44"/>
        <v>1</v>
      </c>
      <c r="CH36" s="311">
        <f t="shared" si="45"/>
        <v>0</v>
      </c>
      <c r="CI36" s="312">
        <f t="shared" si="46"/>
        <v>0</v>
      </c>
      <c r="CJ36" s="311">
        <f t="shared" si="47"/>
        <v>0</v>
      </c>
      <c r="CK36" s="312">
        <f t="shared" si="48"/>
        <v>0</v>
      </c>
      <c r="CL36" s="311">
        <f t="shared" si="49"/>
        <v>0</v>
      </c>
      <c r="CM36" s="312">
        <f t="shared" si="50"/>
        <v>0</v>
      </c>
      <c r="CN36" s="311">
        <f t="shared" si="51"/>
        <v>0</v>
      </c>
      <c r="CO36" s="312">
        <v>0</v>
      </c>
      <c r="CP36" s="311">
        <v>0</v>
      </c>
      <c r="CQ36" s="312">
        <f t="shared" si="52"/>
        <v>0</v>
      </c>
      <c r="CR36" s="311">
        <f t="shared" si="53"/>
        <v>0</v>
      </c>
      <c r="CS36" s="312">
        <f t="shared" si="54"/>
        <v>0</v>
      </c>
      <c r="CT36" s="311">
        <f t="shared" si="55"/>
        <v>0</v>
      </c>
      <c r="CU36" s="312">
        <v>0</v>
      </c>
      <c r="CV36" s="311">
        <v>0</v>
      </c>
      <c r="CW36" s="312">
        <f t="shared" si="56"/>
        <v>1</v>
      </c>
      <c r="CX36" s="311">
        <f t="shared" si="57"/>
        <v>0</v>
      </c>
      <c r="CY36" s="312">
        <f t="shared" si="58"/>
        <v>0</v>
      </c>
      <c r="CZ36" s="311">
        <f t="shared" si="59"/>
        <v>0</v>
      </c>
      <c r="DA36" s="312">
        <f t="shared" si="60"/>
        <v>1</v>
      </c>
      <c r="DB36" s="311">
        <f t="shared" si="61"/>
        <v>0</v>
      </c>
      <c r="DC36" s="313">
        <f t="shared" si="62"/>
        <v>64</v>
      </c>
      <c r="DD36" s="314">
        <f t="shared" si="63"/>
        <v>0</v>
      </c>
      <c r="DE36" s="312">
        <f t="shared" si="64"/>
        <v>1</v>
      </c>
      <c r="DF36" s="311">
        <f t="shared" si="65"/>
        <v>0</v>
      </c>
      <c r="DG36" s="312">
        <f t="shared" si="66"/>
        <v>0</v>
      </c>
      <c r="DH36" s="315">
        <f t="shared" si="67"/>
        <v>0</v>
      </c>
      <c r="DI36" s="296" t="s">
        <v>123</v>
      </c>
    </row>
    <row r="37" spans="1:113" ht="15.75">
      <c r="A37" s="297" t="s">
        <v>97</v>
      </c>
      <c r="B37" s="511" t="s">
        <v>205</v>
      </c>
      <c r="C37" s="296"/>
      <c r="D37" s="297" t="s">
        <v>1010</v>
      </c>
      <c r="E37" s="316" t="str">
        <f t="shared" si="32"/>
        <v/>
      </c>
      <c r="F37" s="299"/>
      <c r="G37" s="300" t="s">
        <v>5</v>
      </c>
      <c r="H37" s="300" t="s">
        <v>5</v>
      </c>
      <c r="I37" s="301" t="s">
        <v>5</v>
      </c>
      <c r="J37" s="302" t="str">
        <f t="shared" si="33"/>
        <v xml:space="preserve">CA_SENSOR_12
HW_RTC_MALFUNCTION
</v>
      </c>
      <c r="K37" s="303" t="s">
        <v>5</v>
      </c>
      <c r="L37" s="188" t="s">
        <v>5</v>
      </c>
      <c r="M37" s="188" t="s">
        <v>5</v>
      </c>
      <c r="N37" s="188" t="s">
        <v>5</v>
      </c>
      <c r="O37" s="188" t="s">
        <v>5</v>
      </c>
      <c r="P37" s="188"/>
      <c r="Q37" s="188" t="s">
        <v>1011</v>
      </c>
      <c r="R37" s="188" t="s">
        <v>5</v>
      </c>
      <c r="S37" s="188" t="s">
        <v>5</v>
      </c>
      <c r="T37" s="188" t="s">
        <v>5</v>
      </c>
      <c r="U37" s="188" t="s">
        <v>5</v>
      </c>
      <c r="V37" s="188" t="s">
        <v>5</v>
      </c>
      <c r="W37" s="188" t="s">
        <v>5</v>
      </c>
      <c r="X37" s="188" t="s">
        <v>5</v>
      </c>
      <c r="Y37" s="188" t="s">
        <v>5</v>
      </c>
      <c r="Z37" s="188" t="s">
        <v>5</v>
      </c>
      <c r="AA37" s="188" t="s">
        <v>5</v>
      </c>
      <c r="AB37" s="188" t="s">
        <v>5</v>
      </c>
      <c r="AC37" s="188" t="s">
        <v>5</v>
      </c>
      <c r="AD37" s="188" t="s">
        <v>5</v>
      </c>
      <c r="AE37" s="188" t="s">
        <v>5</v>
      </c>
      <c r="AF37" s="188"/>
      <c r="AG37" s="188" t="s">
        <v>5</v>
      </c>
      <c r="AH37" s="188" t="s">
        <v>5</v>
      </c>
      <c r="AI37" s="188" t="s">
        <v>5</v>
      </c>
      <c r="AJ37" s="188" t="s">
        <v>1011</v>
      </c>
      <c r="AK37" s="304" t="s">
        <v>5</v>
      </c>
      <c r="AL37" s="303" t="s">
        <v>5</v>
      </c>
      <c r="AM37" s="188" t="s">
        <v>5</v>
      </c>
      <c r="AN37" s="188" t="s">
        <v>5</v>
      </c>
      <c r="AO37" s="188" t="s">
        <v>5</v>
      </c>
      <c r="AP37" s="307" t="s">
        <v>1012</v>
      </c>
      <c r="AQ37" s="188" t="s">
        <v>5</v>
      </c>
      <c r="AR37" s="306" t="s">
        <v>5</v>
      </c>
      <c r="AS37" s="303" t="s">
        <v>5</v>
      </c>
      <c r="AT37" s="188" t="s">
        <v>5</v>
      </c>
      <c r="AU37" s="188" t="s">
        <v>5</v>
      </c>
      <c r="AV37" s="188" t="s">
        <v>5</v>
      </c>
      <c r="AW37" s="188" t="s">
        <v>5</v>
      </c>
      <c r="AX37" s="188" t="s">
        <v>5</v>
      </c>
      <c r="AY37" s="188" t="s">
        <v>5</v>
      </c>
      <c r="AZ37" s="307" t="s">
        <v>1012</v>
      </c>
      <c r="BA37" s="188" t="s">
        <v>5</v>
      </c>
      <c r="BB37" s="304" t="s">
        <v>5</v>
      </c>
      <c r="BC37" s="308" t="s">
        <v>5</v>
      </c>
      <c r="BD37" s="300" t="s">
        <v>5</v>
      </c>
      <c r="BE37" s="309" t="s">
        <v>1012</v>
      </c>
      <c r="BF37" s="300" t="s">
        <v>5</v>
      </c>
      <c r="BG37" s="300" t="s">
        <v>5</v>
      </c>
      <c r="BH37" s="300" t="s">
        <v>5</v>
      </c>
      <c r="BI37" s="300" t="s">
        <v>5</v>
      </c>
      <c r="BJ37" s="300" t="s">
        <v>5</v>
      </c>
      <c r="BK37" s="300" t="s">
        <v>5</v>
      </c>
      <c r="BL37" s="300" t="s">
        <v>5</v>
      </c>
      <c r="BM37" s="309" t="s">
        <v>1012</v>
      </c>
      <c r="BN37" s="300" t="s">
        <v>5</v>
      </c>
      <c r="BO37" s="300" t="s">
        <v>5</v>
      </c>
      <c r="BP37" s="309" t="s">
        <v>1012</v>
      </c>
      <c r="BQ37" s="300" t="s">
        <v>5</v>
      </c>
      <c r="BR37" s="300"/>
      <c r="BS37" s="309" t="s">
        <v>1012</v>
      </c>
      <c r="BT37" s="309" t="s">
        <v>1012</v>
      </c>
      <c r="BU37" s="300" t="s">
        <v>5</v>
      </c>
      <c r="BV37" s="301" t="s">
        <v>5</v>
      </c>
      <c r="BW37" s="310">
        <f t="shared" si="34"/>
        <v>0</v>
      </c>
      <c r="BX37" s="311">
        <f t="shared" si="35"/>
        <v>0</v>
      </c>
      <c r="BY37" s="312">
        <f t="shared" si="36"/>
        <v>1</v>
      </c>
      <c r="BZ37" s="311">
        <f t="shared" si="37"/>
        <v>0</v>
      </c>
      <c r="CA37" s="312">
        <f t="shared" si="38"/>
        <v>0</v>
      </c>
      <c r="CB37" s="311">
        <f t="shared" si="39"/>
        <v>0</v>
      </c>
      <c r="CC37" s="312">
        <f t="shared" si="40"/>
        <v>1</v>
      </c>
      <c r="CD37" s="311">
        <f t="shared" si="41"/>
        <v>0</v>
      </c>
      <c r="CE37" s="312">
        <f t="shared" si="42"/>
        <v>0</v>
      </c>
      <c r="CF37" s="311">
        <f t="shared" si="43"/>
        <v>0</v>
      </c>
      <c r="CG37" s="312">
        <f t="shared" si="44"/>
        <v>1</v>
      </c>
      <c r="CH37" s="311">
        <f t="shared" si="45"/>
        <v>0</v>
      </c>
      <c r="CI37" s="312">
        <f t="shared" si="46"/>
        <v>0</v>
      </c>
      <c r="CJ37" s="311">
        <f t="shared" si="47"/>
        <v>0</v>
      </c>
      <c r="CK37" s="312">
        <f t="shared" si="48"/>
        <v>0</v>
      </c>
      <c r="CL37" s="311">
        <f t="shared" si="49"/>
        <v>0</v>
      </c>
      <c r="CM37" s="312">
        <f t="shared" si="50"/>
        <v>0</v>
      </c>
      <c r="CN37" s="311">
        <f t="shared" si="51"/>
        <v>0</v>
      </c>
      <c r="CO37" s="312">
        <v>0</v>
      </c>
      <c r="CP37" s="311">
        <v>0</v>
      </c>
      <c r="CQ37" s="312">
        <f t="shared" si="52"/>
        <v>0</v>
      </c>
      <c r="CR37" s="311">
        <f t="shared" si="53"/>
        <v>0</v>
      </c>
      <c r="CS37" s="312">
        <f t="shared" si="54"/>
        <v>0</v>
      </c>
      <c r="CT37" s="311">
        <f t="shared" si="55"/>
        <v>0</v>
      </c>
      <c r="CU37" s="312">
        <v>0</v>
      </c>
      <c r="CV37" s="311">
        <v>0</v>
      </c>
      <c r="CW37" s="312">
        <f t="shared" si="56"/>
        <v>1</v>
      </c>
      <c r="CX37" s="311">
        <f t="shared" si="57"/>
        <v>0</v>
      </c>
      <c r="CY37" s="312">
        <f t="shared" si="58"/>
        <v>0</v>
      </c>
      <c r="CZ37" s="311">
        <f t="shared" si="59"/>
        <v>0</v>
      </c>
      <c r="DA37" s="312">
        <f t="shared" si="60"/>
        <v>1</v>
      </c>
      <c r="DB37" s="311">
        <f t="shared" si="61"/>
        <v>0</v>
      </c>
      <c r="DC37" s="313">
        <f t="shared" si="62"/>
        <v>64</v>
      </c>
      <c r="DD37" s="314">
        <f t="shared" si="63"/>
        <v>0</v>
      </c>
      <c r="DE37" s="312">
        <f t="shared" si="64"/>
        <v>1</v>
      </c>
      <c r="DF37" s="311">
        <f t="shared" si="65"/>
        <v>0</v>
      </c>
      <c r="DG37" s="312">
        <f t="shared" si="66"/>
        <v>0</v>
      </c>
      <c r="DH37" s="315">
        <f t="shared" si="67"/>
        <v>0</v>
      </c>
      <c r="DI37" s="296" t="s">
        <v>123</v>
      </c>
    </row>
    <row r="38" spans="1:113" ht="15.75">
      <c r="A38" s="297" t="s">
        <v>99</v>
      </c>
      <c r="B38" s="511" t="s">
        <v>207</v>
      </c>
      <c r="C38" s="296"/>
      <c r="D38" s="297" t="s">
        <v>1010</v>
      </c>
      <c r="E38" s="316" t="str">
        <f t="shared" si="32"/>
        <v/>
      </c>
      <c r="F38" s="299"/>
      <c r="G38" s="300" t="s">
        <v>5</v>
      </c>
      <c r="H38" s="300" t="s">
        <v>5</v>
      </c>
      <c r="I38" s="301" t="s">
        <v>5</v>
      </c>
      <c r="J38" s="302" t="str">
        <f t="shared" si="33"/>
        <v xml:space="preserve">CA_SENSOR_12
HW_RTC_MALFUNCTION
</v>
      </c>
      <c r="K38" s="303" t="s">
        <v>5</v>
      </c>
      <c r="L38" s="188" t="s">
        <v>5</v>
      </c>
      <c r="M38" s="188" t="s">
        <v>5</v>
      </c>
      <c r="N38" s="188" t="s">
        <v>5</v>
      </c>
      <c r="O38" s="188" t="s">
        <v>5</v>
      </c>
      <c r="P38" s="188"/>
      <c r="Q38" s="188" t="s">
        <v>1011</v>
      </c>
      <c r="R38" s="188" t="s">
        <v>5</v>
      </c>
      <c r="S38" s="188" t="s">
        <v>5</v>
      </c>
      <c r="T38" s="188" t="s">
        <v>5</v>
      </c>
      <c r="U38" s="188" t="s">
        <v>5</v>
      </c>
      <c r="V38" s="188" t="s">
        <v>5</v>
      </c>
      <c r="W38" s="188" t="s">
        <v>5</v>
      </c>
      <c r="X38" s="188" t="s">
        <v>5</v>
      </c>
      <c r="Y38" s="188" t="s">
        <v>5</v>
      </c>
      <c r="Z38" s="188" t="s">
        <v>5</v>
      </c>
      <c r="AA38" s="188" t="s">
        <v>5</v>
      </c>
      <c r="AB38" s="188" t="s">
        <v>5</v>
      </c>
      <c r="AC38" s="188" t="s">
        <v>5</v>
      </c>
      <c r="AD38" s="188" t="s">
        <v>5</v>
      </c>
      <c r="AE38" s="188" t="s">
        <v>5</v>
      </c>
      <c r="AF38" s="188"/>
      <c r="AG38" s="188" t="s">
        <v>5</v>
      </c>
      <c r="AH38" s="188" t="s">
        <v>5</v>
      </c>
      <c r="AI38" s="188" t="s">
        <v>5</v>
      </c>
      <c r="AJ38" s="188" t="s">
        <v>1011</v>
      </c>
      <c r="AK38" s="304" t="s">
        <v>5</v>
      </c>
      <c r="AL38" s="303" t="s">
        <v>5</v>
      </c>
      <c r="AM38" s="188" t="s">
        <v>5</v>
      </c>
      <c r="AN38" s="188" t="s">
        <v>5</v>
      </c>
      <c r="AO38" s="188" t="s">
        <v>5</v>
      </c>
      <c r="AP38" s="307" t="s">
        <v>1012</v>
      </c>
      <c r="AQ38" s="188" t="s">
        <v>5</v>
      </c>
      <c r="AR38" s="306" t="s">
        <v>5</v>
      </c>
      <c r="AS38" s="303" t="s">
        <v>5</v>
      </c>
      <c r="AT38" s="188" t="s">
        <v>5</v>
      </c>
      <c r="AU38" s="188" t="s">
        <v>5</v>
      </c>
      <c r="AV38" s="188" t="s">
        <v>5</v>
      </c>
      <c r="AW38" s="188" t="s">
        <v>5</v>
      </c>
      <c r="AX38" s="188" t="s">
        <v>5</v>
      </c>
      <c r="AY38" s="188" t="s">
        <v>5</v>
      </c>
      <c r="AZ38" s="307" t="s">
        <v>1012</v>
      </c>
      <c r="BA38" s="188" t="s">
        <v>5</v>
      </c>
      <c r="BB38" s="304" t="s">
        <v>5</v>
      </c>
      <c r="BC38" s="308" t="s">
        <v>5</v>
      </c>
      <c r="BD38" s="300" t="s">
        <v>5</v>
      </c>
      <c r="BE38" s="309" t="s">
        <v>1012</v>
      </c>
      <c r="BF38" s="300" t="s">
        <v>5</v>
      </c>
      <c r="BG38" s="300" t="s">
        <v>5</v>
      </c>
      <c r="BH38" s="300" t="s">
        <v>5</v>
      </c>
      <c r="BI38" s="300" t="s">
        <v>5</v>
      </c>
      <c r="BJ38" s="300" t="s">
        <v>5</v>
      </c>
      <c r="BK38" s="300" t="s">
        <v>5</v>
      </c>
      <c r="BL38" s="300" t="s">
        <v>5</v>
      </c>
      <c r="BM38" s="309" t="s">
        <v>1012</v>
      </c>
      <c r="BN38" s="300" t="s">
        <v>5</v>
      </c>
      <c r="BO38" s="300" t="s">
        <v>5</v>
      </c>
      <c r="BP38" s="309" t="s">
        <v>1012</v>
      </c>
      <c r="BQ38" s="300" t="s">
        <v>5</v>
      </c>
      <c r="BR38" s="300"/>
      <c r="BS38" s="309" t="s">
        <v>1012</v>
      </c>
      <c r="BT38" s="309" t="s">
        <v>1012</v>
      </c>
      <c r="BU38" s="300" t="s">
        <v>5</v>
      </c>
      <c r="BV38" s="301" t="s">
        <v>5</v>
      </c>
      <c r="BW38" s="310">
        <f t="shared" si="34"/>
        <v>0</v>
      </c>
      <c r="BX38" s="311">
        <f t="shared" si="35"/>
        <v>0</v>
      </c>
      <c r="BY38" s="312">
        <f t="shared" si="36"/>
        <v>1</v>
      </c>
      <c r="BZ38" s="311">
        <f t="shared" si="37"/>
        <v>0</v>
      </c>
      <c r="CA38" s="312">
        <f t="shared" si="38"/>
        <v>0</v>
      </c>
      <c r="CB38" s="311">
        <f t="shared" si="39"/>
        <v>0</v>
      </c>
      <c r="CC38" s="312">
        <f t="shared" si="40"/>
        <v>1</v>
      </c>
      <c r="CD38" s="311">
        <f t="shared" si="41"/>
        <v>0</v>
      </c>
      <c r="CE38" s="312">
        <f t="shared" si="42"/>
        <v>0</v>
      </c>
      <c r="CF38" s="311">
        <f t="shared" si="43"/>
        <v>0</v>
      </c>
      <c r="CG38" s="312">
        <f t="shared" si="44"/>
        <v>1</v>
      </c>
      <c r="CH38" s="311">
        <f t="shared" si="45"/>
        <v>0</v>
      </c>
      <c r="CI38" s="312">
        <f t="shared" si="46"/>
        <v>0</v>
      </c>
      <c r="CJ38" s="311">
        <f t="shared" si="47"/>
        <v>0</v>
      </c>
      <c r="CK38" s="312">
        <f t="shared" si="48"/>
        <v>0</v>
      </c>
      <c r="CL38" s="311">
        <f t="shared" si="49"/>
        <v>0</v>
      </c>
      <c r="CM38" s="312">
        <f t="shared" si="50"/>
        <v>0</v>
      </c>
      <c r="CN38" s="311">
        <f t="shared" si="51"/>
        <v>0</v>
      </c>
      <c r="CO38" s="312">
        <v>0</v>
      </c>
      <c r="CP38" s="311">
        <v>0</v>
      </c>
      <c r="CQ38" s="312">
        <f t="shared" si="52"/>
        <v>0</v>
      </c>
      <c r="CR38" s="311">
        <f t="shared" si="53"/>
        <v>0</v>
      </c>
      <c r="CS38" s="312">
        <f t="shared" si="54"/>
        <v>0</v>
      </c>
      <c r="CT38" s="311">
        <f t="shared" si="55"/>
        <v>0</v>
      </c>
      <c r="CU38" s="312">
        <v>0</v>
      </c>
      <c r="CV38" s="311">
        <v>0</v>
      </c>
      <c r="CW38" s="312">
        <f t="shared" si="56"/>
        <v>1</v>
      </c>
      <c r="CX38" s="311">
        <f t="shared" si="57"/>
        <v>0</v>
      </c>
      <c r="CY38" s="312">
        <f t="shared" si="58"/>
        <v>0</v>
      </c>
      <c r="CZ38" s="311">
        <f t="shared" si="59"/>
        <v>0</v>
      </c>
      <c r="DA38" s="312">
        <f t="shared" si="60"/>
        <v>1</v>
      </c>
      <c r="DB38" s="311">
        <f t="shared" si="61"/>
        <v>0</v>
      </c>
      <c r="DC38" s="313">
        <f t="shared" si="62"/>
        <v>64</v>
      </c>
      <c r="DD38" s="314">
        <f t="shared" si="63"/>
        <v>0</v>
      </c>
      <c r="DE38" s="312">
        <f t="shared" si="64"/>
        <v>1</v>
      </c>
      <c r="DF38" s="311">
        <f t="shared" si="65"/>
        <v>0</v>
      </c>
      <c r="DG38" s="312">
        <f t="shared" si="66"/>
        <v>0</v>
      </c>
      <c r="DH38" s="315">
        <f t="shared" si="67"/>
        <v>0</v>
      </c>
      <c r="DI38" s="296" t="s">
        <v>123</v>
      </c>
    </row>
    <row r="39" spans="1:113" ht="15.75">
      <c r="A39" s="297" t="s">
        <v>101</v>
      </c>
      <c r="B39" s="511" t="s">
        <v>209</v>
      </c>
      <c r="C39" s="296"/>
      <c r="D39" s="297" t="s">
        <v>1010</v>
      </c>
      <c r="E39" s="316" t="str">
        <f t="shared" si="32"/>
        <v/>
      </c>
      <c r="F39" s="299"/>
      <c r="G39" s="300" t="s">
        <v>5</v>
      </c>
      <c r="H39" s="300" t="s">
        <v>5</v>
      </c>
      <c r="I39" s="301" t="s">
        <v>5</v>
      </c>
      <c r="J39" s="302" t="str">
        <f t="shared" si="33"/>
        <v xml:space="preserve">CA_SENSOR_12
HW_RTC_MALFUNCTION
</v>
      </c>
      <c r="K39" s="303" t="s">
        <v>5</v>
      </c>
      <c r="L39" s="188" t="s">
        <v>5</v>
      </c>
      <c r="M39" s="188" t="s">
        <v>5</v>
      </c>
      <c r="N39" s="188" t="s">
        <v>5</v>
      </c>
      <c r="O39" s="188" t="s">
        <v>5</v>
      </c>
      <c r="P39" s="188"/>
      <c r="Q39" s="188" t="s">
        <v>1011</v>
      </c>
      <c r="R39" s="188" t="s">
        <v>5</v>
      </c>
      <c r="S39" s="188" t="s">
        <v>5</v>
      </c>
      <c r="T39" s="188" t="s">
        <v>5</v>
      </c>
      <c r="U39" s="188" t="s">
        <v>5</v>
      </c>
      <c r="V39" s="188" t="s">
        <v>5</v>
      </c>
      <c r="W39" s="188" t="s">
        <v>5</v>
      </c>
      <c r="X39" s="188" t="s">
        <v>5</v>
      </c>
      <c r="Y39" s="188" t="s">
        <v>5</v>
      </c>
      <c r="Z39" s="188" t="s">
        <v>5</v>
      </c>
      <c r="AA39" s="188" t="s">
        <v>5</v>
      </c>
      <c r="AB39" s="188" t="s">
        <v>5</v>
      </c>
      <c r="AC39" s="188" t="s">
        <v>5</v>
      </c>
      <c r="AD39" s="188" t="s">
        <v>5</v>
      </c>
      <c r="AE39" s="188" t="s">
        <v>5</v>
      </c>
      <c r="AF39" s="188"/>
      <c r="AG39" s="188" t="s">
        <v>5</v>
      </c>
      <c r="AH39" s="188" t="s">
        <v>5</v>
      </c>
      <c r="AI39" s="188" t="s">
        <v>5</v>
      </c>
      <c r="AJ39" s="188" t="s">
        <v>1011</v>
      </c>
      <c r="AK39" s="304" t="s">
        <v>5</v>
      </c>
      <c r="AL39" s="303" t="s">
        <v>5</v>
      </c>
      <c r="AM39" s="188" t="s">
        <v>5</v>
      </c>
      <c r="AN39" s="188" t="s">
        <v>5</v>
      </c>
      <c r="AO39" s="188" t="s">
        <v>5</v>
      </c>
      <c r="AP39" s="307" t="s">
        <v>1012</v>
      </c>
      <c r="AQ39" s="188" t="s">
        <v>5</v>
      </c>
      <c r="AR39" s="306" t="s">
        <v>5</v>
      </c>
      <c r="AS39" s="303" t="s">
        <v>5</v>
      </c>
      <c r="AT39" s="188" t="s">
        <v>5</v>
      </c>
      <c r="AU39" s="188" t="s">
        <v>5</v>
      </c>
      <c r="AV39" s="188" t="s">
        <v>5</v>
      </c>
      <c r="AW39" s="188" t="s">
        <v>5</v>
      </c>
      <c r="AX39" s="188" t="s">
        <v>5</v>
      </c>
      <c r="AY39" s="188" t="s">
        <v>5</v>
      </c>
      <c r="AZ39" s="307" t="s">
        <v>1012</v>
      </c>
      <c r="BA39" s="188" t="s">
        <v>5</v>
      </c>
      <c r="BB39" s="304" t="s">
        <v>5</v>
      </c>
      <c r="BC39" s="308" t="s">
        <v>5</v>
      </c>
      <c r="BD39" s="300" t="s">
        <v>5</v>
      </c>
      <c r="BE39" s="309" t="s">
        <v>1012</v>
      </c>
      <c r="BF39" s="300" t="s">
        <v>5</v>
      </c>
      <c r="BG39" s="300" t="s">
        <v>5</v>
      </c>
      <c r="BH39" s="300" t="s">
        <v>5</v>
      </c>
      <c r="BI39" s="300" t="s">
        <v>5</v>
      </c>
      <c r="BJ39" s="300" t="s">
        <v>5</v>
      </c>
      <c r="BK39" s="300" t="s">
        <v>5</v>
      </c>
      <c r="BL39" s="300" t="s">
        <v>5</v>
      </c>
      <c r="BM39" s="309" t="s">
        <v>1012</v>
      </c>
      <c r="BN39" s="300" t="s">
        <v>5</v>
      </c>
      <c r="BO39" s="300" t="s">
        <v>5</v>
      </c>
      <c r="BP39" s="309" t="s">
        <v>1012</v>
      </c>
      <c r="BQ39" s="300" t="s">
        <v>5</v>
      </c>
      <c r="BR39" s="300"/>
      <c r="BS39" s="309" t="s">
        <v>1012</v>
      </c>
      <c r="BT39" s="309" t="s">
        <v>1012</v>
      </c>
      <c r="BU39" s="300" t="s">
        <v>5</v>
      </c>
      <c r="BV39" s="301" t="s">
        <v>5</v>
      </c>
      <c r="BW39" s="310">
        <f t="shared" si="34"/>
        <v>0</v>
      </c>
      <c r="BX39" s="311">
        <f t="shared" si="35"/>
        <v>0</v>
      </c>
      <c r="BY39" s="312">
        <f t="shared" si="36"/>
        <v>1</v>
      </c>
      <c r="BZ39" s="311">
        <f t="shared" si="37"/>
        <v>0</v>
      </c>
      <c r="CA39" s="312">
        <f t="shared" si="38"/>
        <v>0</v>
      </c>
      <c r="CB39" s="311">
        <f t="shared" si="39"/>
        <v>0</v>
      </c>
      <c r="CC39" s="312">
        <f t="shared" si="40"/>
        <v>1</v>
      </c>
      <c r="CD39" s="311">
        <f t="shared" si="41"/>
        <v>0</v>
      </c>
      <c r="CE39" s="312">
        <f t="shared" si="42"/>
        <v>0</v>
      </c>
      <c r="CF39" s="311">
        <f t="shared" si="43"/>
        <v>0</v>
      </c>
      <c r="CG39" s="312">
        <f t="shared" si="44"/>
        <v>1</v>
      </c>
      <c r="CH39" s="311">
        <f t="shared" si="45"/>
        <v>0</v>
      </c>
      <c r="CI39" s="312">
        <f t="shared" si="46"/>
        <v>0</v>
      </c>
      <c r="CJ39" s="311">
        <f t="shared" si="47"/>
        <v>0</v>
      </c>
      <c r="CK39" s="312">
        <f t="shared" si="48"/>
        <v>0</v>
      </c>
      <c r="CL39" s="311">
        <f t="shared" si="49"/>
        <v>0</v>
      </c>
      <c r="CM39" s="312">
        <f t="shared" si="50"/>
        <v>0</v>
      </c>
      <c r="CN39" s="311">
        <f t="shared" si="51"/>
        <v>0</v>
      </c>
      <c r="CO39" s="312">
        <v>0</v>
      </c>
      <c r="CP39" s="311">
        <v>0</v>
      </c>
      <c r="CQ39" s="312">
        <f t="shared" si="52"/>
        <v>0</v>
      </c>
      <c r="CR39" s="311">
        <f t="shared" si="53"/>
        <v>0</v>
      </c>
      <c r="CS39" s="312">
        <f t="shared" si="54"/>
        <v>0</v>
      </c>
      <c r="CT39" s="311">
        <f t="shared" si="55"/>
        <v>0</v>
      </c>
      <c r="CU39" s="312">
        <v>0</v>
      </c>
      <c r="CV39" s="311">
        <v>0</v>
      </c>
      <c r="CW39" s="312">
        <f t="shared" si="56"/>
        <v>1</v>
      </c>
      <c r="CX39" s="311">
        <f t="shared" si="57"/>
        <v>0</v>
      </c>
      <c r="CY39" s="312">
        <f t="shared" si="58"/>
        <v>0</v>
      </c>
      <c r="CZ39" s="311">
        <f t="shared" si="59"/>
        <v>0</v>
      </c>
      <c r="DA39" s="312">
        <f t="shared" si="60"/>
        <v>1</v>
      </c>
      <c r="DB39" s="311">
        <f t="shared" si="61"/>
        <v>0</v>
      </c>
      <c r="DC39" s="313">
        <f t="shared" si="62"/>
        <v>64</v>
      </c>
      <c r="DD39" s="314">
        <f t="shared" si="63"/>
        <v>0</v>
      </c>
      <c r="DE39" s="312">
        <f t="shared" si="64"/>
        <v>1</v>
      </c>
      <c r="DF39" s="311">
        <f t="shared" si="65"/>
        <v>0</v>
      </c>
      <c r="DG39" s="312">
        <f t="shared" si="66"/>
        <v>0</v>
      </c>
      <c r="DH39" s="315">
        <f t="shared" si="67"/>
        <v>0</v>
      </c>
      <c r="DI39" s="296" t="s">
        <v>123</v>
      </c>
    </row>
    <row r="40" spans="1:113" ht="15.75">
      <c r="A40" s="297" t="s">
        <v>103</v>
      </c>
      <c r="B40" s="511" t="s">
        <v>211</v>
      </c>
      <c r="C40" s="296"/>
      <c r="D40" s="297" t="s">
        <v>1010</v>
      </c>
      <c r="E40" s="316" t="str">
        <f t="shared" si="32"/>
        <v/>
      </c>
      <c r="F40" s="299"/>
      <c r="G40" s="300" t="s">
        <v>5</v>
      </c>
      <c r="H40" s="300" t="s">
        <v>5</v>
      </c>
      <c r="I40" s="301" t="s">
        <v>5</v>
      </c>
      <c r="J40" s="302" t="str">
        <f t="shared" si="33"/>
        <v xml:space="preserve">CA_SENSOR_12
HW_RTC_MALFUNCTION
</v>
      </c>
      <c r="K40" s="303" t="s">
        <v>5</v>
      </c>
      <c r="L40" s="188" t="s">
        <v>5</v>
      </c>
      <c r="M40" s="188" t="s">
        <v>5</v>
      </c>
      <c r="N40" s="188" t="s">
        <v>5</v>
      </c>
      <c r="O40" s="188" t="s">
        <v>5</v>
      </c>
      <c r="P40" s="188"/>
      <c r="Q40" s="188" t="s">
        <v>1011</v>
      </c>
      <c r="R40" s="188" t="s">
        <v>5</v>
      </c>
      <c r="S40" s="188" t="s">
        <v>5</v>
      </c>
      <c r="T40" s="188" t="s">
        <v>5</v>
      </c>
      <c r="U40" s="188" t="s">
        <v>5</v>
      </c>
      <c r="V40" s="188" t="s">
        <v>5</v>
      </c>
      <c r="W40" s="188" t="s">
        <v>5</v>
      </c>
      <c r="X40" s="188" t="s">
        <v>5</v>
      </c>
      <c r="Y40" s="188" t="s">
        <v>5</v>
      </c>
      <c r="Z40" s="188" t="s">
        <v>5</v>
      </c>
      <c r="AA40" s="188" t="s">
        <v>5</v>
      </c>
      <c r="AB40" s="188" t="s">
        <v>5</v>
      </c>
      <c r="AC40" s="188" t="s">
        <v>5</v>
      </c>
      <c r="AD40" s="188" t="s">
        <v>5</v>
      </c>
      <c r="AE40" s="188" t="s">
        <v>5</v>
      </c>
      <c r="AF40" s="188"/>
      <c r="AG40" s="188" t="s">
        <v>5</v>
      </c>
      <c r="AH40" s="188" t="s">
        <v>5</v>
      </c>
      <c r="AI40" s="188" t="s">
        <v>5</v>
      </c>
      <c r="AJ40" s="188" t="s">
        <v>1011</v>
      </c>
      <c r="AK40" s="304" t="s">
        <v>5</v>
      </c>
      <c r="AL40" s="303" t="s">
        <v>5</v>
      </c>
      <c r="AM40" s="188" t="s">
        <v>5</v>
      </c>
      <c r="AN40" s="188" t="s">
        <v>5</v>
      </c>
      <c r="AO40" s="188" t="s">
        <v>5</v>
      </c>
      <c r="AP40" s="307" t="s">
        <v>1012</v>
      </c>
      <c r="AQ40" s="188" t="s">
        <v>5</v>
      </c>
      <c r="AR40" s="306" t="s">
        <v>5</v>
      </c>
      <c r="AS40" s="303" t="s">
        <v>5</v>
      </c>
      <c r="AT40" s="188" t="s">
        <v>5</v>
      </c>
      <c r="AU40" s="188" t="s">
        <v>5</v>
      </c>
      <c r="AV40" s="188" t="s">
        <v>5</v>
      </c>
      <c r="AW40" s="188" t="s">
        <v>5</v>
      </c>
      <c r="AX40" s="188" t="s">
        <v>5</v>
      </c>
      <c r="AY40" s="188" t="s">
        <v>5</v>
      </c>
      <c r="AZ40" s="307" t="s">
        <v>1012</v>
      </c>
      <c r="BA40" s="188" t="s">
        <v>5</v>
      </c>
      <c r="BB40" s="304" t="s">
        <v>5</v>
      </c>
      <c r="BC40" s="308" t="s">
        <v>5</v>
      </c>
      <c r="BD40" s="300" t="s">
        <v>5</v>
      </c>
      <c r="BE40" s="309" t="s">
        <v>1012</v>
      </c>
      <c r="BF40" s="300" t="s">
        <v>5</v>
      </c>
      <c r="BG40" s="300" t="s">
        <v>5</v>
      </c>
      <c r="BH40" s="300" t="s">
        <v>5</v>
      </c>
      <c r="BI40" s="300" t="s">
        <v>5</v>
      </c>
      <c r="BJ40" s="300" t="s">
        <v>5</v>
      </c>
      <c r="BK40" s="300" t="s">
        <v>5</v>
      </c>
      <c r="BL40" s="300" t="s">
        <v>5</v>
      </c>
      <c r="BM40" s="309" t="s">
        <v>1012</v>
      </c>
      <c r="BN40" s="300" t="s">
        <v>5</v>
      </c>
      <c r="BO40" s="300" t="s">
        <v>5</v>
      </c>
      <c r="BP40" s="309" t="s">
        <v>1012</v>
      </c>
      <c r="BQ40" s="300" t="s">
        <v>5</v>
      </c>
      <c r="BR40" s="300"/>
      <c r="BS40" s="309" t="s">
        <v>1012</v>
      </c>
      <c r="BT40" s="309" t="s">
        <v>1012</v>
      </c>
      <c r="BU40" s="300" t="s">
        <v>5</v>
      </c>
      <c r="BV40" s="301" t="s">
        <v>5</v>
      </c>
      <c r="BW40" s="310">
        <f t="shared" si="34"/>
        <v>0</v>
      </c>
      <c r="BX40" s="311">
        <f t="shared" si="35"/>
        <v>0</v>
      </c>
      <c r="BY40" s="312">
        <f t="shared" si="36"/>
        <v>1</v>
      </c>
      <c r="BZ40" s="311">
        <f t="shared" si="37"/>
        <v>0</v>
      </c>
      <c r="CA40" s="312">
        <f t="shared" si="38"/>
        <v>0</v>
      </c>
      <c r="CB40" s="311">
        <f t="shared" si="39"/>
        <v>0</v>
      </c>
      <c r="CC40" s="312">
        <f t="shared" si="40"/>
        <v>1</v>
      </c>
      <c r="CD40" s="311">
        <f t="shared" si="41"/>
        <v>0</v>
      </c>
      <c r="CE40" s="312">
        <f t="shared" si="42"/>
        <v>0</v>
      </c>
      <c r="CF40" s="311">
        <f t="shared" si="43"/>
        <v>0</v>
      </c>
      <c r="CG40" s="312">
        <f t="shared" si="44"/>
        <v>1</v>
      </c>
      <c r="CH40" s="311">
        <f t="shared" si="45"/>
        <v>0</v>
      </c>
      <c r="CI40" s="312">
        <f t="shared" si="46"/>
        <v>0</v>
      </c>
      <c r="CJ40" s="311">
        <f t="shared" si="47"/>
        <v>0</v>
      </c>
      <c r="CK40" s="312">
        <f t="shared" si="48"/>
        <v>0</v>
      </c>
      <c r="CL40" s="311">
        <f t="shared" si="49"/>
        <v>0</v>
      </c>
      <c r="CM40" s="312">
        <f t="shared" si="50"/>
        <v>0</v>
      </c>
      <c r="CN40" s="311">
        <f t="shared" si="51"/>
        <v>0</v>
      </c>
      <c r="CO40" s="312">
        <v>0</v>
      </c>
      <c r="CP40" s="311">
        <v>0</v>
      </c>
      <c r="CQ40" s="312">
        <f t="shared" si="52"/>
        <v>0</v>
      </c>
      <c r="CR40" s="311">
        <f t="shared" si="53"/>
        <v>0</v>
      </c>
      <c r="CS40" s="312">
        <f t="shared" si="54"/>
        <v>0</v>
      </c>
      <c r="CT40" s="311">
        <f t="shared" si="55"/>
        <v>0</v>
      </c>
      <c r="CU40" s="312">
        <v>0</v>
      </c>
      <c r="CV40" s="311">
        <v>0</v>
      </c>
      <c r="CW40" s="312">
        <f t="shared" si="56"/>
        <v>1</v>
      </c>
      <c r="CX40" s="311">
        <f t="shared" si="57"/>
        <v>0</v>
      </c>
      <c r="CY40" s="312">
        <f t="shared" si="58"/>
        <v>0</v>
      </c>
      <c r="CZ40" s="311">
        <f t="shared" si="59"/>
        <v>0</v>
      </c>
      <c r="DA40" s="312">
        <f t="shared" si="60"/>
        <v>1</v>
      </c>
      <c r="DB40" s="311">
        <f t="shared" si="61"/>
        <v>0</v>
      </c>
      <c r="DC40" s="313">
        <f t="shared" si="62"/>
        <v>64</v>
      </c>
      <c r="DD40" s="314">
        <f t="shared" si="63"/>
        <v>0</v>
      </c>
      <c r="DE40" s="312">
        <f t="shared" si="64"/>
        <v>1</v>
      </c>
      <c r="DF40" s="311">
        <f t="shared" si="65"/>
        <v>0</v>
      </c>
      <c r="DG40" s="312">
        <f t="shared" si="66"/>
        <v>0</v>
      </c>
      <c r="DH40" s="315">
        <f t="shared" si="67"/>
        <v>0</v>
      </c>
      <c r="DI40" s="296" t="s">
        <v>123</v>
      </c>
    </row>
    <row r="41" spans="1:113" ht="15.75">
      <c r="A41" s="297" t="s">
        <v>105</v>
      </c>
      <c r="B41" s="511" t="s">
        <v>213</v>
      </c>
      <c r="C41" s="296"/>
      <c r="D41" s="297" t="s">
        <v>1010</v>
      </c>
      <c r="E41" s="316" t="str">
        <f t="shared" si="32"/>
        <v/>
      </c>
      <c r="F41" s="299"/>
      <c r="G41" s="300" t="s">
        <v>5</v>
      </c>
      <c r="H41" s="300" t="s">
        <v>5</v>
      </c>
      <c r="I41" s="301" t="s">
        <v>5</v>
      </c>
      <c r="J41" s="302" t="str">
        <f t="shared" si="33"/>
        <v xml:space="preserve">CA_SENSOR_12
HW_RTC_MALFUNCTION
</v>
      </c>
      <c r="K41" s="303" t="s">
        <v>5</v>
      </c>
      <c r="L41" s="188" t="s">
        <v>5</v>
      </c>
      <c r="M41" s="188" t="s">
        <v>5</v>
      </c>
      <c r="N41" s="188" t="s">
        <v>5</v>
      </c>
      <c r="O41" s="188" t="s">
        <v>5</v>
      </c>
      <c r="P41" s="188"/>
      <c r="Q41" s="188" t="s">
        <v>1011</v>
      </c>
      <c r="R41" s="188" t="s">
        <v>5</v>
      </c>
      <c r="S41" s="188" t="s">
        <v>5</v>
      </c>
      <c r="T41" s="188" t="s">
        <v>5</v>
      </c>
      <c r="U41" s="188" t="s">
        <v>5</v>
      </c>
      <c r="V41" s="188" t="s">
        <v>5</v>
      </c>
      <c r="W41" s="188" t="s">
        <v>5</v>
      </c>
      <c r="X41" s="188" t="s">
        <v>5</v>
      </c>
      <c r="Y41" s="188" t="s">
        <v>5</v>
      </c>
      <c r="Z41" s="188" t="s">
        <v>5</v>
      </c>
      <c r="AA41" s="188" t="s">
        <v>5</v>
      </c>
      <c r="AB41" s="188" t="s">
        <v>5</v>
      </c>
      <c r="AC41" s="188" t="s">
        <v>5</v>
      </c>
      <c r="AD41" s="188" t="s">
        <v>5</v>
      </c>
      <c r="AE41" s="188" t="s">
        <v>5</v>
      </c>
      <c r="AF41" s="188"/>
      <c r="AG41" s="188" t="s">
        <v>5</v>
      </c>
      <c r="AH41" s="188" t="s">
        <v>5</v>
      </c>
      <c r="AI41" s="188" t="s">
        <v>5</v>
      </c>
      <c r="AJ41" s="188" t="s">
        <v>1011</v>
      </c>
      <c r="AK41" s="304" t="s">
        <v>5</v>
      </c>
      <c r="AL41" s="303" t="s">
        <v>5</v>
      </c>
      <c r="AM41" s="188" t="s">
        <v>5</v>
      </c>
      <c r="AN41" s="188" t="s">
        <v>5</v>
      </c>
      <c r="AO41" s="188" t="s">
        <v>5</v>
      </c>
      <c r="AP41" s="307" t="s">
        <v>1012</v>
      </c>
      <c r="AQ41" s="188" t="s">
        <v>5</v>
      </c>
      <c r="AR41" s="306" t="s">
        <v>5</v>
      </c>
      <c r="AS41" s="303" t="s">
        <v>5</v>
      </c>
      <c r="AT41" s="188" t="s">
        <v>5</v>
      </c>
      <c r="AU41" s="188" t="s">
        <v>5</v>
      </c>
      <c r="AV41" s="188" t="s">
        <v>5</v>
      </c>
      <c r="AW41" s="188" t="s">
        <v>5</v>
      </c>
      <c r="AX41" s="188" t="s">
        <v>5</v>
      </c>
      <c r="AY41" s="188" t="s">
        <v>5</v>
      </c>
      <c r="AZ41" s="307" t="s">
        <v>1012</v>
      </c>
      <c r="BA41" s="188" t="s">
        <v>5</v>
      </c>
      <c r="BB41" s="304" t="s">
        <v>5</v>
      </c>
      <c r="BC41" s="308" t="s">
        <v>5</v>
      </c>
      <c r="BD41" s="300" t="s">
        <v>5</v>
      </c>
      <c r="BE41" s="309" t="s">
        <v>1012</v>
      </c>
      <c r="BF41" s="300" t="s">
        <v>5</v>
      </c>
      <c r="BG41" s="300" t="s">
        <v>5</v>
      </c>
      <c r="BH41" s="300" t="s">
        <v>5</v>
      </c>
      <c r="BI41" s="300" t="s">
        <v>5</v>
      </c>
      <c r="BJ41" s="300" t="s">
        <v>5</v>
      </c>
      <c r="BK41" s="300" t="s">
        <v>5</v>
      </c>
      <c r="BL41" s="300" t="s">
        <v>5</v>
      </c>
      <c r="BM41" s="309" t="s">
        <v>1012</v>
      </c>
      <c r="BN41" s="300" t="s">
        <v>5</v>
      </c>
      <c r="BO41" s="300" t="s">
        <v>5</v>
      </c>
      <c r="BP41" s="309" t="s">
        <v>1012</v>
      </c>
      <c r="BQ41" s="300" t="s">
        <v>5</v>
      </c>
      <c r="BR41" s="300"/>
      <c r="BS41" s="309" t="s">
        <v>1012</v>
      </c>
      <c r="BT41" s="309" t="s">
        <v>1012</v>
      </c>
      <c r="BU41" s="300" t="s">
        <v>5</v>
      </c>
      <c r="BV41" s="301" t="s">
        <v>5</v>
      </c>
      <c r="BW41" s="310">
        <f t="shared" si="34"/>
        <v>0</v>
      </c>
      <c r="BX41" s="311">
        <f t="shared" si="35"/>
        <v>0</v>
      </c>
      <c r="BY41" s="312">
        <f t="shared" si="36"/>
        <v>1</v>
      </c>
      <c r="BZ41" s="311">
        <f t="shared" si="37"/>
        <v>0</v>
      </c>
      <c r="CA41" s="312">
        <f t="shared" si="38"/>
        <v>0</v>
      </c>
      <c r="CB41" s="311">
        <f t="shared" si="39"/>
        <v>0</v>
      </c>
      <c r="CC41" s="312">
        <f t="shared" si="40"/>
        <v>1</v>
      </c>
      <c r="CD41" s="311">
        <f t="shared" si="41"/>
        <v>0</v>
      </c>
      <c r="CE41" s="312">
        <f t="shared" si="42"/>
        <v>0</v>
      </c>
      <c r="CF41" s="311">
        <f t="shared" si="43"/>
        <v>0</v>
      </c>
      <c r="CG41" s="312">
        <f t="shared" si="44"/>
        <v>1</v>
      </c>
      <c r="CH41" s="311">
        <f t="shared" si="45"/>
        <v>0</v>
      </c>
      <c r="CI41" s="312">
        <f t="shared" si="46"/>
        <v>0</v>
      </c>
      <c r="CJ41" s="311">
        <f t="shared" si="47"/>
        <v>0</v>
      </c>
      <c r="CK41" s="312">
        <f t="shared" si="48"/>
        <v>0</v>
      </c>
      <c r="CL41" s="311">
        <f t="shared" si="49"/>
        <v>0</v>
      </c>
      <c r="CM41" s="312">
        <f t="shared" si="50"/>
        <v>0</v>
      </c>
      <c r="CN41" s="311">
        <f t="shared" si="51"/>
        <v>0</v>
      </c>
      <c r="CO41" s="312">
        <v>0</v>
      </c>
      <c r="CP41" s="311">
        <v>0</v>
      </c>
      <c r="CQ41" s="312">
        <f t="shared" si="52"/>
        <v>0</v>
      </c>
      <c r="CR41" s="311">
        <f t="shared" si="53"/>
        <v>0</v>
      </c>
      <c r="CS41" s="312">
        <f t="shared" si="54"/>
        <v>0</v>
      </c>
      <c r="CT41" s="311">
        <f t="shared" si="55"/>
        <v>0</v>
      </c>
      <c r="CU41" s="312">
        <v>0</v>
      </c>
      <c r="CV41" s="311">
        <v>0</v>
      </c>
      <c r="CW41" s="312">
        <f t="shared" si="56"/>
        <v>1</v>
      </c>
      <c r="CX41" s="311">
        <f t="shared" si="57"/>
        <v>0</v>
      </c>
      <c r="CY41" s="312">
        <f t="shared" si="58"/>
        <v>0</v>
      </c>
      <c r="CZ41" s="311">
        <f t="shared" si="59"/>
        <v>0</v>
      </c>
      <c r="DA41" s="312">
        <f t="shared" si="60"/>
        <v>1</v>
      </c>
      <c r="DB41" s="311">
        <f t="shared" si="61"/>
        <v>0</v>
      </c>
      <c r="DC41" s="313">
        <f t="shared" si="62"/>
        <v>64</v>
      </c>
      <c r="DD41" s="314">
        <f t="shared" si="63"/>
        <v>0</v>
      </c>
      <c r="DE41" s="312">
        <f t="shared" si="64"/>
        <v>1</v>
      </c>
      <c r="DF41" s="311">
        <f t="shared" si="65"/>
        <v>0</v>
      </c>
      <c r="DG41" s="312">
        <f t="shared" si="66"/>
        <v>0</v>
      </c>
      <c r="DH41" s="315">
        <f t="shared" si="67"/>
        <v>0</v>
      </c>
      <c r="DI41" s="296" t="s">
        <v>123</v>
      </c>
    </row>
    <row r="42" spans="1:113" ht="15.75">
      <c r="A42" s="297" t="s">
        <v>107</v>
      </c>
      <c r="B42" s="511" t="s">
        <v>215</v>
      </c>
      <c r="C42" s="296"/>
      <c r="D42" s="297" t="s">
        <v>1010</v>
      </c>
      <c r="E42" s="316" t="str">
        <f t="shared" si="32"/>
        <v/>
      </c>
      <c r="F42" s="299"/>
      <c r="G42" s="300" t="s">
        <v>5</v>
      </c>
      <c r="H42" s="300" t="s">
        <v>5</v>
      </c>
      <c r="I42" s="301" t="s">
        <v>5</v>
      </c>
      <c r="J42" s="302" t="str">
        <f t="shared" si="33"/>
        <v xml:space="preserve">CA_SENSOR_12
HW_RTC_MALFUNCTION
</v>
      </c>
      <c r="K42" s="303" t="s">
        <v>5</v>
      </c>
      <c r="L42" s="188" t="s">
        <v>5</v>
      </c>
      <c r="M42" s="188" t="s">
        <v>5</v>
      </c>
      <c r="N42" s="188" t="s">
        <v>5</v>
      </c>
      <c r="O42" s="188" t="s">
        <v>5</v>
      </c>
      <c r="P42" s="188"/>
      <c r="Q42" s="188" t="s">
        <v>1011</v>
      </c>
      <c r="R42" s="188" t="s">
        <v>5</v>
      </c>
      <c r="S42" s="188" t="s">
        <v>5</v>
      </c>
      <c r="T42" s="188" t="s">
        <v>5</v>
      </c>
      <c r="U42" s="188" t="s">
        <v>5</v>
      </c>
      <c r="V42" s="188" t="s">
        <v>5</v>
      </c>
      <c r="W42" s="188" t="s">
        <v>5</v>
      </c>
      <c r="X42" s="188" t="s">
        <v>5</v>
      </c>
      <c r="Y42" s="188" t="s">
        <v>5</v>
      </c>
      <c r="Z42" s="188" t="s">
        <v>5</v>
      </c>
      <c r="AA42" s="188" t="s">
        <v>5</v>
      </c>
      <c r="AB42" s="188" t="s">
        <v>5</v>
      </c>
      <c r="AC42" s="188" t="s">
        <v>5</v>
      </c>
      <c r="AD42" s="188" t="s">
        <v>5</v>
      </c>
      <c r="AE42" s="188" t="s">
        <v>5</v>
      </c>
      <c r="AF42" s="188"/>
      <c r="AG42" s="188" t="s">
        <v>5</v>
      </c>
      <c r="AH42" s="188" t="s">
        <v>5</v>
      </c>
      <c r="AI42" s="188" t="s">
        <v>5</v>
      </c>
      <c r="AJ42" s="188" t="s">
        <v>1011</v>
      </c>
      <c r="AK42" s="304" t="s">
        <v>5</v>
      </c>
      <c r="AL42" s="303" t="s">
        <v>5</v>
      </c>
      <c r="AM42" s="188" t="s">
        <v>5</v>
      </c>
      <c r="AN42" s="188" t="s">
        <v>5</v>
      </c>
      <c r="AO42" s="188" t="s">
        <v>5</v>
      </c>
      <c r="AP42" s="307" t="s">
        <v>1012</v>
      </c>
      <c r="AQ42" s="188" t="s">
        <v>5</v>
      </c>
      <c r="AR42" s="306" t="s">
        <v>5</v>
      </c>
      <c r="AS42" s="303" t="s">
        <v>5</v>
      </c>
      <c r="AT42" s="188" t="s">
        <v>5</v>
      </c>
      <c r="AU42" s="188" t="s">
        <v>5</v>
      </c>
      <c r="AV42" s="188" t="s">
        <v>5</v>
      </c>
      <c r="AW42" s="188" t="s">
        <v>5</v>
      </c>
      <c r="AX42" s="188" t="s">
        <v>5</v>
      </c>
      <c r="AY42" s="188" t="s">
        <v>5</v>
      </c>
      <c r="AZ42" s="307" t="s">
        <v>1012</v>
      </c>
      <c r="BA42" s="188" t="s">
        <v>5</v>
      </c>
      <c r="BB42" s="304" t="s">
        <v>5</v>
      </c>
      <c r="BC42" s="308" t="s">
        <v>5</v>
      </c>
      <c r="BD42" s="300" t="s">
        <v>5</v>
      </c>
      <c r="BE42" s="309" t="s">
        <v>1012</v>
      </c>
      <c r="BF42" s="300" t="s">
        <v>5</v>
      </c>
      <c r="BG42" s="300" t="s">
        <v>5</v>
      </c>
      <c r="BH42" s="300" t="s">
        <v>5</v>
      </c>
      <c r="BI42" s="300" t="s">
        <v>5</v>
      </c>
      <c r="BJ42" s="300" t="s">
        <v>5</v>
      </c>
      <c r="BK42" s="300" t="s">
        <v>5</v>
      </c>
      <c r="BL42" s="300" t="s">
        <v>5</v>
      </c>
      <c r="BM42" s="309" t="s">
        <v>1012</v>
      </c>
      <c r="BN42" s="300" t="s">
        <v>5</v>
      </c>
      <c r="BO42" s="300" t="s">
        <v>5</v>
      </c>
      <c r="BP42" s="309" t="s">
        <v>1012</v>
      </c>
      <c r="BQ42" s="300" t="s">
        <v>5</v>
      </c>
      <c r="BR42" s="300"/>
      <c r="BS42" s="309" t="s">
        <v>1012</v>
      </c>
      <c r="BT42" s="309" t="s">
        <v>1012</v>
      </c>
      <c r="BU42" s="300" t="s">
        <v>5</v>
      </c>
      <c r="BV42" s="301" t="s">
        <v>5</v>
      </c>
      <c r="BW42" s="310">
        <f t="shared" si="34"/>
        <v>0</v>
      </c>
      <c r="BX42" s="311">
        <f t="shared" si="35"/>
        <v>0</v>
      </c>
      <c r="BY42" s="312">
        <f t="shared" si="36"/>
        <v>1</v>
      </c>
      <c r="BZ42" s="311">
        <f t="shared" si="37"/>
        <v>0</v>
      </c>
      <c r="CA42" s="312">
        <f t="shared" si="38"/>
        <v>0</v>
      </c>
      <c r="CB42" s="311">
        <f t="shared" si="39"/>
        <v>0</v>
      </c>
      <c r="CC42" s="312">
        <f t="shared" si="40"/>
        <v>1</v>
      </c>
      <c r="CD42" s="311">
        <f t="shared" si="41"/>
        <v>0</v>
      </c>
      <c r="CE42" s="312">
        <f t="shared" si="42"/>
        <v>0</v>
      </c>
      <c r="CF42" s="311">
        <f t="shared" si="43"/>
        <v>0</v>
      </c>
      <c r="CG42" s="312">
        <f t="shared" si="44"/>
        <v>1</v>
      </c>
      <c r="CH42" s="311">
        <f t="shared" si="45"/>
        <v>0</v>
      </c>
      <c r="CI42" s="312">
        <f t="shared" si="46"/>
        <v>0</v>
      </c>
      <c r="CJ42" s="311">
        <f t="shared" si="47"/>
        <v>0</v>
      </c>
      <c r="CK42" s="312">
        <f t="shared" si="48"/>
        <v>0</v>
      </c>
      <c r="CL42" s="311">
        <f t="shared" si="49"/>
        <v>0</v>
      </c>
      <c r="CM42" s="312">
        <f t="shared" si="50"/>
        <v>0</v>
      </c>
      <c r="CN42" s="311">
        <f t="shared" si="51"/>
        <v>0</v>
      </c>
      <c r="CO42" s="312">
        <v>0</v>
      </c>
      <c r="CP42" s="311">
        <v>0</v>
      </c>
      <c r="CQ42" s="312">
        <f t="shared" si="52"/>
        <v>0</v>
      </c>
      <c r="CR42" s="311">
        <f t="shared" si="53"/>
        <v>0</v>
      </c>
      <c r="CS42" s="312">
        <f t="shared" si="54"/>
        <v>0</v>
      </c>
      <c r="CT42" s="311">
        <f t="shared" si="55"/>
        <v>0</v>
      </c>
      <c r="CU42" s="312">
        <v>0</v>
      </c>
      <c r="CV42" s="311">
        <v>0</v>
      </c>
      <c r="CW42" s="312">
        <f t="shared" si="56"/>
        <v>1</v>
      </c>
      <c r="CX42" s="311">
        <f t="shared" si="57"/>
        <v>0</v>
      </c>
      <c r="CY42" s="312">
        <f t="shared" si="58"/>
        <v>0</v>
      </c>
      <c r="CZ42" s="311">
        <f t="shared" si="59"/>
        <v>0</v>
      </c>
      <c r="DA42" s="312">
        <f t="shared" si="60"/>
        <v>1</v>
      </c>
      <c r="DB42" s="311">
        <f t="shared" si="61"/>
        <v>0</v>
      </c>
      <c r="DC42" s="313">
        <f t="shared" si="62"/>
        <v>64</v>
      </c>
      <c r="DD42" s="314">
        <f t="shared" si="63"/>
        <v>0</v>
      </c>
      <c r="DE42" s="312">
        <f t="shared" si="64"/>
        <v>1</v>
      </c>
      <c r="DF42" s="311">
        <f t="shared" si="65"/>
        <v>0</v>
      </c>
      <c r="DG42" s="312">
        <f t="shared" si="66"/>
        <v>0</v>
      </c>
      <c r="DH42" s="315">
        <f t="shared" si="67"/>
        <v>0</v>
      </c>
      <c r="DI42" s="296" t="s">
        <v>123</v>
      </c>
    </row>
    <row r="43" spans="1:113" ht="15.75">
      <c r="A43" s="297" t="s">
        <v>109</v>
      </c>
      <c r="B43" s="511" t="s">
        <v>217</v>
      </c>
      <c r="C43" s="296"/>
      <c r="D43" s="297" t="s">
        <v>1010</v>
      </c>
      <c r="E43" s="316" t="str">
        <f t="shared" si="32"/>
        <v/>
      </c>
      <c r="F43" s="299"/>
      <c r="G43" s="300" t="s">
        <v>5</v>
      </c>
      <c r="H43" s="300" t="s">
        <v>5</v>
      </c>
      <c r="I43" s="301" t="s">
        <v>5</v>
      </c>
      <c r="J43" s="302" t="str">
        <f t="shared" si="33"/>
        <v xml:space="preserve">CA_SENSOR_12
HW_RTC_MALFUNCTION
</v>
      </c>
      <c r="K43" s="303" t="s">
        <v>5</v>
      </c>
      <c r="L43" s="188" t="s">
        <v>5</v>
      </c>
      <c r="M43" s="188" t="s">
        <v>5</v>
      </c>
      <c r="N43" s="188" t="s">
        <v>5</v>
      </c>
      <c r="O43" s="188" t="s">
        <v>5</v>
      </c>
      <c r="P43" s="188"/>
      <c r="Q43" s="188" t="s">
        <v>1011</v>
      </c>
      <c r="R43" s="188" t="s">
        <v>5</v>
      </c>
      <c r="S43" s="188" t="s">
        <v>5</v>
      </c>
      <c r="T43" s="188" t="s">
        <v>5</v>
      </c>
      <c r="U43" s="188" t="s">
        <v>5</v>
      </c>
      <c r="V43" s="188" t="s">
        <v>5</v>
      </c>
      <c r="W43" s="188" t="s">
        <v>5</v>
      </c>
      <c r="X43" s="188" t="s">
        <v>5</v>
      </c>
      <c r="Y43" s="188" t="s">
        <v>5</v>
      </c>
      <c r="Z43" s="188" t="s">
        <v>5</v>
      </c>
      <c r="AA43" s="188" t="s">
        <v>5</v>
      </c>
      <c r="AB43" s="188" t="s">
        <v>5</v>
      </c>
      <c r="AC43" s="188" t="s">
        <v>5</v>
      </c>
      <c r="AD43" s="188" t="s">
        <v>5</v>
      </c>
      <c r="AE43" s="188" t="s">
        <v>5</v>
      </c>
      <c r="AF43" s="188"/>
      <c r="AG43" s="188" t="s">
        <v>5</v>
      </c>
      <c r="AH43" s="188" t="s">
        <v>5</v>
      </c>
      <c r="AI43" s="188" t="s">
        <v>5</v>
      </c>
      <c r="AJ43" s="188" t="s">
        <v>1011</v>
      </c>
      <c r="AK43" s="304" t="s">
        <v>5</v>
      </c>
      <c r="AL43" s="303" t="s">
        <v>5</v>
      </c>
      <c r="AM43" s="188" t="s">
        <v>5</v>
      </c>
      <c r="AN43" s="188" t="s">
        <v>5</v>
      </c>
      <c r="AO43" s="188" t="s">
        <v>5</v>
      </c>
      <c r="AP43" s="307" t="s">
        <v>1012</v>
      </c>
      <c r="AQ43" s="188" t="s">
        <v>5</v>
      </c>
      <c r="AR43" s="306" t="s">
        <v>5</v>
      </c>
      <c r="AS43" s="303" t="s">
        <v>5</v>
      </c>
      <c r="AT43" s="188" t="s">
        <v>5</v>
      </c>
      <c r="AU43" s="188" t="s">
        <v>5</v>
      </c>
      <c r="AV43" s="188" t="s">
        <v>5</v>
      </c>
      <c r="AW43" s="188" t="s">
        <v>5</v>
      </c>
      <c r="AX43" s="188" t="s">
        <v>5</v>
      </c>
      <c r="AY43" s="188" t="s">
        <v>5</v>
      </c>
      <c r="AZ43" s="307" t="s">
        <v>1012</v>
      </c>
      <c r="BA43" s="188" t="s">
        <v>5</v>
      </c>
      <c r="BB43" s="304" t="s">
        <v>5</v>
      </c>
      <c r="BC43" s="308" t="s">
        <v>5</v>
      </c>
      <c r="BD43" s="300" t="s">
        <v>5</v>
      </c>
      <c r="BE43" s="309" t="s">
        <v>1012</v>
      </c>
      <c r="BF43" s="300" t="s">
        <v>5</v>
      </c>
      <c r="BG43" s="300" t="s">
        <v>5</v>
      </c>
      <c r="BH43" s="300" t="s">
        <v>5</v>
      </c>
      <c r="BI43" s="300" t="s">
        <v>5</v>
      </c>
      <c r="BJ43" s="300" t="s">
        <v>5</v>
      </c>
      <c r="BK43" s="300" t="s">
        <v>5</v>
      </c>
      <c r="BL43" s="300" t="s">
        <v>5</v>
      </c>
      <c r="BM43" s="309" t="s">
        <v>1012</v>
      </c>
      <c r="BN43" s="300" t="s">
        <v>5</v>
      </c>
      <c r="BO43" s="300" t="s">
        <v>5</v>
      </c>
      <c r="BP43" s="309" t="s">
        <v>1012</v>
      </c>
      <c r="BQ43" s="300" t="s">
        <v>5</v>
      </c>
      <c r="BR43" s="300"/>
      <c r="BS43" s="309" t="s">
        <v>1012</v>
      </c>
      <c r="BT43" s="309" t="s">
        <v>1012</v>
      </c>
      <c r="BU43" s="300" t="s">
        <v>5</v>
      </c>
      <c r="BV43" s="301" t="s">
        <v>5</v>
      </c>
      <c r="BW43" s="310">
        <f t="shared" si="34"/>
        <v>0</v>
      </c>
      <c r="BX43" s="311">
        <f t="shared" si="35"/>
        <v>0</v>
      </c>
      <c r="BY43" s="312">
        <f t="shared" si="36"/>
        <v>1</v>
      </c>
      <c r="BZ43" s="311">
        <f t="shared" si="37"/>
        <v>0</v>
      </c>
      <c r="CA43" s="312">
        <f t="shared" si="38"/>
        <v>0</v>
      </c>
      <c r="CB43" s="311">
        <f t="shared" si="39"/>
        <v>0</v>
      </c>
      <c r="CC43" s="312">
        <f t="shared" si="40"/>
        <v>1</v>
      </c>
      <c r="CD43" s="311">
        <f t="shared" si="41"/>
        <v>0</v>
      </c>
      <c r="CE43" s="312">
        <f t="shared" si="42"/>
        <v>0</v>
      </c>
      <c r="CF43" s="311">
        <f t="shared" si="43"/>
        <v>0</v>
      </c>
      <c r="CG43" s="312">
        <f t="shared" si="44"/>
        <v>1</v>
      </c>
      <c r="CH43" s="311">
        <f t="shared" si="45"/>
        <v>0</v>
      </c>
      <c r="CI43" s="312">
        <f t="shared" si="46"/>
        <v>0</v>
      </c>
      <c r="CJ43" s="311">
        <f t="shared" si="47"/>
        <v>0</v>
      </c>
      <c r="CK43" s="312">
        <f t="shared" si="48"/>
        <v>0</v>
      </c>
      <c r="CL43" s="311">
        <f t="shared" si="49"/>
        <v>0</v>
      </c>
      <c r="CM43" s="312">
        <f t="shared" si="50"/>
        <v>0</v>
      </c>
      <c r="CN43" s="311">
        <f t="shared" si="51"/>
        <v>0</v>
      </c>
      <c r="CO43" s="312">
        <v>0</v>
      </c>
      <c r="CP43" s="311">
        <v>0</v>
      </c>
      <c r="CQ43" s="312">
        <f t="shared" si="52"/>
        <v>0</v>
      </c>
      <c r="CR43" s="311">
        <f t="shared" si="53"/>
        <v>0</v>
      </c>
      <c r="CS43" s="312">
        <f t="shared" si="54"/>
        <v>0</v>
      </c>
      <c r="CT43" s="311">
        <f t="shared" si="55"/>
        <v>0</v>
      </c>
      <c r="CU43" s="312">
        <v>0</v>
      </c>
      <c r="CV43" s="311">
        <v>0</v>
      </c>
      <c r="CW43" s="312">
        <f t="shared" si="56"/>
        <v>1</v>
      </c>
      <c r="CX43" s="311">
        <f t="shared" si="57"/>
        <v>0</v>
      </c>
      <c r="CY43" s="312">
        <f t="shared" si="58"/>
        <v>0</v>
      </c>
      <c r="CZ43" s="311">
        <f t="shared" si="59"/>
        <v>0</v>
      </c>
      <c r="DA43" s="312">
        <f t="shared" si="60"/>
        <v>1</v>
      </c>
      <c r="DB43" s="311">
        <f t="shared" si="61"/>
        <v>0</v>
      </c>
      <c r="DC43" s="313">
        <f t="shared" si="62"/>
        <v>64</v>
      </c>
      <c r="DD43" s="314">
        <f t="shared" si="63"/>
        <v>0</v>
      </c>
      <c r="DE43" s="312">
        <f t="shared" si="64"/>
        <v>1</v>
      </c>
      <c r="DF43" s="311">
        <f t="shared" si="65"/>
        <v>0</v>
      </c>
      <c r="DG43" s="312">
        <f t="shared" si="66"/>
        <v>0</v>
      </c>
      <c r="DH43" s="315">
        <f t="shared" si="67"/>
        <v>0</v>
      </c>
      <c r="DI43" s="296" t="s">
        <v>123</v>
      </c>
    </row>
    <row r="44" spans="1:113" ht="15.75">
      <c r="A44" s="297" t="s">
        <v>111</v>
      </c>
      <c r="B44" s="511" t="s">
        <v>219</v>
      </c>
      <c r="C44" s="296"/>
      <c r="D44" s="297" t="s">
        <v>1010</v>
      </c>
      <c r="E44" s="316" t="str">
        <f t="shared" si="32"/>
        <v/>
      </c>
      <c r="F44" s="299"/>
      <c r="G44" s="300" t="s">
        <v>5</v>
      </c>
      <c r="H44" s="300" t="s">
        <v>5</v>
      </c>
      <c r="I44" s="301" t="s">
        <v>5</v>
      </c>
      <c r="J44" s="302" t="str">
        <f t="shared" si="33"/>
        <v xml:space="preserve">CA_SENSOR_12
HW_RTC_MALFUNCTION
</v>
      </c>
      <c r="K44" s="303" t="s">
        <v>5</v>
      </c>
      <c r="L44" s="188" t="s">
        <v>5</v>
      </c>
      <c r="M44" s="188" t="s">
        <v>5</v>
      </c>
      <c r="N44" s="188" t="s">
        <v>5</v>
      </c>
      <c r="O44" s="188" t="s">
        <v>5</v>
      </c>
      <c r="P44" s="188"/>
      <c r="Q44" s="188" t="s">
        <v>1011</v>
      </c>
      <c r="R44" s="188" t="s">
        <v>5</v>
      </c>
      <c r="S44" s="188" t="s">
        <v>5</v>
      </c>
      <c r="T44" s="188" t="s">
        <v>5</v>
      </c>
      <c r="U44" s="188" t="s">
        <v>5</v>
      </c>
      <c r="V44" s="188" t="s">
        <v>5</v>
      </c>
      <c r="W44" s="188" t="s">
        <v>5</v>
      </c>
      <c r="X44" s="188" t="s">
        <v>5</v>
      </c>
      <c r="Y44" s="188" t="s">
        <v>5</v>
      </c>
      <c r="Z44" s="188" t="s">
        <v>5</v>
      </c>
      <c r="AA44" s="188" t="s">
        <v>5</v>
      </c>
      <c r="AB44" s="188" t="s">
        <v>5</v>
      </c>
      <c r="AC44" s="188" t="s">
        <v>5</v>
      </c>
      <c r="AD44" s="188" t="s">
        <v>5</v>
      </c>
      <c r="AE44" s="188" t="s">
        <v>5</v>
      </c>
      <c r="AF44" s="188"/>
      <c r="AG44" s="188" t="s">
        <v>5</v>
      </c>
      <c r="AH44" s="188" t="s">
        <v>5</v>
      </c>
      <c r="AI44" s="188" t="s">
        <v>5</v>
      </c>
      <c r="AJ44" s="188" t="s">
        <v>1011</v>
      </c>
      <c r="AK44" s="304" t="s">
        <v>5</v>
      </c>
      <c r="AL44" s="303" t="s">
        <v>5</v>
      </c>
      <c r="AM44" s="188" t="s">
        <v>5</v>
      </c>
      <c r="AN44" s="188" t="s">
        <v>5</v>
      </c>
      <c r="AO44" s="188" t="s">
        <v>5</v>
      </c>
      <c r="AP44" s="307" t="s">
        <v>1012</v>
      </c>
      <c r="AQ44" s="188" t="s">
        <v>5</v>
      </c>
      <c r="AR44" s="306" t="s">
        <v>5</v>
      </c>
      <c r="AS44" s="303" t="s">
        <v>5</v>
      </c>
      <c r="AT44" s="188" t="s">
        <v>5</v>
      </c>
      <c r="AU44" s="188" t="s">
        <v>5</v>
      </c>
      <c r="AV44" s="188" t="s">
        <v>5</v>
      </c>
      <c r="AW44" s="188" t="s">
        <v>5</v>
      </c>
      <c r="AX44" s="188" t="s">
        <v>5</v>
      </c>
      <c r="AY44" s="188" t="s">
        <v>5</v>
      </c>
      <c r="AZ44" s="307" t="s">
        <v>1012</v>
      </c>
      <c r="BA44" s="188" t="s">
        <v>5</v>
      </c>
      <c r="BB44" s="304" t="s">
        <v>5</v>
      </c>
      <c r="BC44" s="308" t="s">
        <v>5</v>
      </c>
      <c r="BD44" s="300" t="s">
        <v>5</v>
      </c>
      <c r="BE44" s="309" t="s">
        <v>1012</v>
      </c>
      <c r="BF44" s="300" t="s">
        <v>5</v>
      </c>
      <c r="BG44" s="300" t="s">
        <v>5</v>
      </c>
      <c r="BH44" s="300" t="s">
        <v>5</v>
      </c>
      <c r="BI44" s="300" t="s">
        <v>5</v>
      </c>
      <c r="BJ44" s="300" t="s">
        <v>5</v>
      </c>
      <c r="BK44" s="300" t="s">
        <v>5</v>
      </c>
      <c r="BL44" s="300" t="s">
        <v>5</v>
      </c>
      <c r="BM44" s="309" t="s">
        <v>1012</v>
      </c>
      <c r="BN44" s="300" t="s">
        <v>5</v>
      </c>
      <c r="BO44" s="300" t="s">
        <v>5</v>
      </c>
      <c r="BP44" s="309" t="s">
        <v>1012</v>
      </c>
      <c r="BQ44" s="300" t="s">
        <v>5</v>
      </c>
      <c r="BR44" s="300"/>
      <c r="BS44" s="309" t="s">
        <v>1012</v>
      </c>
      <c r="BT44" s="309" t="s">
        <v>1012</v>
      </c>
      <c r="BU44" s="300" t="s">
        <v>5</v>
      </c>
      <c r="BV44" s="301" t="s">
        <v>5</v>
      </c>
      <c r="BW44" s="310">
        <f t="shared" si="34"/>
        <v>0</v>
      </c>
      <c r="BX44" s="311">
        <f t="shared" si="35"/>
        <v>0</v>
      </c>
      <c r="BY44" s="312">
        <f t="shared" si="36"/>
        <v>1</v>
      </c>
      <c r="BZ44" s="311">
        <f t="shared" si="37"/>
        <v>0</v>
      </c>
      <c r="CA44" s="312">
        <f t="shared" si="38"/>
        <v>0</v>
      </c>
      <c r="CB44" s="311">
        <f t="shared" si="39"/>
        <v>0</v>
      </c>
      <c r="CC44" s="312">
        <f t="shared" si="40"/>
        <v>1</v>
      </c>
      <c r="CD44" s="311">
        <f t="shared" si="41"/>
        <v>0</v>
      </c>
      <c r="CE44" s="312">
        <f t="shared" si="42"/>
        <v>0</v>
      </c>
      <c r="CF44" s="311">
        <f t="shared" si="43"/>
        <v>0</v>
      </c>
      <c r="CG44" s="312">
        <f t="shared" si="44"/>
        <v>1</v>
      </c>
      <c r="CH44" s="311">
        <f t="shared" si="45"/>
        <v>0</v>
      </c>
      <c r="CI44" s="312">
        <f t="shared" si="46"/>
        <v>0</v>
      </c>
      <c r="CJ44" s="311">
        <f t="shared" si="47"/>
        <v>0</v>
      </c>
      <c r="CK44" s="312">
        <f t="shared" si="48"/>
        <v>0</v>
      </c>
      <c r="CL44" s="311">
        <f t="shared" si="49"/>
        <v>0</v>
      </c>
      <c r="CM44" s="312">
        <f t="shared" si="50"/>
        <v>0</v>
      </c>
      <c r="CN44" s="311">
        <f t="shared" si="51"/>
        <v>0</v>
      </c>
      <c r="CO44" s="312">
        <v>0</v>
      </c>
      <c r="CP44" s="311">
        <v>0</v>
      </c>
      <c r="CQ44" s="312">
        <f t="shared" si="52"/>
        <v>0</v>
      </c>
      <c r="CR44" s="311">
        <f t="shared" si="53"/>
        <v>0</v>
      </c>
      <c r="CS44" s="312">
        <f t="shared" si="54"/>
        <v>0</v>
      </c>
      <c r="CT44" s="311">
        <f t="shared" si="55"/>
        <v>0</v>
      </c>
      <c r="CU44" s="312">
        <v>0</v>
      </c>
      <c r="CV44" s="311">
        <v>0</v>
      </c>
      <c r="CW44" s="312">
        <f t="shared" si="56"/>
        <v>1</v>
      </c>
      <c r="CX44" s="311">
        <f t="shared" si="57"/>
        <v>0</v>
      </c>
      <c r="CY44" s="312">
        <f t="shared" si="58"/>
        <v>0</v>
      </c>
      <c r="CZ44" s="311">
        <f t="shared" si="59"/>
        <v>0</v>
      </c>
      <c r="DA44" s="312">
        <f t="shared" si="60"/>
        <v>1</v>
      </c>
      <c r="DB44" s="311">
        <f t="shared" si="61"/>
        <v>0</v>
      </c>
      <c r="DC44" s="313">
        <f t="shared" si="62"/>
        <v>64</v>
      </c>
      <c r="DD44" s="314">
        <f t="shared" si="63"/>
        <v>0</v>
      </c>
      <c r="DE44" s="312">
        <f t="shared" si="64"/>
        <v>1</v>
      </c>
      <c r="DF44" s="311">
        <f t="shared" si="65"/>
        <v>0</v>
      </c>
      <c r="DG44" s="312">
        <f t="shared" si="66"/>
        <v>0</v>
      </c>
      <c r="DH44" s="315">
        <f t="shared" si="67"/>
        <v>0</v>
      </c>
      <c r="DI44" s="296" t="s">
        <v>123</v>
      </c>
    </row>
    <row r="45" spans="1:113" ht="15.75">
      <c r="A45" s="297" t="s">
        <v>113</v>
      </c>
      <c r="B45" s="511" t="s">
        <v>221</v>
      </c>
      <c r="C45" s="296"/>
      <c r="D45" s="297" t="s">
        <v>1010</v>
      </c>
      <c r="E45" s="316" t="str">
        <f t="shared" si="32"/>
        <v/>
      </c>
      <c r="F45" s="299"/>
      <c r="G45" s="300" t="s">
        <v>5</v>
      </c>
      <c r="H45" s="300" t="s">
        <v>5</v>
      </c>
      <c r="I45" s="301" t="s">
        <v>5</v>
      </c>
      <c r="J45" s="302" t="str">
        <f t="shared" si="33"/>
        <v xml:space="preserve">CA_SENSOR_12
HW_RTC_MALFUNCTION
</v>
      </c>
      <c r="K45" s="303" t="s">
        <v>5</v>
      </c>
      <c r="L45" s="188" t="s">
        <v>5</v>
      </c>
      <c r="M45" s="188" t="s">
        <v>5</v>
      </c>
      <c r="N45" s="188" t="s">
        <v>5</v>
      </c>
      <c r="O45" s="188" t="s">
        <v>5</v>
      </c>
      <c r="P45" s="188"/>
      <c r="Q45" s="188" t="s">
        <v>1011</v>
      </c>
      <c r="R45" s="188" t="s">
        <v>5</v>
      </c>
      <c r="S45" s="188" t="s">
        <v>5</v>
      </c>
      <c r="T45" s="188" t="s">
        <v>5</v>
      </c>
      <c r="U45" s="188" t="s">
        <v>5</v>
      </c>
      <c r="V45" s="188" t="s">
        <v>5</v>
      </c>
      <c r="W45" s="188" t="s">
        <v>5</v>
      </c>
      <c r="X45" s="188" t="s">
        <v>5</v>
      </c>
      <c r="Y45" s="188" t="s">
        <v>5</v>
      </c>
      <c r="Z45" s="188" t="s">
        <v>5</v>
      </c>
      <c r="AA45" s="188" t="s">
        <v>5</v>
      </c>
      <c r="AB45" s="188" t="s">
        <v>5</v>
      </c>
      <c r="AC45" s="188" t="s">
        <v>5</v>
      </c>
      <c r="AD45" s="188" t="s">
        <v>5</v>
      </c>
      <c r="AE45" s="188" t="s">
        <v>5</v>
      </c>
      <c r="AF45" s="188"/>
      <c r="AG45" s="188" t="s">
        <v>5</v>
      </c>
      <c r="AH45" s="188" t="s">
        <v>5</v>
      </c>
      <c r="AI45" s="188" t="s">
        <v>5</v>
      </c>
      <c r="AJ45" s="188" t="s">
        <v>1011</v>
      </c>
      <c r="AK45" s="304" t="s">
        <v>5</v>
      </c>
      <c r="AL45" s="303" t="s">
        <v>5</v>
      </c>
      <c r="AM45" s="188" t="s">
        <v>5</v>
      </c>
      <c r="AN45" s="188" t="s">
        <v>5</v>
      </c>
      <c r="AO45" s="188" t="s">
        <v>5</v>
      </c>
      <c r="AP45" s="307" t="s">
        <v>1012</v>
      </c>
      <c r="AQ45" s="188" t="s">
        <v>5</v>
      </c>
      <c r="AR45" s="306" t="s">
        <v>5</v>
      </c>
      <c r="AS45" s="303" t="s">
        <v>5</v>
      </c>
      <c r="AT45" s="188" t="s">
        <v>5</v>
      </c>
      <c r="AU45" s="188" t="s">
        <v>5</v>
      </c>
      <c r="AV45" s="188" t="s">
        <v>5</v>
      </c>
      <c r="AW45" s="188" t="s">
        <v>5</v>
      </c>
      <c r="AX45" s="188" t="s">
        <v>5</v>
      </c>
      <c r="AY45" s="188" t="s">
        <v>5</v>
      </c>
      <c r="AZ45" s="307" t="s">
        <v>1012</v>
      </c>
      <c r="BA45" s="188" t="s">
        <v>5</v>
      </c>
      <c r="BB45" s="304" t="s">
        <v>5</v>
      </c>
      <c r="BC45" s="308" t="s">
        <v>5</v>
      </c>
      <c r="BD45" s="300" t="s">
        <v>5</v>
      </c>
      <c r="BE45" s="309" t="s">
        <v>1012</v>
      </c>
      <c r="BF45" s="300" t="s">
        <v>5</v>
      </c>
      <c r="BG45" s="300" t="s">
        <v>5</v>
      </c>
      <c r="BH45" s="300" t="s">
        <v>5</v>
      </c>
      <c r="BI45" s="300" t="s">
        <v>5</v>
      </c>
      <c r="BJ45" s="300" t="s">
        <v>5</v>
      </c>
      <c r="BK45" s="300" t="s">
        <v>5</v>
      </c>
      <c r="BL45" s="300" t="s">
        <v>5</v>
      </c>
      <c r="BM45" s="309" t="s">
        <v>1012</v>
      </c>
      <c r="BN45" s="300" t="s">
        <v>5</v>
      </c>
      <c r="BO45" s="300" t="s">
        <v>5</v>
      </c>
      <c r="BP45" s="309" t="s">
        <v>1012</v>
      </c>
      <c r="BQ45" s="300" t="s">
        <v>5</v>
      </c>
      <c r="BR45" s="300"/>
      <c r="BS45" s="309" t="s">
        <v>1012</v>
      </c>
      <c r="BT45" s="309" t="s">
        <v>1012</v>
      </c>
      <c r="BU45" s="300" t="s">
        <v>5</v>
      </c>
      <c r="BV45" s="301" t="s">
        <v>5</v>
      </c>
      <c r="BW45" s="310">
        <f t="shared" si="34"/>
        <v>0</v>
      </c>
      <c r="BX45" s="311">
        <f t="shared" si="35"/>
        <v>0</v>
      </c>
      <c r="BY45" s="312">
        <f t="shared" si="36"/>
        <v>1</v>
      </c>
      <c r="BZ45" s="311">
        <f t="shared" si="37"/>
        <v>0</v>
      </c>
      <c r="CA45" s="312">
        <f t="shared" si="38"/>
        <v>0</v>
      </c>
      <c r="CB45" s="311">
        <f t="shared" si="39"/>
        <v>0</v>
      </c>
      <c r="CC45" s="312">
        <f t="shared" si="40"/>
        <v>1</v>
      </c>
      <c r="CD45" s="311">
        <f t="shared" si="41"/>
        <v>0</v>
      </c>
      <c r="CE45" s="312">
        <f t="shared" si="42"/>
        <v>0</v>
      </c>
      <c r="CF45" s="311">
        <f t="shared" si="43"/>
        <v>0</v>
      </c>
      <c r="CG45" s="312">
        <f t="shared" si="44"/>
        <v>1</v>
      </c>
      <c r="CH45" s="311">
        <f t="shared" si="45"/>
        <v>0</v>
      </c>
      <c r="CI45" s="312">
        <f t="shared" si="46"/>
        <v>0</v>
      </c>
      <c r="CJ45" s="311">
        <f t="shared" si="47"/>
        <v>0</v>
      </c>
      <c r="CK45" s="312">
        <f t="shared" si="48"/>
        <v>0</v>
      </c>
      <c r="CL45" s="311">
        <f t="shared" si="49"/>
        <v>0</v>
      </c>
      <c r="CM45" s="312">
        <f t="shared" si="50"/>
        <v>0</v>
      </c>
      <c r="CN45" s="311">
        <f t="shared" si="51"/>
        <v>0</v>
      </c>
      <c r="CO45" s="312">
        <v>0</v>
      </c>
      <c r="CP45" s="311">
        <v>0</v>
      </c>
      <c r="CQ45" s="312">
        <f t="shared" si="52"/>
        <v>0</v>
      </c>
      <c r="CR45" s="311">
        <f t="shared" si="53"/>
        <v>0</v>
      </c>
      <c r="CS45" s="312">
        <f t="shared" si="54"/>
        <v>0</v>
      </c>
      <c r="CT45" s="311">
        <f t="shared" si="55"/>
        <v>0</v>
      </c>
      <c r="CU45" s="312">
        <v>0</v>
      </c>
      <c r="CV45" s="311">
        <v>0</v>
      </c>
      <c r="CW45" s="312">
        <f t="shared" si="56"/>
        <v>1</v>
      </c>
      <c r="CX45" s="311">
        <f t="shared" si="57"/>
        <v>0</v>
      </c>
      <c r="CY45" s="312">
        <f t="shared" si="58"/>
        <v>0</v>
      </c>
      <c r="CZ45" s="311">
        <f t="shared" si="59"/>
        <v>0</v>
      </c>
      <c r="DA45" s="312">
        <f t="shared" si="60"/>
        <v>1</v>
      </c>
      <c r="DB45" s="311">
        <f t="shared" si="61"/>
        <v>0</v>
      </c>
      <c r="DC45" s="313">
        <f t="shared" si="62"/>
        <v>64</v>
      </c>
      <c r="DD45" s="314">
        <f t="shared" si="63"/>
        <v>0</v>
      </c>
      <c r="DE45" s="312">
        <f t="shared" si="64"/>
        <v>1</v>
      </c>
      <c r="DF45" s="311">
        <f t="shared" si="65"/>
        <v>0</v>
      </c>
      <c r="DG45" s="312">
        <f t="shared" si="66"/>
        <v>0</v>
      </c>
      <c r="DH45" s="315">
        <f t="shared" si="67"/>
        <v>0</v>
      </c>
      <c r="DI45" s="296" t="s">
        <v>123</v>
      </c>
    </row>
    <row r="46" spans="1:113" ht="15.75">
      <c r="A46" s="297" t="s">
        <v>115</v>
      </c>
      <c r="B46" s="511" t="s">
        <v>223</v>
      </c>
      <c r="C46" s="296"/>
      <c r="D46" s="297" t="s">
        <v>1010</v>
      </c>
      <c r="E46" s="316" t="str">
        <f t="shared" si="32"/>
        <v/>
      </c>
      <c r="F46" s="299"/>
      <c r="G46" s="300" t="s">
        <v>5</v>
      </c>
      <c r="H46" s="300" t="s">
        <v>5</v>
      </c>
      <c r="I46" s="301" t="s">
        <v>5</v>
      </c>
      <c r="J46" s="302" t="str">
        <f t="shared" si="33"/>
        <v xml:space="preserve">CA_SENSOR_12
HW_RTC_MALFUNCTION
</v>
      </c>
      <c r="K46" s="303" t="s">
        <v>5</v>
      </c>
      <c r="L46" s="188" t="s">
        <v>5</v>
      </c>
      <c r="M46" s="188" t="s">
        <v>5</v>
      </c>
      <c r="N46" s="188" t="s">
        <v>5</v>
      </c>
      <c r="O46" s="188" t="s">
        <v>5</v>
      </c>
      <c r="P46" s="188"/>
      <c r="Q46" s="188" t="s">
        <v>1011</v>
      </c>
      <c r="R46" s="188" t="s">
        <v>5</v>
      </c>
      <c r="S46" s="188" t="s">
        <v>5</v>
      </c>
      <c r="T46" s="188" t="s">
        <v>5</v>
      </c>
      <c r="U46" s="188" t="s">
        <v>5</v>
      </c>
      <c r="V46" s="188" t="s">
        <v>5</v>
      </c>
      <c r="W46" s="188" t="s">
        <v>5</v>
      </c>
      <c r="X46" s="188" t="s">
        <v>5</v>
      </c>
      <c r="Y46" s="188" t="s">
        <v>5</v>
      </c>
      <c r="Z46" s="188" t="s">
        <v>5</v>
      </c>
      <c r="AA46" s="188" t="s">
        <v>5</v>
      </c>
      <c r="AB46" s="188" t="s">
        <v>5</v>
      </c>
      <c r="AC46" s="188" t="s">
        <v>5</v>
      </c>
      <c r="AD46" s="188" t="s">
        <v>5</v>
      </c>
      <c r="AE46" s="188" t="s">
        <v>5</v>
      </c>
      <c r="AF46" s="188"/>
      <c r="AG46" s="188" t="s">
        <v>5</v>
      </c>
      <c r="AH46" s="188" t="s">
        <v>5</v>
      </c>
      <c r="AI46" s="188" t="s">
        <v>5</v>
      </c>
      <c r="AJ46" s="188" t="s">
        <v>1011</v>
      </c>
      <c r="AK46" s="304" t="s">
        <v>5</v>
      </c>
      <c r="AL46" s="303" t="s">
        <v>5</v>
      </c>
      <c r="AM46" s="188" t="s">
        <v>5</v>
      </c>
      <c r="AN46" s="188" t="s">
        <v>5</v>
      </c>
      <c r="AO46" s="188" t="s">
        <v>5</v>
      </c>
      <c r="AP46" s="307" t="s">
        <v>1012</v>
      </c>
      <c r="AQ46" s="188" t="s">
        <v>5</v>
      </c>
      <c r="AR46" s="306" t="s">
        <v>5</v>
      </c>
      <c r="AS46" s="303" t="s">
        <v>5</v>
      </c>
      <c r="AT46" s="188" t="s">
        <v>5</v>
      </c>
      <c r="AU46" s="188" t="s">
        <v>5</v>
      </c>
      <c r="AV46" s="188" t="s">
        <v>5</v>
      </c>
      <c r="AW46" s="188" t="s">
        <v>5</v>
      </c>
      <c r="AX46" s="188" t="s">
        <v>5</v>
      </c>
      <c r="AY46" s="188" t="s">
        <v>5</v>
      </c>
      <c r="AZ46" s="307" t="s">
        <v>1012</v>
      </c>
      <c r="BA46" s="188" t="s">
        <v>5</v>
      </c>
      <c r="BB46" s="304" t="s">
        <v>5</v>
      </c>
      <c r="BC46" s="308" t="s">
        <v>5</v>
      </c>
      <c r="BD46" s="300" t="s">
        <v>5</v>
      </c>
      <c r="BE46" s="309" t="s">
        <v>1012</v>
      </c>
      <c r="BF46" s="300" t="s">
        <v>5</v>
      </c>
      <c r="BG46" s="300" t="s">
        <v>5</v>
      </c>
      <c r="BH46" s="300" t="s">
        <v>5</v>
      </c>
      <c r="BI46" s="300" t="s">
        <v>5</v>
      </c>
      <c r="BJ46" s="300" t="s">
        <v>5</v>
      </c>
      <c r="BK46" s="300" t="s">
        <v>5</v>
      </c>
      <c r="BL46" s="300" t="s">
        <v>5</v>
      </c>
      <c r="BM46" s="309" t="s">
        <v>1012</v>
      </c>
      <c r="BN46" s="300" t="s">
        <v>5</v>
      </c>
      <c r="BO46" s="300" t="s">
        <v>5</v>
      </c>
      <c r="BP46" s="309" t="s">
        <v>1012</v>
      </c>
      <c r="BQ46" s="300" t="s">
        <v>5</v>
      </c>
      <c r="BR46" s="300"/>
      <c r="BS46" s="309" t="s">
        <v>1012</v>
      </c>
      <c r="BT46" s="309" t="s">
        <v>1012</v>
      </c>
      <c r="BU46" s="300" t="s">
        <v>5</v>
      </c>
      <c r="BV46" s="301" t="s">
        <v>5</v>
      </c>
      <c r="BW46" s="310">
        <f t="shared" si="34"/>
        <v>0</v>
      </c>
      <c r="BX46" s="311">
        <f t="shared" si="35"/>
        <v>0</v>
      </c>
      <c r="BY46" s="312">
        <f t="shared" si="36"/>
        <v>1</v>
      </c>
      <c r="BZ46" s="311">
        <f t="shared" si="37"/>
        <v>0</v>
      </c>
      <c r="CA46" s="312">
        <f t="shared" si="38"/>
        <v>0</v>
      </c>
      <c r="CB46" s="311">
        <f t="shared" si="39"/>
        <v>0</v>
      </c>
      <c r="CC46" s="312">
        <f t="shared" si="40"/>
        <v>1</v>
      </c>
      <c r="CD46" s="311">
        <f t="shared" si="41"/>
        <v>0</v>
      </c>
      <c r="CE46" s="312">
        <f t="shared" si="42"/>
        <v>0</v>
      </c>
      <c r="CF46" s="311">
        <f t="shared" si="43"/>
        <v>0</v>
      </c>
      <c r="CG46" s="312">
        <f t="shared" si="44"/>
        <v>1</v>
      </c>
      <c r="CH46" s="311">
        <f t="shared" si="45"/>
        <v>0</v>
      </c>
      <c r="CI46" s="312">
        <f t="shared" si="46"/>
        <v>0</v>
      </c>
      <c r="CJ46" s="311">
        <f t="shared" si="47"/>
        <v>0</v>
      </c>
      <c r="CK46" s="312">
        <f t="shared" si="48"/>
        <v>0</v>
      </c>
      <c r="CL46" s="311">
        <f t="shared" si="49"/>
        <v>0</v>
      </c>
      <c r="CM46" s="312">
        <f t="shared" si="50"/>
        <v>0</v>
      </c>
      <c r="CN46" s="311">
        <f t="shared" si="51"/>
        <v>0</v>
      </c>
      <c r="CO46" s="312">
        <v>0</v>
      </c>
      <c r="CP46" s="311">
        <v>0</v>
      </c>
      <c r="CQ46" s="312">
        <f t="shared" si="52"/>
        <v>0</v>
      </c>
      <c r="CR46" s="311">
        <f t="shared" si="53"/>
        <v>0</v>
      </c>
      <c r="CS46" s="312">
        <f t="shared" si="54"/>
        <v>0</v>
      </c>
      <c r="CT46" s="311">
        <f t="shared" si="55"/>
        <v>0</v>
      </c>
      <c r="CU46" s="312">
        <v>0</v>
      </c>
      <c r="CV46" s="311">
        <v>0</v>
      </c>
      <c r="CW46" s="312">
        <f t="shared" si="56"/>
        <v>1</v>
      </c>
      <c r="CX46" s="311">
        <f t="shared" si="57"/>
        <v>0</v>
      </c>
      <c r="CY46" s="312">
        <f t="shared" si="58"/>
        <v>0</v>
      </c>
      <c r="CZ46" s="311">
        <f t="shared" si="59"/>
        <v>0</v>
      </c>
      <c r="DA46" s="312">
        <f t="shared" si="60"/>
        <v>1</v>
      </c>
      <c r="DB46" s="311">
        <f t="shared" si="61"/>
        <v>0</v>
      </c>
      <c r="DC46" s="313">
        <f t="shared" si="62"/>
        <v>64</v>
      </c>
      <c r="DD46" s="314">
        <f t="shared" si="63"/>
        <v>0</v>
      </c>
      <c r="DE46" s="312">
        <f t="shared" si="64"/>
        <v>1</v>
      </c>
      <c r="DF46" s="311">
        <f t="shared" si="65"/>
        <v>0</v>
      </c>
      <c r="DG46" s="312">
        <f t="shared" si="66"/>
        <v>0</v>
      </c>
      <c r="DH46" s="315">
        <f t="shared" si="67"/>
        <v>0</v>
      </c>
      <c r="DI46" s="296" t="s">
        <v>123</v>
      </c>
    </row>
    <row r="47" spans="1:113" ht="15.75">
      <c r="A47" s="297" t="s">
        <v>119</v>
      </c>
      <c r="B47" s="511" t="s">
        <v>225</v>
      </c>
      <c r="C47" s="296"/>
      <c r="D47" s="297" t="s">
        <v>1010</v>
      </c>
      <c r="E47" s="316" t="str">
        <f t="shared" si="32"/>
        <v/>
      </c>
      <c r="F47" s="299"/>
      <c r="G47" s="300" t="s">
        <v>5</v>
      </c>
      <c r="H47" s="300" t="s">
        <v>5</v>
      </c>
      <c r="I47" s="301" t="s">
        <v>5</v>
      </c>
      <c r="J47" s="302" t="str">
        <f t="shared" si="33"/>
        <v xml:space="preserve">CA_SENSOR_12
HW_RTC_MALFUNCTION
</v>
      </c>
      <c r="K47" s="303" t="s">
        <v>5</v>
      </c>
      <c r="L47" s="188" t="s">
        <v>5</v>
      </c>
      <c r="M47" s="188" t="s">
        <v>5</v>
      </c>
      <c r="N47" s="188" t="s">
        <v>5</v>
      </c>
      <c r="O47" s="188" t="s">
        <v>5</v>
      </c>
      <c r="P47" s="188"/>
      <c r="Q47" s="188" t="s">
        <v>1011</v>
      </c>
      <c r="R47" s="188" t="s">
        <v>5</v>
      </c>
      <c r="S47" s="188" t="s">
        <v>5</v>
      </c>
      <c r="T47" s="188" t="s">
        <v>5</v>
      </c>
      <c r="U47" s="188" t="s">
        <v>5</v>
      </c>
      <c r="V47" s="188" t="s">
        <v>5</v>
      </c>
      <c r="W47" s="188" t="s">
        <v>5</v>
      </c>
      <c r="X47" s="188" t="s">
        <v>5</v>
      </c>
      <c r="Y47" s="188" t="s">
        <v>5</v>
      </c>
      <c r="Z47" s="188" t="s">
        <v>5</v>
      </c>
      <c r="AA47" s="188" t="s">
        <v>5</v>
      </c>
      <c r="AB47" s="188" t="s">
        <v>5</v>
      </c>
      <c r="AC47" s="188" t="s">
        <v>5</v>
      </c>
      <c r="AD47" s="188" t="s">
        <v>5</v>
      </c>
      <c r="AE47" s="188" t="s">
        <v>5</v>
      </c>
      <c r="AF47" s="188"/>
      <c r="AG47" s="188" t="s">
        <v>5</v>
      </c>
      <c r="AH47" s="188" t="s">
        <v>5</v>
      </c>
      <c r="AI47" s="188" t="s">
        <v>5</v>
      </c>
      <c r="AJ47" s="188" t="s">
        <v>1011</v>
      </c>
      <c r="AK47" s="304" t="s">
        <v>5</v>
      </c>
      <c r="AL47" s="303" t="s">
        <v>5</v>
      </c>
      <c r="AM47" s="188" t="s">
        <v>5</v>
      </c>
      <c r="AN47" s="188" t="s">
        <v>5</v>
      </c>
      <c r="AO47" s="188" t="s">
        <v>5</v>
      </c>
      <c r="AP47" s="307" t="s">
        <v>1012</v>
      </c>
      <c r="AQ47" s="188" t="s">
        <v>5</v>
      </c>
      <c r="AR47" s="306" t="s">
        <v>5</v>
      </c>
      <c r="AS47" s="303" t="s">
        <v>5</v>
      </c>
      <c r="AT47" s="188" t="s">
        <v>5</v>
      </c>
      <c r="AU47" s="188" t="s">
        <v>5</v>
      </c>
      <c r="AV47" s="188" t="s">
        <v>5</v>
      </c>
      <c r="AW47" s="188" t="s">
        <v>5</v>
      </c>
      <c r="AX47" s="188" t="s">
        <v>5</v>
      </c>
      <c r="AY47" s="188" t="s">
        <v>5</v>
      </c>
      <c r="AZ47" s="307" t="s">
        <v>1012</v>
      </c>
      <c r="BA47" s="188" t="s">
        <v>5</v>
      </c>
      <c r="BB47" s="304" t="s">
        <v>5</v>
      </c>
      <c r="BC47" s="308" t="s">
        <v>5</v>
      </c>
      <c r="BD47" s="300" t="s">
        <v>5</v>
      </c>
      <c r="BE47" s="309" t="s">
        <v>1012</v>
      </c>
      <c r="BF47" s="300" t="s">
        <v>5</v>
      </c>
      <c r="BG47" s="300" t="s">
        <v>5</v>
      </c>
      <c r="BH47" s="300" t="s">
        <v>5</v>
      </c>
      <c r="BI47" s="300" t="s">
        <v>5</v>
      </c>
      <c r="BJ47" s="300" t="s">
        <v>5</v>
      </c>
      <c r="BK47" s="300" t="s">
        <v>5</v>
      </c>
      <c r="BL47" s="300" t="s">
        <v>5</v>
      </c>
      <c r="BM47" s="309" t="s">
        <v>1012</v>
      </c>
      <c r="BN47" s="300" t="s">
        <v>5</v>
      </c>
      <c r="BO47" s="300" t="s">
        <v>5</v>
      </c>
      <c r="BP47" s="309" t="s">
        <v>1012</v>
      </c>
      <c r="BQ47" s="300" t="s">
        <v>5</v>
      </c>
      <c r="BR47" s="300"/>
      <c r="BS47" s="309" t="s">
        <v>1012</v>
      </c>
      <c r="BT47" s="309" t="s">
        <v>1012</v>
      </c>
      <c r="BU47" s="300" t="s">
        <v>5</v>
      </c>
      <c r="BV47" s="301" t="s">
        <v>5</v>
      </c>
      <c r="BW47" s="310">
        <f t="shared" si="34"/>
        <v>0</v>
      </c>
      <c r="BX47" s="311">
        <f t="shared" si="35"/>
        <v>0</v>
      </c>
      <c r="BY47" s="312">
        <f t="shared" si="36"/>
        <v>1</v>
      </c>
      <c r="BZ47" s="311">
        <f t="shared" si="37"/>
        <v>0</v>
      </c>
      <c r="CA47" s="312">
        <f t="shared" si="38"/>
        <v>0</v>
      </c>
      <c r="CB47" s="311">
        <f t="shared" si="39"/>
        <v>0</v>
      </c>
      <c r="CC47" s="312">
        <f t="shared" si="40"/>
        <v>1</v>
      </c>
      <c r="CD47" s="311">
        <f t="shared" si="41"/>
        <v>0</v>
      </c>
      <c r="CE47" s="312">
        <f t="shared" si="42"/>
        <v>0</v>
      </c>
      <c r="CF47" s="311">
        <f t="shared" si="43"/>
        <v>0</v>
      </c>
      <c r="CG47" s="312">
        <f t="shared" si="44"/>
        <v>1</v>
      </c>
      <c r="CH47" s="311">
        <f t="shared" si="45"/>
        <v>0</v>
      </c>
      <c r="CI47" s="312">
        <f t="shared" si="46"/>
        <v>0</v>
      </c>
      <c r="CJ47" s="311">
        <f t="shared" si="47"/>
        <v>0</v>
      </c>
      <c r="CK47" s="312">
        <f t="shared" si="48"/>
        <v>0</v>
      </c>
      <c r="CL47" s="311">
        <f t="shared" si="49"/>
        <v>0</v>
      </c>
      <c r="CM47" s="312">
        <f t="shared" si="50"/>
        <v>0</v>
      </c>
      <c r="CN47" s="311">
        <f t="shared" si="51"/>
        <v>0</v>
      </c>
      <c r="CO47" s="312">
        <v>0</v>
      </c>
      <c r="CP47" s="311">
        <v>0</v>
      </c>
      <c r="CQ47" s="312">
        <f t="shared" si="52"/>
        <v>0</v>
      </c>
      <c r="CR47" s="311">
        <f t="shared" si="53"/>
        <v>0</v>
      </c>
      <c r="CS47" s="312">
        <f t="shared" si="54"/>
        <v>0</v>
      </c>
      <c r="CT47" s="311">
        <f t="shared" si="55"/>
        <v>0</v>
      </c>
      <c r="CU47" s="312">
        <v>0</v>
      </c>
      <c r="CV47" s="311">
        <v>0</v>
      </c>
      <c r="CW47" s="312">
        <f t="shared" si="56"/>
        <v>1</v>
      </c>
      <c r="CX47" s="311">
        <f t="shared" si="57"/>
        <v>0</v>
      </c>
      <c r="CY47" s="312">
        <f t="shared" si="58"/>
        <v>0</v>
      </c>
      <c r="CZ47" s="311">
        <f t="shared" si="59"/>
        <v>0</v>
      </c>
      <c r="DA47" s="312">
        <f t="shared" si="60"/>
        <v>1</v>
      </c>
      <c r="DB47" s="311">
        <f t="shared" si="61"/>
        <v>0</v>
      </c>
      <c r="DC47" s="313">
        <f t="shared" si="62"/>
        <v>64</v>
      </c>
      <c r="DD47" s="314">
        <f t="shared" si="63"/>
        <v>0</v>
      </c>
      <c r="DE47" s="312">
        <f t="shared" si="64"/>
        <v>1</v>
      </c>
      <c r="DF47" s="311">
        <f t="shared" si="65"/>
        <v>0</v>
      </c>
      <c r="DG47" s="312">
        <f t="shared" si="66"/>
        <v>0</v>
      </c>
      <c r="DH47" s="315">
        <f t="shared" si="67"/>
        <v>0</v>
      </c>
      <c r="DI47" s="296" t="s">
        <v>123</v>
      </c>
    </row>
    <row r="48" spans="1:113" ht="15.75">
      <c r="A48" s="297" t="s">
        <v>121</v>
      </c>
      <c r="B48" s="511" t="s">
        <v>227</v>
      </c>
      <c r="C48" s="296"/>
      <c r="D48" s="297" t="s">
        <v>1010</v>
      </c>
      <c r="E48" s="316" t="str">
        <f t="shared" si="32"/>
        <v/>
      </c>
      <c r="F48" s="299"/>
      <c r="G48" s="300" t="s">
        <v>5</v>
      </c>
      <c r="H48" s="300" t="s">
        <v>5</v>
      </c>
      <c r="I48" s="301" t="s">
        <v>5</v>
      </c>
      <c r="J48" s="302" t="str">
        <f t="shared" si="33"/>
        <v xml:space="preserve">CA_SENSOR_12
HW_RTC_MALFUNCTION
</v>
      </c>
      <c r="K48" s="303" t="s">
        <v>5</v>
      </c>
      <c r="L48" s="188" t="s">
        <v>5</v>
      </c>
      <c r="M48" s="188" t="s">
        <v>5</v>
      </c>
      <c r="N48" s="188" t="s">
        <v>5</v>
      </c>
      <c r="O48" s="188" t="s">
        <v>5</v>
      </c>
      <c r="P48" s="188"/>
      <c r="Q48" s="188" t="s">
        <v>1011</v>
      </c>
      <c r="R48" s="188" t="s">
        <v>5</v>
      </c>
      <c r="S48" s="188" t="s">
        <v>5</v>
      </c>
      <c r="T48" s="188" t="s">
        <v>5</v>
      </c>
      <c r="U48" s="188" t="s">
        <v>5</v>
      </c>
      <c r="V48" s="188" t="s">
        <v>5</v>
      </c>
      <c r="W48" s="188" t="s">
        <v>5</v>
      </c>
      <c r="X48" s="188" t="s">
        <v>5</v>
      </c>
      <c r="Y48" s="188" t="s">
        <v>5</v>
      </c>
      <c r="Z48" s="188" t="s">
        <v>5</v>
      </c>
      <c r="AA48" s="188" t="s">
        <v>5</v>
      </c>
      <c r="AB48" s="188" t="s">
        <v>5</v>
      </c>
      <c r="AC48" s="188" t="s">
        <v>5</v>
      </c>
      <c r="AD48" s="188" t="s">
        <v>5</v>
      </c>
      <c r="AE48" s="188" t="s">
        <v>5</v>
      </c>
      <c r="AF48" s="188"/>
      <c r="AG48" s="188" t="s">
        <v>5</v>
      </c>
      <c r="AH48" s="188" t="s">
        <v>5</v>
      </c>
      <c r="AI48" s="188" t="s">
        <v>5</v>
      </c>
      <c r="AJ48" s="188" t="s">
        <v>1011</v>
      </c>
      <c r="AK48" s="304" t="s">
        <v>5</v>
      </c>
      <c r="AL48" s="303" t="s">
        <v>5</v>
      </c>
      <c r="AM48" s="188" t="s">
        <v>5</v>
      </c>
      <c r="AN48" s="188" t="s">
        <v>5</v>
      </c>
      <c r="AO48" s="188" t="s">
        <v>5</v>
      </c>
      <c r="AP48" s="307" t="s">
        <v>1012</v>
      </c>
      <c r="AQ48" s="188" t="s">
        <v>5</v>
      </c>
      <c r="AR48" s="306" t="s">
        <v>5</v>
      </c>
      <c r="AS48" s="303" t="s">
        <v>5</v>
      </c>
      <c r="AT48" s="188" t="s">
        <v>5</v>
      </c>
      <c r="AU48" s="188" t="s">
        <v>5</v>
      </c>
      <c r="AV48" s="188" t="s">
        <v>5</v>
      </c>
      <c r="AW48" s="188" t="s">
        <v>5</v>
      </c>
      <c r="AX48" s="188" t="s">
        <v>5</v>
      </c>
      <c r="AY48" s="188" t="s">
        <v>5</v>
      </c>
      <c r="AZ48" s="307" t="s">
        <v>1012</v>
      </c>
      <c r="BA48" s="188" t="s">
        <v>5</v>
      </c>
      <c r="BB48" s="304" t="s">
        <v>5</v>
      </c>
      <c r="BC48" s="308" t="s">
        <v>5</v>
      </c>
      <c r="BD48" s="300" t="s">
        <v>5</v>
      </c>
      <c r="BE48" s="309" t="s">
        <v>1012</v>
      </c>
      <c r="BF48" s="300" t="s">
        <v>5</v>
      </c>
      <c r="BG48" s="300" t="s">
        <v>5</v>
      </c>
      <c r="BH48" s="300" t="s">
        <v>5</v>
      </c>
      <c r="BI48" s="300" t="s">
        <v>5</v>
      </c>
      <c r="BJ48" s="300" t="s">
        <v>5</v>
      </c>
      <c r="BK48" s="300" t="s">
        <v>5</v>
      </c>
      <c r="BL48" s="300" t="s">
        <v>5</v>
      </c>
      <c r="BM48" s="309" t="s">
        <v>1012</v>
      </c>
      <c r="BN48" s="300" t="s">
        <v>5</v>
      </c>
      <c r="BO48" s="300" t="s">
        <v>5</v>
      </c>
      <c r="BP48" s="309" t="s">
        <v>1012</v>
      </c>
      <c r="BQ48" s="300" t="s">
        <v>5</v>
      </c>
      <c r="BR48" s="300"/>
      <c r="BS48" s="309" t="s">
        <v>1012</v>
      </c>
      <c r="BT48" s="309" t="s">
        <v>1012</v>
      </c>
      <c r="BU48" s="300" t="s">
        <v>5</v>
      </c>
      <c r="BV48" s="301" t="s">
        <v>5</v>
      </c>
      <c r="BW48" s="310">
        <f t="shared" si="34"/>
        <v>0</v>
      </c>
      <c r="BX48" s="311">
        <f t="shared" si="35"/>
        <v>0</v>
      </c>
      <c r="BY48" s="312">
        <f t="shared" si="36"/>
        <v>1</v>
      </c>
      <c r="BZ48" s="311">
        <f t="shared" si="37"/>
        <v>0</v>
      </c>
      <c r="CA48" s="312">
        <f t="shared" si="38"/>
        <v>0</v>
      </c>
      <c r="CB48" s="311">
        <f t="shared" si="39"/>
        <v>0</v>
      </c>
      <c r="CC48" s="312">
        <f t="shared" si="40"/>
        <v>1</v>
      </c>
      <c r="CD48" s="311">
        <f t="shared" si="41"/>
        <v>0</v>
      </c>
      <c r="CE48" s="312">
        <f t="shared" si="42"/>
        <v>0</v>
      </c>
      <c r="CF48" s="311">
        <f t="shared" si="43"/>
        <v>0</v>
      </c>
      <c r="CG48" s="312">
        <f t="shared" si="44"/>
        <v>1</v>
      </c>
      <c r="CH48" s="311">
        <f t="shared" si="45"/>
        <v>0</v>
      </c>
      <c r="CI48" s="312">
        <f t="shared" si="46"/>
        <v>0</v>
      </c>
      <c r="CJ48" s="311">
        <f t="shared" si="47"/>
        <v>0</v>
      </c>
      <c r="CK48" s="312">
        <f t="shared" si="48"/>
        <v>0</v>
      </c>
      <c r="CL48" s="311">
        <f t="shared" si="49"/>
        <v>0</v>
      </c>
      <c r="CM48" s="312">
        <f t="shared" si="50"/>
        <v>0</v>
      </c>
      <c r="CN48" s="311">
        <f t="shared" si="51"/>
        <v>0</v>
      </c>
      <c r="CO48" s="312">
        <v>0</v>
      </c>
      <c r="CP48" s="311">
        <v>0</v>
      </c>
      <c r="CQ48" s="312">
        <f t="shared" si="52"/>
        <v>0</v>
      </c>
      <c r="CR48" s="311">
        <f t="shared" si="53"/>
        <v>0</v>
      </c>
      <c r="CS48" s="312">
        <f t="shared" si="54"/>
        <v>0</v>
      </c>
      <c r="CT48" s="311">
        <f t="shared" si="55"/>
        <v>0</v>
      </c>
      <c r="CU48" s="312">
        <v>0</v>
      </c>
      <c r="CV48" s="311">
        <v>0</v>
      </c>
      <c r="CW48" s="312">
        <f t="shared" si="56"/>
        <v>1</v>
      </c>
      <c r="CX48" s="311">
        <f t="shared" si="57"/>
        <v>0</v>
      </c>
      <c r="CY48" s="312">
        <f t="shared" si="58"/>
        <v>0</v>
      </c>
      <c r="CZ48" s="311">
        <f t="shared" si="59"/>
        <v>0</v>
      </c>
      <c r="DA48" s="312">
        <f t="shared" si="60"/>
        <v>1</v>
      </c>
      <c r="DB48" s="311">
        <f t="shared" si="61"/>
        <v>0</v>
      </c>
      <c r="DC48" s="313">
        <f t="shared" si="62"/>
        <v>64</v>
      </c>
      <c r="DD48" s="314">
        <f t="shared" si="63"/>
        <v>0</v>
      </c>
      <c r="DE48" s="312">
        <f t="shared" si="64"/>
        <v>1</v>
      </c>
      <c r="DF48" s="311">
        <f t="shared" si="65"/>
        <v>0</v>
      </c>
      <c r="DG48" s="312">
        <f t="shared" si="66"/>
        <v>0</v>
      </c>
      <c r="DH48" s="315">
        <f t="shared" si="67"/>
        <v>0</v>
      </c>
      <c r="DI48" s="296" t="s">
        <v>123</v>
      </c>
    </row>
    <row r="49" spans="1:113" ht="15.75">
      <c r="A49" s="297" t="s">
        <v>125</v>
      </c>
      <c r="B49" s="511" t="s">
        <v>229</v>
      </c>
      <c r="C49" s="296"/>
      <c r="D49" s="297" t="s">
        <v>1010</v>
      </c>
      <c r="E49" s="316" t="str">
        <f t="shared" si="32"/>
        <v/>
      </c>
      <c r="F49" s="299"/>
      <c r="G49" s="300" t="s">
        <v>5</v>
      </c>
      <c r="H49" s="300" t="s">
        <v>5</v>
      </c>
      <c r="I49" s="301" t="s">
        <v>5</v>
      </c>
      <c r="J49" s="302" t="str">
        <f t="shared" si="33"/>
        <v xml:space="preserve">CA_SENSOR_12
HW_RTC_MALFUNCTION
</v>
      </c>
      <c r="K49" s="303" t="s">
        <v>5</v>
      </c>
      <c r="L49" s="188" t="s">
        <v>5</v>
      </c>
      <c r="M49" s="188" t="s">
        <v>5</v>
      </c>
      <c r="N49" s="188" t="s">
        <v>5</v>
      </c>
      <c r="O49" s="188" t="s">
        <v>5</v>
      </c>
      <c r="P49" s="188"/>
      <c r="Q49" s="188" t="s">
        <v>1011</v>
      </c>
      <c r="R49" s="188" t="s">
        <v>5</v>
      </c>
      <c r="S49" s="188" t="s">
        <v>5</v>
      </c>
      <c r="T49" s="188" t="s">
        <v>5</v>
      </c>
      <c r="U49" s="188" t="s">
        <v>5</v>
      </c>
      <c r="V49" s="188" t="s">
        <v>5</v>
      </c>
      <c r="W49" s="188" t="s">
        <v>5</v>
      </c>
      <c r="X49" s="188" t="s">
        <v>5</v>
      </c>
      <c r="Y49" s="188" t="s">
        <v>5</v>
      </c>
      <c r="Z49" s="188" t="s">
        <v>5</v>
      </c>
      <c r="AA49" s="188" t="s">
        <v>5</v>
      </c>
      <c r="AB49" s="188" t="s">
        <v>5</v>
      </c>
      <c r="AC49" s="188" t="s">
        <v>5</v>
      </c>
      <c r="AD49" s="188" t="s">
        <v>5</v>
      </c>
      <c r="AE49" s="188" t="s">
        <v>5</v>
      </c>
      <c r="AF49" s="188"/>
      <c r="AG49" s="188" t="s">
        <v>5</v>
      </c>
      <c r="AH49" s="188" t="s">
        <v>5</v>
      </c>
      <c r="AI49" s="188" t="s">
        <v>5</v>
      </c>
      <c r="AJ49" s="188" t="s">
        <v>1011</v>
      </c>
      <c r="AK49" s="304" t="s">
        <v>5</v>
      </c>
      <c r="AL49" s="303" t="s">
        <v>5</v>
      </c>
      <c r="AM49" s="188" t="s">
        <v>5</v>
      </c>
      <c r="AN49" s="188" t="s">
        <v>5</v>
      </c>
      <c r="AO49" s="188" t="s">
        <v>5</v>
      </c>
      <c r="AP49" s="307" t="s">
        <v>1012</v>
      </c>
      <c r="AQ49" s="188" t="s">
        <v>5</v>
      </c>
      <c r="AR49" s="306" t="s">
        <v>5</v>
      </c>
      <c r="AS49" s="303" t="s">
        <v>5</v>
      </c>
      <c r="AT49" s="188" t="s">
        <v>5</v>
      </c>
      <c r="AU49" s="188" t="s">
        <v>5</v>
      </c>
      <c r="AV49" s="188" t="s">
        <v>5</v>
      </c>
      <c r="AW49" s="188" t="s">
        <v>5</v>
      </c>
      <c r="AX49" s="188" t="s">
        <v>5</v>
      </c>
      <c r="AY49" s="188" t="s">
        <v>5</v>
      </c>
      <c r="AZ49" s="307" t="s">
        <v>1012</v>
      </c>
      <c r="BA49" s="188" t="s">
        <v>5</v>
      </c>
      <c r="BB49" s="304" t="s">
        <v>5</v>
      </c>
      <c r="BC49" s="308" t="s">
        <v>5</v>
      </c>
      <c r="BD49" s="300" t="s">
        <v>5</v>
      </c>
      <c r="BE49" s="309" t="s">
        <v>1012</v>
      </c>
      <c r="BF49" s="300" t="s">
        <v>5</v>
      </c>
      <c r="BG49" s="300" t="s">
        <v>5</v>
      </c>
      <c r="BH49" s="300" t="s">
        <v>5</v>
      </c>
      <c r="BI49" s="300" t="s">
        <v>5</v>
      </c>
      <c r="BJ49" s="300" t="s">
        <v>5</v>
      </c>
      <c r="BK49" s="300" t="s">
        <v>5</v>
      </c>
      <c r="BL49" s="300" t="s">
        <v>5</v>
      </c>
      <c r="BM49" s="309" t="s">
        <v>1012</v>
      </c>
      <c r="BN49" s="300" t="s">
        <v>5</v>
      </c>
      <c r="BO49" s="300" t="s">
        <v>5</v>
      </c>
      <c r="BP49" s="309" t="s">
        <v>1012</v>
      </c>
      <c r="BQ49" s="300" t="s">
        <v>5</v>
      </c>
      <c r="BR49" s="300"/>
      <c r="BS49" s="309" t="s">
        <v>1012</v>
      </c>
      <c r="BT49" s="309" t="s">
        <v>1012</v>
      </c>
      <c r="BU49" s="300" t="s">
        <v>5</v>
      </c>
      <c r="BV49" s="301" t="s">
        <v>5</v>
      </c>
      <c r="BW49" s="310">
        <f t="shared" si="34"/>
        <v>0</v>
      </c>
      <c r="BX49" s="311">
        <f t="shared" si="35"/>
        <v>0</v>
      </c>
      <c r="BY49" s="312">
        <f t="shared" si="36"/>
        <v>1</v>
      </c>
      <c r="BZ49" s="311">
        <f t="shared" si="37"/>
        <v>0</v>
      </c>
      <c r="CA49" s="312">
        <f t="shared" si="38"/>
        <v>0</v>
      </c>
      <c r="CB49" s="311">
        <f t="shared" si="39"/>
        <v>0</v>
      </c>
      <c r="CC49" s="312">
        <f t="shared" si="40"/>
        <v>1</v>
      </c>
      <c r="CD49" s="311">
        <f t="shared" si="41"/>
        <v>0</v>
      </c>
      <c r="CE49" s="312">
        <f t="shared" si="42"/>
        <v>0</v>
      </c>
      <c r="CF49" s="311">
        <f t="shared" si="43"/>
        <v>0</v>
      </c>
      <c r="CG49" s="312">
        <f t="shared" si="44"/>
        <v>1</v>
      </c>
      <c r="CH49" s="311">
        <f t="shared" si="45"/>
        <v>0</v>
      </c>
      <c r="CI49" s="312">
        <f t="shared" si="46"/>
        <v>0</v>
      </c>
      <c r="CJ49" s="311">
        <f t="shared" si="47"/>
        <v>0</v>
      </c>
      <c r="CK49" s="312">
        <f t="shared" si="48"/>
        <v>0</v>
      </c>
      <c r="CL49" s="311">
        <f t="shared" si="49"/>
        <v>0</v>
      </c>
      <c r="CM49" s="312">
        <f t="shared" si="50"/>
        <v>0</v>
      </c>
      <c r="CN49" s="311">
        <f t="shared" si="51"/>
        <v>0</v>
      </c>
      <c r="CO49" s="312">
        <v>0</v>
      </c>
      <c r="CP49" s="311">
        <v>0</v>
      </c>
      <c r="CQ49" s="312">
        <f t="shared" si="52"/>
        <v>0</v>
      </c>
      <c r="CR49" s="311">
        <f t="shared" si="53"/>
        <v>0</v>
      </c>
      <c r="CS49" s="312">
        <f t="shared" si="54"/>
        <v>0</v>
      </c>
      <c r="CT49" s="311">
        <f t="shared" si="55"/>
        <v>0</v>
      </c>
      <c r="CU49" s="312">
        <v>0</v>
      </c>
      <c r="CV49" s="311">
        <v>0</v>
      </c>
      <c r="CW49" s="312">
        <f t="shared" si="56"/>
        <v>1</v>
      </c>
      <c r="CX49" s="311">
        <f t="shared" si="57"/>
        <v>0</v>
      </c>
      <c r="CY49" s="312">
        <f t="shared" si="58"/>
        <v>0</v>
      </c>
      <c r="CZ49" s="311">
        <f t="shared" si="59"/>
        <v>0</v>
      </c>
      <c r="DA49" s="312">
        <f t="shared" si="60"/>
        <v>1</v>
      </c>
      <c r="DB49" s="311">
        <f t="shared" si="61"/>
        <v>0</v>
      </c>
      <c r="DC49" s="313">
        <f t="shared" si="62"/>
        <v>64</v>
      </c>
      <c r="DD49" s="314">
        <f t="shared" si="63"/>
        <v>0</v>
      </c>
      <c r="DE49" s="312">
        <f t="shared" si="64"/>
        <v>1</v>
      </c>
      <c r="DF49" s="311">
        <f t="shared" si="65"/>
        <v>0</v>
      </c>
      <c r="DG49" s="312">
        <f t="shared" si="66"/>
        <v>0</v>
      </c>
      <c r="DH49" s="315">
        <f t="shared" si="67"/>
        <v>0</v>
      </c>
      <c r="DI49" s="296" t="s">
        <v>123</v>
      </c>
    </row>
    <row r="50" spans="1:113" ht="15.75">
      <c r="A50" s="297" t="s">
        <v>129</v>
      </c>
      <c r="B50" s="511" t="s">
        <v>231</v>
      </c>
      <c r="C50" s="296"/>
      <c r="D50" s="297" t="s">
        <v>1010</v>
      </c>
      <c r="E50" s="316" t="str">
        <f t="shared" si="32"/>
        <v/>
      </c>
      <c r="F50" s="299"/>
      <c r="G50" s="300" t="s">
        <v>5</v>
      </c>
      <c r="H50" s="300" t="s">
        <v>5</v>
      </c>
      <c r="I50" s="301" t="s">
        <v>5</v>
      </c>
      <c r="J50" s="302" t="str">
        <f t="shared" si="33"/>
        <v xml:space="preserve">CA_SENSOR_12
HW_RTC_MALFUNCTION
</v>
      </c>
      <c r="K50" s="303" t="s">
        <v>5</v>
      </c>
      <c r="L50" s="188" t="s">
        <v>5</v>
      </c>
      <c r="M50" s="188" t="s">
        <v>5</v>
      </c>
      <c r="N50" s="188" t="s">
        <v>5</v>
      </c>
      <c r="O50" s="188" t="s">
        <v>5</v>
      </c>
      <c r="P50" s="188"/>
      <c r="Q50" s="188" t="s">
        <v>1011</v>
      </c>
      <c r="R50" s="188" t="s">
        <v>5</v>
      </c>
      <c r="S50" s="188" t="s">
        <v>5</v>
      </c>
      <c r="T50" s="188" t="s">
        <v>5</v>
      </c>
      <c r="U50" s="188" t="s">
        <v>5</v>
      </c>
      <c r="V50" s="188" t="s">
        <v>5</v>
      </c>
      <c r="W50" s="188" t="s">
        <v>5</v>
      </c>
      <c r="X50" s="188" t="s">
        <v>5</v>
      </c>
      <c r="Y50" s="188" t="s">
        <v>5</v>
      </c>
      <c r="Z50" s="188" t="s">
        <v>5</v>
      </c>
      <c r="AA50" s="188" t="s">
        <v>5</v>
      </c>
      <c r="AB50" s="188" t="s">
        <v>5</v>
      </c>
      <c r="AC50" s="188" t="s">
        <v>5</v>
      </c>
      <c r="AD50" s="188" t="s">
        <v>5</v>
      </c>
      <c r="AE50" s="188" t="s">
        <v>5</v>
      </c>
      <c r="AF50" s="188"/>
      <c r="AG50" s="188" t="s">
        <v>5</v>
      </c>
      <c r="AH50" s="188" t="s">
        <v>5</v>
      </c>
      <c r="AI50" s="188" t="s">
        <v>5</v>
      </c>
      <c r="AJ50" s="188" t="s">
        <v>1011</v>
      </c>
      <c r="AK50" s="304" t="s">
        <v>5</v>
      </c>
      <c r="AL50" s="303" t="s">
        <v>5</v>
      </c>
      <c r="AM50" s="188" t="s">
        <v>5</v>
      </c>
      <c r="AN50" s="188" t="s">
        <v>5</v>
      </c>
      <c r="AO50" s="188" t="s">
        <v>5</v>
      </c>
      <c r="AP50" s="307" t="s">
        <v>1012</v>
      </c>
      <c r="AQ50" s="188" t="s">
        <v>5</v>
      </c>
      <c r="AR50" s="306" t="s">
        <v>5</v>
      </c>
      <c r="AS50" s="303" t="s">
        <v>5</v>
      </c>
      <c r="AT50" s="188" t="s">
        <v>5</v>
      </c>
      <c r="AU50" s="188" t="s">
        <v>5</v>
      </c>
      <c r="AV50" s="188" t="s">
        <v>5</v>
      </c>
      <c r="AW50" s="188" t="s">
        <v>5</v>
      </c>
      <c r="AX50" s="188" t="s">
        <v>5</v>
      </c>
      <c r="AY50" s="188" t="s">
        <v>5</v>
      </c>
      <c r="AZ50" s="307" t="s">
        <v>1012</v>
      </c>
      <c r="BA50" s="188" t="s">
        <v>5</v>
      </c>
      <c r="BB50" s="304" t="s">
        <v>5</v>
      </c>
      <c r="BC50" s="308" t="s">
        <v>5</v>
      </c>
      <c r="BD50" s="300" t="s">
        <v>5</v>
      </c>
      <c r="BE50" s="309" t="s">
        <v>1012</v>
      </c>
      <c r="BF50" s="300" t="s">
        <v>5</v>
      </c>
      <c r="BG50" s="300" t="s">
        <v>5</v>
      </c>
      <c r="BH50" s="300" t="s">
        <v>5</v>
      </c>
      <c r="BI50" s="300" t="s">
        <v>5</v>
      </c>
      <c r="BJ50" s="300" t="s">
        <v>5</v>
      </c>
      <c r="BK50" s="300" t="s">
        <v>5</v>
      </c>
      <c r="BL50" s="300" t="s">
        <v>5</v>
      </c>
      <c r="BM50" s="309" t="s">
        <v>1012</v>
      </c>
      <c r="BN50" s="300" t="s">
        <v>5</v>
      </c>
      <c r="BO50" s="300" t="s">
        <v>5</v>
      </c>
      <c r="BP50" s="309" t="s">
        <v>1012</v>
      </c>
      <c r="BQ50" s="300" t="s">
        <v>5</v>
      </c>
      <c r="BR50" s="300"/>
      <c r="BS50" s="309" t="s">
        <v>1012</v>
      </c>
      <c r="BT50" s="309" t="s">
        <v>1012</v>
      </c>
      <c r="BU50" s="300" t="s">
        <v>5</v>
      </c>
      <c r="BV50" s="301" t="s">
        <v>5</v>
      </c>
      <c r="BW50" s="310">
        <f t="shared" si="34"/>
        <v>0</v>
      </c>
      <c r="BX50" s="311">
        <f t="shared" si="35"/>
        <v>0</v>
      </c>
      <c r="BY50" s="312">
        <f t="shared" si="36"/>
        <v>1</v>
      </c>
      <c r="BZ50" s="311">
        <f t="shared" si="37"/>
        <v>0</v>
      </c>
      <c r="CA50" s="312">
        <f t="shared" si="38"/>
        <v>0</v>
      </c>
      <c r="CB50" s="311">
        <f t="shared" si="39"/>
        <v>0</v>
      </c>
      <c r="CC50" s="312">
        <f t="shared" si="40"/>
        <v>1</v>
      </c>
      <c r="CD50" s="311">
        <f t="shared" si="41"/>
        <v>0</v>
      </c>
      <c r="CE50" s="312">
        <f t="shared" si="42"/>
        <v>0</v>
      </c>
      <c r="CF50" s="311">
        <f t="shared" si="43"/>
        <v>0</v>
      </c>
      <c r="CG50" s="312">
        <f t="shared" si="44"/>
        <v>1</v>
      </c>
      <c r="CH50" s="311">
        <f t="shared" si="45"/>
        <v>0</v>
      </c>
      <c r="CI50" s="312">
        <f t="shared" si="46"/>
        <v>0</v>
      </c>
      <c r="CJ50" s="311">
        <f t="shared" si="47"/>
        <v>0</v>
      </c>
      <c r="CK50" s="312">
        <f t="shared" si="48"/>
        <v>0</v>
      </c>
      <c r="CL50" s="311">
        <f t="shared" si="49"/>
        <v>0</v>
      </c>
      <c r="CM50" s="312">
        <f t="shared" si="50"/>
        <v>0</v>
      </c>
      <c r="CN50" s="311">
        <f t="shared" si="51"/>
        <v>0</v>
      </c>
      <c r="CO50" s="312">
        <v>0</v>
      </c>
      <c r="CP50" s="311">
        <v>0</v>
      </c>
      <c r="CQ50" s="312">
        <f t="shared" si="52"/>
        <v>0</v>
      </c>
      <c r="CR50" s="311">
        <f t="shared" si="53"/>
        <v>0</v>
      </c>
      <c r="CS50" s="312">
        <f t="shared" si="54"/>
        <v>0</v>
      </c>
      <c r="CT50" s="311">
        <f t="shared" si="55"/>
        <v>0</v>
      </c>
      <c r="CU50" s="312">
        <v>0</v>
      </c>
      <c r="CV50" s="311">
        <v>0</v>
      </c>
      <c r="CW50" s="312">
        <f t="shared" si="56"/>
        <v>1</v>
      </c>
      <c r="CX50" s="311">
        <f t="shared" si="57"/>
        <v>0</v>
      </c>
      <c r="CY50" s="312">
        <f t="shared" si="58"/>
        <v>0</v>
      </c>
      <c r="CZ50" s="311">
        <f t="shared" si="59"/>
        <v>0</v>
      </c>
      <c r="DA50" s="312">
        <f t="shared" si="60"/>
        <v>1</v>
      </c>
      <c r="DB50" s="311">
        <f t="shared" si="61"/>
        <v>0</v>
      </c>
      <c r="DC50" s="313">
        <f t="shared" si="62"/>
        <v>64</v>
      </c>
      <c r="DD50" s="314">
        <f t="shared" si="63"/>
        <v>0</v>
      </c>
      <c r="DE50" s="312">
        <f t="shared" si="64"/>
        <v>1</v>
      </c>
      <c r="DF50" s="311">
        <f t="shared" si="65"/>
        <v>0</v>
      </c>
      <c r="DG50" s="312">
        <f t="shared" si="66"/>
        <v>0</v>
      </c>
      <c r="DH50" s="315">
        <f t="shared" si="67"/>
        <v>0</v>
      </c>
      <c r="DI50" s="296" t="s">
        <v>123</v>
      </c>
    </row>
    <row r="51" spans="1:113" ht="15.75">
      <c r="A51" s="297" t="s">
        <v>133</v>
      </c>
      <c r="B51" s="511" t="s">
        <v>233</v>
      </c>
      <c r="C51" s="296"/>
      <c r="D51" s="297" t="s">
        <v>1010</v>
      </c>
      <c r="E51" s="316" t="str">
        <f t="shared" si="32"/>
        <v/>
      </c>
      <c r="F51" s="299"/>
      <c r="G51" s="300" t="s">
        <v>5</v>
      </c>
      <c r="H51" s="300" t="s">
        <v>5</v>
      </c>
      <c r="I51" s="301" t="s">
        <v>5</v>
      </c>
      <c r="J51" s="302" t="str">
        <f t="shared" si="33"/>
        <v xml:space="preserve">CA_SENSOR_12
HW_RTC_MALFUNCTION
</v>
      </c>
      <c r="K51" s="303" t="s">
        <v>5</v>
      </c>
      <c r="L51" s="188" t="s">
        <v>5</v>
      </c>
      <c r="M51" s="188" t="s">
        <v>5</v>
      </c>
      <c r="N51" s="188" t="s">
        <v>5</v>
      </c>
      <c r="O51" s="188" t="s">
        <v>5</v>
      </c>
      <c r="P51" s="188"/>
      <c r="Q51" s="188" t="s">
        <v>1011</v>
      </c>
      <c r="R51" s="188" t="s">
        <v>5</v>
      </c>
      <c r="S51" s="188" t="s">
        <v>5</v>
      </c>
      <c r="T51" s="188" t="s">
        <v>5</v>
      </c>
      <c r="U51" s="188" t="s">
        <v>5</v>
      </c>
      <c r="V51" s="188" t="s">
        <v>5</v>
      </c>
      <c r="W51" s="188" t="s">
        <v>5</v>
      </c>
      <c r="X51" s="188" t="s">
        <v>5</v>
      </c>
      <c r="Y51" s="188" t="s">
        <v>5</v>
      </c>
      <c r="Z51" s="188" t="s">
        <v>5</v>
      </c>
      <c r="AA51" s="188" t="s">
        <v>5</v>
      </c>
      <c r="AB51" s="188" t="s">
        <v>5</v>
      </c>
      <c r="AC51" s="188" t="s">
        <v>5</v>
      </c>
      <c r="AD51" s="188" t="s">
        <v>5</v>
      </c>
      <c r="AE51" s="188" t="s">
        <v>5</v>
      </c>
      <c r="AF51" s="188"/>
      <c r="AG51" s="188" t="s">
        <v>5</v>
      </c>
      <c r="AH51" s="188" t="s">
        <v>5</v>
      </c>
      <c r="AI51" s="188" t="s">
        <v>5</v>
      </c>
      <c r="AJ51" s="188" t="s">
        <v>1011</v>
      </c>
      <c r="AK51" s="304" t="s">
        <v>5</v>
      </c>
      <c r="AL51" s="303" t="s">
        <v>5</v>
      </c>
      <c r="AM51" s="188" t="s">
        <v>5</v>
      </c>
      <c r="AN51" s="188" t="s">
        <v>5</v>
      </c>
      <c r="AO51" s="188" t="s">
        <v>5</v>
      </c>
      <c r="AP51" s="307" t="s">
        <v>1012</v>
      </c>
      <c r="AQ51" s="188" t="s">
        <v>5</v>
      </c>
      <c r="AR51" s="306" t="s">
        <v>5</v>
      </c>
      <c r="AS51" s="303" t="s">
        <v>5</v>
      </c>
      <c r="AT51" s="188" t="s">
        <v>5</v>
      </c>
      <c r="AU51" s="188" t="s">
        <v>5</v>
      </c>
      <c r="AV51" s="188" t="s">
        <v>5</v>
      </c>
      <c r="AW51" s="188" t="s">
        <v>5</v>
      </c>
      <c r="AX51" s="188" t="s">
        <v>5</v>
      </c>
      <c r="AY51" s="188" t="s">
        <v>5</v>
      </c>
      <c r="AZ51" s="307" t="s">
        <v>1012</v>
      </c>
      <c r="BA51" s="188" t="s">
        <v>5</v>
      </c>
      <c r="BB51" s="304" t="s">
        <v>5</v>
      </c>
      <c r="BC51" s="308" t="s">
        <v>5</v>
      </c>
      <c r="BD51" s="300" t="s">
        <v>5</v>
      </c>
      <c r="BE51" s="309" t="s">
        <v>1012</v>
      </c>
      <c r="BF51" s="300" t="s">
        <v>5</v>
      </c>
      <c r="BG51" s="300" t="s">
        <v>5</v>
      </c>
      <c r="BH51" s="300" t="s">
        <v>5</v>
      </c>
      <c r="BI51" s="300" t="s">
        <v>5</v>
      </c>
      <c r="BJ51" s="300" t="s">
        <v>5</v>
      </c>
      <c r="BK51" s="300" t="s">
        <v>5</v>
      </c>
      <c r="BL51" s="300" t="s">
        <v>5</v>
      </c>
      <c r="BM51" s="309" t="s">
        <v>1012</v>
      </c>
      <c r="BN51" s="300" t="s">
        <v>5</v>
      </c>
      <c r="BO51" s="300" t="s">
        <v>5</v>
      </c>
      <c r="BP51" s="309" t="s">
        <v>1012</v>
      </c>
      <c r="BQ51" s="300" t="s">
        <v>5</v>
      </c>
      <c r="BR51" s="300"/>
      <c r="BS51" s="309" t="s">
        <v>1012</v>
      </c>
      <c r="BT51" s="309" t="s">
        <v>1012</v>
      </c>
      <c r="BU51" s="300" t="s">
        <v>5</v>
      </c>
      <c r="BV51" s="301" t="s">
        <v>5</v>
      </c>
      <c r="BW51" s="310">
        <f t="shared" si="34"/>
        <v>0</v>
      </c>
      <c r="BX51" s="311">
        <f t="shared" si="35"/>
        <v>0</v>
      </c>
      <c r="BY51" s="312">
        <f t="shared" si="36"/>
        <v>1</v>
      </c>
      <c r="BZ51" s="311">
        <f t="shared" si="37"/>
        <v>0</v>
      </c>
      <c r="CA51" s="312">
        <f t="shared" si="38"/>
        <v>0</v>
      </c>
      <c r="CB51" s="311">
        <f t="shared" si="39"/>
        <v>0</v>
      </c>
      <c r="CC51" s="312">
        <f t="shared" si="40"/>
        <v>1</v>
      </c>
      <c r="CD51" s="311">
        <f t="shared" si="41"/>
        <v>0</v>
      </c>
      <c r="CE51" s="312">
        <f t="shared" si="42"/>
        <v>0</v>
      </c>
      <c r="CF51" s="311">
        <f t="shared" si="43"/>
        <v>0</v>
      </c>
      <c r="CG51" s="312">
        <f t="shared" si="44"/>
        <v>1</v>
      </c>
      <c r="CH51" s="311">
        <f t="shared" si="45"/>
        <v>0</v>
      </c>
      <c r="CI51" s="312">
        <f t="shared" si="46"/>
        <v>0</v>
      </c>
      <c r="CJ51" s="311">
        <f t="shared" si="47"/>
        <v>0</v>
      </c>
      <c r="CK51" s="312">
        <f t="shared" si="48"/>
        <v>0</v>
      </c>
      <c r="CL51" s="311">
        <f t="shared" si="49"/>
        <v>0</v>
      </c>
      <c r="CM51" s="312">
        <f t="shared" si="50"/>
        <v>0</v>
      </c>
      <c r="CN51" s="311">
        <f t="shared" si="51"/>
        <v>0</v>
      </c>
      <c r="CO51" s="312">
        <v>0</v>
      </c>
      <c r="CP51" s="311">
        <v>0</v>
      </c>
      <c r="CQ51" s="312">
        <f t="shared" si="52"/>
        <v>0</v>
      </c>
      <c r="CR51" s="311">
        <f t="shared" si="53"/>
        <v>0</v>
      </c>
      <c r="CS51" s="312">
        <f t="shared" si="54"/>
        <v>0</v>
      </c>
      <c r="CT51" s="311">
        <f t="shared" si="55"/>
        <v>0</v>
      </c>
      <c r="CU51" s="312">
        <v>0</v>
      </c>
      <c r="CV51" s="311">
        <v>0</v>
      </c>
      <c r="CW51" s="312">
        <f t="shared" si="56"/>
        <v>1</v>
      </c>
      <c r="CX51" s="311">
        <f t="shared" si="57"/>
        <v>0</v>
      </c>
      <c r="CY51" s="312">
        <f t="shared" si="58"/>
        <v>0</v>
      </c>
      <c r="CZ51" s="311">
        <f t="shared" si="59"/>
        <v>0</v>
      </c>
      <c r="DA51" s="312">
        <f t="shared" si="60"/>
        <v>1</v>
      </c>
      <c r="DB51" s="311">
        <f t="shared" si="61"/>
        <v>0</v>
      </c>
      <c r="DC51" s="313">
        <f t="shared" si="62"/>
        <v>64</v>
      </c>
      <c r="DD51" s="314">
        <f t="shared" si="63"/>
        <v>0</v>
      </c>
      <c r="DE51" s="312">
        <f t="shared" si="64"/>
        <v>1</v>
      </c>
      <c r="DF51" s="311">
        <f t="shared" si="65"/>
        <v>0</v>
      </c>
      <c r="DG51" s="312">
        <f t="shared" si="66"/>
        <v>0</v>
      </c>
      <c r="DH51" s="315">
        <f t="shared" si="67"/>
        <v>0</v>
      </c>
      <c r="DI51" s="296" t="s">
        <v>123</v>
      </c>
    </row>
    <row r="52" spans="1:113" ht="15.75">
      <c r="A52" s="297" t="s">
        <v>136</v>
      </c>
      <c r="B52" s="511" t="s">
        <v>235</v>
      </c>
      <c r="C52" s="296"/>
      <c r="D52" s="297" t="s">
        <v>1010</v>
      </c>
      <c r="E52" s="316" t="str">
        <f t="shared" si="32"/>
        <v/>
      </c>
      <c r="F52" s="299"/>
      <c r="G52" s="300" t="s">
        <v>5</v>
      </c>
      <c r="H52" s="300" t="s">
        <v>5</v>
      </c>
      <c r="I52" s="301" t="s">
        <v>5</v>
      </c>
      <c r="J52" s="302" t="str">
        <f t="shared" si="33"/>
        <v xml:space="preserve">CA_SENSOR_12
HW_RTC_MALFUNCTION
</v>
      </c>
      <c r="K52" s="303" t="s">
        <v>5</v>
      </c>
      <c r="L52" s="188" t="s">
        <v>5</v>
      </c>
      <c r="M52" s="188" t="s">
        <v>5</v>
      </c>
      <c r="N52" s="188" t="s">
        <v>5</v>
      </c>
      <c r="O52" s="188" t="s">
        <v>5</v>
      </c>
      <c r="P52" s="188"/>
      <c r="Q52" s="188" t="s">
        <v>1011</v>
      </c>
      <c r="R52" s="188" t="s">
        <v>5</v>
      </c>
      <c r="S52" s="188" t="s">
        <v>5</v>
      </c>
      <c r="T52" s="188" t="s">
        <v>5</v>
      </c>
      <c r="U52" s="188" t="s">
        <v>5</v>
      </c>
      <c r="V52" s="188" t="s">
        <v>5</v>
      </c>
      <c r="W52" s="188" t="s">
        <v>5</v>
      </c>
      <c r="X52" s="188" t="s">
        <v>5</v>
      </c>
      <c r="Y52" s="188" t="s">
        <v>5</v>
      </c>
      <c r="Z52" s="188" t="s">
        <v>5</v>
      </c>
      <c r="AA52" s="188" t="s">
        <v>5</v>
      </c>
      <c r="AB52" s="188" t="s">
        <v>5</v>
      </c>
      <c r="AC52" s="188" t="s">
        <v>5</v>
      </c>
      <c r="AD52" s="188" t="s">
        <v>5</v>
      </c>
      <c r="AE52" s="188" t="s">
        <v>5</v>
      </c>
      <c r="AF52" s="188"/>
      <c r="AG52" s="188" t="s">
        <v>5</v>
      </c>
      <c r="AH52" s="188" t="s">
        <v>5</v>
      </c>
      <c r="AI52" s="188" t="s">
        <v>5</v>
      </c>
      <c r="AJ52" s="188" t="s">
        <v>1011</v>
      </c>
      <c r="AK52" s="304" t="s">
        <v>5</v>
      </c>
      <c r="AL52" s="303" t="s">
        <v>5</v>
      </c>
      <c r="AM52" s="188" t="s">
        <v>5</v>
      </c>
      <c r="AN52" s="188" t="s">
        <v>5</v>
      </c>
      <c r="AO52" s="188" t="s">
        <v>5</v>
      </c>
      <c r="AP52" s="307" t="s">
        <v>1012</v>
      </c>
      <c r="AQ52" s="188" t="s">
        <v>5</v>
      </c>
      <c r="AR52" s="306" t="s">
        <v>5</v>
      </c>
      <c r="AS52" s="303" t="s">
        <v>5</v>
      </c>
      <c r="AT52" s="188" t="s">
        <v>5</v>
      </c>
      <c r="AU52" s="188" t="s">
        <v>5</v>
      </c>
      <c r="AV52" s="188" t="s">
        <v>5</v>
      </c>
      <c r="AW52" s="188" t="s">
        <v>5</v>
      </c>
      <c r="AX52" s="188" t="s">
        <v>5</v>
      </c>
      <c r="AY52" s="188" t="s">
        <v>5</v>
      </c>
      <c r="AZ52" s="307" t="s">
        <v>1012</v>
      </c>
      <c r="BA52" s="188" t="s">
        <v>5</v>
      </c>
      <c r="BB52" s="304" t="s">
        <v>5</v>
      </c>
      <c r="BC52" s="308" t="s">
        <v>5</v>
      </c>
      <c r="BD52" s="300" t="s">
        <v>5</v>
      </c>
      <c r="BE52" s="309" t="s">
        <v>1012</v>
      </c>
      <c r="BF52" s="300" t="s">
        <v>5</v>
      </c>
      <c r="BG52" s="300" t="s">
        <v>5</v>
      </c>
      <c r="BH52" s="300" t="s">
        <v>5</v>
      </c>
      <c r="BI52" s="300" t="s">
        <v>5</v>
      </c>
      <c r="BJ52" s="300" t="s">
        <v>5</v>
      </c>
      <c r="BK52" s="300" t="s">
        <v>5</v>
      </c>
      <c r="BL52" s="300" t="s">
        <v>5</v>
      </c>
      <c r="BM52" s="309" t="s">
        <v>1012</v>
      </c>
      <c r="BN52" s="300" t="s">
        <v>5</v>
      </c>
      <c r="BO52" s="300" t="s">
        <v>5</v>
      </c>
      <c r="BP52" s="309" t="s">
        <v>1012</v>
      </c>
      <c r="BQ52" s="300" t="s">
        <v>5</v>
      </c>
      <c r="BR52" s="300"/>
      <c r="BS52" s="309" t="s">
        <v>1012</v>
      </c>
      <c r="BT52" s="309" t="s">
        <v>1012</v>
      </c>
      <c r="BU52" s="300" t="s">
        <v>5</v>
      </c>
      <c r="BV52" s="301" t="s">
        <v>5</v>
      </c>
      <c r="BW52" s="310">
        <f t="shared" si="34"/>
        <v>0</v>
      </c>
      <c r="BX52" s="311">
        <f t="shared" si="35"/>
        <v>0</v>
      </c>
      <c r="BY52" s="312">
        <f t="shared" si="36"/>
        <v>1</v>
      </c>
      <c r="BZ52" s="311">
        <f t="shared" si="37"/>
        <v>0</v>
      </c>
      <c r="CA52" s="312">
        <f t="shared" si="38"/>
        <v>0</v>
      </c>
      <c r="CB52" s="311">
        <f t="shared" si="39"/>
        <v>0</v>
      </c>
      <c r="CC52" s="312">
        <f t="shared" si="40"/>
        <v>1</v>
      </c>
      <c r="CD52" s="311">
        <f t="shared" si="41"/>
        <v>0</v>
      </c>
      <c r="CE52" s="312">
        <f t="shared" si="42"/>
        <v>0</v>
      </c>
      <c r="CF52" s="311">
        <f t="shared" si="43"/>
        <v>0</v>
      </c>
      <c r="CG52" s="312">
        <f t="shared" si="44"/>
        <v>1</v>
      </c>
      <c r="CH52" s="311">
        <f t="shared" si="45"/>
        <v>0</v>
      </c>
      <c r="CI52" s="312">
        <f t="shared" si="46"/>
        <v>0</v>
      </c>
      <c r="CJ52" s="311">
        <f t="shared" si="47"/>
        <v>0</v>
      </c>
      <c r="CK52" s="312">
        <f t="shared" si="48"/>
        <v>0</v>
      </c>
      <c r="CL52" s="311">
        <f t="shared" si="49"/>
        <v>0</v>
      </c>
      <c r="CM52" s="312">
        <f t="shared" si="50"/>
        <v>0</v>
      </c>
      <c r="CN52" s="311">
        <f t="shared" si="51"/>
        <v>0</v>
      </c>
      <c r="CO52" s="312">
        <v>0</v>
      </c>
      <c r="CP52" s="311">
        <v>0</v>
      </c>
      <c r="CQ52" s="312">
        <f t="shared" si="52"/>
        <v>0</v>
      </c>
      <c r="CR52" s="311">
        <f t="shared" si="53"/>
        <v>0</v>
      </c>
      <c r="CS52" s="312">
        <f t="shared" si="54"/>
        <v>0</v>
      </c>
      <c r="CT52" s="311">
        <f t="shared" si="55"/>
        <v>0</v>
      </c>
      <c r="CU52" s="312">
        <v>0</v>
      </c>
      <c r="CV52" s="311">
        <v>0</v>
      </c>
      <c r="CW52" s="312">
        <f t="shared" si="56"/>
        <v>1</v>
      </c>
      <c r="CX52" s="311">
        <f t="shared" si="57"/>
        <v>0</v>
      </c>
      <c r="CY52" s="312">
        <f t="shared" si="58"/>
        <v>0</v>
      </c>
      <c r="CZ52" s="311">
        <f t="shared" si="59"/>
        <v>0</v>
      </c>
      <c r="DA52" s="312">
        <f t="shared" si="60"/>
        <v>1</v>
      </c>
      <c r="DB52" s="311">
        <f t="shared" si="61"/>
        <v>0</v>
      </c>
      <c r="DC52" s="313">
        <f t="shared" si="62"/>
        <v>64</v>
      </c>
      <c r="DD52" s="314">
        <f t="shared" si="63"/>
        <v>0</v>
      </c>
      <c r="DE52" s="312">
        <f t="shared" si="64"/>
        <v>1</v>
      </c>
      <c r="DF52" s="311">
        <f t="shared" si="65"/>
        <v>0</v>
      </c>
      <c r="DG52" s="312">
        <f t="shared" si="66"/>
        <v>0</v>
      </c>
      <c r="DH52" s="315">
        <f t="shared" si="67"/>
        <v>0</v>
      </c>
      <c r="DI52" s="296" t="s">
        <v>123</v>
      </c>
    </row>
    <row r="53" spans="1:113" ht="15.75">
      <c r="A53" s="297" t="s">
        <v>140</v>
      </c>
      <c r="B53" s="511" t="s">
        <v>237</v>
      </c>
      <c r="C53" s="296"/>
      <c r="D53" s="297" t="s">
        <v>1010</v>
      </c>
      <c r="E53" s="316" t="str">
        <f t="shared" si="32"/>
        <v/>
      </c>
      <c r="F53" s="299"/>
      <c r="G53" s="300" t="s">
        <v>5</v>
      </c>
      <c r="H53" s="300" t="s">
        <v>5</v>
      </c>
      <c r="I53" s="301" t="s">
        <v>5</v>
      </c>
      <c r="J53" s="302" t="str">
        <f t="shared" si="33"/>
        <v xml:space="preserve">CA_SENSOR_12
HW_RTC_MALFUNCTION
</v>
      </c>
      <c r="K53" s="303" t="s">
        <v>5</v>
      </c>
      <c r="L53" s="188" t="s">
        <v>5</v>
      </c>
      <c r="M53" s="188" t="s">
        <v>5</v>
      </c>
      <c r="N53" s="188" t="s">
        <v>5</v>
      </c>
      <c r="O53" s="188" t="s">
        <v>5</v>
      </c>
      <c r="P53" s="188"/>
      <c r="Q53" s="188" t="s">
        <v>1011</v>
      </c>
      <c r="R53" s="188" t="s">
        <v>5</v>
      </c>
      <c r="S53" s="188" t="s">
        <v>5</v>
      </c>
      <c r="T53" s="188" t="s">
        <v>5</v>
      </c>
      <c r="U53" s="188" t="s">
        <v>5</v>
      </c>
      <c r="V53" s="188" t="s">
        <v>5</v>
      </c>
      <c r="W53" s="188" t="s">
        <v>5</v>
      </c>
      <c r="X53" s="188" t="s">
        <v>5</v>
      </c>
      <c r="Y53" s="188" t="s">
        <v>5</v>
      </c>
      <c r="Z53" s="188" t="s">
        <v>5</v>
      </c>
      <c r="AA53" s="188" t="s">
        <v>5</v>
      </c>
      <c r="AB53" s="188" t="s">
        <v>5</v>
      </c>
      <c r="AC53" s="188" t="s">
        <v>5</v>
      </c>
      <c r="AD53" s="188" t="s">
        <v>5</v>
      </c>
      <c r="AE53" s="188" t="s">
        <v>5</v>
      </c>
      <c r="AF53" s="188"/>
      <c r="AG53" s="188" t="s">
        <v>5</v>
      </c>
      <c r="AH53" s="188" t="s">
        <v>5</v>
      </c>
      <c r="AI53" s="188" t="s">
        <v>5</v>
      </c>
      <c r="AJ53" s="188" t="s">
        <v>1011</v>
      </c>
      <c r="AK53" s="304" t="s">
        <v>5</v>
      </c>
      <c r="AL53" s="303" t="s">
        <v>5</v>
      </c>
      <c r="AM53" s="188" t="s">
        <v>5</v>
      </c>
      <c r="AN53" s="188" t="s">
        <v>5</v>
      </c>
      <c r="AO53" s="188" t="s">
        <v>5</v>
      </c>
      <c r="AP53" s="307" t="s">
        <v>1012</v>
      </c>
      <c r="AQ53" s="188" t="s">
        <v>5</v>
      </c>
      <c r="AR53" s="306" t="s">
        <v>5</v>
      </c>
      <c r="AS53" s="303" t="s">
        <v>5</v>
      </c>
      <c r="AT53" s="188" t="s">
        <v>5</v>
      </c>
      <c r="AU53" s="188" t="s">
        <v>5</v>
      </c>
      <c r="AV53" s="188" t="s">
        <v>5</v>
      </c>
      <c r="AW53" s="188" t="s">
        <v>5</v>
      </c>
      <c r="AX53" s="188" t="s">
        <v>5</v>
      </c>
      <c r="AY53" s="188" t="s">
        <v>5</v>
      </c>
      <c r="AZ53" s="307" t="s">
        <v>1012</v>
      </c>
      <c r="BA53" s="188" t="s">
        <v>5</v>
      </c>
      <c r="BB53" s="304" t="s">
        <v>5</v>
      </c>
      <c r="BC53" s="308" t="s">
        <v>5</v>
      </c>
      <c r="BD53" s="300" t="s">
        <v>5</v>
      </c>
      <c r="BE53" s="309" t="s">
        <v>1012</v>
      </c>
      <c r="BF53" s="300" t="s">
        <v>5</v>
      </c>
      <c r="BG53" s="300" t="s">
        <v>5</v>
      </c>
      <c r="BH53" s="300" t="s">
        <v>5</v>
      </c>
      <c r="BI53" s="300" t="s">
        <v>5</v>
      </c>
      <c r="BJ53" s="300" t="s">
        <v>5</v>
      </c>
      <c r="BK53" s="300" t="s">
        <v>5</v>
      </c>
      <c r="BL53" s="300" t="s">
        <v>5</v>
      </c>
      <c r="BM53" s="309" t="s">
        <v>1012</v>
      </c>
      <c r="BN53" s="300" t="s">
        <v>5</v>
      </c>
      <c r="BO53" s="300" t="s">
        <v>5</v>
      </c>
      <c r="BP53" s="309" t="s">
        <v>1012</v>
      </c>
      <c r="BQ53" s="300" t="s">
        <v>5</v>
      </c>
      <c r="BR53" s="300"/>
      <c r="BS53" s="309" t="s">
        <v>1012</v>
      </c>
      <c r="BT53" s="309" t="s">
        <v>1012</v>
      </c>
      <c r="BU53" s="300" t="s">
        <v>5</v>
      </c>
      <c r="BV53" s="301" t="s">
        <v>5</v>
      </c>
      <c r="BW53" s="310">
        <f t="shared" si="34"/>
        <v>0</v>
      </c>
      <c r="BX53" s="311">
        <f t="shared" si="35"/>
        <v>0</v>
      </c>
      <c r="BY53" s="312">
        <f t="shared" si="36"/>
        <v>1</v>
      </c>
      <c r="BZ53" s="311">
        <f t="shared" si="37"/>
        <v>0</v>
      </c>
      <c r="CA53" s="312">
        <f t="shared" si="38"/>
        <v>0</v>
      </c>
      <c r="CB53" s="311">
        <f t="shared" si="39"/>
        <v>0</v>
      </c>
      <c r="CC53" s="312">
        <f t="shared" si="40"/>
        <v>1</v>
      </c>
      <c r="CD53" s="311">
        <f t="shared" si="41"/>
        <v>0</v>
      </c>
      <c r="CE53" s="312">
        <f t="shared" si="42"/>
        <v>0</v>
      </c>
      <c r="CF53" s="311">
        <f t="shared" si="43"/>
        <v>0</v>
      </c>
      <c r="CG53" s="312">
        <f t="shared" si="44"/>
        <v>1</v>
      </c>
      <c r="CH53" s="311">
        <f t="shared" si="45"/>
        <v>0</v>
      </c>
      <c r="CI53" s="312">
        <f t="shared" si="46"/>
        <v>0</v>
      </c>
      <c r="CJ53" s="311">
        <f t="shared" si="47"/>
        <v>0</v>
      </c>
      <c r="CK53" s="312">
        <f t="shared" si="48"/>
        <v>0</v>
      </c>
      <c r="CL53" s="311">
        <f t="shared" si="49"/>
        <v>0</v>
      </c>
      <c r="CM53" s="312">
        <f t="shared" si="50"/>
        <v>0</v>
      </c>
      <c r="CN53" s="311">
        <f t="shared" si="51"/>
        <v>0</v>
      </c>
      <c r="CO53" s="312">
        <v>0</v>
      </c>
      <c r="CP53" s="311">
        <v>0</v>
      </c>
      <c r="CQ53" s="312">
        <f t="shared" si="52"/>
        <v>0</v>
      </c>
      <c r="CR53" s="311">
        <f t="shared" si="53"/>
        <v>0</v>
      </c>
      <c r="CS53" s="312">
        <f t="shared" si="54"/>
        <v>0</v>
      </c>
      <c r="CT53" s="311">
        <f t="shared" si="55"/>
        <v>0</v>
      </c>
      <c r="CU53" s="312">
        <v>0</v>
      </c>
      <c r="CV53" s="311">
        <v>0</v>
      </c>
      <c r="CW53" s="312">
        <f t="shared" si="56"/>
        <v>1</v>
      </c>
      <c r="CX53" s="311">
        <f t="shared" si="57"/>
        <v>0</v>
      </c>
      <c r="CY53" s="312">
        <f t="shared" si="58"/>
        <v>0</v>
      </c>
      <c r="CZ53" s="311">
        <f t="shared" si="59"/>
        <v>0</v>
      </c>
      <c r="DA53" s="312">
        <f t="shared" si="60"/>
        <v>1</v>
      </c>
      <c r="DB53" s="311">
        <f t="shared" si="61"/>
        <v>0</v>
      </c>
      <c r="DC53" s="313">
        <f t="shared" si="62"/>
        <v>64</v>
      </c>
      <c r="DD53" s="314">
        <f t="shared" si="63"/>
        <v>0</v>
      </c>
      <c r="DE53" s="312">
        <f t="shared" si="64"/>
        <v>1</v>
      </c>
      <c r="DF53" s="311">
        <f t="shared" si="65"/>
        <v>0</v>
      </c>
      <c r="DG53" s="312">
        <f t="shared" si="66"/>
        <v>0</v>
      </c>
      <c r="DH53" s="315">
        <f t="shared" si="67"/>
        <v>0</v>
      </c>
      <c r="DI53" s="296" t="s">
        <v>123</v>
      </c>
    </row>
    <row r="54" spans="1:113" ht="15.75">
      <c r="A54" s="297" t="s">
        <v>142</v>
      </c>
      <c r="B54" s="511" t="s">
        <v>239</v>
      </c>
      <c r="C54" s="296"/>
      <c r="D54" s="297" t="s">
        <v>1010</v>
      </c>
      <c r="E54" s="316" t="str">
        <f t="shared" si="32"/>
        <v/>
      </c>
      <c r="F54" s="299"/>
      <c r="G54" s="300" t="s">
        <v>5</v>
      </c>
      <c r="H54" s="300" t="s">
        <v>5</v>
      </c>
      <c r="I54" s="301" t="s">
        <v>5</v>
      </c>
      <c r="J54" s="302" t="str">
        <f t="shared" si="33"/>
        <v xml:space="preserve">CA_SENSOR_12
HW_RTC_MALFUNCTION
</v>
      </c>
      <c r="K54" s="303" t="s">
        <v>5</v>
      </c>
      <c r="L54" s="188" t="s">
        <v>5</v>
      </c>
      <c r="M54" s="188" t="s">
        <v>5</v>
      </c>
      <c r="N54" s="188" t="s">
        <v>5</v>
      </c>
      <c r="O54" s="188" t="s">
        <v>5</v>
      </c>
      <c r="P54" s="188"/>
      <c r="Q54" s="188" t="s">
        <v>1011</v>
      </c>
      <c r="R54" s="188" t="s">
        <v>5</v>
      </c>
      <c r="S54" s="188" t="s">
        <v>5</v>
      </c>
      <c r="T54" s="188" t="s">
        <v>5</v>
      </c>
      <c r="U54" s="188" t="s">
        <v>5</v>
      </c>
      <c r="V54" s="188" t="s">
        <v>5</v>
      </c>
      <c r="W54" s="188" t="s">
        <v>5</v>
      </c>
      <c r="X54" s="188" t="s">
        <v>5</v>
      </c>
      <c r="Y54" s="188" t="s">
        <v>5</v>
      </c>
      <c r="Z54" s="188" t="s">
        <v>5</v>
      </c>
      <c r="AA54" s="188" t="s">
        <v>5</v>
      </c>
      <c r="AB54" s="188" t="s">
        <v>5</v>
      </c>
      <c r="AC54" s="188" t="s">
        <v>5</v>
      </c>
      <c r="AD54" s="188" t="s">
        <v>5</v>
      </c>
      <c r="AE54" s="188" t="s">
        <v>5</v>
      </c>
      <c r="AF54" s="188"/>
      <c r="AG54" s="188" t="s">
        <v>5</v>
      </c>
      <c r="AH54" s="188" t="s">
        <v>5</v>
      </c>
      <c r="AI54" s="188" t="s">
        <v>5</v>
      </c>
      <c r="AJ54" s="188" t="s">
        <v>1011</v>
      </c>
      <c r="AK54" s="304" t="s">
        <v>5</v>
      </c>
      <c r="AL54" s="303" t="s">
        <v>5</v>
      </c>
      <c r="AM54" s="188" t="s">
        <v>5</v>
      </c>
      <c r="AN54" s="188" t="s">
        <v>5</v>
      </c>
      <c r="AO54" s="188" t="s">
        <v>5</v>
      </c>
      <c r="AP54" s="307" t="s">
        <v>1012</v>
      </c>
      <c r="AQ54" s="188" t="s">
        <v>5</v>
      </c>
      <c r="AR54" s="306" t="s">
        <v>5</v>
      </c>
      <c r="AS54" s="303" t="s">
        <v>5</v>
      </c>
      <c r="AT54" s="188" t="s">
        <v>5</v>
      </c>
      <c r="AU54" s="188" t="s">
        <v>5</v>
      </c>
      <c r="AV54" s="188" t="s">
        <v>5</v>
      </c>
      <c r="AW54" s="188" t="s">
        <v>5</v>
      </c>
      <c r="AX54" s="188" t="s">
        <v>5</v>
      </c>
      <c r="AY54" s="188" t="s">
        <v>5</v>
      </c>
      <c r="AZ54" s="307" t="s">
        <v>1012</v>
      </c>
      <c r="BA54" s="188" t="s">
        <v>5</v>
      </c>
      <c r="BB54" s="304" t="s">
        <v>5</v>
      </c>
      <c r="BC54" s="308" t="s">
        <v>5</v>
      </c>
      <c r="BD54" s="300" t="s">
        <v>5</v>
      </c>
      <c r="BE54" s="309" t="s">
        <v>1012</v>
      </c>
      <c r="BF54" s="300" t="s">
        <v>5</v>
      </c>
      <c r="BG54" s="300" t="s">
        <v>5</v>
      </c>
      <c r="BH54" s="300" t="s">
        <v>5</v>
      </c>
      <c r="BI54" s="300" t="s">
        <v>5</v>
      </c>
      <c r="BJ54" s="300" t="s">
        <v>5</v>
      </c>
      <c r="BK54" s="300" t="s">
        <v>5</v>
      </c>
      <c r="BL54" s="300" t="s">
        <v>5</v>
      </c>
      <c r="BM54" s="309" t="s">
        <v>1012</v>
      </c>
      <c r="BN54" s="300" t="s">
        <v>5</v>
      </c>
      <c r="BO54" s="300" t="s">
        <v>5</v>
      </c>
      <c r="BP54" s="309" t="s">
        <v>1012</v>
      </c>
      <c r="BQ54" s="300" t="s">
        <v>5</v>
      </c>
      <c r="BR54" s="300"/>
      <c r="BS54" s="309" t="s">
        <v>1012</v>
      </c>
      <c r="BT54" s="309" t="s">
        <v>1012</v>
      </c>
      <c r="BU54" s="300" t="s">
        <v>5</v>
      </c>
      <c r="BV54" s="301" t="s">
        <v>5</v>
      </c>
      <c r="BW54" s="310">
        <f t="shared" si="34"/>
        <v>0</v>
      </c>
      <c r="BX54" s="311">
        <f t="shared" si="35"/>
        <v>0</v>
      </c>
      <c r="BY54" s="312">
        <f t="shared" si="36"/>
        <v>1</v>
      </c>
      <c r="BZ54" s="311">
        <f t="shared" si="37"/>
        <v>0</v>
      </c>
      <c r="CA54" s="312">
        <f t="shared" si="38"/>
        <v>0</v>
      </c>
      <c r="CB54" s="311">
        <f t="shared" si="39"/>
        <v>0</v>
      </c>
      <c r="CC54" s="312">
        <f t="shared" si="40"/>
        <v>1</v>
      </c>
      <c r="CD54" s="311">
        <f t="shared" si="41"/>
        <v>0</v>
      </c>
      <c r="CE54" s="312">
        <f t="shared" si="42"/>
        <v>0</v>
      </c>
      <c r="CF54" s="311">
        <f t="shared" si="43"/>
        <v>0</v>
      </c>
      <c r="CG54" s="312">
        <f t="shared" si="44"/>
        <v>1</v>
      </c>
      <c r="CH54" s="311">
        <f t="shared" si="45"/>
        <v>0</v>
      </c>
      <c r="CI54" s="312">
        <f t="shared" si="46"/>
        <v>0</v>
      </c>
      <c r="CJ54" s="311">
        <f t="shared" si="47"/>
        <v>0</v>
      </c>
      <c r="CK54" s="312">
        <f t="shared" si="48"/>
        <v>0</v>
      </c>
      <c r="CL54" s="311">
        <f t="shared" si="49"/>
        <v>0</v>
      </c>
      <c r="CM54" s="312">
        <f t="shared" si="50"/>
        <v>0</v>
      </c>
      <c r="CN54" s="311">
        <f t="shared" si="51"/>
        <v>0</v>
      </c>
      <c r="CO54" s="312">
        <v>0</v>
      </c>
      <c r="CP54" s="311">
        <v>0</v>
      </c>
      <c r="CQ54" s="312">
        <f t="shared" si="52"/>
        <v>0</v>
      </c>
      <c r="CR54" s="311">
        <f t="shared" si="53"/>
        <v>0</v>
      </c>
      <c r="CS54" s="312">
        <f t="shared" si="54"/>
        <v>0</v>
      </c>
      <c r="CT54" s="311">
        <f t="shared" si="55"/>
        <v>0</v>
      </c>
      <c r="CU54" s="312">
        <v>0</v>
      </c>
      <c r="CV54" s="311">
        <v>0</v>
      </c>
      <c r="CW54" s="312">
        <f t="shared" si="56"/>
        <v>1</v>
      </c>
      <c r="CX54" s="311">
        <f t="shared" si="57"/>
        <v>0</v>
      </c>
      <c r="CY54" s="312">
        <f t="shared" si="58"/>
        <v>0</v>
      </c>
      <c r="CZ54" s="311">
        <f t="shared" si="59"/>
        <v>0</v>
      </c>
      <c r="DA54" s="312">
        <f t="shared" si="60"/>
        <v>1</v>
      </c>
      <c r="DB54" s="311">
        <f t="shared" si="61"/>
        <v>0</v>
      </c>
      <c r="DC54" s="313">
        <f t="shared" si="62"/>
        <v>64</v>
      </c>
      <c r="DD54" s="314">
        <f t="shared" si="63"/>
        <v>0</v>
      </c>
      <c r="DE54" s="312">
        <f t="shared" si="64"/>
        <v>1</v>
      </c>
      <c r="DF54" s="311">
        <f t="shared" si="65"/>
        <v>0</v>
      </c>
      <c r="DG54" s="312">
        <f t="shared" si="66"/>
        <v>0</v>
      </c>
      <c r="DH54" s="315">
        <f t="shared" si="67"/>
        <v>0</v>
      </c>
      <c r="DI54" s="296" t="s">
        <v>123</v>
      </c>
    </row>
    <row r="55" spans="1:113" ht="15.75">
      <c r="A55" s="297" t="s">
        <v>146</v>
      </c>
      <c r="B55" s="511" t="s">
        <v>241</v>
      </c>
      <c r="C55" s="296"/>
      <c r="D55" s="297" t="s">
        <v>1010</v>
      </c>
      <c r="E55" s="316" t="str">
        <f t="shared" si="32"/>
        <v/>
      </c>
      <c r="F55" s="299"/>
      <c r="G55" s="300" t="s">
        <v>5</v>
      </c>
      <c r="H55" s="300" t="s">
        <v>5</v>
      </c>
      <c r="I55" s="301" t="s">
        <v>5</v>
      </c>
      <c r="J55" s="302" t="str">
        <f t="shared" si="33"/>
        <v xml:space="preserve">CA_SENSOR_12
HW_RTC_MALFUNCTION
</v>
      </c>
      <c r="K55" s="303" t="s">
        <v>5</v>
      </c>
      <c r="L55" s="188" t="s">
        <v>5</v>
      </c>
      <c r="M55" s="188" t="s">
        <v>5</v>
      </c>
      <c r="N55" s="188" t="s">
        <v>5</v>
      </c>
      <c r="O55" s="188" t="s">
        <v>5</v>
      </c>
      <c r="P55" s="188"/>
      <c r="Q55" s="188" t="s">
        <v>1011</v>
      </c>
      <c r="R55" s="188" t="s">
        <v>5</v>
      </c>
      <c r="S55" s="188" t="s">
        <v>5</v>
      </c>
      <c r="T55" s="188" t="s">
        <v>5</v>
      </c>
      <c r="U55" s="188" t="s">
        <v>5</v>
      </c>
      <c r="V55" s="188" t="s">
        <v>5</v>
      </c>
      <c r="W55" s="188" t="s">
        <v>5</v>
      </c>
      <c r="X55" s="188" t="s">
        <v>5</v>
      </c>
      <c r="Y55" s="188" t="s">
        <v>5</v>
      </c>
      <c r="Z55" s="188" t="s">
        <v>5</v>
      </c>
      <c r="AA55" s="188" t="s">
        <v>5</v>
      </c>
      <c r="AB55" s="188" t="s">
        <v>5</v>
      </c>
      <c r="AC55" s="188" t="s">
        <v>5</v>
      </c>
      <c r="AD55" s="188" t="s">
        <v>5</v>
      </c>
      <c r="AE55" s="188" t="s">
        <v>5</v>
      </c>
      <c r="AF55" s="188"/>
      <c r="AG55" s="188" t="s">
        <v>5</v>
      </c>
      <c r="AH55" s="188" t="s">
        <v>5</v>
      </c>
      <c r="AI55" s="188" t="s">
        <v>5</v>
      </c>
      <c r="AJ55" s="188" t="s">
        <v>1011</v>
      </c>
      <c r="AK55" s="304" t="s">
        <v>5</v>
      </c>
      <c r="AL55" s="303" t="s">
        <v>5</v>
      </c>
      <c r="AM55" s="188" t="s">
        <v>5</v>
      </c>
      <c r="AN55" s="188" t="s">
        <v>5</v>
      </c>
      <c r="AO55" s="188" t="s">
        <v>5</v>
      </c>
      <c r="AP55" s="307" t="s">
        <v>1012</v>
      </c>
      <c r="AQ55" s="188" t="s">
        <v>5</v>
      </c>
      <c r="AR55" s="306" t="s">
        <v>5</v>
      </c>
      <c r="AS55" s="303" t="s">
        <v>5</v>
      </c>
      <c r="AT55" s="188" t="s">
        <v>5</v>
      </c>
      <c r="AU55" s="188" t="s">
        <v>5</v>
      </c>
      <c r="AV55" s="188" t="s">
        <v>5</v>
      </c>
      <c r="AW55" s="188" t="s">
        <v>5</v>
      </c>
      <c r="AX55" s="188" t="s">
        <v>5</v>
      </c>
      <c r="AY55" s="188" t="s">
        <v>5</v>
      </c>
      <c r="AZ55" s="307" t="s">
        <v>1012</v>
      </c>
      <c r="BA55" s="188" t="s">
        <v>5</v>
      </c>
      <c r="BB55" s="304" t="s">
        <v>5</v>
      </c>
      <c r="BC55" s="308" t="s">
        <v>5</v>
      </c>
      <c r="BD55" s="300" t="s">
        <v>5</v>
      </c>
      <c r="BE55" s="309" t="s">
        <v>1012</v>
      </c>
      <c r="BF55" s="300" t="s">
        <v>5</v>
      </c>
      <c r="BG55" s="300" t="s">
        <v>5</v>
      </c>
      <c r="BH55" s="300" t="s">
        <v>5</v>
      </c>
      <c r="BI55" s="300" t="s">
        <v>5</v>
      </c>
      <c r="BJ55" s="300" t="s">
        <v>5</v>
      </c>
      <c r="BK55" s="300" t="s">
        <v>5</v>
      </c>
      <c r="BL55" s="300" t="s">
        <v>5</v>
      </c>
      <c r="BM55" s="309" t="s">
        <v>1012</v>
      </c>
      <c r="BN55" s="300" t="s">
        <v>5</v>
      </c>
      <c r="BO55" s="300" t="s">
        <v>5</v>
      </c>
      <c r="BP55" s="309" t="s">
        <v>1012</v>
      </c>
      <c r="BQ55" s="300" t="s">
        <v>5</v>
      </c>
      <c r="BR55" s="300"/>
      <c r="BS55" s="309" t="s">
        <v>1012</v>
      </c>
      <c r="BT55" s="309" t="s">
        <v>1012</v>
      </c>
      <c r="BU55" s="300" t="s">
        <v>5</v>
      </c>
      <c r="BV55" s="301" t="s">
        <v>5</v>
      </c>
      <c r="BW55" s="310">
        <f t="shared" si="34"/>
        <v>0</v>
      </c>
      <c r="BX55" s="311">
        <f t="shared" si="35"/>
        <v>0</v>
      </c>
      <c r="BY55" s="312">
        <f t="shared" si="36"/>
        <v>1</v>
      </c>
      <c r="BZ55" s="311">
        <f t="shared" si="37"/>
        <v>0</v>
      </c>
      <c r="CA55" s="312">
        <f t="shared" si="38"/>
        <v>0</v>
      </c>
      <c r="CB55" s="311">
        <f t="shared" si="39"/>
        <v>0</v>
      </c>
      <c r="CC55" s="312">
        <f t="shared" si="40"/>
        <v>1</v>
      </c>
      <c r="CD55" s="311">
        <f t="shared" si="41"/>
        <v>0</v>
      </c>
      <c r="CE55" s="312">
        <f t="shared" si="42"/>
        <v>0</v>
      </c>
      <c r="CF55" s="311">
        <f t="shared" si="43"/>
        <v>0</v>
      </c>
      <c r="CG55" s="312">
        <f t="shared" si="44"/>
        <v>1</v>
      </c>
      <c r="CH55" s="311">
        <f t="shared" si="45"/>
        <v>0</v>
      </c>
      <c r="CI55" s="312">
        <f t="shared" si="46"/>
        <v>0</v>
      </c>
      <c r="CJ55" s="311">
        <f t="shared" si="47"/>
        <v>0</v>
      </c>
      <c r="CK55" s="312">
        <f t="shared" si="48"/>
        <v>0</v>
      </c>
      <c r="CL55" s="311">
        <f t="shared" si="49"/>
        <v>0</v>
      </c>
      <c r="CM55" s="312">
        <f t="shared" si="50"/>
        <v>0</v>
      </c>
      <c r="CN55" s="311">
        <f t="shared" si="51"/>
        <v>0</v>
      </c>
      <c r="CO55" s="312">
        <v>0</v>
      </c>
      <c r="CP55" s="311">
        <v>0</v>
      </c>
      <c r="CQ55" s="312">
        <f t="shared" si="52"/>
        <v>0</v>
      </c>
      <c r="CR55" s="311">
        <f t="shared" si="53"/>
        <v>0</v>
      </c>
      <c r="CS55" s="312">
        <f t="shared" si="54"/>
        <v>0</v>
      </c>
      <c r="CT55" s="311">
        <f t="shared" si="55"/>
        <v>0</v>
      </c>
      <c r="CU55" s="312">
        <v>0</v>
      </c>
      <c r="CV55" s="311">
        <v>0</v>
      </c>
      <c r="CW55" s="312">
        <f t="shared" si="56"/>
        <v>1</v>
      </c>
      <c r="CX55" s="311">
        <f t="shared" si="57"/>
        <v>0</v>
      </c>
      <c r="CY55" s="312">
        <f t="shared" si="58"/>
        <v>0</v>
      </c>
      <c r="CZ55" s="311">
        <f t="shared" si="59"/>
        <v>0</v>
      </c>
      <c r="DA55" s="312">
        <f t="shared" si="60"/>
        <v>1</v>
      </c>
      <c r="DB55" s="311">
        <f t="shared" si="61"/>
        <v>0</v>
      </c>
      <c r="DC55" s="313">
        <f t="shared" si="62"/>
        <v>64</v>
      </c>
      <c r="DD55" s="314">
        <f t="shared" si="63"/>
        <v>0</v>
      </c>
      <c r="DE55" s="312">
        <f t="shared" si="64"/>
        <v>1</v>
      </c>
      <c r="DF55" s="311">
        <f t="shared" si="65"/>
        <v>0</v>
      </c>
      <c r="DG55" s="312">
        <f t="shared" si="66"/>
        <v>0</v>
      </c>
      <c r="DH55" s="315">
        <f t="shared" si="67"/>
        <v>0</v>
      </c>
      <c r="DI55" s="296" t="s">
        <v>123</v>
      </c>
    </row>
    <row r="56" spans="1:113" ht="15.75">
      <c r="A56" s="297" t="s">
        <v>148</v>
      </c>
      <c r="B56" s="511" t="s">
        <v>243</v>
      </c>
      <c r="C56" s="296"/>
      <c r="D56" s="297" t="s">
        <v>1010</v>
      </c>
      <c r="E56" s="316" t="str">
        <f t="shared" si="32"/>
        <v/>
      </c>
      <c r="F56" s="299"/>
      <c r="G56" s="300" t="s">
        <v>5</v>
      </c>
      <c r="H56" s="300" t="s">
        <v>5</v>
      </c>
      <c r="I56" s="301" t="s">
        <v>5</v>
      </c>
      <c r="J56" s="302" t="str">
        <f t="shared" si="33"/>
        <v xml:space="preserve">CA_SENSOR_12
HW_RTC_MALFUNCTION
</v>
      </c>
      <c r="K56" s="303" t="s">
        <v>5</v>
      </c>
      <c r="L56" s="188" t="s">
        <v>5</v>
      </c>
      <c r="M56" s="188" t="s">
        <v>5</v>
      </c>
      <c r="N56" s="188" t="s">
        <v>5</v>
      </c>
      <c r="O56" s="188" t="s">
        <v>5</v>
      </c>
      <c r="P56" s="188"/>
      <c r="Q56" s="188" t="s">
        <v>1011</v>
      </c>
      <c r="R56" s="188" t="s">
        <v>5</v>
      </c>
      <c r="S56" s="188" t="s">
        <v>5</v>
      </c>
      <c r="T56" s="188" t="s">
        <v>5</v>
      </c>
      <c r="U56" s="188" t="s">
        <v>5</v>
      </c>
      <c r="V56" s="188" t="s">
        <v>5</v>
      </c>
      <c r="W56" s="188" t="s">
        <v>5</v>
      </c>
      <c r="X56" s="188" t="s">
        <v>5</v>
      </c>
      <c r="Y56" s="188" t="s">
        <v>5</v>
      </c>
      <c r="Z56" s="188" t="s">
        <v>5</v>
      </c>
      <c r="AA56" s="188" t="s">
        <v>5</v>
      </c>
      <c r="AB56" s="188" t="s">
        <v>5</v>
      </c>
      <c r="AC56" s="188" t="s">
        <v>5</v>
      </c>
      <c r="AD56" s="188" t="s">
        <v>5</v>
      </c>
      <c r="AE56" s="188" t="s">
        <v>5</v>
      </c>
      <c r="AF56" s="188"/>
      <c r="AG56" s="188" t="s">
        <v>5</v>
      </c>
      <c r="AH56" s="188" t="s">
        <v>5</v>
      </c>
      <c r="AI56" s="188" t="s">
        <v>5</v>
      </c>
      <c r="AJ56" s="188" t="s">
        <v>1011</v>
      </c>
      <c r="AK56" s="304" t="s">
        <v>5</v>
      </c>
      <c r="AL56" s="303" t="s">
        <v>5</v>
      </c>
      <c r="AM56" s="188" t="s">
        <v>5</v>
      </c>
      <c r="AN56" s="188" t="s">
        <v>5</v>
      </c>
      <c r="AO56" s="188" t="s">
        <v>5</v>
      </c>
      <c r="AP56" s="307" t="s">
        <v>1012</v>
      </c>
      <c r="AQ56" s="188" t="s">
        <v>5</v>
      </c>
      <c r="AR56" s="306" t="s">
        <v>5</v>
      </c>
      <c r="AS56" s="303" t="s">
        <v>5</v>
      </c>
      <c r="AT56" s="188" t="s">
        <v>5</v>
      </c>
      <c r="AU56" s="188" t="s">
        <v>5</v>
      </c>
      <c r="AV56" s="188" t="s">
        <v>5</v>
      </c>
      <c r="AW56" s="188" t="s">
        <v>5</v>
      </c>
      <c r="AX56" s="188" t="s">
        <v>5</v>
      </c>
      <c r="AY56" s="188" t="s">
        <v>5</v>
      </c>
      <c r="AZ56" s="307" t="s">
        <v>1012</v>
      </c>
      <c r="BA56" s="188" t="s">
        <v>5</v>
      </c>
      <c r="BB56" s="304" t="s">
        <v>5</v>
      </c>
      <c r="BC56" s="308" t="s">
        <v>5</v>
      </c>
      <c r="BD56" s="300" t="s">
        <v>5</v>
      </c>
      <c r="BE56" s="309" t="s">
        <v>1012</v>
      </c>
      <c r="BF56" s="300" t="s">
        <v>5</v>
      </c>
      <c r="BG56" s="300" t="s">
        <v>5</v>
      </c>
      <c r="BH56" s="300" t="s">
        <v>5</v>
      </c>
      <c r="BI56" s="300" t="s">
        <v>5</v>
      </c>
      <c r="BJ56" s="300" t="s">
        <v>5</v>
      </c>
      <c r="BK56" s="300" t="s">
        <v>5</v>
      </c>
      <c r="BL56" s="300" t="s">
        <v>5</v>
      </c>
      <c r="BM56" s="309" t="s">
        <v>1012</v>
      </c>
      <c r="BN56" s="300" t="s">
        <v>5</v>
      </c>
      <c r="BO56" s="300" t="s">
        <v>5</v>
      </c>
      <c r="BP56" s="309" t="s">
        <v>1012</v>
      </c>
      <c r="BQ56" s="300" t="s">
        <v>5</v>
      </c>
      <c r="BR56" s="300"/>
      <c r="BS56" s="309" t="s">
        <v>1012</v>
      </c>
      <c r="BT56" s="309" t="s">
        <v>1012</v>
      </c>
      <c r="BU56" s="300" t="s">
        <v>5</v>
      </c>
      <c r="BV56" s="301" t="s">
        <v>5</v>
      </c>
      <c r="BW56" s="310">
        <f t="shared" si="34"/>
        <v>0</v>
      </c>
      <c r="BX56" s="311">
        <f t="shared" si="35"/>
        <v>0</v>
      </c>
      <c r="BY56" s="312">
        <f t="shared" si="36"/>
        <v>1</v>
      </c>
      <c r="BZ56" s="311">
        <f t="shared" si="37"/>
        <v>0</v>
      </c>
      <c r="CA56" s="312">
        <f t="shared" si="38"/>
        <v>0</v>
      </c>
      <c r="CB56" s="311">
        <f t="shared" si="39"/>
        <v>0</v>
      </c>
      <c r="CC56" s="312">
        <f t="shared" si="40"/>
        <v>1</v>
      </c>
      <c r="CD56" s="311">
        <f t="shared" si="41"/>
        <v>0</v>
      </c>
      <c r="CE56" s="312">
        <f t="shared" si="42"/>
        <v>0</v>
      </c>
      <c r="CF56" s="311">
        <f t="shared" si="43"/>
        <v>0</v>
      </c>
      <c r="CG56" s="312">
        <f t="shared" si="44"/>
        <v>1</v>
      </c>
      <c r="CH56" s="311">
        <f t="shared" si="45"/>
        <v>0</v>
      </c>
      <c r="CI56" s="312">
        <f t="shared" si="46"/>
        <v>0</v>
      </c>
      <c r="CJ56" s="311">
        <f t="shared" si="47"/>
        <v>0</v>
      </c>
      <c r="CK56" s="312">
        <f t="shared" si="48"/>
        <v>0</v>
      </c>
      <c r="CL56" s="311">
        <f t="shared" si="49"/>
        <v>0</v>
      </c>
      <c r="CM56" s="312">
        <f t="shared" si="50"/>
        <v>0</v>
      </c>
      <c r="CN56" s="311">
        <f t="shared" si="51"/>
        <v>0</v>
      </c>
      <c r="CO56" s="312">
        <v>0</v>
      </c>
      <c r="CP56" s="311">
        <v>0</v>
      </c>
      <c r="CQ56" s="312">
        <f t="shared" si="52"/>
        <v>0</v>
      </c>
      <c r="CR56" s="311">
        <f t="shared" si="53"/>
        <v>0</v>
      </c>
      <c r="CS56" s="312">
        <f t="shared" si="54"/>
        <v>0</v>
      </c>
      <c r="CT56" s="311">
        <f t="shared" si="55"/>
        <v>0</v>
      </c>
      <c r="CU56" s="312">
        <v>0</v>
      </c>
      <c r="CV56" s="311">
        <v>0</v>
      </c>
      <c r="CW56" s="312">
        <f t="shared" si="56"/>
        <v>1</v>
      </c>
      <c r="CX56" s="311">
        <f t="shared" si="57"/>
        <v>0</v>
      </c>
      <c r="CY56" s="312">
        <f t="shared" si="58"/>
        <v>0</v>
      </c>
      <c r="CZ56" s="311">
        <f t="shared" si="59"/>
        <v>0</v>
      </c>
      <c r="DA56" s="312">
        <f t="shared" si="60"/>
        <v>1</v>
      </c>
      <c r="DB56" s="311">
        <f t="shared" si="61"/>
        <v>0</v>
      </c>
      <c r="DC56" s="313">
        <f t="shared" si="62"/>
        <v>64</v>
      </c>
      <c r="DD56" s="314">
        <f t="shared" si="63"/>
        <v>0</v>
      </c>
      <c r="DE56" s="312">
        <f t="shared" si="64"/>
        <v>1</v>
      </c>
      <c r="DF56" s="311">
        <f t="shared" si="65"/>
        <v>0</v>
      </c>
      <c r="DG56" s="312">
        <f t="shared" si="66"/>
        <v>0</v>
      </c>
      <c r="DH56" s="315">
        <f t="shared" si="67"/>
        <v>0</v>
      </c>
      <c r="DI56" s="296" t="s">
        <v>123</v>
      </c>
    </row>
    <row r="57" spans="1:113" ht="15.75">
      <c r="A57" s="297" t="s">
        <v>152</v>
      </c>
      <c r="B57" s="511" t="s">
        <v>245</v>
      </c>
      <c r="C57" s="296"/>
      <c r="D57" s="297" t="s">
        <v>1010</v>
      </c>
      <c r="E57" s="316" t="str">
        <f t="shared" si="32"/>
        <v/>
      </c>
      <c r="F57" s="299"/>
      <c r="G57" s="300" t="s">
        <v>5</v>
      </c>
      <c r="H57" s="300" t="s">
        <v>5</v>
      </c>
      <c r="I57" s="301" t="s">
        <v>5</v>
      </c>
      <c r="J57" s="302" t="str">
        <f t="shared" si="33"/>
        <v xml:space="preserve">CA_SENSOR_12
SYS_AVAILABLE
</v>
      </c>
      <c r="K57" s="303" t="s">
        <v>5</v>
      </c>
      <c r="L57" s="188" t="s">
        <v>5</v>
      </c>
      <c r="M57" s="188" t="s">
        <v>5</v>
      </c>
      <c r="N57" s="188" t="s">
        <v>5</v>
      </c>
      <c r="O57" s="188" t="s">
        <v>5</v>
      </c>
      <c r="P57" s="188"/>
      <c r="Q57" s="188" t="s">
        <v>1011</v>
      </c>
      <c r="R57" s="188" t="s">
        <v>5</v>
      </c>
      <c r="S57" s="188" t="s">
        <v>5</v>
      </c>
      <c r="T57" s="188" t="s">
        <v>5</v>
      </c>
      <c r="U57" s="188" t="s">
        <v>5</v>
      </c>
      <c r="V57" s="188" t="s">
        <v>5</v>
      </c>
      <c r="W57" s="188" t="s">
        <v>5</v>
      </c>
      <c r="X57" s="188" t="s">
        <v>5</v>
      </c>
      <c r="Y57" s="188" t="s">
        <v>1011</v>
      </c>
      <c r="Z57" s="188" t="s">
        <v>5</v>
      </c>
      <c r="AA57" s="188" t="s">
        <v>5</v>
      </c>
      <c r="AB57" s="188" t="s">
        <v>5</v>
      </c>
      <c r="AC57" s="188" t="s">
        <v>5</v>
      </c>
      <c r="AD57" s="188" t="s">
        <v>5</v>
      </c>
      <c r="AE57" s="188" t="s">
        <v>5</v>
      </c>
      <c r="AF57" s="188"/>
      <c r="AG57" s="188" t="s">
        <v>5</v>
      </c>
      <c r="AH57" s="188" t="s">
        <v>5</v>
      </c>
      <c r="AI57" s="188" t="s">
        <v>5</v>
      </c>
      <c r="AJ57" s="188" t="s">
        <v>5</v>
      </c>
      <c r="AK57" s="304" t="s">
        <v>5</v>
      </c>
      <c r="AL57" s="303" t="s">
        <v>5</v>
      </c>
      <c r="AM57" s="188" t="s">
        <v>5</v>
      </c>
      <c r="AN57" s="188" t="s">
        <v>5</v>
      </c>
      <c r="AO57" s="188" t="s">
        <v>5</v>
      </c>
      <c r="AP57" s="188" t="s">
        <v>5</v>
      </c>
      <c r="AQ57" s="188" t="s">
        <v>5</v>
      </c>
      <c r="AR57" s="306" t="s">
        <v>5</v>
      </c>
      <c r="AS57" s="303" t="s">
        <v>5</v>
      </c>
      <c r="AT57" s="188" t="s">
        <v>5</v>
      </c>
      <c r="AU57" s="188" t="s">
        <v>5</v>
      </c>
      <c r="AV57" s="188" t="s">
        <v>5</v>
      </c>
      <c r="AW57" s="188" t="s">
        <v>5</v>
      </c>
      <c r="AX57" s="188" t="s">
        <v>5</v>
      </c>
      <c r="AY57" s="188" t="s">
        <v>5</v>
      </c>
      <c r="AZ57" s="188" t="s">
        <v>5</v>
      </c>
      <c r="BA57" s="188" t="s">
        <v>5</v>
      </c>
      <c r="BB57" s="304" t="s">
        <v>5</v>
      </c>
      <c r="BC57" s="308" t="s">
        <v>5</v>
      </c>
      <c r="BD57" s="300" t="s">
        <v>5</v>
      </c>
      <c r="BE57" s="300" t="s">
        <v>5</v>
      </c>
      <c r="BF57" s="300" t="s">
        <v>5</v>
      </c>
      <c r="BG57" s="300" t="s">
        <v>5</v>
      </c>
      <c r="BH57" s="300" t="s">
        <v>5</v>
      </c>
      <c r="BI57" s="300" t="s">
        <v>5</v>
      </c>
      <c r="BJ57" s="300" t="s">
        <v>5</v>
      </c>
      <c r="BK57" s="300" t="s">
        <v>5</v>
      </c>
      <c r="BL57" s="300" t="s">
        <v>5</v>
      </c>
      <c r="BM57" s="300" t="s">
        <v>5</v>
      </c>
      <c r="BN57" s="300" t="s">
        <v>5</v>
      </c>
      <c r="BO57" s="300" t="s">
        <v>5</v>
      </c>
      <c r="BP57" s="300" t="s">
        <v>5</v>
      </c>
      <c r="BQ57" s="300" t="s">
        <v>5</v>
      </c>
      <c r="BR57" s="300"/>
      <c r="BS57" s="309" t="s">
        <v>1012</v>
      </c>
      <c r="BT57" s="300" t="s">
        <v>5</v>
      </c>
      <c r="BU57" s="300" t="s">
        <v>5</v>
      </c>
      <c r="BV57" s="301" t="s">
        <v>5</v>
      </c>
      <c r="BW57" s="310">
        <f t="shared" si="34"/>
        <v>0</v>
      </c>
      <c r="BX57" s="311">
        <f t="shared" si="35"/>
        <v>0</v>
      </c>
      <c r="BY57" s="312">
        <f t="shared" si="36"/>
        <v>0</v>
      </c>
      <c r="BZ57" s="311">
        <f t="shared" si="37"/>
        <v>0</v>
      </c>
      <c r="CA57" s="312">
        <f t="shared" si="38"/>
        <v>0</v>
      </c>
      <c r="CB57" s="311">
        <f t="shared" si="39"/>
        <v>0</v>
      </c>
      <c r="CC57" s="312">
        <f t="shared" si="40"/>
        <v>0</v>
      </c>
      <c r="CD57" s="311">
        <f t="shared" si="41"/>
        <v>0</v>
      </c>
      <c r="CE57" s="312">
        <f t="shared" si="42"/>
        <v>0</v>
      </c>
      <c r="CF57" s="311">
        <f t="shared" si="43"/>
        <v>0</v>
      </c>
      <c r="CG57" s="312">
        <f t="shared" si="44"/>
        <v>0</v>
      </c>
      <c r="CH57" s="311">
        <f t="shared" si="45"/>
        <v>0</v>
      </c>
      <c r="CI57" s="312">
        <f t="shared" si="46"/>
        <v>0</v>
      </c>
      <c r="CJ57" s="311">
        <f t="shared" si="47"/>
        <v>0</v>
      </c>
      <c r="CK57" s="312">
        <f t="shared" si="48"/>
        <v>0</v>
      </c>
      <c r="CL57" s="311">
        <f t="shared" si="49"/>
        <v>0</v>
      </c>
      <c r="CM57" s="312">
        <f t="shared" si="50"/>
        <v>0</v>
      </c>
      <c r="CN57" s="311">
        <f t="shared" si="51"/>
        <v>0</v>
      </c>
      <c r="CO57" s="312">
        <v>0</v>
      </c>
      <c r="CP57" s="311">
        <v>0</v>
      </c>
      <c r="CQ57" s="312">
        <f t="shared" si="52"/>
        <v>0</v>
      </c>
      <c r="CR57" s="311">
        <f t="shared" si="53"/>
        <v>0</v>
      </c>
      <c r="CS57" s="312">
        <f t="shared" si="54"/>
        <v>0</v>
      </c>
      <c r="CT57" s="311">
        <f t="shared" si="55"/>
        <v>0</v>
      </c>
      <c r="CU57" s="312">
        <v>0</v>
      </c>
      <c r="CV57" s="311">
        <v>0</v>
      </c>
      <c r="CW57" s="312">
        <f t="shared" si="56"/>
        <v>0</v>
      </c>
      <c r="CX57" s="311">
        <f t="shared" si="57"/>
        <v>0</v>
      </c>
      <c r="CY57" s="312">
        <f t="shared" si="58"/>
        <v>0</v>
      </c>
      <c r="CZ57" s="311">
        <f t="shared" si="59"/>
        <v>0</v>
      </c>
      <c r="DA57" s="312">
        <f t="shared" si="60"/>
        <v>0</v>
      </c>
      <c r="DB57" s="311">
        <f t="shared" si="61"/>
        <v>0</v>
      </c>
      <c r="DC57" s="313">
        <f t="shared" si="62"/>
        <v>64</v>
      </c>
      <c r="DD57" s="314">
        <f t="shared" si="63"/>
        <v>0</v>
      </c>
      <c r="DE57" s="312">
        <f t="shared" si="64"/>
        <v>0</v>
      </c>
      <c r="DF57" s="311">
        <f t="shared" si="65"/>
        <v>0</v>
      </c>
      <c r="DG57" s="312">
        <f t="shared" si="66"/>
        <v>0</v>
      </c>
      <c r="DH57" s="315">
        <f t="shared" si="67"/>
        <v>0</v>
      </c>
      <c r="DI57" s="296" t="s">
        <v>246</v>
      </c>
    </row>
    <row r="58" spans="1:113" ht="15.75">
      <c r="A58" s="297" t="s">
        <v>156</v>
      </c>
      <c r="B58" s="511" t="s">
        <v>249</v>
      </c>
      <c r="C58" s="296"/>
      <c r="D58" s="297" t="s">
        <v>1010</v>
      </c>
      <c r="E58" s="316" t="str">
        <f t="shared" si="32"/>
        <v/>
      </c>
      <c r="F58" s="299"/>
      <c r="G58" s="300" t="s">
        <v>5</v>
      </c>
      <c r="H58" s="300" t="s">
        <v>5</v>
      </c>
      <c r="I58" s="301" t="s">
        <v>5</v>
      </c>
      <c r="J58" s="302" t="str">
        <f t="shared" si="33"/>
        <v xml:space="preserve">CA_SENSOR_12
SYS_AVAILABLE
</v>
      </c>
      <c r="K58" s="303" t="s">
        <v>5</v>
      </c>
      <c r="L58" s="188" t="s">
        <v>5</v>
      </c>
      <c r="M58" s="188" t="s">
        <v>5</v>
      </c>
      <c r="N58" s="188" t="s">
        <v>5</v>
      </c>
      <c r="O58" s="188" t="s">
        <v>5</v>
      </c>
      <c r="P58" s="188"/>
      <c r="Q58" s="188" t="s">
        <v>1011</v>
      </c>
      <c r="R58" s="188" t="s">
        <v>5</v>
      </c>
      <c r="S58" s="188" t="s">
        <v>5</v>
      </c>
      <c r="T58" s="188" t="s">
        <v>5</v>
      </c>
      <c r="U58" s="188" t="s">
        <v>5</v>
      </c>
      <c r="V58" s="188" t="s">
        <v>5</v>
      </c>
      <c r="W58" s="188" t="s">
        <v>5</v>
      </c>
      <c r="X58" s="188" t="s">
        <v>5</v>
      </c>
      <c r="Y58" s="188" t="s">
        <v>1011</v>
      </c>
      <c r="Z58" s="188" t="s">
        <v>5</v>
      </c>
      <c r="AA58" s="188" t="s">
        <v>5</v>
      </c>
      <c r="AB58" s="188" t="s">
        <v>5</v>
      </c>
      <c r="AC58" s="188" t="s">
        <v>5</v>
      </c>
      <c r="AD58" s="188" t="s">
        <v>5</v>
      </c>
      <c r="AE58" s="188" t="s">
        <v>5</v>
      </c>
      <c r="AF58" s="188"/>
      <c r="AG58" s="188" t="s">
        <v>5</v>
      </c>
      <c r="AH58" s="188" t="s">
        <v>5</v>
      </c>
      <c r="AI58" s="188" t="s">
        <v>5</v>
      </c>
      <c r="AJ58" s="188" t="s">
        <v>5</v>
      </c>
      <c r="AK58" s="304" t="s">
        <v>5</v>
      </c>
      <c r="AL58" s="303" t="s">
        <v>5</v>
      </c>
      <c r="AM58" s="188" t="s">
        <v>5</v>
      </c>
      <c r="AN58" s="188" t="s">
        <v>5</v>
      </c>
      <c r="AO58" s="188" t="s">
        <v>5</v>
      </c>
      <c r="AP58" s="188" t="s">
        <v>5</v>
      </c>
      <c r="AQ58" s="188" t="s">
        <v>5</v>
      </c>
      <c r="AR58" s="306" t="s">
        <v>5</v>
      </c>
      <c r="AS58" s="303" t="s">
        <v>5</v>
      </c>
      <c r="AT58" s="188" t="s">
        <v>5</v>
      </c>
      <c r="AU58" s="188" t="s">
        <v>5</v>
      </c>
      <c r="AV58" s="188" t="s">
        <v>5</v>
      </c>
      <c r="AW58" s="188" t="s">
        <v>5</v>
      </c>
      <c r="AX58" s="188" t="s">
        <v>5</v>
      </c>
      <c r="AY58" s="188" t="s">
        <v>5</v>
      </c>
      <c r="AZ58" s="188" t="s">
        <v>5</v>
      </c>
      <c r="BA58" s="188" t="s">
        <v>5</v>
      </c>
      <c r="BB58" s="304" t="s">
        <v>5</v>
      </c>
      <c r="BC58" s="308" t="s">
        <v>5</v>
      </c>
      <c r="BD58" s="300" t="s">
        <v>5</v>
      </c>
      <c r="BE58" s="300" t="s">
        <v>5</v>
      </c>
      <c r="BF58" s="300" t="s">
        <v>5</v>
      </c>
      <c r="BG58" s="300" t="s">
        <v>5</v>
      </c>
      <c r="BH58" s="300" t="s">
        <v>5</v>
      </c>
      <c r="BI58" s="300" t="s">
        <v>5</v>
      </c>
      <c r="BJ58" s="300" t="s">
        <v>5</v>
      </c>
      <c r="BK58" s="300" t="s">
        <v>5</v>
      </c>
      <c r="BL58" s="300" t="s">
        <v>5</v>
      </c>
      <c r="BM58" s="300" t="s">
        <v>5</v>
      </c>
      <c r="BN58" s="300" t="s">
        <v>5</v>
      </c>
      <c r="BO58" s="300" t="s">
        <v>5</v>
      </c>
      <c r="BP58" s="300" t="s">
        <v>5</v>
      </c>
      <c r="BQ58" s="300" t="s">
        <v>5</v>
      </c>
      <c r="BR58" s="300"/>
      <c r="BS58" s="309" t="s">
        <v>1012</v>
      </c>
      <c r="BT58" s="300" t="s">
        <v>5</v>
      </c>
      <c r="BU58" s="300" t="s">
        <v>5</v>
      </c>
      <c r="BV58" s="301" t="s">
        <v>5</v>
      </c>
      <c r="BW58" s="310">
        <f t="shared" si="34"/>
        <v>0</v>
      </c>
      <c r="BX58" s="311">
        <f t="shared" si="35"/>
        <v>0</v>
      </c>
      <c r="BY58" s="312">
        <f t="shared" si="36"/>
        <v>0</v>
      </c>
      <c r="BZ58" s="311">
        <f t="shared" si="37"/>
        <v>0</v>
      </c>
      <c r="CA58" s="312">
        <f t="shared" si="38"/>
        <v>0</v>
      </c>
      <c r="CB58" s="311">
        <f t="shared" si="39"/>
        <v>0</v>
      </c>
      <c r="CC58" s="312">
        <f t="shared" si="40"/>
        <v>0</v>
      </c>
      <c r="CD58" s="311">
        <f t="shared" si="41"/>
        <v>0</v>
      </c>
      <c r="CE58" s="312">
        <f t="shared" si="42"/>
        <v>0</v>
      </c>
      <c r="CF58" s="311">
        <f t="shared" si="43"/>
        <v>0</v>
      </c>
      <c r="CG58" s="312">
        <f t="shared" si="44"/>
        <v>0</v>
      </c>
      <c r="CH58" s="311">
        <f t="shared" si="45"/>
        <v>0</v>
      </c>
      <c r="CI58" s="312">
        <f t="shared" si="46"/>
        <v>0</v>
      </c>
      <c r="CJ58" s="311">
        <f t="shared" si="47"/>
        <v>0</v>
      </c>
      <c r="CK58" s="312">
        <f t="shared" si="48"/>
        <v>0</v>
      </c>
      <c r="CL58" s="311">
        <f t="shared" si="49"/>
        <v>0</v>
      </c>
      <c r="CM58" s="312">
        <f t="shared" si="50"/>
        <v>0</v>
      </c>
      <c r="CN58" s="311">
        <f t="shared" si="51"/>
        <v>0</v>
      </c>
      <c r="CO58" s="312">
        <v>0</v>
      </c>
      <c r="CP58" s="311">
        <v>0</v>
      </c>
      <c r="CQ58" s="312">
        <f t="shared" si="52"/>
        <v>0</v>
      </c>
      <c r="CR58" s="311">
        <f t="shared" si="53"/>
        <v>0</v>
      </c>
      <c r="CS58" s="312">
        <f t="shared" si="54"/>
        <v>0</v>
      </c>
      <c r="CT58" s="311">
        <f t="shared" si="55"/>
        <v>0</v>
      </c>
      <c r="CU58" s="312">
        <v>0</v>
      </c>
      <c r="CV58" s="311">
        <v>0</v>
      </c>
      <c r="CW58" s="312">
        <f t="shared" si="56"/>
        <v>0</v>
      </c>
      <c r="CX58" s="311">
        <f t="shared" si="57"/>
        <v>0</v>
      </c>
      <c r="CY58" s="312">
        <f t="shared" si="58"/>
        <v>0</v>
      </c>
      <c r="CZ58" s="311">
        <f t="shared" si="59"/>
        <v>0</v>
      </c>
      <c r="DA58" s="312">
        <f t="shared" si="60"/>
        <v>0</v>
      </c>
      <c r="DB58" s="311">
        <f t="shared" si="61"/>
        <v>0</v>
      </c>
      <c r="DC58" s="313">
        <f t="shared" si="62"/>
        <v>64</v>
      </c>
      <c r="DD58" s="314">
        <f t="shared" si="63"/>
        <v>0</v>
      </c>
      <c r="DE58" s="312">
        <f t="shared" si="64"/>
        <v>0</v>
      </c>
      <c r="DF58" s="311">
        <f t="shared" si="65"/>
        <v>0</v>
      </c>
      <c r="DG58" s="312">
        <f t="shared" si="66"/>
        <v>0</v>
      </c>
      <c r="DH58" s="315">
        <f t="shared" si="67"/>
        <v>0</v>
      </c>
      <c r="DI58" s="296" t="s">
        <v>246</v>
      </c>
    </row>
    <row r="59" spans="1:113" ht="15.75">
      <c r="A59" s="297" t="s">
        <v>160</v>
      </c>
      <c r="B59" s="511" t="s">
        <v>251</v>
      </c>
      <c r="C59" s="296"/>
      <c r="D59" s="297" t="s">
        <v>1010</v>
      </c>
      <c r="E59" s="316" t="str">
        <f t="shared" si="32"/>
        <v/>
      </c>
      <c r="F59" s="299"/>
      <c r="G59" s="300" t="s">
        <v>5</v>
      </c>
      <c r="H59" s="300" t="s">
        <v>5</v>
      </c>
      <c r="I59" s="301" t="s">
        <v>5</v>
      </c>
      <c r="J59" s="302" t="str">
        <f t="shared" si="33"/>
        <v xml:space="preserve">CA_SENSOR_12
SYS_AVAILABLE
</v>
      </c>
      <c r="K59" s="303" t="s">
        <v>5</v>
      </c>
      <c r="L59" s="188" t="s">
        <v>5</v>
      </c>
      <c r="M59" s="188" t="s">
        <v>5</v>
      </c>
      <c r="N59" s="188" t="s">
        <v>5</v>
      </c>
      <c r="O59" s="188" t="s">
        <v>5</v>
      </c>
      <c r="P59" s="188"/>
      <c r="Q59" s="188" t="s">
        <v>1011</v>
      </c>
      <c r="R59" s="188" t="s">
        <v>5</v>
      </c>
      <c r="S59" s="188" t="s">
        <v>5</v>
      </c>
      <c r="T59" s="188" t="s">
        <v>5</v>
      </c>
      <c r="U59" s="188" t="s">
        <v>5</v>
      </c>
      <c r="V59" s="188" t="s">
        <v>5</v>
      </c>
      <c r="W59" s="188" t="s">
        <v>5</v>
      </c>
      <c r="X59" s="188" t="s">
        <v>5</v>
      </c>
      <c r="Y59" s="188" t="s">
        <v>1011</v>
      </c>
      <c r="Z59" s="188" t="s">
        <v>5</v>
      </c>
      <c r="AA59" s="188" t="s">
        <v>5</v>
      </c>
      <c r="AB59" s="188" t="s">
        <v>5</v>
      </c>
      <c r="AC59" s="188" t="s">
        <v>5</v>
      </c>
      <c r="AD59" s="188" t="s">
        <v>5</v>
      </c>
      <c r="AE59" s="188" t="s">
        <v>5</v>
      </c>
      <c r="AF59" s="188"/>
      <c r="AG59" s="188" t="s">
        <v>5</v>
      </c>
      <c r="AH59" s="188" t="s">
        <v>5</v>
      </c>
      <c r="AI59" s="188" t="s">
        <v>5</v>
      </c>
      <c r="AJ59" s="188" t="s">
        <v>5</v>
      </c>
      <c r="AK59" s="304" t="s">
        <v>5</v>
      </c>
      <c r="AL59" s="303" t="s">
        <v>5</v>
      </c>
      <c r="AM59" s="188" t="s">
        <v>5</v>
      </c>
      <c r="AN59" s="188" t="s">
        <v>5</v>
      </c>
      <c r="AO59" s="188" t="s">
        <v>5</v>
      </c>
      <c r="AP59" s="188" t="s">
        <v>5</v>
      </c>
      <c r="AQ59" s="188" t="s">
        <v>5</v>
      </c>
      <c r="AR59" s="306" t="s">
        <v>5</v>
      </c>
      <c r="AS59" s="303" t="s">
        <v>5</v>
      </c>
      <c r="AT59" s="188" t="s">
        <v>5</v>
      </c>
      <c r="AU59" s="188" t="s">
        <v>5</v>
      </c>
      <c r="AV59" s="188" t="s">
        <v>5</v>
      </c>
      <c r="AW59" s="188" t="s">
        <v>5</v>
      </c>
      <c r="AX59" s="188" t="s">
        <v>5</v>
      </c>
      <c r="AY59" s="188" t="s">
        <v>5</v>
      </c>
      <c r="AZ59" s="188" t="s">
        <v>5</v>
      </c>
      <c r="BA59" s="188" t="s">
        <v>5</v>
      </c>
      <c r="BB59" s="304" t="s">
        <v>5</v>
      </c>
      <c r="BC59" s="308" t="s">
        <v>5</v>
      </c>
      <c r="BD59" s="300" t="s">
        <v>5</v>
      </c>
      <c r="BE59" s="300" t="s">
        <v>5</v>
      </c>
      <c r="BF59" s="300" t="s">
        <v>5</v>
      </c>
      <c r="BG59" s="300" t="s">
        <v>5</v>
      </c>
      <c r="BH59" s="300" t="s">
        <v>5</v>
      </c>
      <c r="BI59" s="300" t="s">
        <v>5</v>
      </c>
      <c r="BJ59" s="300" t="s">
        <v>5</v>
      </c>
      <c r="BK59" s="300" t="s">
        <v>5</v>
      </c>
      <c r="BL59" s="300" t="s">
        <v>5</v>
      </c>
      <c r="BM59" s="300" t="s">
        <v>5</v>
      </c>
      <c r="BN59" s="300" t="s">
        <v>5</v>
      </c>
      <c r="BO59" s="300" t="s">
        <v>5</v>
      </c>
      <c r="BP59" s="300" t="s">
        <v>5</v>
      </c>
      <c r="BQ59" s="300" t="s">
        <v>5</v>
      </c>
      <c r="BR59" s="300"/>
      <c r="BS59" s="309" t="s">
        <v>1012</v>
      </c>
      <c r="BT59" s="300" t="s">
        <v>5</v>
      </c>
      <c r="BU59" s="300" t="s">
        <v>5</v>
      </c>
      <c r="BV59" s="301" t="s">
        <v>5</v>
      </c>
      <c r="BW59" s="310">
        <f t="shared" si="34"/>
        <v>0</v>
      </c>
      <c r="BX59" s="311">
        <f t="shared" si="35"/>
        <v>0</v>
      </c>
      <c r="BY59" s="312">
        <f t="shared" si="36"/>
        <v>0</v>
      </c>
      <c r="BZ59" s="311">
        <f t="shared" si="37"/>
        <v>0</v>
      </c>
      <c r="CA59" s="312">
        <f t="shared" si="38"/>
        <v>0</v>
      </c>
      <c r="CB59" s="311">
        <f t="shared" si="39"/>
        <v>0</v>
      </c>
      <c r="CC59" s="312">
        <f t="shared" si="40"/>
        <v>0</v>
      </c>
      <c r="CD59" s="311">
        <f t="shared" si="41"/>
        <v>0</v>
      </c>
      <c r="CE59" s="312">
        <f t="shared" si="42"/>
        <v>0</v>
      </c>
      <c r="CF59" s="311">
        <f t="shared" si="43"/>
        <v>0</v>
      </c>
      <c r="CG59" s="312">
        <f t="shared" si="44"/>
        <v>0</v>
      </c>
      <c r="CH59" s="311">
        <f t="shared" si="45"/>
        <v>0</v>
      </c>
      <c r="CI59" s="312">
        <f t="shared" si="46"/>
        <v>0</v>
      </c>
      <c r="CJ59" s="311">
        <f t="shared" si="47"/>
        <v>0</v>
      </c>
      <c r="CK59" s="312">
        <f t="shared" si="48"/>
        <v>0</v>
      </c>
      <c r="CL59" s="311">
        <f t="shared" si="49"/>
        <v>0</v>
      </c>
      <c r="CM59" s="312">
        <f t="shared" si="50"/>
        <v>0</v>
      </c>
      <c r="CN59" s="311">
        <f t="shared" si="51"/>
        <v>0</v>
      </c>
      <c r="CO59" s="312">
        <v>0</v>
      </c>
      <c r="CP59" s="311">
        <v>0</v>
      </c>
      <c r="CQ59" s="312">
        <f t="shared" si="52"/>
        <v>0</v>
      </c>
      <c r="CR59" s="311">
        <f t="shared" si="53"/>
        <v>0</v>
      </c>
      <c r="CS59" s="312">
        <f t="shared" si="54"/>
        <v>0</v>
      </c>
      <c r="CT59" s="311">
        <f t="shared" si="55"/>
        <v>0</v>
      </c>
      <c r="CU59" s="312">
        <v>0</v>
      </c>
      <c r="CV59" s="311">
        <v>0</v>
      </c>
      <c r="CW59" s="312">
        <f t="shared" si="56"/>
        <v>0</v>
      </c>
      <c r="CX59" s="311">
        <f t="shared" si="57"/>
        <v>0</v>
      </c>
      <c r="CY59" s="312">
        <f t="shared" si="58"/>
        <v>0</v>
      </c>
      <c r="CZ59" s="311">
        <f t="shared" si="59"/>
        <v>0</v>
      </c>
      <c r="DA59" s="312">
        <f t="shared" si="60"/>
        <v>0</v>
      </c>
      <c r="DB59" s="311">
        <f t="shared" si="61"/>
        <v>0</v>
      </c>
      <c r="DC59" s="313">
        <f t="shared" si="62"/>
        <v>64</v>
      </c>
      <c r="DD59" s="314">
        <f t="shared" si="63"/>
        <v>0</v>
      </c>
      <c r="DE59" s="312">
        <f t="shared" si="64"/>
        <v>0</v>
      </c>
      <c r="DF59" s="311">
        <f t="shared" si="65"/>
        <v>0</v>
      </c>
      <c r="DG59" s="312">
        <f t="shared" si="66"/>
        <v>0</v>
      </c>
      <c r="DH59" s="315">
        <f t="shared" si="67"/>
        <v>0</v>
      </c>
      <c r="DI59" s="296" t="s">
        <v>246</v>
      </c>
    </row>
    <row r="60" spans="1:113" ht="15.75">
      <c r="A60" s="297" t="s">
        <v>162</v>
      </c>
      <c r="B60" s="511" t="s">
        <v>253</v>
      </c>
      <c r="C60" s="296"/>
      <c r="D60" s="297" t="s">
        <v>1010</v>
      </c>
      <c r="E60" s="316" t="str">
        <f t="shared" si="32"/>
        <v/>
      </c>
      <c r="F60" s="299"/>
      <c r="G60" s="300" t="s">
        <v>5</v>
      </c>
      <c r="H60" s="300" t="s">
        <v>5</v>
      </c>
      <c r="I60" s="301" t="s">
        <v>5</v>
      </c>
      <c r="J60" s="302" t="str">
        <f t="shared" si="33"/>
        <v xml:space="preserve">CA_SENSOR_12
SYS_AVAILABLE
</v>
      </c>
      <c r="K60" s="303" t="s">
        <v>5</v>
      </c>
      <c r="L60" s="188" t="s">
        <v>5</v>
      </c>
      <c r="M60" s="188" t="s">
        <v>5</v>
      </c>
      <c r="N60" s="188" t="s">
        <v>5</v>
      </c>
      <c r="O60" s="188" t="s">
        <v>5</v>
      </c>
      <c r="P60" s="188"/>
      <c r="Q60" s="188" t="s">
        <v>1011</v>
      </c>
      <c r="R60" s="188" t="s">
        <v>5</v>
      </c>
      <c r="S60" s="188" t="s">
        <v>5</v>
      </c>
      <c r="T60" s="188" t="s">
        <v>5</v>
      </c>
      <c r="U60" s="188" t="s">
        <v>5</v>
      </c>
      <c r="V60" s="188" t="s">
        <v>5</v>
      </c>
      <c r="W60" s="188" t="s">
        <v>5</v>
      </c>
      <c r="X60" s="188" t="s">
        <v>5</v>
      </c>
      <c r="Y60" s="188" t="s">
        <v>1011</v>
      </c>
      <c r="Z60" s="188" t="s">
        <v>5</v>
      </c>
      <c r="AA60" s="188" t="s">
        <v>5</v>
      </c>
      <c r="AB60" s="188" t="s">
        <v>5</v>
      </c>
      <c r="AC60" s="188" t="s">
        <v>5</v>
      </c>
      <c r="AD60" s="188" t="s">
        <v>5</v>
      </c>
      <c r="AE60" s="188" t="s">
        <v>5</v>
      </c>
      <c r="AF60" s="188"/>
      <c r="AG60" s="188" t="s">
        <v>5</v>
      </c>
      <c r="AH60" s="188" t="s">
        <v>5</v>
      </c>
      <c r="AI60" s="188" t="s">
        <v>5</v>
      </c>
      <c r="AJ60" s="188" t="s">
        <v>5</v>
      </c>
      <c r="AK60" s="304" t="s">
        <v>5</v>
      </c>
      <c r="AL60" s="303" t="s">
        <v>5</v>
      </c>
      <c r="AM60" s="188" t="s">
        <v>5</v>
      </c>
      <c r="AN60" s="188" t="s">
        <v>5</v>
      </c>
      <c r="AO60" s="188" t="s">
        <v>5</v>
      </c>
      <c r="AP60" s="188" t="s">
        <v>5</v>
      </c>
      <c r="AQ60" s="188" t="s">
        <v>5</v>
      </c>
      <c r="AR60" s="306" t="s">
        <v>5</v>
      </c>
      <c r="AS60" s="303" t="s">
        <v>5</v>
      </c>
      <c r="AT60" s="188" t="s">
        <v>5</v>
      </c>
      <c r="AU60" s="188" t="s">
        <v>5</v>
      </c>
      <c r="AV60" s="188" t="s">
        <v>5</v>
      </c>
      <c r="AW60" s="188" t="s">
        <v>5</v>
      </c>
      <c r="AX60" s="188" t="s">
        <v>5</v>
      </c>
      <c r="AY60" s="188" t="s">
        <v>5</v>
      </c>
      <c r="AZ60" s="188" t="s">
        <v>5</v>
      </c>
      <c r="BA60" s="188" t="s">
        <v>5</v>
      </c>
      <c r="BB60" s="304" t="s">
        <v>5</v>
      </c>
      <c r="BC60" s="308" t="s">
        <v>5</v>
      </c>
      <c r="BD60" s="300" t="s">
        <v>5</v>
      </c>
      <c r="BE60" s="300" t="s">
        <v>5</v>
      </c>
      <c r="BF60" s="300" t="s">
        <v>5</v>
      </c>
      <c r="BG60" s="300" t="s">
        <v>5</v>
      </c>
      <c r="BH60" s="300" t="s">
        <v>5</v>
      </c>
      <c r="BI60" s="300" t="s">
        <v>5</v>
      </c>
      <c r="BJ60" s="300" t="s">
        <v>5</v>
      </c>
      <c r="BK60" s="300" t="s">
        <v>5</v>
      </c>
      <c r="BL60" s="300" t="s">
        <v>5</v>
      </c>
      <c r="BM60" s="300" t="s">
        <v>5</v>
      </c>
      <c r="BN60" s="300" t="s">
        <v>5</v>
      </c>
      <c r="BO60" s="300" t="s">
        <v>5</v>
      </c>
      <c r="BP60" s="300" t="s">
        <v>5</v>
      </c>
      <c r="BQ60" s="300" t="s">
        <v>5</v>
      </c>
      <c r="BR60" s="300"/>
      <c r="BS60" s="309" t="s">
        <v>1012</v>
      </c>
      <c r="BT60" s="300" t="s">
        <v>5</v>
      </c>
      <c r="BU60" s="300" t="s">
        <v>5</v>
      </c>
      <c r="BV60" s="301" t="s">
        <v>5</v>
      </c>
      <c r="BW60" s="310">
        <f t="shared" si="34"/>
        <v>0</v>
      </c>
      <c r="BX60" s="311">
        <f t="shared" si="35"/>
        <v>0</v>
      </c>
      <c r="BY60" s="312">
        <f t="shared" si="36"/>
        <v>0</v>
      </c>
      <c r="BZ60" s="311">
        <f t="shared" si="37"/>
        <v>0</v>
      </c>
      <c r="CA60" s="312">
        <f t="shared" si="38"/>
        <v>0</v>
      </c>
      <c r="CB60" s="311">
        <f t="shared" si="39"/>
        <v>0</v>
      </c>
      <c r="CC60" s="312">
        <f t="shared" si="40"/>
        <v>0</v>
      </c>
      <c r="CD60" s="311">
        <f t="shared" si="41"/>
        <v>0</v>
      </c>
      <c r="CE60" s="312">
        <f t="shared" si="42"/>
        <v>0</v>
      </c>
      <c r="CF60" s="311">
        <f t="shared" si="43"/>
        <v>0</v>
      </c>
      <c r="CG60" s="312">
        <f t="shared" si="44"/>
        <v>0</v>
      </c>
      <c r="CH60" s="311">
        <f t="shared" si="45"/>
        <v>0</v>
      </c>
      <c r="CI60" s="312">
        <f t="shared" si="46"/>
        <v>0</v>
      </c>
      <c r="CJ60" s="311">
        <f t="shared" si="47"/>
        <v>0</v>
      </c>
      <c r="CK60" s="312">
        <f t="shared" si="48"/>
        <v>0</v>
      </c>
      <c r="CL60" s="311">
        <f t="shared" si="49"/>
        <v>0</v>
      </c>
      <c r="CM60" s="312">
        <f t="shared" si="50"/>
        <v>0</v>
      </c>
      <c r="CN60" s="311">
        <f t="shared" si="51"/>
        <v>0</v>
      </c>
      <c r="CO60" s="312">
        <v>0</v>
      </c>
      <c r="CP60" s="311">
        <v>0</v>
      </c>
      <c r="CQ60" s="312">
        <f t="shared" si="52"/>
        <v>0</v>
      </c>
      <c r="CR60" s="311">
        <f t="shared" si="53"/>
        <v>0</v>
      </c>
      <c r="CS60" s="312">
        <f t="shared" si="54"/>
        <v>0</v>
      </c>
      <c r="CT60" s="311">
        <f t="shared" si="55"/>
        <v>0</v>
      </c>
      <c r="CU60" s="312">
        <v>0</v>
      </c>
      <c r="CV60" s="311">
        <v>0</v>
      </c>
      <c r="CW60" s="312">
        <f t="shared" si="56"/>
        <v>0</v>
      </c>
      <c r="CX60" s="311">
        <f t="shared" si="57"/>
        <v>0</v>
      </c>
      <c r="CY60" s="312">
        <f t="shared" si="58"/>
        <v>0</v>
      </c>
      <c r="CZ60" s="311">
        <f t="shared" si="59"/>
        <v>0</v>
      </c>
      <c r="DA60" s="312">
        <f t="shared" si="60"/>
        <v>0</v>
      </c>
      <c r="DB60" s="311">
        <f t="shared" si="61"/>
        <v>0</v>
      </c>
      <c r="DC60" s="313">
        <f t="shared" si="62"/>
        <v>64</v>
      </c>
      <c r="DD60" s="314">
        <f t="shared" si="63"/>
        <v>0</v>
      </c>
      <c r="DE60" s="312">
        <f t="shared" si="64"/>
        <v>0</v>
      </c>
      <c r="DF60" s="311">
        <f t="shared" si="65"/>
        <v>0</v>
      </c>
      <c r="DG60" s="312">
        <f t="shared" si="66"/>
        <v>0</v>
      </c>
      <c r="DH60" s="315">
        <f t="shared" si="67"/>
        <v>0</v>
      </c>
      <c r="DI60" s="296" t="s">
        <v>246</v>
      </c>
    </row>
    <row r="61" spans="1:113" ht="15.75">
      <c r="A61" s="297" t="s">
        <v>164</v>
      </c>
      <c r="B61" s="511" t="s">
        <v>255</v>
      </c>
      <c r="C61" s="296"/>
      <c r="D61" s="297" t="s">
        <v>1010</v>
      </c>
      <c r="E61" s="316" t="str">
        <f t="shared" si="32"/>
        <v/>
      </c>
      <c r="F61" s="299"/>
      <c r="G61" s="300" t="s">
        <v>5</v>
      </c>
      <c r="H61" s="300" t="s">
        <v>5</v>
      </c>
      <c r="I61" s="301" t="s">
        <v>5</v>
      </c>
      <c r="J61" s="302" t="str">
        <f t="shared" si="33"/>
        <v xml:space="preserve">CA_SENSOR_12
SYS_AVAILABLE
</v>
      </c>
      <c r="K61" s="303" t="s">
        <v>5</v>
      </c>
      <c r="L61" s="188" t="s">
        <v>5</v>
      </c>
      <c r="M61" s="188" t="s">
        <v>5</v>
      </c>
      <c r="N61" s="188" t="s">
        <v>5</v>
      </c>
      <c r="O61" s="188" t="s">
        <v>5</v>
      </c>
      <c r="P61" s="188"/>
      <c r="Q61" s="188" t="s">
        <v>1011</v>
      </c>
      <c r="R61" s="188" t="s">
        <v>5</v>
      </c>
      <c r="S61" s="188" t="s">
        <v>5</v>
      </c>
      <c r="T61" s="188" t="s">
        <v>5</v>
      </c>
      <c r="U61" s="188" t="s">
        <v>5</v>
      </c>
      <c r="V61" s="188" t="s">
        <v>5</v>
      </c>
      <c r="W61" s="188" t="s">
        <v>5</v>
      </c>
      <c r="X61" s="188" t="s">
        <v>5</v>
      </c>
      <c r="Y61" s="188" t="s">
        <v>1011</v>
      </c>
      <c r="Z61" s="188" t="s">
        <v>5</v>
      </c>
      <c r="AA61" s="188" t="s">
        <v>5</v>
      </c>
      <c r="AB61" s="188" t="s">
        <v>5</v>
      </c>
      <c r="AC61" s="188" t="s">
        <v>5</v>
      </c>
      <c r="AD61" s="188" t="s">
        <v>5</v>
      </c>
      <c r="AE61" s="188" t="s">
        <v>5</v>
      </c>
      <c r="AF61" s="188"/>
      <c r="AG61" s="188" t="s">
        <v>5</v>
      </c>
      <c r="AH61" s="188" t="s">
        <v>5</v>
      </c>
      <c r="AI61" s="188" t="s">
        <v>5</v>
      </c>
      <c r="AJ61" s="188" t="s">
        <v>5</v>
      </c>
      <c r="AK61" s="304" t="s">
        <v>5</v>
      </c>
      <c r="AL61" s="303" t="s">
        <v>5</v>
      </c>
      <c r="AM61" s="188" t="s">
        <v>5</v>
      </c>
      <c r="AN61" s="188" t="s">
        <v>5</v>
      </c>
      <c r="AO61" s="188" t="s">
        <v>5</v>
      </c>
      <c r="AP61" s="188" t="s">
        <v>5</v>
      </c>
      <c r="AQ61" s="188" t="s">
        <v>5</v>
      </c>
      <c r="AR61" s="306" t="s">
        <v>5</v>
      </c>
      <c r="AS61" s="303" t="s">
        <v>5</v>
      </c>
      <c r="AT61" s="188" t="s">
        <v>5</v>
      </c>
      <c r="AU61" s="188" t="s">
        <v>5</v>
      </c>
      <c r="AV61" s="188" t="s">
        <v>5</v>
      </c>
      <c r="AW61" s="188" t="s">
        <v>5</v>
      </c>
      <c r="AX61" s="188" t="s">
        <v>5</v>
      </c>
      <c r="AY61" s="188" t="s">
        <v>5</v>
      </c>
      <c r="AZ61" s="188" t="s">
        <v>5</v>
      </c>
      <c r="BA61" s="188" t="s">
        <v>5</v>
      </c>
      <c r="BB61" s="304" t="s">
        <v>5</v>
      </c>
      <c r="BC61" s="308" t="s">
        <v>5</v>
      </c>
      <c r="BD61" s="300" t="s">
        <v>5</v>
      </c>
      <c r="BE61" s="300" t="s">
        <v>5</v>
      </c>
      <c r="BF61" s="300" t="s">
        <v>5</v>
      </c>
      <c r="BG61" s="300" t="s">
        <v>5</v>
      </c>
      <c r="BH61" s="300" t="s">
        <v>5</v>
      </c>
      <c r="BI61" s="300" t="s">
        <v>5</v>
      </c>
      <c r="BJ61" s="300" t="s">
        <v>5</v>
      </c>
      <c r="BK61" s="300" t="s">
        <v>5</v>
      </c>
      <c r="BL61" s="300" t="s">
        <v>5</v>
      </c>
      <c r="BM61" s="300" t="s">
        <v>5</v>
      </c>
      <c r="BN61" s="300" t="s">
        <v>5</v>
      </c>
      <c r="BO61" s="300" t="s">
        <v>5</v>
      </c>
      <c r="BP61" s="300" t="s">
        <v>5</v>
      </c>
      <c r="BQ61" s="300" t="s">
        <v>5</v>
      </c>
      <c r="BR61" s="300"/>
      <c r="BS61" s="309" t="s">
        <v>1012</v>
      </c>
      <c r="BT61" s="300" t="s">
        <v>5</v>
      </c>
      <c r="BU61" s="300" t="s">
        <v>5</v>
      </c>
      <c r="BV61" s="301" t="s">
        <v>5</v>
      </c>
      <c r="BW61" s="310">
        <f t="shared" si="34"/>
        <v>0</v>
      </c>
      <c r="BX61" s="311">
        <f t="shared" si="35"/>
        <v>0</v>
      </c>
      <c r="BY61" s="312">
        <f t="shared" si="36"/>
        <v>0</v>
      </c>
      <c r="BZ61" s="311">
        <f t="shared" si="37"/>
        <v>0</v>
      </c>
      <c r="CA61" s="312">
        <f t="shared" si="38"/>
        <v>0</v>
      </c>
      <c r="CB61" s="311">
        <f t="shared" si="39"/>
        <v>0</v>
      </c>
      <c r="CC61" s="312">
        <f t="shared" si="40"/>
        <v>0</v>
      </c>
      <c r="CD61" s="311">
        <f t="shared" si="41"/>
        <v>0</v>
      </c>
      <c r="CE61" s="312">
        <f t="shared" si="42"/>
        <v>0</v>
      </c>
      <c r="CF61" s="311">
        <f t="shared" si="43"/>
        <v>0</v>
      </c>
      <c r="CG61" s="312">
        <f t="shared" si="44"/>
        <v>0</v>
      </c>
      <c r="CH61" s="311">
        <f t="shared" si="45"/>
        <v>0</v>
      </c>
      <c r="CI61" s="312">
        <f t="shared" si="46"/>
        <v>0</v>
      </c>
      <c r="CJ61" s="311">
        <f t="shared" si="47"/>
        <v>0</v>
      </c>
      <c r="CK61" s="312">
        <f t="shared" si="48"/>
        <v>0</v>
      </c>
      <c r="CL61" s="311">
        <f t="shared" si="49"/>
        <v>0</v>
      </c>
      <c r="CM61" s="312">
        <f t="shared" si="50"/>
        <v>0</v>
      </c>
      <c r="CN61" s="311">
        <f t="shared" si="51"/>
        <v>0</v>
      </c>
      <c r="CO61" s="312">
        <v>0</v>
      </c>
      <c r="CP61" s="311">
        <v>0</v>
      </c>
      <c r="CQ61" s="312">
        <f t="shared" si="52"/>
        <v>0</v>
      </c>
      <c r="CR61" s="311">
        <f t="shared" si="53"/>
        <v>0</v>
      </c>
      <c r="CS61" s="312">
        <f t="shared" si="54"/>
        <v>0</v>
      </c>
      <c r="CT61" s="311">
        <f t="shared" si="55"/>
        <v>0</v>
      </c>
      <c r="CU61" s="312">
        <v>0</v>
      </c>
      <c r="CV61" s="311">
        <v>0</v>
      </c>
      <c r="CW61" s="312">
        <f t="shared" si="56"/>
        <v>0</v>
      </c>
      <c r="CX61" s="311">
        <f t="shared" si="57"/>
        <v>0</v>
      </c>
      <c r="CY61" s="312">
        <f t="shared" si="58"/>
        <v>0</v>
      </c>
      <c r="CZ61" s="311">
        <f t="shared" si="59"/>
        <v>0</v>
      </c>
      <c r="DA61" s="312">
        <f t="shared" si="60"/>
        <v>0</v>
      </c>
      <c r="DB61" s="311">
        <f t="shared" si="61"/>
        <v>0</v>
      </c>
      <c r="DC61" s="313">
        <f t="shared" si="62"/>
        <v>64</v>
      </c>
      <c r="DD61" s="314">
        <f t="shared" si="63"/>
        <v>0</v>
      </c>
      <c r="DE61" s="312">
        <f t="shared" si="64"/>
        <v>0</v>
      </c>
      <c r="DF61" s="311">
        <f t="shared" si="65"/>
        <v>0</v>
      </c>
      <c r="DG61" s="312">
        <f t="shared" si="66"/>
        <v>0</v>
      </c>
      <c r="DH61" s="315">
        <f t="shared" si="67"/>
        <v>0</v>
      </c>
      <c r="DI61" s="296" t="s">
        <v>246</v>
      </c>
    </row>
    <row r="62" spans="1:113" ht="15.75">
      <c r="A62" s="297" t="s">
        <v>166</v>
      </c>
      <c r="B62" s="511" t="s">
        <v>257</v>
      </c>
      <c r="C62" s="296"/>
      <c r="D62" s="297" t="s">
        <v>1010</v>
      </c>
      <c r="E62" s="316" t="str">
        <f t="shared" si="32"/>
        <v/>
      </c>
      <c r="F62" s="299"/>
      <c r="G62" s="300" t="s">
        <v>5</v>
      </c>
      <c r="H62" s="300" t="s">
        <v>5</v>
      </c>
      <c r="I62" s="301" t="s">
        <v>5</v>
      </c>
      <c r="J62" s="302" t="str">
        <f t="shared" si="33"/>
        <v xml:space="preserve">CA_SENSOR_12
SYS_AVAILABLE
</v>
      </c>
      <c r="K62" s="303" t="s">
        <v>5</v>
      </c>
      <c r="L62" s="188" t="s">
        <v>5</v>
      </c>
      <c r="M62" s="188" t="s">
        <v>5</v>
      </c>
      <c r="N62" s="188" t="s">
        <v>5</v>
      </c>
      <c r="O62" s="188" t="s">
        <v>5</v>
      </c>
      <c r="P62" s="188"/>
      <c r="Q62" s="188" t="s">
        <v>1011</v>
      </c>
      <c r="R62" s="188" t="s">
        <v>5</v>
      </c>
      <c r="S62" s="188" t="s">
        <v>5</v>
      </c>
      <c r="T62" s="188" t="s">
        <v>5</v>
      </c>
      <c r="U62" s="188" t="s">
        <v>5</v>
      </c>
      <c r="V62" s="188" t="s">
        <v>5</v>
      </c>
      <c r="W62" s="188" t="s">
        <v>5</v>
      </c>
      <c r="X62" s="188" t="s">
        <v>5</v>
      </c>
      <c r="Y62" s="188" t="s">
        <v>1011</v>
      </c>
      <c r="Z62" s="188" t="s">
        <v>5</v>
      </c>
      <c r="AA62" s="188" t="s">
        <v>5</v>
      </c>
      <c r="AB62" s="188" t="s">
        <v>5</v>
      </c>
      <c r="AC62" s="188" t="s">
        <v>5</v>
      </c>
      <c r="AD62" s="188" t="s">
        <v>5</v>
      </c>
      <c r="AE62" s="188" t="s">
        <v>5</v>
      </c>
      <c r="AF62" s="188"/>
      <c r="AG62" s="188" t="s">
        <v>5</v>
      </c>
      <c r="AH62" s="188" t="s">
        <v>5</v>
      </c>
      <c r="AI62" s="188" t="s">
        <v>5</v>
      </c>
      <c r="AJ62" s="188" t="s">
        <v>5</v>
      </c>
      <c r="AK62" s="304" t="s">
        <v>5</v>
      </c>
      <c r="AL62" s="303" t="s">
        <v>5</v>
      </c>
      <c r="AM62" s="188" t="s">
        <v>5</v>
      </c>
      <c r="AN62" s="188" t="s">
        <v>5</v>
      </c>
      <c r="AO62" s="188" t="s">
        <v>5</v>
      </c>
      <c r="AP62" s="188" t="s">
        <v>5</v>
      </c>
      <c r="AQ62" s="188" t="s">
        <v>5</v>
      </c>
      <c r="AR62" s="306" t="s">
        <v>5</v>
      </c>
      <c r="AS62" s="303" t="s">
        <v>5</v>
      </c>
      <c r="AT62" s="188" t="s">
        <v>5</v>
      </c>
      <c r="AU62" s="188" t="s">
        <v>5</v>
      </c>
      <c r="AV62" s="188" t="s">
        <v>5</v>
      </c>
      <c r="AW62" s="188" t="s">
        <v>5</v>
      </c>
      <c r="AX62" s="188" t="s">
        <v>5</v>
      </c>
      <c r="AY62" s="188" t="s">
        <v>5</v>
      </c>
      <c r="AZ62" s="188" t="s">
        <v>5</v>
      </c>
      <c r="BA62" s="188" t="s">
        <v>5</v>
      </c>
      <c r="BB62" s="304" t="s">
        <v>5</v>
      </c>
      <c r="BC62" s="308" t="s">
        <v>5</v>
      </c>
      <c r="BD62" s="300" t="s">
        <v>5</v>
      </c>
      <c r="BE62" s="300" t="s">
        <v>5</v>
      </c>
      <c r="BF62" s="300" t="s">
        <v>5</v>
      </c>
      <c r="BG62" s="300" t="s">
        <v>5</v>
      </c>
      <c r="BH62" s="300" t="s">
        <v>5</v>
      </c>
      <c r="BI62" s="300" t="s">
        <v>5</v>
      </c>
      <c r="BJ62" s="300" t="s">
        <v>5</v>
      </c>
      <c r="BK62" s="300" t="s">
        <v>5</v>
      </c>
      <c r="BL62" s="300" t="s">
        <v>5</v>
      </c>
      <c r="BM62" s="300" t="s">
        <v>5</v>
      </c>
      <c r="BN62" s="300" t="s">
        <v>5</v>
      </c>
      <c r="BO62" s="300" t="s">
        <v>5</v>
      </c>
      <c r="BP62" s="300" t="s">
        <v>5</v>
      </c>
      <c r="BQ62" s="300" t="s">
        <v>5</v>
      </c>
      <c r="BR62" s="300"/>
      <c r="BS62" s="309" t="s">
        <v>1012</v>
      </c>
      <c r="BT62" s="300" t="s">
        <v>5</v>
      </c>
      <c r="BU62" s="300" t="s">
        <v>5</v>
      </c>
      <c r="BV62" s="301" t="s">
        <v>5</v>
      </c>
      <c r="BW62" s="310">
        <f t="shared" si="34"/>
        <v>0</v>
      </c>
      <c r="BX62" s="311">
        <f t="shared" si="35"/>
        <v>0</v>
      </c>
      <c r="BY62" s="312">
        <f t="shared" si="36"/>
        <v>0</v>
      </c>
      <c r="BZ62" s="311">
        <f t="shared" si="37"/>
        <v>0</v>
      </c>
      <c r="CA62" s="312">
        <f t="shared" si="38"/>
        <v>0</v>
      </c>
      <c r="CB62" s="311">
        <f t="shared" si="39"/>
        <v>0</v>
      </c>
      <c r="CC62" s="312">
        <f t="shared" si="40"/>
        <v>0</v>
      </c>
      <c r="CD62" s="311">
        <f t="shared" si="41"/>
        <v>0</v>
      </c>
      <c r="CE62" s="312">
        <f t="shared" si="42"/>
        <v>0</v>
      </c>
      <c r="CF62" s="311">
        <f t="shared" si="43"/>
        <v>0</v>
      </c>
      <c r="CG62" s="312">
        <f t="shared" si="44"/>
        <v>0</v>
      </c>
      <c r="CH62" s="311">
        <f t="shared" si="45"/>
        <v>0</v>
      </c>
      <c r="CI62" s="312">
        <f t="shared" si="46"/>
        <v>0</v>
      </c>
      <c r="CJ62" s="311">
        <f t="shared" si="47"/>
        <v>0</v>
      </c>
      <c r="CK62" s="312">
        <f t="shared" si="48"/>
        <v>0</v>
      </c>
      <c r="CL62" s="311">
        <f t="shared" si="49"/>
        <v>0</v>
      </c>
      <c r="CM62" s="312">
        <f t="shared" si="50"/>
        <v>0</v>
      </c>
      <c r="CN62" s="311">
        <f t="shared" si="51"/>
        <v>0</v>
      </c>
      <c r="CO62" s="312">
        <v>0</v>
      </c>
      <c r="CP62" s="311">
        <v>0</v>
      </c>
      <c r="CQ62" s="312">
        <f t="shared" si="52"/>
        <v>0</v>
      </c>
      <c r="CR62" s="311">
        <f t="shared" si="53"/>
        <v>0</v>
      </c>
      <c r="CS62" s="312">
        <f t="shared" si="54"/>
        <v>0</v>
      </c>
      <c r="CT62" s="311">
        <f t="shared" si="55"/>
        <v>0</v>
      </c>
      <c r="CU62" s="312">
        <v>0</v>
      </c>
      <c r="CV62" s="311">
        <v>0</v>
      </c>
      <c r="CW62" s="312">
        <f t="shared" si="56"/>
        <v>0</v>
      </c>
      <c r="CX62" s="311">
        <f t="shared" si="57"/>
        <v>0</v>
      </c>
      <c r="CY62" s="312">
        <f t="shared" si="58"/>
        <v>0</v>
      </c>
      <c r="CZ62" s="311">
        <f t="shared" si="59"/>
        <v>0</v>
      </c>
      <c r="DA62" s="312">
        <f t="shared" si="60"/>
        <v>0</v>
      </c>
      <c r="DB62" s="311">
        <f t="shared" si="61"/>
        <v>0</v>
      </c>
      <c r="DC62" s="313">
        <f t="shared" si="62"/>
        <v>64</v>
      </c>
      <c r="DD62" s="314">
        <f t="shared" si="63"/>
        <v>0</v>
      </c>
      <c r="DE62" s="312">
        <f t="shared" si="64"/>
        <v>0</v>
      </c>
      <c r="DF62" s="311">
        <f t="shared" si="65"/>
        <v>0</v>
      </c>
      <c r="DG62" s="312">
        <f t="shared" si="66"/>
        <v>0</v>
      </c>
      <c r="DH62" s="315">
        <f t="shared" si="67"/>
        <v>0</v>
      </c>
      <c r="DI62" s="296" t="s">
        <v>246</v>
      </c>
    </row>
    <row r="63" spans="1:113" ht="15.75">
      <c r="A63" s="297" t="s">
        <v>168</v>
      </c>
      <c r="B63" s="511" t="s">
        <v>259</v>
      </c>
      <c r="C63" s="296"/>
      <c r="D63" s="297" t="s">
        <v>1010</v>
      </c>
      <c r="E63" s="316" t="str">
        <f t="shared" si="32"/>
        <v/>
      </c>
      <c r="F63" s="299"/>
      <c r="G63" s="300" t="s">
        <v>5</v>
      </c>
      <c r="H63" s="300" t="s">
        <v>5</v>
      </c>
      <c r="I63" s="301" t="s">
        <v>5</v>
      </c>
      <c r="J63" s="302" t="str">
        <f t="shared" si="33"/>
        <v xml:space="preserve">CA_SENSOR_12
SYS_AVAILABLE
</v>
      </c>
      <c r="K63" s="303" t="s">
        <v>5</v>
      </c>
      <c r="L63" s="188" t="s">
        <v>5</v>
      </c>
      <c r="M63" s="188" t="s">
        <v>5</v>
      </c>
      <c r="N63" s="188" t="s">
        <v>5</v>
      </c>
      <c r="O63" s="188" t="s">
        <v>5</v>
      </c>
      <c r="P63" s="188"/>
      <c r="Q63" s="188" t="s">
        <v>1011</v>
      </c>
      <c r="R63" s="188" t="s">
        <v>5</v>
      </c>
      <c r="S63" s="188" t="s">
        <v>5</v>
      </c>
      <c r="T63" s="188" t="s">
        <v>5</v>
      </c>
      <c r="U63" s="188" t="s">
        <v>5</v>
      </c>
      <c r="V63" s="188" t="s">
        <v>5</v>
      </c>
      <c r="W63" s="188" t="s">
        <v>5</v>
      </c>
      <c r="X63" s="188" t="s">
        <v>5</v>
      </c>
      <c r="Y63" s="188" t="s">
        <v>1011</v>
      </c>
      <c r="Z63" s="188" t="s">
        <v>5</v>
      </c>
      <c r="AA63" s="188" t="s">
        <v>5</v>
      </c>
      <c r="AB63" s="188" t="s">
        <v>5</v>
      </c>
      <c r="AC63" s="188" t="s">
        <v>5</v>
      </c>
      <c r="AD63" s="188" t="s">
        <v>5</v>
      </c>
      <c r="AE63" s="188" t="s">
        <v>5</v>
      </c>
      <c r="AF63" s="188"/>
      <c r="AG63" s="188" t="s">
        <v>5</v>
      </c>
      <c r="AH63" s="188" t="s">
        <v>5</v>
      </c>
      <c r="AI63" s="188" t="s">
        <v>5</v>
      </c>
      <c r="AJ63" s="188" t="s">
        <v>5</v>
      </c>
      <c r="AK63" s="304" t="s">
        <v>5</v>
      </c>
      <c r="AL63" s="303" t="s">
        <v>5</v>
      </c>
      <c r="AM63" s="188" t="s">
        <v>5</v>
      </c>
      <c r="AN63" s="188" t="s">
        <v>5</v>
      </c>
      <c r="AO63" s="188" t="s">
        <v>5</v>
      </c>
      <c r="AP63" s="188" t="s">
        <v>5</v>
      </c>
      <c r="AQ63" s="188" t="s">
        <v>5</v>
      </c>
      <c r="AR63" s="306" t="s">
        <v>5</v>
      </c>
      <c r="AS63" s="303" t="s">
        <v>5</v>
      </c>
      <c r="AT63" s="188" t="s">
        <v>5</v>
      </c>
      <c r="AU63" s="188" t="s">
        <v>5</v>
      </c>
      <c r="AV63" s="188" t="s">
        <v>5</v>
      </c>
      <c r="AW63" s="188" t="s">
        <v>5</v>
      </c>
      <c r="AX63" s="188" t="s">
        <v>5</v>
      </c>
      <c r="AY63" s="188" t="s">
        <v>5</v>
      </c>
      <c r="AZ63" s="188" t="s">
        <v>5</v>
      </c>
      <c r="BA63" s="188" t="s">
        <v>5</v>
      </c>
      <c r="BB63" s="304" t="s">
        <v>5</v>
      </c>
      <c r="BC63" s="308" t="s">
        <v>5</v>
      </c>
      <c r="BD63" s="300" t="s">
        <v>5</v>
      </c>
      <c r="BE63" s="300" t="s">
        <v>5</v>
      </c>
      <c r="BF63" s="300" t="s">
        <v>5</v>
      </c>
      <c r="BG63" s="300" t="s">
        <v>5</v>
      </c>
      <c r="BH63" s="300" t="s">
        <v>5</v>
      </c>
      <c r="BI63" s="300" t="s">
        <v>5</v>
      </c>
      <c r="BJ63" s="300" t="s">
        <v>5</v>
      </c>
      <c r="BK63" s="300" t="s">
        <v>5</v>
      </c>
      <c r="BL63" s="300" t="s">
        <v>5</v>
      </c>
      <c r="BM63" s="300" t="s">
        <v>5</v>
      </c>
      <c r="BN63" s="300" t="s">
        <v>5</v>
      </c>
      <c r="BO63" s="300" t="s">
        <v>5</v>
      </c>
      <c r="BP63" s="300" t="s">
        <v>5</v>
      </c>
      <c r="BQ63" s="300" t="s">
        <v>5</v>
      </c>
      <c r="BR63" s="300"/>
      <c r="BS63" s="309" t="s">
        <v>1012</v>
      </c>
      <c r="BT63" s="300" t="s">
        <v>5</v>
      </c>
      <c r="BU63" s="300" t="s">
        <v>5</v>
      </c>
      <c r="BV63" s="301" t="s">
        <v>5</v>
      </c>
      <c r="BW63" s="310">
        <f t="shared" si="34"/>
        <v>0</v>
      </c>
      <c r="BX63" s="311">
        <f t="shared" si="35"/>
        <v>0</v>
      </c>
      <c r="BY63" s="312">
        <f t="shared" si="36"/>
        <v>0</v>
      </c>
      <c r="BZ63" s="311">
        <f t="shared" si="37"/>
        <v>0</v>
      </c>
      <c r="CA63" s="312">
        <f t="shared" si="38"/>
        <v>0</v>
      </c>
      <c r="CB63" s="311">
        <f t="shared" si="39"/>
        <v>0</v>
      </c>
      <c r="CC63" s="312">
        <f t="shared" si="40"/>
        <v>0</v>
      </c>
      <c r="CD63" s="311">
        <f t="shared" si="41"/>
        <v>0</v>
      </c>
      <c r="CE63" s="312">
        <f t="shared" si="42"/>
        <v>0</v>
      </c>
      <c r="CF63" s="311">
        <f t="shared" si="43"/>
        <v>0</v>
      </c>
      <c r="CG63" s="312">
        <f t="shared" si="44"/>
        <v>0</v>
      </c>
      <c r="CH63" s="311">
        <f t="shared" si="45"/>
        <v>0</v>
      </c>
      <c r="CI63" s="312">
        <f t="shared" si="46"/>
        <v>0</v>
      </c>
      <c r="CJ63" s="311">
        <f t="shared" si="47"/>
        <v>0</v>
      </c>
      <c r="CK63" s="312">
        <f t="shared" si="48"/>
        <v>0</v>
      </c>
      <c r="CL63" s="311">
        <f t="shared" si="49"/>
        <v>0</v>
      </c>
      <c r="CM63" s="312">
        <f t="shared" si="50"/>
        <v>0</v>
      </c>
      <c r="CN63" s="311">
        <f t="shared" si="51"/>
        <v>0</v>
      </c>
      <c r="CO63" s="312">
        <v>0</v>
      </c>
      <c r="CP63" s="311">
        <v>0</v>
      </c>
      <c r="CQ63" s="312">
        <f t="shared" si="52"/>
        <v>0</v>
      </c>
      <c r="CR63" s="311">
        <f t="shared" si="53"/>
        <v>0</v>
      </c>
      <c r="CS63" s="312">
        <f t="shared" si="54"/>
        <v>0</v>
      </c>
      <c r="CT63" s="311">
        <f t="shared" si="55"/>
        <v>0</v>
      </c>
      <c r="CU63" s="312">
        <v>0</v>
      </c>
      <c r="CV63" s="311">
        <v>0</v>
      </c>
      <c r="CW63" s="312">
        <f t="shared" si="56"/>
        <v>0</v>
      </c>
      <c r="CX63" s="311">
        <f t="shared" si="57"/>
        <v>0</v>
      </c>
      <c r="CY63" s="312">
        <f t="shared" si="58"/>
        <v>0</v>
      </c>
      <c r="CZ63" s="311">
        <f t="shared" si="59"/>
        <v>0</v>
      </c>
      <c r="DA63" s="312">
        <f t="shared" si="60"/>
        <v>0</v>
      </c>
      <c r="DB63" s="311">
        <f t="shared" si="61"/>
        <v>0</v>
      </c>
      <c r="DC63" s="313">
        <f t="shared" si="62"/>
        <v>64</v>
      </c>
      <c r="DD63" s="314">
        <f t="shared" si="63"/>
        <v>0</v>
      </c>
      <c r="DE63" s="312">
        <f t="shared" si="64"/>
        <v>0</v>
      </c>
      <c r="DF63" s="311">
        <f t="shared" si="65"/>
        <v>0</v>
      </c>
      <c r="DG63" s="312">
        <f t="shared" si="66"/>
        <v>0</v>
      </c>
      <c r="DH63" s="315">
        <f t="shared" si="67"/>
        <v>0</v>
      </c>
      <c r="DI63" s="296" t="s">
        <v>246</v>
      </c>
    </row>
    <row r="64" spans="1:113" ht="15.75">
      <c r="A64" s="297" t="s">
        <v>170</v>
      </c>
      <c r="B64" s="511" t="s">
        <v>261</v>
      </c>
      <c r="C64" s="296"/>
      <c r="D64" s="297" t="s">
        <v>1010</v>
      </c>
      <c r="E64" s="316" t="str">
        <f t="shared" si="32"/>
        <v/>
      </c>
      <c r="F64" s="299"/>
      <c r="G64" s="300" t="s">
        <v>5</v>
      </c>
      <c r="H64" s="300" t="s">
        <v>5</v>
      </c>
      <c r="I64" s="301" t="s">
        <v>5</v>
      </c>
      <c r="J64" s="302" t="str">
        <f t="shared" si="33"/>
        <v xml:space="preserve">CA_SENSOR_12
SYS_AVAILABLE
</v>
      </c>
      <c r="K64" s="303" t="s">
        <v>5</v>
      </c>
      <c r="L64" s="188" t="s">
        <v>5</v>
      </c>
      <c r="M64" s="188" t="s">
        <v>5</v>
      </c>
      <c r="N64" s="188" t="s">
        <v>5</v>
      </c>
      <c r="O64" s="188" t="s">
        <v>5</v>
      </c>
      <c r="P64" s="188"/>
      <c r="Q64" s="188" t="s">
        <v>1011</v>
      </c>
      <c r="R64" s="188" t="s">
        <v>5</v>
      </c>
      <c r="S64" s="188" t="s">
        <v>5</v>
      </c>
      <c r="T64" s="188" t="s">
        <v>5</v>
      </c>
      <c r="U64" s="188" t="s">
        <v>5</v>
      </c>
      <c r="V64" s="188" t="s">
        <v>5</v>
      </c>
      <c r="W64" s="188" t="s">
        <v>5</v>
      </c>
      <c r="X64" s="188" t="s">
        <v>5</v>
      </c>
      <c r="Y64" s="188" t="s">
        <v>1011</v>
      </c>
      <c r="Z64" s="188" t="s">
        <v>5</v>
      </c>
      <c r="AA64" s="188" t="s">
        <v>5</v>
      </c>
      <c r="AB64" s="188" t="s">
        <v>5</v>
      </c>
      <c r="AC64" s="188" t="s">
        <v>5</v>
      </c>
      <c r="AD64" s="188" t="s">
        <v>5</v>
      </c>
      <c r="AE64" s="188" t="s">
        <v>5</v>
      </c>
      <c r="AF64" s="188"/>
      <c r="AG64" s="188" t="s">
        <v>5</v>
      </c>
      <c r="AH64" s="188" t="s">
        <v>5</v>
      </c>
      <c r="AI64" s="188" t="s">
        <v>5</v>
      </c>
      <c r="AJ64" s="188" t="s">
        <v>5</v>
      </c>
      <c r="AK64" s="304" t="s">
        <v>5</v>
      </c>
      <c r="AL64" s="303" t="s">
        <v>5</v>
      </c>
      <c r="AM64" s="188" t="s">
        <v>5</v>
      </c>
      <c r="AN64" s="188" t="s">
        <v>5</v>
      </c>
      <c r="AO64" s="188" t="s">
        <v>5</v>
      </c>
      <c r="AP64" s="188" t="s">
        <v>5</v>
      </c>
      <c r="AQ64" s="188" t="s">
        <v>5</v>
      </c>
      <c r="AR64" s="306" t="s">
        <v>5</v>
      </c>
      <c r="AS64" s="303" t="s">
        <v>5</v>
      </c>
      <c r="AT64" s="188" t="s">
        <v>5</v>
      </c>
      <c r="AU64" s="188" t="s">
        <v>5</v>
      </c>
      <c r="AV64" s="188" t="s">
        <v>5</v>
      </c>
      <c r="AW64" s="188" t="s">
        <v>5</v>
      </c>
      <c r="AX64" s="188" t="s">
        <v>5</v>
      </c>
      <c r="AY64" s="188" t="s">
        <v>5</v>
      </c>
      <c r="AZ64" s="188" t="s">
        <v>5</v>
      </c>
      <c r="BA64" s="188" t="s">
        <v>5</v>
      </c>
      <c r="BB64" s="304" t="s">
        <v>5</v>
      </c>
      <c r="BC64" s="308" t="s">
        <v>5</v>
      </c>
      <c r="BD64" s="300" t="s">
        <v>5</v>
      </c>
      <c r="BE64" s="300" t="s">
        <v>5</v>
      </c>
      <c r="BF64" s="300" t="s">
        <v>5</v>
      </c>
      <c r="BG64" s="300" t="s">
        <v>5</v>
      </c>
      <c r="BH64" s="300" t="s">
        <v>5</v>
      </c>
      <c r="BI64" s="300" t="s">
        <v>5</v>
      </c>
      <c r="BJ64" s="300" t="s">
        <v>5</v>
      </c>
      <c r="BK64" s="300" t="s">
        <v>5</v>
      </c>
      <c r="BL64" s="300" t="s">
        <v>5</v>
      </c>
      <c r="BM64" s="300" t="s">
        <v>5</v>
      </c>
      <c r="BN64" s="300" t="s">
        <v>5</v>
      </c>
      <c r="BO64" s="300" t="s">
        <v>5</v>
      </c>
      <c r="BP64" s="300" t="s">
        <v>5</v>
      </c>
      <c r="BQ64" s="300" t="s">
        <v>5</v>
      </c>
      <c r="BR64" s="300"/>
      <c r="BS64" s="309" t="s">
        <v>1012</v>
      </c>
      <c r="BT64" s="300" t="s">
        <v>5</v>
      </c>
      <c r="BU64" s="300" t="s">
        <v>5</v>
      </c>
      <c r="BV64" s="301" t="s">
        <v>5</v>
      </c>
      <c r="BW64" s="310">
        <f t="shared" si="34"/>
        <v>0</v>
      </c>
      <c r="BX64" s="311">
        <f t="shared" si="35"/>
        <v>0</v>
      </c>
      <c r="BY64" s="312">
        <f t="shared" si="36"/>
        <v>0</v>
      </c>
      <c r="BZ64" s="311">
        <f t="shared" si="37"/>
        <v>0</v>
      </c>
      <c r="CA64" s="312">
        <f t="shared" si="38"/>
        <v>0</v>
      </c>
      <c r="CB64" s="311">
        <f t="shared" si="39"/>
        <v>0</v>
      </c>
      <c r="CC64" s="312">
        <f t="shared" si="40"/>
        <v>0</v>
      </c>
      <c r="CD64" s="311">
        <f t="shared" si="41"/>
        <v>0</v>
      </c>
      <c r="CE64" s="312">
        <f t="shared" si="42"/>
        <v>0</v>
      </c>
      <c r="CF64" s="311">
        <f t="shared" si="43"/>
        <v>0</v>
      </c>
      <c r="CG64" s="312">
        <f t="shared" si="44"/>
        <v>0</v>
      </c>
      <c r="CH64" s="311">
        <f t="shared" si="45"/>
        <v>0</v>
      </c>
      <c r="CI64" s="312">
        <f t="shared" si="46"/>
        <v>0</v>
      </c>
      <c r="CJ64" s="311">
        <f t="shared" si="47"/>
        <v>0</v>
      </c>
      <c r="CK64" s="312">
        <f t="shared" si="48"/>
        <v>0</v>
      </c>
      <c r="CL64" s="311">
        <f t="shared" si="49"/>
        <v>0</v>
      </c>
      <c r="CM64" s="312">
        <f t="shared" si="50"/>
        <v>0</v>
      </c>
      <c r="CN64" s="311">
        <f t="shared" si="51"/>
        <v>0</v>
      </c>
      <c r="CO64" s="312">
        <v>0</v>
      </c>
      <c r="CP64" s="311">
        <v>0</v>
      </c>
      <c r="CQ64" s="312">
        <f t="shared" si="52"/>
        <v>0</v>
      </c>
      <c r="CR64" s="311">
        <f t="shared" si="53"/>
        <v>0</v>
      </c>
      <c r="CS64" s="312">
        <f t="shared" si="54"/>
        <v>0</v>
      </c>
      <c r="CT64" s="311">
        <f t="shared" si="55"/>
        <v>0</v>
      </c>
      <c r="CU64" s="312">
        <v>0</v>
      </c>
      <c r="CV64" s="311">
        <v>0</v>
      </c>
      <c r="CW64" s="312">
        <f t="shared" si="56"/>
        <v>0</v>
      </c>
      <c r="CX64" s="311">
        <f t="shared" si="57"/>
        <v>0</v>
      </c>
      <c r="CY64" s="312">
        <f t="shared" si="58"/>
        <v>0</v>
      </c>
      <c r="CZ64" s="311">
        <f t="shared" si="59"/>
        <v>0</v>
      </c>
      <c r="DA64" s="312">
        <f t="shared" si="60"/>
        <v>0</v>
      </c>
      <c r="DB64" s="311">
        <f t="shared" si="61"/>
        <v>0</v>
      </c>
      <c r="DC64" s="313">
        <f t="shared" si="62"/>
        <v>64</v>
      </c>
      <c r="DD64" s="314">
        <f t="shared" si="63"/>
        <v>0</v>
      </c>
      <c r="DE64" s="312">
        <f t="shared" si="64"/>
        <v>0</v>
      </c>
      <c r="DF64" s="311">
        <f t="shared" si="65"/>
        <v>0</v>
      </c>
      <c r="DG64" s="312">
        <f t="shared" si="66"/>
        <v>0</v>
      </c>
      <c r="DH64" s="315">
        <f t="shared" si="67"/>
        <v>0</v>
      </c>
      <c r="DI64" s="296" t="s">
        <v>246</v>
      </c>
    </row>
    <row r="65" spans="1:113" ht="15.75">
      <c r="A65" s="297" t="s">
        <v>172</v>
      </c>
      <c r="B65" s="511" t="s">
        <v>263</v>
      </c>
      <c r="C65" s="296"/>
      <c r="D65" s="297" t="s">
        <v>1010</v>
      </c>
      <c r="E65" s="316" t="str">
        <f t="shared" si="32"/>
        <v/>
      </c>
      <c r="F65" s="299"/>
      <c r="G65" s="300" t="s">
        <v>5</v>
      </c>
      <c r="H65" s="300" t="s">
        <v>5</v>
      </c>
      <c r="I65" s="301" t="s">
        <v>5</v>
      </c>
      <c r="J65" s="302" t="str">
        <f t="shared" si="33"/>
        <v xml:space="preserve">CA_SENSOR_12
SYS_AVAILABLE
</v>
      </c>
      <c r="K65" s="303" t="s">
        <v>5</v>
      </c>
      <c r="L65" s="188" t="s">
        <v>5</v>
      </c>
      <c r="M65" s="188" t="s">
        <v>5</v>
      </c>
      <c r="N65" s="188" t="s">
        <v>5</v>
      </c>
      <c r="O65" s="188" t="s">
        <v>5</v>
      </c>
      <c r="P65" s="188"/>
      <c r="Q65" s="188" t="s">
        <v>1011</v>
      </c>
      <c r="R65" s="188" t="s">
        <v>5</v>
      </c>
      <c r="S65" s="188" t="s">
        <v>5</v>
      </c>
      <c r="T65" s="188" t="s">
        <v>5</v>
      </c>
      <c r="U65" s="188" t="s">
        <v>5</v>
      </c>
      <c r="V65" s="188" t="s">
        <v>5</v>
      </c>
      <c r="W65" s="188" t="s">
        <v>5</v>
      </c>
      <c r="X65" s="188" t="s">
        <v>5</v>
      </c>
      <c r="Y65" s="188" t="s">
        <v>1011</v>
      </c>
      <c r="Z65" s="188" t="s">
        <v>5</v>
      </c>
      <c r="AA65" s="188" t="s">
        <v>5</v>
      </c>
      <c r="AB65" s="188" t="s">
        <v>5</v>
      </c>
      <c r="AC65" s="188" t="s">
        <v>5</v>
      </c>
      <c r="AD65" s="188" t="s">
        <v>5</v>
      </c>
      <c r="AE65" s="188" t="s">
        <v>5</v>
      </c>
      <c r="AF65" s="188"/>
      <c r="AG65" s="188" t="s">
        <v>5</v>
      </c>
      <c r="AH65" s="188" t="s">
        <v>5</v>
      </c>
      <c r="AI65" s="188" t="s">
        <v>5</v>
      </c>
      <c r="AJ65" s="188" t="s">
        <v>5</v>
      </c>
      <c r="AK65" s="304" t="s">
        <v>5</v>
      </c>
      <c r="AL65" s="303" t="s">
        <v>5</v>
      </c>
      <c r="AM65" s="188" t="s">
        <v>5</v>
      </c>
      <c r="AN65" s="188" t="s">
        <v>5</v>
      </c>
      <c r="AO65" s="188" t="s">
        <v>5</v>
      </c>
      <c r="AP65" s="188" t="s">
        <v>5</v>
      </c>
      <c r="AQ65" s="188" t="s">
        <v>5</v>
      </c>
      <c r="AR65" s="306" t="s">
        <v>5</v>
      </c>
      <c r="AS65" s="303" t="s">
        <v>5</v>
      </c>
      <c r="AT65" s="188" t="s">
        <v>5</v>
      </c>
      <c r="AU65" s="188" t="s">
        <v>5</v>
      </c>
      <c r="AV65" s="188" t="s">
        <v>5</v>
      </c>
      <c r="AW65" s="188" t="s">
        <v>5</v>
      </c>
      <c r="AX65" s="188" t="s">
        <v>5</v>
      </c>
      <c r="AY65" s="188" t="s">
        <v>5</v>
      </c>
      <c r="AZ65" s="188" t="s">
        <v>5</v>
      </c>
      <c r="BA65" s="188" t="s">
        <v>5</v>
      </c>
      <c r="BB65" s="304" t="s">
        <v>5</v>
      </c>
      <c r="BC65" s="308" t="s">
        <v>5</v>
      </c>
      <c r="BD65" s="300" t="s">
        <v>5</v>
      </c>
      <c r="BE65" s="300" t="s">
        <v>5</v>
      </c>
      <c r="BF65" s="300" t="s">
        <v>5</v>
      </c>
      <c r="BG65" s="300" t="s">
        <v>5</v>
      </c>
      <c r="BH65" s="300" t="s">
        <v>5</v>
      </c>
      <c r="BI65" s="300" t="s">
        <v>5</v>
      </c>
      <c r="BJ65" s="300" t="s">
        <v>5</v>
      </c>
      <c r="BK65" s="300" t="s">
        <v>5</v>
      </c>
      <c r="BL65" s="300" t="s">
        <v>5</v>
      </c>
      <c r="BM65" s="300" t="s">
        <v>5</v>
      </c>
      <c r="BN65" s="300" t="s">
        <v>5</v>
      </c>
      <c r="BO65" s="300" t="s">
        <v>5</v>
      </c>
      <c r="BP65" s="300" t="s">
        <v>5</v>
      </c>
      <c r="BQ65" s="300" t="s">
        <v>5</v>
      </c>
      <c r="BR65" s="300"/>
      <c r="BS65" s="309" t="s">
        <v>1012</v>
      </c>
      <c r="BT65" s="300" t="s">
        <v>5</v>
      </c>
      <c r="BU65" s="300" t="s">
        <v>5</v>
      </c>
      <c r="BV65" s="301" t="s">
        <v>5</v>
      </c>
      <c r="BW65" s="310">
        <f t="shared" si="34"/>
        <v>0</v>
      </c>
      <c r="BX65" s="311">
        <f t="shared" si="35"/>
        <v>0</v>
      </c>
      <c r="BY65" s="312">
        <f t="shared" si="36"/>
        <v>0</v>
      </c>
      <c r="BZ65" s="311">
        <f t="shared" si="37"/>
        <v>0</v>
      </c>
      <c r="CA65" s="312">
        <f t="shared" si="38"/>
        <v>0</v>
      </c>
      <c r="CB65" s="311">
        <f t="shared" si="39"/>
        <v>0</v>
      </c>
      <c r="CC65" s="312">
        <f t="shared" si="40"/>
        <v>0</v>
      </c>
      <c r="CD65" s="311">
        <f t="shared" si="41"/>
        <v>0</v>
      </c>
      <c r="CE65" s="312">
        <f t="shared" si="42"/>
        <v>0</v>
      </c>
      <c r="CF65" s="311">
        <f t="shared" si="43"/>
        <v>0</v>
      </c>
      <c r="CG65" s="312">
        <f t="shared" si="44"/>
        <v>0</v>
      </c>
      <c r="CH65" s="311">
        <f t="shared" si="45"/>
        <v>0</v>
      </c>
      <c r="CI65" s="312">
        <f t="shared" si="46"/>
        <v>0</v>
      </c>
      <c r="CJ65" s="311">
        <f t="shared" si="47"/>
        <v>0</v>
      </c>
      <c r="CK65" s="312">
        <f t="shared" si="48"/>
        <v>0</v>
      </c>
      <c r="CL65" s="311">
        <f t="shared" si="49"/>
        <v>0</v>
      </c>
      <c r="CM65" s="312">
        <f t="shared" si="50"/>
        <v>0</v>
      </c>
      <c r="CN65" s="311">
        <f t="shared" si="51"/>
        <v>0</v>
      </c>
      <c r="CO65" s="312">
        <v>0</v>
      </c>
      <c r="CP65" s="311">
        <v>0</v>
      </c>
      <c r="CQ65" s="312">
        <f t="shared" si="52"/>
        <v>0</v>
      </c>
      <c r="CR65" s="311">
        <f t="shared" si="53"/>
        <v>0</v>
      </c>
      <c r="CS65" s="312">
        <f t="shared" si="54"/>
        <v>0</v>
      </c>
      <c r="CT65" s="311">
        <f t="shared" si="55"/>
        <v>0</v>
      </c>
      <c r="CU65" s="312">
        <v>0</v>
      </c>
      <c r="CV65" s="311">
        <v>0</v>
      </c>
      <c r="CW65" s="312">
        <f t="shared" si="56"/>
        <v>0</v>
      </c>
      <c r="CX65" s="311">
        <f t="shared" si="57"/>
        <v>0</v>
      </c>
      <c r="CY65" s="312">
        <f t="shared" si="58"/>
        <v>0</v>
      </c>
      <c r="CZ65" s="311">
        <f t="shared" si="59"/>
        <v>0</v>
      </c>
      <c r="DA65" s="312">
        <f t="shared" si="60"/>
        <v>0</v>
      </c>
      <c r="DB65" s="311">
        <f t="shared" si="61"/>
        <v>0</v>
      </c>
      <c r="DC65" s="313">
        <f t="shared" si="62"/>
        <v>64</v>
      </c>
      <c r="DD65" s="314">
        <f t="shared" si="63"/>
        <v>0</v>
      </c>
      <c r="DE65" s="312">
        <f t="shared" si="64"/>
        <v>0</v>
      </c>
      <c r="DF65" s="311">
        <f t="shared" si="65"/>
        <v>0</v>
      </c>
      <c r="DG65" s="312">
        <f t="shared" si="66"/>
        <v>0</v>
      </c>
      <c r="DH65" s="315">
        <f t="shared" si="67"/>
        <v>0</v>
      </c>
      <c r="DI65" s="296" t="s">
        <v>246</v>
      </c>
    </row>
    <row r="66" spans="1:113" ht="15.75">
      <c r="A66" s="297" t="s">
        <v>174</v>
      </c>
      <c r="B66" s="511" t="s">
        <v>265</v>
      </c>
      <c r="C66" s="296"/>
      <c r="D66" s="297" t="s">
        <v>1010</v>
      </c>
      <c r="E66" s="316" t="str">
        <f t="shared" si="32"/>
        <v/>
      </c>
      <c r="F66" s="299"/>
      <c r="G66" s="300" t="s">
        <v>5</v>
      </c>
      <c r="H66" s="300" t="s">
        <v>5</v>
      </c>
      <c r="I66" s="301" t="s">
        <v>5</v>
      </c>
      <c r="J66" s="302" t="str">
        <f t="shared" si="33"/>
        <v xml:space="preserve">CA_SENSOR_12
SYS_AVAILABLE
</v>
      </c>
      <c r="K66" s="303" t="s">
        <v>5</v>
      </c>
      <c r="L66" s="188" t="s">
        <v>5</v>
      </c>
      <c r="M66" s="188" t="s">
        <v>5</v>
      </c>
      <c r="N66" s="188" t="s">
        <v>5</v>
      </c>
      <c r="O66" s="188" t="s">
        <v>5</v>
      </c>
      <c r="P66" s="188"/>
      <c r="Q66" s="188" t="s">
        <v>1011</v>
      </c>
      <c r="R66" s="188" t="s">
        <v>5</v>
      </c>
      <c r="S66" s="188" t="s">
        <v>5</v>
      </c>
      <c r="T66" s="188" t="s">
        <v>5</v>
      </c>
      <c r="U66" s="188" t="s">
        <v>5</v>
      </c>
      <c r="V66" s="188" t="s">
        <v>5</v>
      </c>
      <c r="W66" s="188" t="s">
        <v>5</v>
      </c>
      <c r="X66" s="188" t="s">
        <v>5</v>
      </c>
      <c r="Y66" s="188" t="s">
        <v>1011</v>
      </c>
      <c r="Z66" s="188" t="s">
        <v>5</v>
      </c>
      <c r="AA66" s="188" t="s">
        <v>5</v>
      </c>
      <c r="AB66" s="188" t="s">
        <v>5</v>
      </c>
      <c r="AC66" s="188" t="s">
        <v>5</v>
      </c>
      <c r="AD66" s="188" t="s">
        <v>5</v>
      </c>
      <c r="AE66" s="188" t="s">
        <v>5</v>
      </c>
      <c r="AF66" s="188"/>
      <c r="AG66" s="188" t="s">
        <v>5</v>
      </c>
      <c r="AH66" s="188" t="s">
        <v>5</v>
      </c>
      <c r="AI66" s="188" t="s">
        <v>5</v>
      </c>
      <c r="AJ66" s="188" t="s">
        <v>5</v>
      </c>
      <c r="AK66" s="304" t="s">
        <v>5</v>
      </c>
      <c r="AL66" s="303" t="s">
        <v>5</v>
      </c>
      <c r="AM66" s="188" t="s">
        <v>5</v>
      </c>
      <c r="AN66" s="188" t="s">
        <v>5</v>
      </c>
      <c r="AO66" s="188" t="s">
        <v>5</v>
      </c>
      <c r="AP66" s="188" t="s">
        <v>5</v>
      </c>
      <c r="AQ66" s="188" t="s">
        <v>5</v>
      </c>
      <c r="AR66" s="306" t="s">
        <v>5</v>
      </c>
      <c r="AS66" s="303" t="s">
        <v>5</v>
      </c>
      <c r="AT66" s="188" t="s">
        <v>5</v>
      </c>
      <c r="AU66" s="188" t="s">
        <v>5</v>
      </c>
      <c r="AV66" s="188" t="s">
        <v>5</v>
      </c>
      <c r="AW66" s="188" t="s">
        <v>5</v>
      </c>
      <c r="AX66" s="188" t="s">
        <v>5</v>
      </c>
      <c r="AY66" s="188" t="s">
        <v>5</v>
      </c>
      <c r="AZ66" s="188" t="s">
        <v>5</v>
      </c>
      <c r="BA66" s="188" t="s">
        <v>5</v>
      </c>
      <c r="BB66" s="304" t="s">
        <v>5</v>
      </c>
      <c r="BC66" s="308" t="s">
        <v>5</v>
      </c>
      <c r="BD66" s="300" t="s">
        <v>5</v>
      </c>
      <c r="BE66" s="300" t="s">
        <v>5</v>
      </c>
      <c r="BF66" s="300" t="s">
        <v>5</v>
      </c>
      <c r="BG66" s="300" t="s">
        <v>5</v>
      </c>
      <c r="BH66" s="300" t="s">
        <v>5</v>
      </c>
      <c r="BI66" s="300" t="s">
        <v>5</v>
      </c>
      <c r="BJ66" s="300" t="s">
        <v>5</v>
      </c>
      <c r="BK66" s="300" t="s">
        <v>5</v>
      </c>
      <c r="BL66" s="300" t="s">
        <v>5</v>
      </c>
      <c r="BM66" s="300" t="s">
        <v>5</v>
      </c>
      <c r="BN66" s="300" t="s">
        <v>5</v>
      </c>
      <c r="BO66" s="300" t="s">
        <v>5</v>
      </c>
      <c r="BP66" s="300" t="s">
        <v>5</v>
      </c>
      <c r="BQ66" s="300" t="s">
        <v>5</v>
      </c>
      <c r="BR66" s="300"/>
      <c r="BS66" s="309" t="s">
        <v>1012</v>
      </c>
      <c r="BT66" s="300" t="s">
        <v>5</v>
      </c>
      <c r="BU66" s="300" t="s">
        <v>5</v>
      </c>
      <c r="BV66" s="301" t="s">
        <v>5</v>
      </c>
      <c r="BW66" s="310">
        <f t="shared" si="34"/>
        <v>0</v>
      </c>
      <c r="BX66" s="311">
        <f t="shared" si="35"/>
        <v>0</v>
      </c>
      <c r="BY66" s="312">
        <f t="shared" si="36"/>
        <v>0</v>
      </c>
      <c r="BZ66" s="311">
        <f t="shared" si="37"/>
        <v>0</v>
      </c>
      <c r="CA66" s="312">
        <f t="shared" si="38"/>
        <v>0</v>
      </c>
      <c r="CB66" s="311">
        <f t="shared" si="39"/>
        <v>0</v>
      </c>
      <c r="CC66" s="312">
        <f t="shared" si="40"/>
        <v>0</v>
      </c>
      <c r="CD66" s="311">
        <f t="shared" si="41"/>
        <v>0</v>
      </c>
      <c r="CE66" s="312">
        <f t="shared" si="42"/>
        <v>0</v>
      </c>
      <c r="CF66" s="311">
        <f t="shared" si="43"/>
        <v>0</v>
      </c>
      <c r="CG66" s="312">
        <f t="shared" si="44"/>
        <v>0</v>
      </c>
      <c r="CH66" s="311">
        <f t="shared" si="45"/>
        <v>0</v>
      </c>
      <c r="CI66" s="312">
        <f t="shared" si="46"/>
        <v>0</v>
      </c>
      <c r="CJ66" s="311">
        <f t="shared" si="47"/>
        <v>0</v>
      </c>
      <c r="CK66" s="312">
        <f t="shared" si="48"/>
        <v>0</v>
      </c>
      <c r="CL66" s="311">
        <f t="shared" si="49"/>
        <v>0</v>
      </c>
      <c r="CM66" s="312">
        <f t="shared" si="50"/>
        <v>0</v>
      </c>
      <c r="CN66" s="311">
        <f t="shared" si="51"/>
        <v>0</v>
      </c>
      <c r="CO66" s="312">
        <v>0</v>
      </c>
      <c r="CP66" s="311">
        <v>0</v>
      </c>
      <c r="CQ66" s="312">
        <f t="shared" si="52"/>
        <v>0</v>
      </c>
      <c r="CR66" s="311">
        <f t="shared" si="53"/>
        <v>0</v>
      </c>
      <c r="CS66" s="312">
        <f t="shared" si="54"/>
        <v>0</v>
      </c>
      <c r="CT66" s="311">
        <f t="shared" si="55"/>
        <v>0</v>
      </c>
      <c r="CU66" s="312">
        <v>0</v>
      </c>
      <c r="CV66" s="311">
        <v>0</v>
      </c>
      <c r="CW66" s="312">
        <f t="shared" si="56"/>
        <v>0</v>
      </c>
      <c r="CX66" s="311">
        <f t="shared" si="57"/>
        <v>0</v>
      </c>
      <c r="CY66" s="312">
        <f t="shared" si="58"/>
        <v>0</v>
      </c>
      <c r="CZ66" s="311">
        <f t="shared" si="59"/>
        <v>0</v>
      </c>
      <c r="DA66" s="312">
        <f t="shared" si="60"/>
        <v>0</v>
      </c>
      <c r="DB66" s="311">
        <f t="shared" si="61"/>
        <v>0</v>
      </c>
      <c r="DC66" s="313">
        <f t="shared" si="62"/>
        <v>64</v>
      </c>
      <c r="DD66" s="314">
        <f t="shared" si="63"/>
        <v>0</v>
      </c>
      <c r="DE66" s="312">
        <f t="shared" si="64"/>
        <v>0</v>
      </c>
      <c r="DF66" s="311">
        <f t="shared" si="65"/>
        <v>0</v>
      </c>
      <c r="DG66" s="312">
        <f t="shared" si="66"/>
        <v>0</v>
      </c>
      <c r="DH66" s="315">
        <f t="shared" si="67"/>
        <v>0</v>
      </c>
      <c r="DI66" s="296" t="s">
        <v>246</v>
      </c>
    </row>
    <row r="67" spans="1:113" ht="15.75">
      <c r="A67" s="297" t="s">
        <v>176</v>
      </c>
      <c r="B67" s="511" t="s">
        <v>267</v>
      </c>
      <c r="C67" s="296"/>
      <c r="D67" s="297" t="s">
        <v>1010</v>
      </c>
      <c r="E67" s="316" t="str">
        <f t="shared" si="32"/>
        <v/>
      </c>
      <c r="F67" s="299"/>
      <c r="G67" s="300" t="s">
        <v>5</v>
      </c>
      <c r="H67" s="300" t="s">
        <v>5</v>
      </c>
      <c r="I67" s="301" t="s">
        <v>5</v>
      </c>
      <c r="J67" s="302" t="str">
        <f t="shared" si="33"/>
        <v xml:space="preserve">CA_SENSOR_12
SYS_AVAILABLE
</v>
      </c>
      <c r="K67" s="303" t="s">
        <v>5</v>
      </c>
      <c r="L67" s="188" t="s">
        <v>5</v>
      </c>
      <c r="M67" s="188" t="s">
        <v>5</v>
      </c>
      <c r="N67" s="188" t="s">
        <v>5</v>
      </c>
      <c r="O67" s="188" t="s">
        <v>5</v>
      </c>
      <c r="P67" s="188"/>
      <c r="Q67" s="188" t="s">
        <v>1011</v>
      </c>
      <c r="R67" s="188" t="s">
        <v>5</v>
      </c>
      <c r="S67" s="188" t="s">
        <v>5</v>
      </c>
      <c r="T67" s="188" t="s">
        <v>5</v>
      </c>
      <c r="U67" s="188" t="s">
        <v>5</v>
      </c>
      <c r="V67" s="188" t="s">
        <v>5</v>
      </c>
      <c r="W67" s="188" t="s">
        <v>5</v>
      </c>
      <c r="X67" s="188" t="s">
        <v>5</v>
      </c>
      <c r="Y67" s="188" t="s">
        <v>1011</v>
      </c>
      <c r="Z67" s="188" t="s">
        <v>5</v>
      </c>
      <c r="AA67" s="188" t="s">
        <v>5</v>
      </c>
      <c r="AB67" s="188" t="s">
        <v>5</v>
      </c>
      <c r="AC67" s="188" t="s">
        <v>5</v>
      </c>
      <c r="AD67" s="188" t="s">
        <v>5</v>
      </c>
      <c r="AE67" s="188" t="s">
        <v>5</v>
      </c>
      <c r="AF67" s="188"/>
      <c r="AG67" s="188" t="s">
        <v>5</v>
      </c>
      <c r="AH67" s="188" t="s">
        <v>5</v>
      </c>
      <c r="AI67" s="188" t="s">
        <v>5</v>
      </c>
      <c r="AJ67" s="188" t="s">
        <v>5</v>
      </c>
      <c r="AK67" s="304" t="s">
        <v>5</v>
      </c>
      <c r="AL67" s="303" t="s">
        <v>5</v>
      </c>
      <c r="AM67" s="188" t="s">
        <v>5</v>
      </c>
      <c r="AN67" s="188" t="s">
        <v>5</v>
      </c>
      <c r="AO67" s="188" t="s">
        <v>5</v>
      </c>
      <c r="AP67" s="188" t="s">
        <v>5</v>
      </c>
      <c r="AQ67" s="188" t="s">
        <v>5</v>
      </c>
      <c r="AR67" s="306" t="s">
        <v>5</v>
      </c>
      <c r="AS67" s="303" t="s">
        <v>5</v>
      </c>
      <c r="AT67" s="188" t="s">
        <v>5</v>
      </c>
      <c r="AU67" s="188" t="s">
        <v>5</v>
      </c>
      <c r="AV67" s="188" t="s">
        <v>5</v>
      </c>
      <c r="AW67" s="188" t="s">
        <v>5</v>
      </c>
      <c r="AX67" s="188" t="s">
        <v>5</v>
      </c>
      <c r="AY67" s="188" t="s">
        <v>5</v>
      </c>
      <c r="AZ67" s="188" t="s">
        <v>5</v>
      </c>
      <c r="BA67" s="188" t="s">
        <v>5</v>
      </c>
      <c r="BB67" s="304" t="s">
        <v>5</v>
      </c>
      <c r="BC67" s="308" t="s">
        <v>5</v>
      </c>
      <c r="BD67" s="300" t="s">
        <v>5</v>
      </c>
      <c r="BE67" s="300" t="s">
        <v>5</v>
      </c>
      <c r="BF67" s="300" t="s">
        <v>5</v>
      </c>
      <c r="BG67" s="300" t="s">
        <v>5</v>
      </c>
      <c r="BH67" s="300" t="s">
        <v>5</v>
      </c>
      <c r="BI67" s="300" t="s">
        <v>5</v>
      </c>
      <c r="BJ67" s="300" t="s">
        <v>5</v>
      </c>
      <c r="BK67" s="300" t="s">
        <v>5</v>
      </c>
      <c r="BL67" s="300" t="s">
        <v>5</v>
      </c>
      <c r="BM67" s="300" t="s">
        <v>5</v>
      </c>
      <c r="BN67" s="300" t="s">
        <v>5</v>
      </c>
      <c r="BO67" s="300" t="s">
        <v>5</v>
      </c>
      <c r="BP67" s="300" t="s">
        <v>5</v>
      </c>
      <c r="BQ67" s="300" t="s">
        <v>5</v>
      </c>
      <c r="BR67" s="300"/>
      <c r="BS67" s="309" t="s">
        <v>1012</v>
      </c>
      <c r="BT67" s="300" t="s">
        <v>5</v>
      </c>
      <c r="BU67" s="300" t="s">
        <v>5</v>
      </c>
      <c r="BV67" s="301" t="s">
        <v>5</v>
      </c>
      <c r="BW67" s="310">
        <f t="shared" si="34"/>
        <v>0</v>
      </c>
      <c r="BX67" s="311">
        <f t="shared" si="35"/>
        <v>0</v>
      </c>
      <c r="BY67" s="312">
        <f t="shared" si="36"/>
        <v>0</v>
      </c>
      <c r="BZ67" s="311">
        <f t="shared" si="37"/>
        <v>0</v>
      </c>
      <c r="CA67" s="312">
        <f t="shared" si="38"/>
        <v>0</v>
      </c>
      <c r="CB67" s="311">
        <f t="shared" si="39"/>
        <v>0</v>
      </c>
      <c r="CC67" s="312">
        <f t="shared" si="40"/>
        <v>0</v>
      </c>
      <c r="CD67" s="311">
        <f t="shared" si="41"/>
        <v>0</v>
      </c>
      <c r="CE67" s="312">
        <f t="shared" si="42"/>
        <v>0</v>
      </c>
      <c r="CF67" s="311">
        <f t="shared" si="43"/>
        <v>0</v>
      </c>
      <c r="CG67" s="312">
        <f t="shared" si="44"/>
        <v>0</v>
      </c>
      <c r="CH67" s="311">
        <f t="shared" si="45"/>
        <v>0</v>
      </c>
      <c r="CI67" s="312">
        <f t="shared" si="46"/>
        <v>0</v>
      </c>
      <c r="CJ67" s="311">
        <f t="shared" si="47"/>
        <v>0</v>
      </c>
      <c r="CK67" s="312">
        <f t="shared" si="48"/>
        <v>0</v>
      </c>
      <c r="CL67" s="311">
        <f t="shared" si="49"/>
        <v>0</v>
      </c>
      <c r="CM67" s="312">
        <f t="shared" si="50"/>
        <v>0</v>
      </c>
      <c r="CN67" s="311">
        <f t="shared" si="51"/>
        <v>0</v>
      </c>
      <c r="CO67" s="312">
        <v>0</v>
      </c>
      <c r="CP67" s="311">
        <v>0</v>
      </c>
      <c r="CQ67" s="312">
        <f t="shared" si="52"/>
        <v>0</v>
      </c>
      <c r="CR67" s="311">
        <f t="shared" si="53"/>
        <v>0</v>
      </c>
      <c r="CS67" s="312">
        <f t="shared" si="54"/>
        <v>0</v>
      </c>
      <c r="CT67" s="311">
        <f t="shared" si="55"/>
        <v>0</v>
      </c>
      <c r="CU67" s="312">
        <v>0</v>
      </c>
      <c r="CV67" s="311">
        <v>0</v>
      </c>
      <c r="CW67" s="312">
        <f t="shared" si="56"/>
        <v>0</v>
      </c>
      <c r="CX67" s="311">
        <f t="shared" si="57"/>
        <v>0</v>
      </c>
      <c r="CY67" s="312">
        <f t="shared" si="58"/>
        <v>0</v>
      </c>
      <c r="CZ67" s="311">
        <f t="shared" si="59"/>
        <v>0</v>
      </c>
      <c r="DA67" s="312">
        <f t="shared" si="60"/>
        <v>0</v>
      </c>
      <c r="DB67" s="311">
        <f t="shared" si="61"/>
        <v>0</v>
      </c>
      <c r="DC67" s="313">
        <f t="shared" si="62"/>
        <v>64</v>
      </c>
      <c r="DD67" s="314">
        <f t="shared" si="63"/>
        <v>0</v>
      </c>
      <c r="DE67" s="312">
        <f t="shared" si="64"/>
        <v>0</v>
      </c>
      <c r="DF67" s="311">
        <f t="shared" si="65"/>
        <v>0</v>
      </c>
      <c r="DG67" s="312">
        <f t="shared" si="66"/>
        <v>0</v>
      </c>
      <c r="DH67" s="315">
        <f t="shared" si="67"/>
        <v>0</v>
      </c>
      <c r="DI67" s="296" t="s">
        <v>246</v>
      </c>
    </row>
    <row r="68" spans="1:113" ht="15.75">
      <c r="A68" s="297" t="s">
        <v>178</v>
      </c>
      <c r="B68" s="511" t="s">
        <v>269</v>
      </c>
      <c r="C68" s="296"/>
      <c r="D68" s="297" t="s">
        <v>1010</v>
      </c>
      <c r="E68" s="316" t="str">
        <f t="shared" si="32"/>
        <v/>
      </c>
      <c r="F68" s="299"/>
      <c r="G68" s="300" t="s">
        <v>5</v>
      </c>
      <c r="H68" s="300" t="s">
        <v>5</v>
      </c>
      <c r="I68" s="301" t="s">
        <v>5</v>
      </c>
      <c r="J68" s="302" t="str">
        <f t="shared" si="33"/>
        <v xml:space="preserve">CA_SENSOR_12
SYS_AVAILABLE
</v>
      </c>
      <c r="K68" s="303" t="s">
        <v>5</v>
      </c>
      <c r="L68" s="188" t="s">
        <v>5</v>
      </c>
      <c r="M68" s="188" t="s">
        <v>5</v>
      </c>
      <c r="N68" s="188" t="s">
        <v>5</v>
      </c>
      <c r="O68" s="188" t="s">
        <v>5</v>
      </c>
      <c r="P68" s="188"/>
      <c r="Q68" s="188" t="s">
        <v>1011</v>
      </c>
      <c r="R68" s="188" t="s">
        <v>5</v>
      </c>
      <c r="S68" s="188" t="s">
        <v>5</v>
      </c>
      <c r="T68" s="188" t="s">
        <v>5</v>
      </c>
      <c r="U68" s="188" t="s">
        <v>5</v>
      </c>
      <c r="V68" s="188" t="s">
        <v>5</v>
      </c>
      <c r="W68" s="188" t="s">
        <v>5</v>
      </c>
      <c r="X68" s="188" t="s">
        <v>5</v>
      </c>
      <c r="Y68" s="188" t="s">
        <v>1011</v>
      </c>
      <c r="Z68" s="188" t="s">
        <v>5</v>
      </c>
      <c r="AA68" s="188" t="s">
        <v>5</v>
      </c>
      <c r="AB68" s="188" t="s">
        <v>5</v>
      </c>
      <c r="AC68" s="188" t="s">
        <v>5</v>
      </c>
      <c r="AD68" s="188" t="s">
        <v>5</v>
      </c>
      <c r="AE68" s="188" t="s">
        <v>5</v>
      </c>
      <c r="AF68" s="188"/>
      <c r="AG68" s="188" t="s">
        <v>5</v>
      </c>
      <c r="AH68" s="188" t="s">
        <v>5</v>
      </c>
      <c r="AI68" s="188" t="s">
        <v>5</v>
      </c>
      <c r="AJ68" s="188" t="s">
        <v>5</v>
      </c>
      <c r="AK68" s="304" t="s">
        <v>5</v>
      </c>
      <c r="AL68" s="303" t="s">
        <v>5</v>
      </c>
      <c r="AM68" s="188" t="s">
        <v>5</v>
      </c>
      <c r="AN68" s="188" t="s">
        <v>5</v>
      </c>
      <c r="AO68" s="188" t="s">
        <v>5</v>
      </c>
      <c r="AP68" s="188" t="s">
        <v>5</v>
      </c>
      <c r="AQ68" s="188" t="s">
        <v>5</v>
      </c>
      <c r="AR68" s="306" t="s">
        <v>5</v>
      </c>
      <c r="AS68" s="303" t="s">
        <v>5</v>
      </c>
      <c r="AT68" s="188" t="s">
        <v>5</v>
      </c>
      <c r="AU68" s="188" t="s">
        <v>5</v>
      </c>
      <c r="AV68" s="188" t="s">
        <v>5</v>
      </c>
      <c r="AW68" s="188" t="s">
        <v>5</v>
      </c>
      <c r="AX68" s="188" t="s">
        <v>5</v>
      </c>
      <c r="AY68" s="188" t="s">
        <v>5</v>
      </c>
      <c r="AZ68" s="188" t="s">
        <v>5</v>
      </c>
      <c r="BA68" s="188" t="s">
        <v>5</v>
      </c>
      <c r="BB68" s="304" t="s">
        <v>5</v>
      </c>
      <c r="BC68" s="308" t="s">
        <v>5</v>
      </c>
      <c r="BD68" s="300" t="s">
        <v>5</v>
      </c>
      <c r="BE68" s="300" t="s">
        <v>5</v>
      </c>
      <c r="BF68" s="300" t="s">
        <v>5</v>
      </c>
      <c r="BG68" s="300" t="s">
        <v>5</v>
      </c>
      <c r="BH68" s="300" t="s">
        <v>5</v>
      </c>
      <c r="BI68" s="300" t="s">
        <v>5</v>
      </c>
      <c r="BJ68" s="300" t="s">
        <v>5</v>
      </c>
      <c r="BK68" s="300" t="s">
        <v>5</v>
      </c>
      <c r="BL68" s="300" t="s">
        <v>5</v>
      </c>
      <c r="BM68" s="300" t="s">
        <v>5</v>
      </c>
      <c r="BN68" s="300" t="s">
        <v>5</v>
      </c>
      <c r="BO68" s="300" t="s">
        <v>5</v>
      </c>
      <c r="BP68" s="300" t="s">
        <v>5</v>
      </c>
      <c r="BQ68" s="300" t="s">
        <v>5</v>
      </c>
      <c r="BR68" s="300"/>
      <c r="BS68" s="309" t="s">
        <v>1012</v>
      </c>
      <c r="BT68" s="300" t="s">
        <v>5</v>
      </c>
      <c r="BU68" s="300" t="s">
        <v>5</v>
      </c>
      <c r="BV68" s="301" t="s">
        <v>5</v>
      </c>
      <c r="BW68" s="310">
        <f t="shared" si="34"/>
        <v>0</v>
      </c>
      <c r="BX68" s="311">
        <f t="shared" si="35"/>
        <v>0</v>
      </c>
      <c r="BY68" s="312">
        <f t="shared" si="36"/>
        <v>0</v>
      </c>
      <c r="BZ68" s="311">
        <f t="shared" si="37"/>
        <v>0</v>
      </c>
      <c r="CA68" s="312">
        <f t="shared" si="38"/>
        <v>0</v>
      </c>
      <c r="CB68" s="311">
        <f t="shared" si="39"/>
        <v>0</v>
      </c>
      <c r="CC68" s="312">
        <f t="shared" si="40"/>
        <v>0</v>
      </c>
      <c r="CD68" s="311">
        <f t="shared" si="41"/>
        <v>0</v>
      </c>
      <c r="CE68" s="312">
        <f t="shared" si="42"/>
        <v>0</v>
      </c>
      <c r="CF68" s="311">
        <f t="shared" si="43"/>
        <v>0</v>
      </c>
      <c r="CG68" s="312">
        <f t="shared" si="44"/>
        <v>0</v>
      </c>
      <c r="CH68" s="311">
        <f t="shared" si="45"/>
        <v>0</v>
      </c>
      <c r="CI68" s="312">
        <f t="shared" si="46"/>
        <v>0</v>
      </c>
      <c r="CJ68" s="311">
        <f t="shared" si="47"/>
        <v>0</v>
      </c>
      <c r="CK68" s="312">
        <f t="shared" si="48"/>
        <v>0</v>
      </c>
      <c r="CL68" s="311">
        <f t="shared" si="49"/>
        <v>0</v>
      </c>
      <c r="CM68" s="312">
        <f t="shared" si="50"/>
        <v>0</v>
      </c>
      <c r="CN68" s="311">
        <f t="shared" si="51"/>
        <v>0</v>
      </c>
      <c r="CO68" s="312">
        <v>0</v>
      </c>
      <c r="CP68" s="311">
        <v>0</v>
      </c>
      <c r="CQ68" s="312">
        <f t="shared" si="52"/>
        <v>0</v>
      </c>
      <c r="CR68" s="311">
        <f t="shared" si="53"/>
        <v>0</v>
      </c>
      <c r="CS68" s="312">
        <f t="shared" si="54"/>
        <v>0</v>
      </c>
      <c r="CT68" s="311">
        <f t="shared" si="55"/>
        <v>0</v>
      </c>
      <c r="CU68" s="312">
        <v>0</v>
      </c>
      <c r="CV68" s="311">
        <v>0</v>
      </c>
      <c r="CW68" s="312">
        <f t="shared" si="56"/>
        <v>0</v>
      </c>
      <c r="CX68" s="311">
        <f t="shared" si="57"/>
        <v>0</v>
      </c>
      <c r="CY68" s="312">
        <f t="shared" si="58"/>
        <v>0</v>
      </c>
      <c r="CZ68" s="311">
        <f t="shared" si="59"/>
        <v>0</v>
      </c>
      <c r="DA68" s="312">
        <f t="shared" si="60"/>
        <v>0</v>
      </c>
      <c r="DB68" s="311">
        <f t="shared" si="61"/>
        <v>0</v>
      </c>
      <c r="DC68" s="313">
        <f t="shared" si="62"/>
        <v>64</v>
      </c>
      <c r="DD68" s="314">
        <f t="shared" si="63"/>
        <v>0</v>
      </c>
      <c r="DE68" s="312">
        <f t="shared" si="64"/>
        <v>0</v>
      </c>
      <c r="DF68" s="311">
        <f t="shared" si="65"/>
        <v>0</v>
      </c>
      <c r="DG68" s="312">
        <f t="shared" si="66"/>
        <v>0</v>
      </c>
      <c r="DH68" s="315">
        <f t="shared" si="67"/>
        <v>0</v>
      </c>
      <c r="DI68" s="296" t="s">
        <v>246</v>
      </c>
    </row>
    <row r="69" spans="1:113" ht="15.75">
      <c r="A69" s="297" t="s">
        <v>180</v>
      </c>
      <c r="B69" s="511" t="s">
        <v>271</v>
      </c>
      <c r="C69" s="296"/>
      <c r="D69" s="297" t="s">
        <v>1010</v>
      </c>
      <c r="E69" s="316" t="str">
        <f t="shared" si="32"/>
        <v/>
      </c>
      <c r="F69" s="299"/>
      <c r="G69" s="300" t="s">
        <v>5</v>
      </c>
      <c r="H69" s="300" t="s">
        <v>5</v>
      </c>
      <c r="I69" s="301" t="s">
        <v>5</v>
      </c>
      <c r="J69" s="302" t="str">
        <f t="shared" si="33"/>
        <v xml:space="preserve">CA_SENSOR_12
SYS_AVAILABLE
</v>
      </c>
      <c r="K69" s="303" t="s">
        <v>5</v>
      </c>
      <c r="L69" s="188" t="s">
        <v>5</v>
      </c>
      <c r="M69" s="188" t="s">
        <v>5</v>
      </c>
      <c r="N69" s="188" t="s">
        <v>5</v>
      </c>
      <c r="O69" s="188" t="s">
        <v>5</v>
      </c>
      <c r="P69" s="188"/>
      <c r="Q69" s="188" t="s">
        <v>1011</v>
      </c>
      <c r="R69" s="188" t="s">
        <v>5</v>
      </c>
      <c r="S69" s="188" t="s">
        <v>5</v>
      </c>
      <c r="T69" s="188" t="s">
        <v>5</v>
      </c>
      <c r="U69" s="188" t="s">
        <v>5</v>
      </c>
      <c r="V69" s="188" t="s">
        <v>5</v>
      </c>
      <c r="W69" s="188" t="s">
        <v>5</v>
      </c>
      <c r="X69" s="188" t="s">
        <v>5</v>
      </c>
      <c r="Y69" s="188" t="s">
        <v>1011</v>
      </c>
      <c r="Z69" s="188" t="s">
        <v>5</v>
      </c>
      <c r="AA69" s="188" t="s">
        <v>5</v>
      </c>
      <c r="AB69" s="188" t="s">
        <v>5</v>
      </c>
      <c r="AC69" s="188" t="s">
        <v>5</v>
      </c>
      <c r="AD69" s="188" t="s">
        <v>5</v>
      </c>
      <c r="AE69" s="188" t="s">
        <v>5</v>
      </c>
      <c r="AF69" s="188"/>
      <c r="AG69" s="188" t="s">
        <v>5</v>
      </c>
      <c r="AH69" s="188" t="s">
        <v>5</v>
      </c>
      <c r="AI69" s="188" t="s">
        <v>5</v>
      </c>
      <c r="AJ69" s="188" t="s">
        <v>5</v>
      </c>
      <c r="AK69" s="304" t="s">
        <v>5</v>
      </c>
      <c r="AL69" s="303" t="s">
        <v>5</v>
      </c>
      <c r="AM69" s="188" t="s">
        <v>5</v>
      </c>
      <c r="AN69" s="188" t="s">
        <v>5</v>
      </c>
      <c r="AO69" s="188" t="s">
        <v>5</v>
      </c>
      <c r="AP69" s="188" t="s">
        <v>5</v>
      </c>
      <c r="AQ69" s="188" t="s">
        <v>5</v>
      </c>
      <c r="AR69" s="306" t="s">
        <v>5</v>
      </c>
      <c r="AS69" s="303" t="s">
        <v>5</v>
      </c>
      <c r="AT69" s="188" t="s">
        <v>5</v>
      </c>
      <c r="AU69" s="188" t="s">
        <v>5</v>
      </c>
      <c r="AV69" s="188" t="s">
        <v>5</v>
      </c>
      <c r="AW69" s="188" t="s">
        <v>5</v>
      </c>
      <c r="AX69" s="188" t="s">
        <v>5</v>
      </c>
      <c r="AY69" s="188" t="s">
        <v>5</v>
      </c>
      <c r="AZ69" s="188" t="s">
        <v>5</v>
      </c>
      <c r="BA69" s="188" t="s">
        <v>5</v>
      </c>
      <c r="BB69" s="304" t="s">
        <v>5</v>
      </c>
      <c r="BC69" s="308" t="s">
        <v>5</v>
      </c>
      <c r="BD69" s="300" t="s">
        <v>5</v>
      </c>
      <c r="BE69" s="300" t="s">
        <v>5</v>
      </c>
      <c r="BF69" s="300" t="s">
        <v>5</v>
      </c>
      <c r="BG69" s="300" t="s">
        <v>5</v>
      </c>
      <c r="BH69" s="300" t="s">
        <v>5</v>
      </c>
      <c r="BI69" s="300" t="s">
        <v>5</v>
      </c>
      <c r="BJ69" s="300" t="s">
        <v>5</v>
      </c>
      <c r="BK69" s="300" t="s">
        <v>5</v>
      </c>
      <c r="BL69" s="300" t="s">
        <v>5</v>
      </c>
      <c r="BM69" s="300" t="s">
        <v>5</v>
      </c>
      <c r="BN69" s="300" t="s">
        <v>5</v>
      </c>
      <c r="BO69" s="300" t="s">
        <v>5</v>
      </c>
      <c r="BP69" s="300" t="s">
        <v>5</v>
      </c>
      <c r="BQ69" s="300" t="s">
        <v>5</v>
      </c>
      <c r="BR69" s="300"/>
      <c r="BS69" s="309" t="s">
        <v>1012</v>
      </c>
      <c r="BT69" s="300" t="s">
        <v>5</v>
      </c>
      <c r="BU69" s="300" t="s">
        <v>5</v>
      </c>
      <c r="BV69" s="301" t="s">
        <v>5</v>
      </c>
      <c r="BW69" s="310">
        <f t="shared" si="34"/>
        <v>0</v>
      </c>
      <c r="BX69" s="311">
        <f t="shared" si="35"/>
        <v>0</v>
      </c>
      <c r="BY69" s="312">
        <f t="shared" si="36"/>
        <v>0</v>
      </c>
      <c r="BZ69" s="311">
        <f t="shared" si="37"/>
        <v>0</v>
      </c>
      <c r="CA69" s="312">
        <f t="shared" si="38"/>
        <v>0</v>
      </c>
      <c r="CB69" s="311">
        <f t="shared" si="39"/>
        <v>0</v>
      </c>
      <c r="CC69" s="312">
        <f t="shared" si="40"/>
        <v>0</v>
      </c>
      <c r="CD69" s="311">
        <f t="shared" si="41"/>
        <v>0</v>
      </c>
      <c r="CE69" s="312">
        <f t="shared" si="42"/>
        <v>0</v>
      </c>
      <c r="CF69" s="311">
        <f t="shared" si="43"/>
        <v>0</v>
      </c>
      <c r="CG69" s="312">
        <f t="shared" si="44"/>
        <v>0</v>
      </c>
      <c r="CH69" s="311">
        <f t="shared" si="45"/>
        <v>0</v>
      </c>
      <c r="CI69" s="312">
        <f t="shared" si="46"/>
        <v>0</v>
      </c>
      <c r="CJ69" s="311">
        <f t="shared" si="47"/>
        <v>0</v>
      </c>
      <c r="CK69" s="312">
        <f t="shared" si="48"/>
        <v>0</v>
      </c>
      <c r="CL69" s="311">
        <f t="shared" si="49"/>
        <v>0</v>
      </c>
      <c r="CM69" s="312">
        <f t="shared" si="50"/>
        <v>0</v>
      </c>
      <c r="CN69" s="311">
        <f t="shared" si="51"/>
        <v>0</v>
      </c>
      <c r="CO69" s="312">
        <v>0</v>
      </c>
      <c r="CP69" s="311">
        <v>0</v>
      </c>
      <c r="CQ69" s="312">
        <f t="shared" si="52"/>
        <v>0</v>
      </c>
      <c r="CR69" s="311">
        <f t="shared" si="53"/>
        <v>0</v>
      </c>
      <c r="CS69" s="312">
        <f t="shared" si="54"/>
        <v>0</v>
      </c>
      <c r="CT69" s="311">
        <f t="shared" si="55"/>
        <v>0</v>
      </c>
      <c r="CU69" s="312">
        <v>0</v>
      </c>
      <c r="CV69" s="311">
        <v>0</v>
      </c>
      <c r="CW69" s="312">
        <f t="shared" si="56"/>
        <v>0</v>
      </c>
      <c r="CX69" s="311">
        <f t="shared" si="57"/>
        <v>0</v>
      </c>
      <c r="CY69" s="312">
        <f t="shared" si="58"/>
        <v>0</v>
      </c>
      <c r="CZ69" s="311">
        <f t="shared" si="59"/>
        <v>0</v>
      </c>
      <c r="DA69" s="312">
        <f t="shared" si="60"/>
        <v>0</v>
      </c>
      <c r="DB69" s="311">
        <f t="shared" si="61"/>
        <v>0</v>
      </c>
      <c r="DC69" s="313">
        <f t="shared" si="62"/>
        <v>64</v>
      </c>
      <c r="DD69" s="314">
        <f t="shared" si="63"/>
        <v>0</v>
      </c>
      <c r="DE69" s="312">
        <f t="shared" si="64"/>
        <v>0</v>
      </c>
      <c r="DF69" s="311">
        <f t="shared" si="65"/>
        <v>0</v>
      </c>
      <c r="DG69" s="312">
        <f t="shared" si="66"/>
        <v>0</v>
      </c>
      <c r="DH69" s="315">
        <f t="shared" si="67"/>
        <v>0</v>
      </c>
      <c r="DI69" s="296" t="s">
        <v>246</v>
      </c>
    </row>
    <row r="70" spans="1:113" ht="15.75">
      <c r="A70" s="297" t="s">
        <v>182</v>
      </c>
      <c r="B70" s="511" t="s">
        <v>273</v>
      </c>
      <c r="C70" s="296"/>
      <c r="D70" s="297" t="s">
        <v>1010</v>
      </c>
      <c r="E70" s="316" t="str">
        <f t="shared" ref="E70:E133" si="68">IF(F70="Y",$F$3&amp;CHAR(10),"") &amp; IF(G70="Y",$G$3&amp;CHAR(10),"") &amp; IF(H70="Y",$H$3&amp;CHAR(10),"") &amp; IF(I70="Y",$I$3&amp;CHAR(10),"")</f>
        <v/>
      </c>
      <c r="F70" s="299"/>
      <c r="G70" s="300" t="s">
        <v>5</v>
      </c>
      <c r="H70" s="300" t="s">
        <v>5</v>
      </c>
      <c r="I70" s="301" t="s">
        <v>5</v>
      </c>
      <c r="J70" s="302" t="str">
        <f t="shared" ref="J70:J133" si="69">IF(K70="Y",$K$3&amp;CHAR(10),"")  &amp; IF(L70="Y",$L$3&amp;CHAR(10),"")  &amp; IF(M70="Y",$M$3&amp;CHAR(10),"")  &amp; IF(N70="Y",$N$3&amp;CHAR(10),"")  &amp; IF(O70="Y",$O$3&amp;CHAR(10),"")  &amp; IF(P70="Y",$P$3&amp;CHAR(10),"") &amp; IF(Q70="Y",$Q$3&amp;CHAR(10),"")  &amp; IF(R70="Y",$R$3&amp;CHAR(10),"") &amp; IF(S70="Y",$S$3&amp;CHAR(10),"") &amp; IF(T70="Y",$T$3&amp;CHAR(10),"") &amp; IF(U70="Y",$U$3&amp;CHAR(10),"") &amp; IF(V70="Y",$V$3&amp;CHAR(10),"") &amp; IF(W70="Y",$W$3&amp;CHAR(10),"")  &amp; IF(X70="Y",$X$3&amp;CHAR(10),"") &amp; IF(Y70="Y",$Y$3&amp;CHAR(10),"")  &amp; IF(Z70="Y",$Z$3&amp;CHAR(10),"")  &amp; IF(AA70="Y",$AA$3&amp;CHAR(10),"") &amp; IF(AB70="Y",$AB$3&amp;CHAR(10),"") &amp; IF(AC70="Y",$AC$3&amp;CHAR(10),"")  &amp; IF(AD70="Y",$AD$3&amp;CHAR(10),"") &amp; IF(AE70="Y",$AE$3&amp;CHAR(10),"") &amp; IF(AG70="Y",$AG$3&amp;CHAR(10),"") &amp; IF(AH70="Y",$AH$3&amp;CHAR(10),"") &amp; IF(AI70="Y",$AI$3&amp;CHAR(10),"") &amp; IF(AJ70="Y",$AJ$3&amp;CHAR(10),"") &amp; IF(AK70="Y",$AK$3&amp;CHAR(10),"")</f>
        <v xml:space="preserve">CA_SENSOR_12
SYS_AVAILABLE
</v>
      </c>
      <c r="K70" s="303" t="s">
        <v>5</v>
      </c>
      <c r="L70" s="188" t="s">
        <v>5</v>
      </c>
      <c r="M70" s="188" t="s">
        <v>5</v>
      </c>
      <c r="N70" s="188" t="s">
        <v>5</v>
      </c>
      <c r="O70" s="188" t="s">
        <v>5</v>
      </c>
      <c r="P70" s="188"/>
      <c r="Q70" s="188" t="s">
        <v>1011</v>
      </c>
      <c r="R70" s="188" t="s">
        <v>5</v>
      </c>
      <c r="S70" s="188" t="s">
        <v>5</v>
      </c>
      <c r="T70" s="188" t="s">
        <v>5</v>
      </c>
      <c r="U70" s="188" t="s">
        <v>5</v>
      </c>
      <c r="V70" s="188" t="s">
        <v>5</v>
      </c>
      <c r="W70" s="188" t="s">
        <v>5</v>
      </c>
      <c r="X70" s="188" t="s">
        <v>5</v>
      </c>
      <c r="Y70" s="188" t="s">
        <v>1011</v>
      </c>
      <c r="Z70" s="188" t="s">
        <v>5</v>
      </c>
      <c r="AA70" s="188" t="s">
        <v>5</v>
      </c>
      <c r="AB70" s="188" t="s">
        <v>5</v>
      </c>
      <c r="AC70" s="188" t="s">
        <v>5</v>
      </c>
      <c r="AD70" s="188" t="s">
        <v>5</v>
      </c>
      <c r="AE70" s="188" t="s">
        <v>5</v>
      </c>
      <c r="AF70" s="188"/>
      <c r="AG70" s="188" t="s">
        <v>5</v>
      </c>
      <c r="AH70" s="188" t="s">
        <v>5</v>
      </c>
      <c r="AI70" s="188" t="s">
        <v>5</v>
      </c>
      <c r="AJ70" s="188" t="s">
        <v>5</v>
      </c>
      <c r="AK70" s="304" t="s">
        <v>5</v>
      </c>
      <c r="AL70" s="303" t="s">
        <v>5</v>
      </c>
      <c r="AM70" s="188" t="s">
        <v>5</v>
      </c>
      <c r="AN70" s="188" t="s">
        <v>5</v>
      </c>
      <c r="AO70" s="188" t="s">
        <v>5</v>
      </c>
      <c r="AP70" s="188" t="s">
        <v>5</v>
      </c>
      <c r="AQ70" s="188" t="s">
        <v>5</v>
      </c>
      <c r="AR70" s="306" t="s">
        <v>5</v>
      </c>
      <c r="AS70" s="303" t="s">
        <v>5</v>
      </c>
      <c r="AT70" s="188" t="s">
        <v>5</v>
      </c>
      <c r="AU70" s="188" t="s">
        <v>5</v>
      </c>
      <c r="AV70" s="188" t="s">
        <v>5</v>
      </c>
      <c r="AW70" s="188" t="s">
        <v>5</v>
      </c>
      <c r="AX70" s="188" t="s">
        <v>5</v>
      </c>
      <c r="AY70" s="188" t="s">
        <v>5</v>
      </c>
      <c r="AZ70" s="188" t="s">
        <v>5</v>
      </c>
      <c r="BA70" s="188" t="s">
        <v>5</v>
      </c>
      <c r="BB70" s="304" t="s">
        <v>5</v>
      </c>
      <c r="BC70" s="308" t="s">
        <v>5</v>
      </c>
      <c r="BD70" s="300" t="s">
        <v>5</v>
      </c>
      <c r="BE70" s="300" t="s">
        <v>5</v>
      </c>
      <c r="BF70" s="300" t="s">
        <v>5</v>
      </c>
      <c r="BG70" s="300" t="s">
        <v>5</v>
      </c>
      <c r="BH70" s="300" t="s">
        <v>5</v>
      </c>
      <c r="BI70" s="300" t="s">
        <v>5</v>
      </c>
      <c r="BJ70" s="300" t="s">
        <v>5</v>
      </c>
      <c r="BK70" s="300" t="s">
        <v>5</v>
      </c>
      <c r="BL70" s="300" t="s">
        <v>5</v>
      </c>
      <c r="BM70" s="300" t="s">
        <v>5</v>
      </c>
      <c r="BN70" s="300" t="s">
        <v>5</v>
      </c>
      <c r="BO70" s="300" t="s">
        <v>5</v>
      </c>
      <c r="BP70" s="300" t="s">
        <v>5</v>
      </c>
      <c r="BQ70" s="300" t="s">
        <v>5</v>
      </c>
      <c r="BR70" s="300"/>
      <c r="BS70" s="309" t="s">
        <v>1012</v>
      </c>
      <c r="BT70" s="300" t="s">
        <v>5</v>
      </c>
      <c r="BU70" s="300" t="s">
        <v>5</v>
      </c>
      <c r="BV70" s="301" t="s">
        <v>5</v>
      </c>
      <c r="BW70" s="310">
        <f t="shared" ref="BW70:BW133" si="70">IF(OR(AL70 = "re", AL70 = "IR"), $AL$4, 0)+IF(OR(AM70 = "re", AM70 = "IR"), $AM$4, 0)+IF(OR(AN70 = "re", AN70 = "IR"), $AN$4, 0)+IF(OR(AO70 = "re", AO70 = "IR"), $AO$4, 0)</f>
        <v>0</v>
      </c>
      <c r="BX70" s="311">
        <f t="shared" ref="BX70:BX133" si="71">IF(OR(AL70= "IR",AM70= "IR",AN70= "IR",AO70= "IR"), 1, 0)</f>
        <v>0</v>
      </c>
      <c r="BY70" s="312">
        <f t="shared" ref="BY70:BY133" si="72">IF(OR(AP70 = "re", AP70 = "IR"), $AP$4, 0)+IF(OR(AQ70 = "re", AQ70 = "IR"), $AQ$4, 0)+IF(OR(AR70 = "re", AR70 = "IR"), $AR$4, 0)</f>
        <v>0</v>
      </c>
      <c r="BZ70" s="311">
        <f t="shared" ref="BZ70:BZ133" si="73">IF(OR(AP70= "IR",AQ70= "IR",AR70= "IR"), 1, 0)</f>
        <v>0</v>
      </c>
      <c r="CA70" s="312">
        <f t="shared" ref="CA70:CA133" si="74">IF(OR(AU70 = "re", AU70 = "IR"), $AU$4, 0)+IF(OR(AW70 = "re", AW70 = "IR"), $AW$4, 0)+IF(OR(AS70 = "re", AS70 = "IR"), $AS$4, 0)+IF(OR(AX70 = "re", AX70 = "IR"), $AX$4, 0)+IF(OR(AV70 = "re", AV70 = "IR"), $AV$4, 0)+IF(OR(AT70 = "re", AT70 = "IR"), $AT$4, 0)+IF(OR(AY70 = "re", AY70 = "IR"), $AY$4, 0)</f>
        <v>0</v>
      </c>
      <c r="CB70" s="311">
        <f t="shared" ref="CB70:CB133" si="75">IF(OR(AU70= "IR",AW70= "IR",AS70= "IR",AX70= "IR",AV70= "IR",AT70= "IR",AY70= "IR"), 1, 0)</f>
        <v>0</v>
      </c>
      <c r="CC70" s="312">
        <f t="shared" ref="CC70:CC133" si="76">IF(OR(AZ70 = "re", AZ70 = "IR"), $AZ$4, 0)+IF(OR(BA70 = "re", BA70 = "IR"), $BA$4, 0)+IF(OR(BB70 = "re", BB70 = "IR"), $BB$4, 0)</f>
        <v>0</v>
      </c>
      <c r="CD70" s="311">
        <f t="shared" ref="CD70:CD133" si="77">IF(OR(AZ70= "IR",BA70= "IR",BB70= "IR"), 1, 0)</f>
        <v>0</v>
      </c>
      <c r="CE70" s="312">
        <f t="shared" ref="CE70:CE133" si="78">IF(OR(BC70 = "re", BC70 = "IR"), $BC$4, 0)+IF(OR(BD70 = "re", BD70 = "IR"), $BD$4, 0)</f>
        <v>0</v>
      </c>
      <c r="CF70" s="311">
        <f t="shared" ref="CF70:CF133" si="79">IF(OR(BC70= "IR",BD70= "IR"), 1, 0)</f>
        <v>0</v>
      </c>
      <c r="CG70" s="312">
        <f t="shared" ref="CG70:CG133" si="80">IF(OR(BE70 = "re", BE70 = "IR"), $BE$4, 0)</f>
        <v>0</v>
      </c>
      <c r="CH70" s="311">
        <f t="shared" ref="CH70:CH133" si="81">IF(OR(BE70= "IR"), 1, 0)</f>
        <v>0</v>
      </c>
      <c r="CI70" s="312">
        <f t="shared" ref="CI70:CI133" si="82">IF(OR(BF70 = "re", BF70 = "IR"), $BF$4, 0)</f>
        <v>0</v>
      </c>
      <c r="CJ70" s="311">
        <f t="shared" ref="CJ70:CJ133" si="83">IF(OR(BF70= "IR"), 1, 0)</f>
        <v>0</v>
      </c>
      <c r="CK70" s="312">
        <f t="shared" ref="CK70:CK133" si="84">IF(OR(BG70 = "re", BG70 = "IR"), $BG$4, 0)+IF(OR(BH70 = "re", BH70 = "IR"), $BH$4, 0)+IF(OR(BI70 = "re", BI70 = "IR"), $BI$4, 0)</f>
        <v>0</v>
      </c>
      <c r="CL70" s="311">
        <f t="shared" ref="CL70:CL133" si="85">IF(OR(BG70= "IR",BH70= "IR",BI70= "IR"), 1, 0)</f>
        <v>0</v>
      </c>
      <c r="CM70" s="312">
        <f t="shared" ref="CM70:CM133" si="86">IF(OR(BJ70 = "re", BJ70 = "IR"), $BJ$4, 0)</f>
        <v>0</v>
      </c>
      <c r="CN70" s="311">
        <f t="shared" ref="CN70:CN133" si="87">IF(OR(BJ70= "IR"), 1, 0)</f>
        <v>0</v>
      </c>
      <c r="CO70" s="312">
        <v>0</v>
      </c>
      <c r="CP70" s="311">
        <v>0</v>
      </c>
      <c r="CQ70" s="312">
        <f t="shared" ref="CQ70:CQ133" si="88">IF(OR(BK70 = "re", BK70 = "IR"), $BK$4, 0)</f>
        <v>0</v>
      </c>
      <c r="CR70" s="311">
        <f t="shared" ref="CR70:CR133" si="89">IF(OR(BK70= "IR"), 1, 0)</f>
        <v>0</v>
      </c>
      <c r="CS70" s="312">
        <f t="shared" ref="CS70:CS133" si="90">IF(OR(BL70 = "re", BL70 = "IR"), $BL$4, 0)</f>
        <v>0</v>
      </c>
      <c r="CT70" s="311">
        <f t="shared" ref="CT70:CT133" si="91">IF(OR(BL70= "IR"), 1, 0)</f>
        <v>0</v>
      </c>
      <c r="CU70" s="312">
        <v>0</v>
      </c>
      <c r="CV70" s="311">
        <v>0</v>
      </c>
      <c r="CW70" s="312">
        <f t="shared" ref="CW70:CW133" si="92">IF(OR(BM70 = "re", BM70 = "IR"), $BM$4, 0)</f>
        <v>0</v>
      </c>
      <c r="CX70" s="311">
        <f t="shared" ref="CX70:CX133" si="93">IF(OR(BM70= "IR"), 1, 0)</f>
        <v>0</v>
      </c>
      <c r="CY70" s="312">
        <f t="shared" ref="CY70:CY133" si="94">IF(OR(BN70 = "re", BN70 = "IR"), $BN$4, 0)+IF(OR(BO70 = "re", BO70 = "IR"), $BO$4, 0)</f>
        <v>0</v>
      </c>
      <c r="CZ70" s="311">
        <f t="shared" ref="CZ70:CZ133" si="95">IF(OR(BN70= "IR",BO70= "IR"), 1, 0)</f>
        <v>0</v>
      </c>
      <c r="DA70" s="312">
        <f t="shared" ref="DA70:DA133" si="96">IF(OR(BP70 = "re", BP70 = "IR"), $BP$4, 0)+IF(OR(BQ70 = "re", BQ70 = "IR"), $BQ$4, 0)</f>
        <v>0</v>
      </c>
      <c r="DB70" s="311">
        <f t="shared" ref="DB70:DB133" si="97">IF(OR(BP70= "IR",BQ70= "IR"), 1, 0)</f>
        <v>0</v>
      </c>
      <c r="DC70" s="313">
        <f t="shared" ref="DC70:DC133" si="98">IF(BR70&lt;&gt;"",$BR$4,0) + IF(BS70&lt;&gt;"",$BS$4,0)</f>
        <v>64</v>
      </c>
      <c r="DD70" s="314">
        <f t="shared" ref="DD70:DD133" si="99">IF(OR(BR70="IR",BS70="IR"),1,0)</f>
        <v>0</v>
      </c>
      <c r="DE70" s="312">
        <f t="shared" ref="DE70:DE133" si="100">IF(OR(BT70 = "re", BT70 = "IR"), $BT$4, 0)+IF(OR(BU70 = "re", BU70 = "IR"), $BU$4, 0)</f>
        <v>0</v>
      </c>
      <c r="DF70" s="311">
        <f t="shared" ref="DF70:DF133" si="101">IF(OR(BT70= "IR",BU70= "IR"), 1, 0)</f>
        <v>0</v>
      </c>
      <c r="DG70" s="312">
        <f t="shared" ref="DG70:DG133" si="102">IF(OR(BV70 = "re", BV70 = "IR"), $BV$4, 0)</f>
        <v>0</v>
      </c>
      <c r="DH70" s="315">
        <f t="shared" ref="DH70:DH133" si="103">IF(OR(BV70= "IR"), 1, 0)</f>
        <v>0</v>
      </c>
      <c r="DI70" s="296" t="s">
        <v>246</v>
      </c>
    </row>
    <row r="71" spans="1:113" ht="15.75">
      <c r="A71" s="297" t="s">
        <v>184</v>
      </c>
      <c r="B71" s="511" t="s">
        <v>275</v>
      </c>
      <c r="C71" s="296"/>
      <c r="D71" s="297" t="s">
        <v>1014</v>
      </c>
      <c r="E71" s="316" t="str">
        <f t="shared" si="68"/>
        <v/>
      </c>
      <c r="F71" s="299"/>
      <c r="G71" s="300" t="s">
        <v>5</v>
      </c>
      <c r="H71" s="300" t="s">
        <v>5</v>
      </c>
      <c r="I71" s="301" t="s">
        <v>5</v>
      </c>
      <c r="J71" s="302" t="str">
        <f t="shared" si="69"/>
        <v xml:space="preserve">CA_SENSOR_12
HW_PU
</v>
      </c>
      <c r="K71" s="303" t="s">
        <v>5</v>
      </c>
      <c r="L71" s="188" t="s">
        <v>5</v>
      </c>
      <c r="M71" s="188" t="s">
        <v>5</v>
      </c>
      <c r="N71" s="188" t="s">
        <v>5</v>
      </c>
      <c r="O71" s="188" t="s">
        <v>5</v>
      </c>
      <c r="P71" s="188"/>
      <c r="Q71" s="188" t="s">
        <v>1011</v>
      </c>
      <c r="R71" s="188" t="s">
        <v>5</v>
      </c>
      <c r="S71" s="188" t="s">
        <v>5</v>
      </c>
      <c r="T71" s="188" t="s">
        <v>5</v>
      </c>
      <c r="U71" s="188" t="s">
        <v>5</v>
      </c>
      <c r="V71" s="188" t="s">
        <v>5</v>
      </c>
      <c r="W71" s="188" t="s">
        <v>5</v>
      </c>
      <c r="X71" s="188" t="s">
        <v>5</v>
      </c>
      <c r="Y71" s="188" t="s">
        <v>5</v>
      </c>
      <c r="Z71" s="188" t="s">
        <v>1011</v>
      </c>
      <c r="AA71" s="188" t="s">
        <v>5</v>
      </c>
      <c r="AB71" s="188" t="s">
        <v>5</v>
      </c>
      <c r="AC71" s="188" t="s">
        <v>5</v>
      </c>
      <c r="AD71" s="188" t="s">
        <v>5</v>
      </c>
      <c r="AE71" s="188" t="s">
        <v>5</v>
      </c>
      <c r="AF71" s="188"/>
      <c r="AG71" s="188" t="s">
        <v>5</v>
      </c>
      <c r="AH71" s="188" t="s">
        <v>5</v>
      </c>
      <c r="AI71" s="188" t="s">
        <v>5</v>
      </c>
      <c r="AJ71" s="188" t="s">
        <v>5</v>
      </c>
      <c r="AK71" s="304" t="s">
        <v>5</v>
      </c>
      <c r="AL71" s="303" t="s">
        <v>5</v>
      </c>
      <c r="AM71" s="188" t="s">
        <v>5</v>
      </c>
      <c r="AN71" s="188" t="s">
        <v>5</v>
      </c>
      <c r="AO71" s="188" t="s">
        <v>5</v>
      </c>
      <c r="AP71" s="307" t="s">
        <v>1015</v>
      </c>
      <c r="AQ71" s="188" t="s">
        <v>5</v>
      </c>
      <c r="AR71" s="306" t="s">
        <v>5</v>
      </c>
      <c r="AS71" s="303" t="s">
        <v>5</v>
      </c>
      <c r="AT71" s="188" t="s">
        <v>5</v>
      </c>
      <c r="AU71" s="188" t="s">
        <v>5</v>
      </c>
      <c r="AV71" s="188" t="s">
        <v>5</v>
      </c>
      <c r="AW71" s="188" t="s">
        <v>5</v>
      </c>
      <c r="AX71" s="188" t="s">
        <v>5</v>
      </c>
      <c r="AY71" s="188" t="s">
        <v>5</v>
      </c>
      <c r="AZ71" s="307" t="s">
        <v>1015</v>
      </c>
      <c r="BA71" s="188" t="s">
        <v>5</v>
      </c>
      <c r="BB71" s="304" t="s">
        <v>5</v>
      </c>
      <c r="BC71" s="308" t="s">
        <v>5</v>
      </c>
      <c r="BD71" s="300" t="s">
        <v>5</v>
      </c>
      <c r="BE71" s="309" t="s">
        <v>1015</v>
      </c>
      <c r="BF71" s="300" t="s">
        <v>5</v>
      </c>
      <c r="BG71" s="300" t="s">
        <v>5</v>
      </c>
      <c r="BH71" s="309" t="s">
        <v>1015</v>
      </c>
      <c r="BI71" s="309" t="s">
        <v>1015</v>
      </c>
      <c r="BJ71" s="300" t="s">
        <v>5</v>
      </c>
      <c r="BK71" s="309" t="s">
        <v>1015</v>
      </c>
      <c r="BL71" s="300" t="s">
        <v>5</v>
      </c>
      <c r="BM71" s="309" t="s">
        <v>1015</v>
      </c>
      <c r="BN71" s="300" t="s">
        <v>5</v>
      </c>
      <c r="BO71" s="309" t="s">
        <v>1015</v>
      </c>
      <c r="BP71" s="309" t="s">
        <v>1015</v>
      </c>
      <c r="BQ71" s="300" t="s">
        <v>5</v>
      </c>
      <c r="BR71" s="300"/>
      <c r="BS71" s="309" t="s">
        <v>1012</v>
      </c>
      <c r="BT71" s="309" t="s">
        <v>1015</v>
      </c>
      <c r="BU71" s="300" t="s">
        <v>5</v>
      </c>
      <c r="BV71" s="301" t="s">
        <v>5</v>
      </c>
      <c r="BW71" s="310">
        <f t="shared" si="70"/>
        <v>0</v>
      </c>
      <c r="BX71" s="311">
        <f t="shared" si="71"/>
        <v>0</v>
      </c>
      <c r="BY71" s="312">
        <f t="shared" si="72"/>
        <v>1</v>
      </c>
      <c r="BZ71" s="311">
        <f t="shared" si="73"/>
        <v>1</v>
      </c>
      <c r="CA71" s="312">
        <f t="shared" si="74"/>
        <v>0</v>
      </c>
      <c r="CB71" s="311">
        <f t="shared" si="75"/>
        <v>0</v>
      </c>
      <c r="CC71" s="312">
        <f t="shared" si="76"/>
        <v>1</v>
      </c>
      <c r="CD71" s="311">
        <f t="shared" si="77"/>
        <v>1</v>
      </c>
      <c r="CE71" s="312">
        <f t="shared" si="78"/>
        <v>0</v>
      </c>
      <c r="CF71" s="311">
        <f t="shared" si="79"/>
        <v>0</v>
      </c>
      <c r="CG71" s="312">
        <f t="shared" si="80"/>
        <v>1</v>
      </c>
      <c r="CH71" s="311">
        <f t="shared" si="81"/>
        <v>1</v>
      </c>
      <c r="CI71" s="312">
        <f t="shared" si="82"/>
        <v>0</v>
      </c>
      <c r="CJ71" s="311">
        <f t="shared" si="83"/>
        <v>0</v>
      </c>
      <c r="CK71" s="312">
        <f t="shared" si="84"/>
        <v>6</v>
      </c>
      <c r="CL71" s="311">
        <f t="shared" si="85"/>
        <v>1</v>
      </c>
      <c r="CM71" s="312">
        <f t="shared" si="86"/>
        <v>0</v>
      </c>
      <c r="CN71" s="311">
        <f t="shared" si="87"/>
        <v>0</v>
      </c>
      <c r="CO71" s="312">
        <v>0</v>
      </c>
      <c r="CP71" s="311">
        <v>0</v>
      </c>
      <c r="CQ71" s="312">
        <f t="shared" si="88"/>
        <v>1</v>
      </c>
      <c r="CR71" s="311">
        <f t="shared" si="89"/>
        <v>1</v>
      </c>
      <c r="CS71" s="312">
        <f t="shared" si="90"/>
        <v>0</v>
      </c>
      <c r="CT71" s="311">
        <f t="shared" si="91"/>
        <v>0</v>
      </c>
      <c r="CU71" s="312">
        <v>0</v>
      </c>
      <c r="CV71" s="311">
        <v>0</v>
      </c>
      <c r="CW71" s="312">
        <f t="shared" si="92"/>
        <v>1</v>
      </c>
      <c r="CX71" s="311">
        <f t="shared" si="93"/>
        <v>1</v>
      </c>
      <c r="CY71" s="312">
        <f t="shared" si="94"/>
        <v>1</v>
      </c>
      <c r="CZ71" s="311">
        <f t="shared" si="95"/>
        <v>1</v>
      </c>
      <c r="DA71" s="312">
        <f t="shared" si="96"/>
        <v>1</v>
      </c>
      <c r="DB71" s="311">
        <f t="shared" si="97"/>
        <v>1</v>
      </c>
      <c r="DC71" s="313">
        <f t="shared" si="98"/>
        <v>64</v>
      </c>
      <c r="DD71" s="314">
        <f t="shared" si="99"/>
        <v>0</v>
      </c>
      <c r="DE71" s="312">
        <f t="shared" si="100"/>
        <v>1</v>
      </c>
      <c r="DF71" s="311">
        <f t="shared" si="101"/>
        <v>1</v>
      </c>
      <c r="DG71" s="312">
        <f t="shared" si="102"/>
        <v>0</v>
      </c>
      <c r="DH71" s="315">
        <f t="shared" si="103"/>
        <v>0</v>
      </c>
      <c r="DI71" s="296" t="s">
        <v>276</v>
      </c>
    </row>
    <row r="72" spans="1:113" ht="15.75">
      <c r="A72" s="297" t="s">
        <v>186</v>
      </c>
      <c r="B72" s="511" t="s">
        <v>279</v>
      </c>
      <c r="C72" s="296"/>
      <c r="D72" s="297" t="s">
        <v>1010</v>
      </c>
      <c r="E72" s="316" t="str">
        <f t="shared" si="68"/>
        <v/>
      </c>
      <c r="F72" s="299"/>
      <c r="G72" s="300" t="s">
        <v>5</v>
      </c>
      <c r="H72" s="300" t="s">
        <v>5</v>
      </c>
      <c r="I72" s="301" t="s">
        <v>5</v>
      </c>
      <c r="J72" s="302" t="str">
        <f t="shared" si="69"/>
        <v xml:space="preserve">CA_SENSOR_12
LIMIT_UBAT_HIGH
</v>
      </c>
      <c r="K72" s="303" t="s">
        <v>5</v>
      </c>
      <c r="L72" s="188" t="s">
        <v>5</v>
      </c>
      <c r="M72" s="188" t="s">
        <v>5</v>
      </c>
      <c r="N72" s="188" t="s">
        <v>5</v>
      </c>
      <c r="O72" s="188" t="s">
        <v>5</v>
      </c>
      <c r="P72" s="188"/>
      <c r="Q72" s="188" t="s">
        <v>1011</v>
      </c>
      <c r="R72" s="188" t="s">
        <v>5</v>
      </c>
      <c r="S72" s="188" t="s">
        <v>5</v>
      </c>
      <c r="T72" s="188" t="s">
        <v>5</v>
      </c>
      <c r="U72" s="188" t="s">
        <v>5</v>
      </c>
      <c r="V72" s="188" t="s">
        <v>5</v>
      </c>
      <c r="W72" s="188" t="s">
        <v>5</v>
      </c>
      <c r="X72" s="188" t="s">
        <v>5</v>
      </c>
      <c r="Y72" s="188" t="s">
        <v>5</v>
      </c>
      <c r="Z72" s="188" t="s">
        <v>5</v>
      </c>
      <c r="AA72" s="188" t="s">
        <v>1011</v>
      </c>
      <c r="AB72" s="188" t="s">
        <v>5</v>
      </c>
      <c r="AC72" s="188" t="s">
        <v>5</v>
      </c>
      <c r="AD72" s="188" t="s">
        <v>5</v>
      </c>
      <c r="AE72" s="188" t="s">
        <v>5</v>
      </c>
      <c r="AF72" s="188"/>
      <c r="AG72" s="188" t="s">
        <v>5</v>
      </c>
      <c r="AH72" s="188" t="s">
        <v>5</v>
      </c>
      <c r="AI72" s="188" t="s">
        <v>5</v>
      </c>
      <c r="AJ72" s="188" t="s">
        <v>5</v>
      </c>
      <c r="AK72" s="304" t="s">
        <v>5</v>
      </c>
      <c r="AL72" s="303" t="s">
        <v>5</v>
      </c>
      <c r="AM72" s="188" t="s">
        <v>5</v>
      </c>
      <c r="AN72" s="188" t="s">
        <v>5</v>
      </c>
      <c r="AO72" s="188" t="s">
        <v>5</v>
      </c>
      <c r="AP72" s="307" t="s">
        <v>1012</v>
      </c>
      <c r="AQ72" s="188" t="s">
        <v>5</v>
      </c>
      <c r="AR72" s="306" t="s">
        <v>5</v>
      </c>
      <c r="AS72" s="303" t="s">
        <v>5</v>
      </c>
      <c r="AT72" s="188" t="s">
        <v>5</v>
      </c>
      <c r="AU72" s="188" t="s">
        <v>5</v>
      </c>
      <c r="AV72" s="188" t="s">
        <v>5</v>
      </c>
      <c r="AW72" s="188" t="s">
        <v>5</v>
      </c>
      <c r="AX72" s="188" t="s">
        <v>5</v>
      </c>
      <c r="AY72" s="188" t="s">
        <v>5</v>
      </c>
      <c r="AZ72" s="307" t="s">
        <v>1012</v>
      </c>
      <c r="BA72" s="188" t="s">
        <v>5</v>
      </c>
      <c r="BB72" s="304" t="s">
        <v>5</v>
      </c>
      <c r="BC72" s="308" t="s">
        <v>5</v>
      </c>
      <c r="BD72" s="300" t="s">
        <v>5</v>
      </c>
      <c r="BE72" s="309" t="s">
        <v>1012</v>
      </c>
      <c r="BF72" s="300" t="s">
        <v>5</v>
      </c>
      <c r="BG72" s="300" t="s">
        <v>5</v>
      </c>
      <c r="BH72" s="309" t="s">
        <v>1012</v>
      </c>
      <c r="BI72" s="300" t="s">
        <v>5</v>
      </c>
      <c r="BJ72" s="300" t="s">
        <v>5</v>
      </c>
      <c r="BK72" s="309" t="s">
        <v>1012</v>
      </c>
      <c r="BL72" s="300" t="s">
        <v>5</v>
      </c>
      <c r="BM72" s="309" t="s">
        <v>1012</v>
      </c>
      <c r="BN72" s="300" t="s">
        <v>5</v>
      </c>
      <c r="BO72" s="309" t="s">
        <v>1012</v>
      </c>
      <c r="BP72" s="309" t="s">
        <v>1012</v>
      </c>
      <c r="BQ72" s="300" t="s">
        <v>5</v>
      </c>
      <c r="BR72" s="300"/>
      <c r="BS72" s="309" t="s">
        <v>1012</v>
      </c>
      <c r="BT72" s="309" t="s">
        <v>1012</v>
      </c>
      <c r="BU72" s="300" t="s">
        <v>5</v>
      </c>
      <c r="BV72" s="301" t="s">
        <v>5</v>
      </c>
      <c r="BW72" s="310">
        <f t="shared" si="70"/>
        <v>0</v>
      </c>
      <c r="BX72" s="311">
        <f t="shared" si="71"/>
        <v>0</v>
      </c>
      <c r="BY72" s="312">
        <f t="shared" si="72"/>
        <v>1</v>
      </c>
      <c r="BZ72" s="311">
        <f t="shared" si="73"/>
        <v>0</v>
      </c>
      <c r="CA72" s="312">
        <f t="shared" si="74"/>
        <v>0</v>
      </c>
      <c r="CB72" s="311">
        <f t="shared" si="75"/>
        <v>0</v>
      </c>
      <c r="CC72" s="312">
        <f t="shared" si="76"/>
        <v>1</v>
      </c>
      <c r="CD72" s="311">
        <f t="shared" si="77"/>
        <v>0</v>
      </c>
      <c r="CE72" s="312">
        <f t="shared" si="78"/>
        <v>0</v>
      </c>
      <c r="CF72" s="311">
        <f t="shared" si="79"/>
        <v>0</v>
      </c>
      <c r="CG72" s="312">
        <f t="shared" si="80"/>
        <v>1</v>
      </c>
      <c r="CH72" s="311">
        <f t="shared" si="81"/>
        <v>0</v>
      </c>
      <c r="CI72" s="312">
        <f t="shared" si="82"/>
        <v>0</v>
      </c>
      <c r="CJ72" s="311">
        <f t="shared" si="83"/>
        <v>0</v>
      </c>
      <c r="CK72" s="312">
        <f t="shared" si="84"/>
        <v>2</v>
      </c>
      <c r="CL72" s="311">
        <f t="shared" si="85"/>
        <v>0</v>
      </c>
      <c r="CM72" s="312">
        <f t="shared" si="86"/>
        <v>0</v>
      </c>
      <c r="CN72" s="311">
        <f t="shared" si="87"/>
        <v>0</v>
      </c>
      <c r="CO72" s="312">
        <v>0</v>
      </c>
      <c r="CP72" s="311">
        <v>0</v>
      </c>
      <c r="CQ72" s="312">
        <f t="shared" si="88"/>
        <v>1</v>
      </c>
      <c r="CR72" s="311">
        <f t="shared" si="89"/>
        <v>0</v>
      </c>
      <c r="CS72" s="312">
        <f t="shared" si="90"/>
        <v>0</v>
      </c>
      <c r="CT72" s="311">
        <f t="shared" si="91"/>
        <v>0</v>
      </c>
      <c r="CU72" s="312">
        <v>0</v>
      </c>
      <c r="CV72" s="311">
        <v>0</v>
      </c>
      <c r="CW72" s="312">
        <f t="shared" si="92"/>
        <v>1</v>
      </c>
      <c r="CX72" s="311">
        <f t="shared" si="93"/>
        <v>0</v>
      </c>
      <c r="CY72" s="312">
        <f t="shared" si="94"/>
        <v>1</v>
      </c>
      <c r="CZ72" s="311">
        <f t="shared" si="95"/>
        <v>0</v>
      </c>
      <c r="DA72" s="312">
        <f t="shared" si="96"/>
        <v>1</v>
      </c>
      <c r="DB72" s="311">
        <f t="shared" si="97"/>
        <v>0</v>
      </c>
      <c r="DC72" s="313">
        <f t="shared" si="98"/>
        <v>64</v>
      </c>
      <c r="DD72" s="314">
        <f t="shared" si="99"/>
        <v>0</v>
      </c>
      <c r="DE72" s="312">
        <f t="shared" si="100"/>
        <v>1</v>
      </c>
      <c r="DF72" s="311">
        <f t="shared" si="101"/>
        <v>0</v>
      </c>
      <c r="DG72" s="312">
        <f t="shared" si="102"/>
        <v>0</v>
      </c>
      <c r="DH72" s="315">
        <f t="shared" si="103"/>
        <v>0</v>
      </c>
      <c r="DI72" s="296" t="s">
        <v>276</v>
      </c>
    </row>
    <row r="73" spans="1:113" ht="15.75">
      <c r="A73" s="297" t="s">
        <v>188</v>
      </c>
      <c r="B73" s="511" t="s">
        <v>281</v>
      </c>
      <c r="C73" s="296"/>
      <c r="D73" s="297" t="s">
        <v>1014</v>
      </c>
      <c r="E73" s="316" t="str">
        <f t="shared" si="68"/>
        <v/>
      </c>
      <c r="F73" s="299"/>
      <c r="G73" s="300" t="s">
        <v>5</v>
      </c>
      <c r="H73" s="300" t="s">
        <v>5</v>
      </c>
      <c r="I73" s="301" t="s">
        <v>5</v>
      </c>
      <c r="J73" s="302" t="str">
        <f t="shared" si="69"/>
        <v xml:space="preserve">CA_SENSOR_12
HW_PU
</v>
      </c>
      <c r="K73" s="303" t="s">
        <v>5</v>
      </c>
      <c r="L73" s="188" t="s">
        <v>5</v>
      </c>
      <c r="M73" s="188" t="s">
        <v>5</v>
      </c>
      <c r="N73" s="188" t="s">
        <v>5</v>
      </c>
      <c r="O73" s="188" t="s">
        <v>5</v>
      </c>
      <c r="P73" s="188"/>
      <c r="Q73" s="188" t="s">
        <v>1011</v>
      </c>
      <c r="R73" s="188" t="s">
        <v>5</v>
      </c>
      <c r="S73" s="188" t="s">
        <v>5</v>
      </c>
      <c r="T73" s="188" t="s">
        <v>5</v>
      </c>
      <c r="U73" s="188" t="s">
        <v>5</v>
      </c>
      <c r="V73" s="188" t="s">
        <v>5</v>
      </c>
      <c r="W73" s="188" t="s">
        <v>5</v>
      </c>
      <c r="X73" s="188" t="s">
        <v>5</v>
      </c>
      <c r="Y73" s="188" t="s">
        <v>5</v>
      </c>
      <c r="Z73" s="188" t="s">
        <v>1011</v>
      </c>
      <c r="AA73" s="188" t="s">
        <v>5</v>
      </c>
      <c r="AB73" s="188" t="s">
        <v>5</v>
      </c>
      <c r="AC73" s="188" t="s">
        <v>5</v>
      </c>
      <c r="AD73" s="188" t="s">
        <v>5</v>
      </c>
      <c r="AE73" s="188" t="s">
        <v>5</v>
      </c>
      <c r="AF73" s="188"/>
      <c r="AG73" s="188" t="s">
        <v>5</v>
      </c>
      <c r="AH73" s="188" t="s">
        <v>5</v>
      </c>
      <c r="AI73" s="188" t="s">
        <v>5</v>
      </c>
      <c r="AJ73" s="188" t="s">
        <v>5</v>
      </c>
      <c r="AK73" s="304" t="s">
        <v>5</v>
      </c>
      <c r="AL73" s="303" t="s">
        <v>5</v>
      </c>
      <c r="AM73" s="188" t="s">
        <v>5</v>
      </c>
      <c r="AN73" s="188" t="s">
        <v>5</v>
      </c>
      <c r="AO73" s="188" t="s">
        <v>5</v>
      </c>
      <c r="AP73" s="307" t="s">
        <v>1015</v>
      </c>
      <c r="AQ73" s="188" t="s">
        <v>5</v>
      </c>
      <c r="AR73" s="306" t="s">
        <v>5</v>
      </c>
      <c r="AS73" s="303" t="s">
        <v>5</v>
      </c>
      <c r="AT73" s="188" t="s">
        <v>5</v>
      </c>
      <c r="AU73" s="188" t="s">
        <v>5</v>
      </c>
      <c r="AV73" s="188" t="s">
        <v>5</v>
      </c>
      <c r="AW73" s="188" t="s">
        <v>5</v>
      </c>
      <c r="AX73" s="188" t="s">
        <v>5</v>
      </c>
      <c r="AY73" s="188" t="s">
        <v>5</v>
      </c>
      <c r="AZ73" s="307" t="s">
        <v>1015</v>
      </c>
      <c r="BA73" s="188" t="s">
        <v>5</v>
      </c>
      <c r="BB73" s="304" t="s">
        <v>5</v>
      </c>
      <c r="BC73" s="308" t="s">
        <v>5</v>
      </c>
      <c r="BD73" s="300" t="s">
        <v>5</v>
      </c>
      <c r="BE73" s="309" t="s">
        <v>1015</v>
      </c>
      <c r="BF73" s="300" t="s">
        <v>5</v>
      </c>
      <c r="BG73" s="300" t="s">
        <v>5</v>
      </c>
      <c r="BH73" s="309" t="s">
        <v>1015</v>
      </c>
      <c r="BI73" s="309" t="s">
        <v>1015</v>
      </c>
      <c r="BJ73" s="300" t="s">
        <v>5</v>
      </c>
      <c r="BK73" s="309" t="s">
        <v>1015</v>
      </c>
      <c r="BL73" s="300" t="s">
        <v>5</v>
      </c>
      <c r="BM73" s="309" t="s">
        <v>1015</v>
      </c>
      <c r="BN73" s="300" t="s">
        <v>5</v>
      </c>
      <c r="BO73" s="309" t="s">
        <v>1015</v>
      </c>
      <c r="BP73" s="309" t="s">
        <v>1015</v>
      </c>
      <c r="BQ73" s="300" t="s">
        <v>5</v>
      </c>
      <c r="BR73" s="300"/>
      <c r="BS73" s="309" t="s">
        <v>1012</v>
      </c>
      <c r="BT73" s="309" t="s">
        <v>1015</v>
      </c>
      <c r="BU73" s="300" t="s">
        <v>5</v>
      </c>
      <c r="BV73" s="301" t="s">
        <v>5</v>
      </c>
      <c r="BW73" s="310">
        <f t="shared" si="70"/>
        <v>0</v>
      </c>
      <c r="BX73" s="311">
        <f t="shared" si="71"/>
        <v>0</v>
      </c>
      <c r="BY73" s="312">
        <f t="shared" si="72"/>
        <v>1</v>
      </c>
      <c r="BZ73" s="311">
        <f t="shared" si="73"/>
        <v>1</v>
      </c>
      <c r="CA73" s="312">
        <f t="shared" si="74"/>
        <v>0</v>
      </c>
      <c r="CB73" s="311">
        <f t="shared" si="75"/>
        <v>0</v>
      </c>
      <c r="CC73" s="312">
        <f t="shared" si="76"/>
        <v>1</v>
      </c>
      <c r="CD73" s="311">
        <f t="shared" si="77"/>
        <v>1</v>
      </c>
      <c r="CE73" s="312">
        <f t="shared" si="78"/>
        <v>0</v>
      </c>
      <c r="CF73" s="311">
        <f t="shared" si="79"/>
        <v>0</v>
      </c>
      <c r="CG73" s="312">
        <f t="shared" si="80"/>
        <v>1</v>
      </c>
      <c r="CH73" s="311">
        <f t="shared" si="81"/>
        <v>1</v>
      </c>
      <c r="CI73" s="312">
        <f t="shared" si="82"/>
        <v>0</v>
      </c>
      <c r="CJ73" s="311">
        <f t="shared" si="83"/>
        <v>0</v>
      </c>
      <c r="CK73" s="312">
        <f t="shared" si="84"/>
        <v>6</v>
      </c>
      <c r="CL73" s="311">
        <f t="shared" si="85"/>
        <v>1</v>
      </c>
      <c r="CM73" s="312">
        <f t="shared" si="86"/>
        <v>0</v>
      </c>
      <c r="CN73" s="311">
        <f t="shared" si="87"/>
        <v>0</v>
      </c>
      <c r="CO73" s="312">
        <v>0</v>
      </c>
      <c r="CP73" s="311">
        <v>0</v>
      </c>
      <c r="CQ73" s="312">
        <f t="shared" si="88"/>
        <v>1</v>
      </c>
      <c r="CR73" s="311">
        <f t="shared" si="89"/>
        <v>1</v>
      </c>
      <c r="CS73" s="312">
        <f t="shared" si="90"/>
        <v>0</v>
      </c>
      <c r="CT73" s="311">
        <f t="shared" si="91"/>
        <v>0</v>
      </c>
      <c r="CU73" s="312">
        <v>0</v>
      </c>
      <c r="CV73" s="311">
        <v>0</v>
      </c>
      <c r="CW73" s="312">
        <f t="shared" si="92"/>
        <v>1</v>
      </c>
      <c r="CX73" s="311">
        <f t="shared" si="93"/>
        <v>1</v>
      </c>
      <c r="CY73" s="312">
        <f t="shared" si="94"/>
        <v>1</v>
      </c>
      <c r="CZ73" s="311">
        <f t="shared" si="95"/>
        <v>1</v>
      </c>
      <c r="DA73" s="312">
        <f t="shared" si="96"/>
        <v>1</v>
      </c>
      <c r="DB73" s="311">
        <f t="shared" si="97"/>
        <v>1</v>
      </c>
      <c r="DC73" s="313">
        <f t="shared" si="98"/>
        <v>64</v>
      </c>
      <c r="DD73" s="314">
        <f t="shared" si="99"/>
        <v>0</v>
      </c>
      <c r="DE73" s="312">
        <f t="shared" si="100"/>
        <v>1</v>
      </c>
      <c r="DF73" s="311">
        <f t="shared" si="101"/>
        <v>1</v>
      </c>
      <c r="DG73" s="312">
        <f t="shared" si="102"/>
        <v>0</v>
      </c>
      <c r="DH73" s="315">
        <f t="shared" si="103"/>
        <v>0</v>
      </c>
      <c r="DI73" s="296" t="s">
        <v>276</v>
      </c>
    </row>
    <row r="74" spans="1:113" ht="15.75">
      <c r="A74" s="297" t="s">
        <v>190</v>
      </c>
      <c r="B74" s="511" t="s">
        <v>283</v>
      </c>
      <c r="C74" s="296"/>
      <c r="D74" s="297" t="s">
        <v>1014</v>
      </c>
      <c r="E74" s="316" t="str">
        <f t="shared" si="68"/>
        <v/>
      </c>
      <c r="F74" s="299"/>
      <c r="G74" s="300" t="s">
        <v>5</v>
      </c>
      <c r="H74" s="300" t="s">
        <v>5</v>
      </c>
      <c r="I74" s="301" t="s">
        <v>5</v>
      </c>
      <c r="J74" s="302" t="str">
        <f t="shared" si="69"/>
        <v xml:space="preserve">CA_SENSOR_12
HW_PU
</v>
      </c>
      <c r="K74" s="303" t="s">
        <v>5</v>
      </c>
      <c r="L74" s="188" t="s">
        <v>5</v>
      </c>
      <c r="M74" s="188" t="s">
        <v>5</v>
      </c>
      <c r="N74" s="188" t="s">
        <v>5</v>
      </c>
      <c r="O74" s="188" t="s">
        <v>5</v>
      </c>
      <c r="P74" s="188"/>
      <c r="Q74" s="188" t="s">
        <v>1011</v>
      </c>
      <c r="R74" s="188" t="s">
        <v>5</v>
      </c>
      <c r="S74" s="188" t="s">
        <v>5</v>
      </c>
      <c r="T74" s="188" t="s">
        <v>5</v>
      </c>
      <c r="U74" s="188" t="s">
        <v>5</v>
      </c>
      <c r="V74" s="188" t="s">
        <v>5</v>
      </c>
      <c r="W74" s="188" t="s">
        <v>5</v>
      </c>
      <c r="X74" s="188" t="s">
        <v>5</v>
      </c>
      <c r="Y74" s="188" t="s">
        <v>5</v>
      </c>
      <c r="Z74" s="188" t="s">
        <v>1011</v>
      </c>
      <c r="AA74" s="188" t="s">
        <v>5</v>
      </c>
      <c r="AB74" s="188" t="s">
        <v>5</v>
      </c>
      <c r="AC74" s="188" t="s">
        <v>5</v>
      </c>
      <c r="AD74" s="188" t="s">
        <v>5</v>
      </c>
      <c r="AE74" s="188" t="s">
        <v>5</v>
      </c>
      <c r="AF74" s="188"/>
      <c r="AG74" s="188" t="s">
        <v>5</v>
      </c>
      <c r="AH74" s="188" t="s">
        <v>5</v>
      </c>
      <c r="AI74" s="188" t="s">
        <v>5</v>
      </c>
      <c r="AJ74" s="188" t="s">
        <v>5</v>
      </c>
      <c r="AK74" s="304" t="s">
        <v>5</v>
      </c>
      <c r="AL74" s="303" t="s">
        <v>5</v>
      </c>
      <c r="AM74" s="188" t="s">
        <v>5</v>
      </c>
      <c r="AN74" s="188" t="s">
        <v>5</v>
      </c>
      <c r="AO74" s="188" t="s">
        <v>5</v>
      </c>
      <c r="AP74" s="307" t="s">
        <v>1015</v>
      </c>
      <c r="AQ74" s="188" t="s">
        <v>5</v>
      </c>
      <c r="AR74" s="306" t="s">
        <v>5</v>
      </c>
      <c r="AS74" s="303" t="s">
        <v>5</v>
      </c>
      <c r="AT74" s="188" t="s">
        <v>5</v>
      </c>
      <c r="AU74" s="188" t="s">
        <v>5</v>
      </c>
      <c r="AV74" s="188" t="s">
        <v>5</v>
      </c>
      <c r="AW74" s="188" t="s">
        <v>5</v>
      </c>
      <c r="AX74" s="188" t="s">
        <v>5</v>
      </c>
      <c r="AY74" s="188" t="s">
        <v>5</v>
      </c>
      <c r="AZ74" s="307" t="s">
        <v>1015</v>
      </c>
      <c r="BA74" s="188" t="s">
        <v>5</v>
      </c>
      <c r="BB74" s="304" t="s">
        <v>5</v>
      </c>
      <c r="BC74" s="308" t="s">
        <v>5</v>
      </c>
      <c r="BD74" s="300" t="s">
        <v>5</v>
      </c>
      <c r="BE74" s="309" t="s">
        <v>1015</v>
      </c>
      <c r="BF74" s="300" t="s">
        <v>5</v>
      </c>
      <c r="BG74" s="300" t="s">
        <v>5</v>
      </c>
      <c r="BH74" s="309" t="s">
        <v>1015</v>
      </c>
      <c r="BI74" s="309" t="s">
        <v>1015</v>
      </c>
      <c r="BJ74" s="300" t="s">
        <v>5</v>
      </c>
      <c r="BK74" s="309" t="s">
        <v>1015</v>
      </c>
      <c r="BL74" s="300" t="s">
        <v>5</v>
      </c>
      <c r="BM74" s="309" t="s">
        <v>1015</v>
      </c>
      <c r="BN74" s="300" t="s">
        <v>5</v>
      </c>
      <c r="BO74" s="309" t="s">
        <v>1015</v>
      </c>
      <c r="BP74" s="309" t="s">
        <v>1015</v>
      </c>
      <c r="BQ74" s="300" t="s">
        <v>5</v>
      </c>
      <c r="BR74" s="300"/>
      <c r="BS74" s="309" t="s">
        <v>1012</v>
      </c>
      <c r="BT74" s="309" t="s">
        <v>1015</v>
      </c>
      <c r="BU74" s="300" t="s">
        <v>5</v>
      </c>
      <c r="BV74" s="301" t="s">
        <v>5</v>
      </c>
      <c r="BW74" s="310">
        <f t="shared" si="70"/>
        <v>0</v>
      </c>
      <c r="BX74" s="311">
        <f t="shared" si="71"/>
        <v>0</v>
      </c>
      <c r="BY74" s="312">
        <f t="shared" si="72"/>
        <v>1</v>
      </c>
      <c r="BZ74" s="311">
        <f t="shared" si="73"/>
        <v>1</v>
      </c>
      <c r="CA74" s="312">
        <f t="shared" si="74"/>
        <v>0</v>
      </c>
      <c r="CB74" s="311">
        <f t="shared" si="75"/>
        <v>0</v>
      </c>
      <c r="CC74" s="312">
        <f t="shared" si="76"/>
        <v>1</v>
      </c>
      <c r="CD74" s="311">
        <f t="shared" si="77"/>
        <v>1</v>
      </c>
      <c r="CE74" s="312">
        <f t="shared" si="78"/>
        <v>0</v>
      </c>
      <c r="CF74" s="311">
        <f t="shared" si="79"/>
        <v>0</v>
      </c>
      <c r="CG74" s="312">
        <f t="shared" si="80"/>
        <v>1</v>
      </c>
      <c r="CH74" s="311">
        <f t="shared" si="81"/>
        <v>1</v>
      </c>
      <c r="CI74" s="312">
        <f t="shared" si="82"/>
        <v>0</v>
      </c>
      <c r="CJ74" s="311">
        <f t="shared" si="83"/>
        <v>0</v>
      </c>
      <c r="CK74" s="312">
        <f t="shared" si="84"/>
        <v>6</v>
      </c>
      <c r="CL74" s="311">
        <f t="shared" si="85"/>
        <v>1</v>
      </c>
      <c r="CM74" s="312">
        <f t="shared" si="86"/>
        <v>0</v>
      </c>
      <c r="CN74" s="311">
        <f t="shared" si="87"/>
        <v>0</v>
      </c>
      <c r="CO74" s="312">
        <v>0</v>
      </c>
      <c r="CP74" s="311">
        <v>0</v>
      </c>
      <c r="CQ74" s="312">
        <f t="shared" si="88"/>
        <v>1</v>
      </c>
      <c r="CR74" s="311">
        <f t="shared" si="89"/>
        <v>1</v>
      </c>
      <c r="CS74" s="312">
        <f t="shared" si="90"/>
        <v>0</v>
      </c>
      <c r="CT74" s="311">
        <f t="shared" si="91"/>
        <v>0</v>
      </c>
      <c r="CU74" s="312">
        <v>0</v>
      </c>
      <c r="CV74" s="311">
        <v>0</v>
      </c>
      <c r="CW74" s="312">
        <f t="shared" si="92"/>
        <v>1</v>
      </c>
      <c r="CX74" s="311">
        <f t="shared" si="93"/>
        <v>1</v>
      </c>
      <c r="CY74" s="312">
        <f t="shared" si="94"/>
        <v>1</v>
      </c>
      <c r="CZ74" s="311">
        <f t="shared" si="95"/>
        <v>1</v>
      </c>
      <c r="DA74" s="312">
        <f t="shared" si="96"/>
        <v>1</v>
      </c>
      <c r="DB74" s="311">
        <f t="shared" si="97"/>
        <v>1</v>
      </c>
      <c r="DC74" s="313">
        <f t="shared" si="98"/>
        <v>64</v>
      </c>
      <c r="DD74" s="314">
        <f t="shared" si="99"/>
        <v>0</v>
      </c>
      <c r="DE74" s="312">
        <f t="shared" si="100"/>
        <v>1</v>
      </c>
      <c r="DF74" s="311">
        <f t="shared" si="101"/>
        <v>1</v>
      </c>
      <c r="DG74" s="312">
        <f t="shared" si="102"/>
        <v>0</v>
      </c>
      <c r="DH74" s="315">
        <f t="shared" si="103"/>
        <v>0</v>
      </c>
      <c r="DI74" s="296" t="s">
        <v>276</v>
      </c>
    </row>
    <row r="75" spans="1:113" ht="15.75">
      <c r="A75" s="297" t="s">
        <v>192</v>
      </c>
      <c r="B75" s="511" t="s">
        <v>285</v>
      </c>
      <c r="C75" s="296"/>
      <c r="D75" s="297" t="s">
        <v>1014</v>
      </c>
      <c r="E75" s="316" t="str">
        <f t="shared" si="68"/>
        <v/>
      </c>
      <c r="F75" s="299"/>
      <c r="G75" s="300" t="s">
        <v>5</v>
      </c>
      <c r="H75" s="300" t="s">
        <v>5</v>
      </c>
      <c r="I75" s="301" t="s">
        <v>5</v>
      </c>
      <c r="J75" s="302" t="str">
        <f t="shared" si="69"/>
        <v xml:space="preserve">CA_SENSOR_12
HW_PU
</v>
      </c>
      <c r="K75" s="303" t="s">
        <v>5</v>
      </c>
      <c r="L75" s="188" t="s">
        <v>5</v>
      </c>
      <c r="M75" s="188" t="s">
        <v>5</v>
      </c>
      <c r="N75" s="188" t="s">
        <v>5</v>
      </c>
      <c r="O75" s="188" t="s">
        <v>5</v>
      </c>
      <c r="P75" s="188"/>
      <c r="Q75" s="188" t="s">
        <v>1011</v>
      </c>
      <c r="R75" s="188" t="s">
        <v>5</v>
      </c>
      <c r="S75" s="188" t="s">
        <v>5</v>
      </c>
      <c r="T75" s="188" t="s">
        <v>5</v>
      </c>
      <c r="U75" s="188" t="s">
        <v>5</v>
      </c>
      <c r="V75" s="188" t="s">
        <v>5</v>
      </c>
      <c r="W75" s="188" t="s">
        <v>5</v>
      </c>
      <c r="X75" s="188" t="s">
        <v>5</v>
      </c>
      <c r="Y75" s="188" t="s">
        <v>5</v>
      </c>
      <c r="Z75" s="188" t="s">
        <v>1011</v>
      </c>
      <c r="AA75" s="188" t="s">
        <v>5</v>
      </c>
      <c r="AB75" s="188" t="s">
        <v>5</v>
      </c>
      <c r="AC75" s="188" t="s">
        <v>5</v>
      </c>
      <c r="AD75" s="188" t="s">
        <v>5</v>
      </c>
      <c r="AE75" s="188" t="s">
        <v>5</v>
      </c>
      <c r="AF75" s="188"/>
      <c r="AG75" s="188" t="s">
        <v>5</v>
      </c>
      <c r="AH75" s="188" t="s">
        <v>5</v>
      </c>
      <c r="AI75" s="188" t="s">
        <v>5</v>
      </c>
      <c r="AJ75" s="188" t="s">
        <v>5</v>
      </c>
      <c r="AK75" s="304" t="s">
        <v>5</v>
      </c>
      <c r="AL75" s="303" t="s">
        <v>5</v>
      </c>
      <c r="AM75" s="188" t="s">
        <v>5</v>
      </c>
      <c r="AN75" s="188" t="s">
        <v>5</v>
      </c>
      <c r="AO75" s="188" t="s">
        <v>5</v>
      </c>
      <c r="AP75" s="307" t="s">
        <v>1015</v>
      </c>
      <c r="AQ75" s="188" t="s">
        <v>5</v>
      </c>
      <c r="AR75" s="306" t="s">
        <v>5</v>
      </c>
      <c r="AS75" s="303" t="s">
        <v>5</v>
      </c>
      <c r="AT75" s="188" t="s">
        <v>5</v>
      </c>
      <c r="AU75" s="188" t="s">
        <v>5</v>
      </c>
      <c r="AV75" s="188" t="s">
        <v>5</v>
      </c>
      <c r="AW75" s="188" t="s">
        <v>5</v>
      </c>
      <c r="AX75" s="188" t="s">
        <v>5</v>
      </c>
      <c r="AY75" s="188" t="s">
        <v>5</v>
      </c>
      <c r="AZ75" s="307" t="s">
        <v>1015</v>
      </c>
      <c r="BA75" s="188" t="s">
        <v>5</v>
      </c>
      <c r="BB75" s="304" t="s">
        <v>5</v>
      </c>
      <c r="BC75" s="308" t="s">
        <v>5</v>
      </c>
      <c r="BD75" s="300" t="s">
        <v>5</v>
      </c>
      <c r="BE75" s="309" t="s">
        <v>1015</v>
      </c>
      <c r="BF75" s="300" t="s">
        <v>5</v>
      </c>
      <c r="BG75" s="300" t="s">
        <v>5</v>
      </c>
      <c r="BH75" s="309" t="s">
        <v>1015</v>
      </c>
      <c r="BI75" s="309" t="s">
        <v>1015</v>
      </c>
      <c r="BJ75" s="300" t="s">
        <v>5</v>
      </c>
      <c r="BK75" s="309" t="s">
        <v>1015</v>
      </c>
      <c r="BL75" s="300" t="s">
        <v>5</v>
      </c>
      <c r="BM75" s="309" t="s">
        <v>1015</v>
      </c>
      <c r="BN75" s="300" t="s">
        <v>5</v>
      </c>
      <c r="BO75" s="309" t="s">
        <v>1015</v>
      </c>
      <c r="BP75" s="309" t="s">
        <v>1015</v>
      </c>
      <c r="BQ75" s="300" t="s">
        <v>5</v>
      </c>
      <c r="BR75" s="300"/>
      <c r="BS75" s="309" t="s">
        <v>1012</v>
      </c>
      <c r="BT75" s="309" t="s">
        <v>1015</v>
      </c>
      <c r="BU75" s="300" t="s">
        <v>5</v>
      </c>
      <c r="BV75" s="301" t="s">
        <v>5</v>
      </c>
      <c r="BW75" s="310">
        <f t="shared" si="70"/>
        <v>0</v>
      </c>
      <c r="BX75" s="311">
        <f t="shared" si="71"/>
        <v>0</v>
      </c>
      <c r="BY75" s="312">
        <f t="shared" si="72"/>
        <v>1</v>
      </c>
      <c r="BZ75" s="311">
        <f t="shared" si="73"/>
        <v>1</v>
      </c>
      <c r="CA75" s="312">
        <f t="shared" si="74"/>
        <v>0</v>
      </c>
      <c r="CB75" s="311">
        <f t="shared" si="75"/>
        <v>0</v>
      </c>
      <c r="CC75" s="312">
        <f t="shared" si="76"/>
        <v>1</v>
      </c>
      <c r="CD75" s="311">
        <f t="shared" si="77"/>
        <v>1</v>
      </c>
      <c r="CE75" s="312">
        <f t="shared" si="78"/>
        <v>0</v>
      </c>
      <c r="CF75" s="311">
        <f t="shared" si="79"/>
        <v>0</v>
      </c>
      <c r="CG75" s="312">
        <f t="shared" si="80"/>
        <v>1</v>
      </c>
      <c r="CH75" s="311">
        <f t="shared" si="81"/>
        <v>1</v>
      </c>
      <c r="CI75" s="312">
        <f t="shared" si="82"/>
        <v>0</v>
      </c>
      <c r="CJ75" s="311">
        <f t="shared" si="83"/>
        <v>0</v>
      </c>
      <c r="CK75" s="312">
        <f t="shared" si="84"/>
        <v>6</v>
      </c>
      <c r="CL75" s="311">
        <f t="shared" si="85"/>
        <v>1</v>
      </c>
      <c r="CM75" s="312">
        <f t="shared" si="86"/>
        <v>0</v>
      </c>
      <c r="CN75" s="311">
        <f t="shared" si="87"/>
        <v>0</v>
      </c>
      <c r="CO75" s="312">
        <v>0</v>
      </c>
      <c r="CP75" s="311">
        <v>0</v>
      </c>
      <c r="CQ75" s="312">
        <f t="shared" si="88"/>
        <v>1</v>
      </c>
      <c r="CR75" s="311">
        <f t="shared" si="89"/>
        <v>1</v>
      </c>
      <c r="CS75" s="312">
        <f t="shared" si="90"/>
        <v>0</v>
      </c>
      <c r="CT75" s="311">
        <f t="shared" si="91"/>
        <v>0</v>
      </c>
      <c r="CU75" s="312">
        <v>0</v>
      </c>
      <c r="CV75" s="311">
        <v>0</v>
      </c>
      <c r="CW75" s="312">
        <f t="shared" si="92"/>
        <v>1</v>
      </c>
      <c r="CX75" s="311">
        <f t="shared" si="93"/>
        <v>1</v>
      </c>
      <c r="CY75" s="312">
        <f t="shared" si="94"/>
        <v>1</v>
      </c>
      <c r="CZ75" s="311">
        <f t="shared" si="95"/>
        <v>1</v>
      </c>
      <c r="DA75" s="312">
        <f t="shared" si="96"/>
        <v>1</v>
      </c>
      <c r="DB75" s="311">
        <f t="shared" si="97"/>
        <v>1</v>
      </c>
      <c r="DC75" s="313">
        <f t="shared" si="98"/>
        <v>64</v>
      </c>
      <c r="DD75" s="314">
        <f t="shared" si="99"/>
        <v>0</v>
      </c>
      <c r="DE75" s="312">
        <f t="shared" si="100"/>
        <v>1</v>
      </c>
      <c r="DF75" s="311">
        <f t="shared" si="101"/>
        <v>1</v>
      </c>
      <c r="DG75" s="312">
        <f t="shared" si="102"/>
        <v>0</v>
      </c>
      <c r="DH75" s="315">
        <f t="shared" si="103"/>
        <v>0</v>
      </c>
      <c r="DI75" s="296" t="s">
        <v>276</v>
      </c>
    </row>
    <row r="76" spans="1:113" ht="15.75">
      <c r="A76" s="297" t="s">
        <v>194</v>
      </c>
      <c r="B76" s="511" t="s">
        <v>287</v>
      </c>
      <c r="C76" s="296"/>
      <c r="D76" s="297" t="s">
        <v>1014</v>
      </c>
      <c r="E76" s="316" t="str">
        <f t="shared" si="68"/>
        <v/>
      </c>
      <c r="F76" s="299"/>
      <c r="G76" s="300" t="s">
        <v>5</v>
      </c>
      <c r="H76" s="300" t="s">
        <v>5</v>
      </c>
      <c r="I76" s="301" t="s">
        <v>5</v>
      </c>
      <c r="J76" s="302" t="str">
        <f t="shared" si="69"/>
        <v xml:space="preserve">CA_SENSOR_12
HW_PU
</v>
      </c>
      <c r="K76" s="303" t="s">
        <v>5</v>
      </c>
      <c r="L76" s="188" t="s">
        <v>5</v>
      </c>
      <c r="M76" s="188" t="s">
        <v>5</v>
      </c>
      <c r="N76" s="188" t="s">
        <v>5</v>
      </c>
      <c r="O76" s="188" t="s">
        <v>5</v>
      </c>
      <c r="P76" s="188"/>
      <c r="Q76" s="188" t="s">
        <v>1011</v>
      </c>
      <c r="R76" s="188" t="s">
        <v>5</v>
      </c>
      <c r="S76" s="188" t="s">
        <v>5</v>
      </c>
      <c r="T76" s="188" t="s">
        <v>5</v>
      </c>
      <c r="U76" s="188" t="s">
        <v>5</v>
      </c>
      <c r="V76" s="188" t="s">
        <v>5</v>
      </c>
      <c r="W76" s="188" t="s">
        <v>5</v>
      </c>
      <c r="X76" s="188" t="s">
        <v>5</v>
      </c>
      <c r="Y76" s="188" t="s">
        <v>5</v>
      </c>
      <c r="Z76" s="188" t="s">
        <v>1011</v>
      </c>
      <c r="AA76" s="188" t="s">
        <v>5</v>
      </c>
      <c r="AB76" s="188" t="s">
        <v>5</v>
      </c>
      <c r="AC76" s="188" t="s">
        <v>5</v>
      </c>
      <c r="AD76" s="188" t="s">
        <v>5</v>
      </c>
      <c r="AE76" s="188" t="s">
        <v>5</v>
      </c>
      <c r="AF76" s="188"/>
      <c r="AG76" s="188" t="s">
        <v>5</v>
      </c>
      <c r="AH76" s="188" t="s">
        <v>5</v>
      </c>
      <c r="AI76" s="188" t="s">
        <v>5</v>
      </c>
      <c r="AJ76" s="188" t="s">
        <v>5</v>
      </c>
      <c r="AK76" s="304" t="s">
        <v>5</v>
      </c>
      <c r="AL76" s="303" t="s">
        <v>5</v>
      </c>
      <c r="AM76" s="188" t="s">
        <v>5</v>
      </c>
      <c r="AN76" s="188" t="s">
        <v>5</v>
      </c>
      <c r="AO76" s="188" t="s">
        <v>5</v>
      </c>
      <c r="AP76" s="307" t="s">
        <v>1015</v>
      </c>
      <c r="AQ76" s="188" t="s">
        <v>5</v>
      </c>
      <c r="AR76" s="306" t="s">
        <v>5</v>
      </c>
      <c r="AS76" s="303" t="s">
        <v>5</v>
      </c>
      <c r="AT76" s="188" t="s">
        <v>5</v>
      </c>
      <c r="AU76" s="188" t="s">
        <v>5</v>
      </c>
      <c r="AV76" s="188" t="s">
        <v>5</v>
      </c>
      <c r="AW76" s="188" t="s">
        <v>5</v>
      </c>
      <c r="AX76" s="188" t="s">
        <v>5</v>
      </c>
      <c r="AY76" s="188" t="s">
        <v>5</v>
      </c>
      <c r="AZ76" s="307" t="s">
        <v>1015</v>
      </c>
      <c r="BA76" s="188" t="s">
        <v>5</v>
      </c>
      <c r="BB76" s="304" t="s">
        <v>5</v>
      </c>
      <c r="BC76" s="308" t="s">
        <v>5</v>
      </c>
      <c r="BD76" s="300" t="s">
        <v>5</v>
      </c>
      <c r="BE76" s="309" t="s">
        <v>1015</v>
      </c>
      <c r="BF76" s="300" t="s">
        <v>5</v>
      </c>
      <c r="BG76" s="300" t="s">
        <v>5</v>
      </c>
      <c r="BH76" s="309" t="s">
        <v>1015</v>
      </c>
      <c r="BI76" s="309" t="s">
        <v>1015</v>
      </c>
      <c r="BJ76" s="300" t="s">
        <v>5</v>
      </c>
      <c r="BK76" s="309" t="s">
        <v>1015</v>
      </c>
      <c r="BL76" s="300" t="s">
        <v>5</v>
      </c>
      <c r="BM76" s="309" t="s">
        <v>1015</v>
      </c>
      <c r="BN76" s="300" t="s">
        <v>5</v>
      </c>
      <c r="BO76" s="309" t="s">
        <v>1015</v>
      </c>
      <c r="BP76" s="309" t="s">
        <v>1015</v>
      </c>
      <c r="BQ76" s="300" t="s">
        <v>5</v>
      </c>
      <c r="BR76" s="300"/>
      <c r="BS76" s="309" t="s">
        <v>1012</v>
      </c>
      <c r="BT76" s="309" t="s">
        <v>1015</v>
      </c>
      <c r="BU76" s="300" t="s">
        <v>5</v>
      </c>
      <c r="BV76" s="301" t="s">
        <v>5</v>
      </c>
      <c r="BW76" s="310">
        <f t="shared" si="70"/>
        <v>0</v>
      </c>
      <c r="BX76" s="311">
        <f t="shared" si="71"/>
        <v>0</v>
      </c>
      <c r="BY76" s="312">
        <f t="shared" si="72"/>
        <v>1</v>
      </c>
      <c r="BZ76" s="311">
        <f t="shared" si="73"/>
        <v>1</v>
      </c>
      <c r="CA76" s="312">
        <f t="shared" si="74"/>
        <v>0</v>
      </c>
      <c r="CB76" s="311">
        <f t="shared" si="75"/>
        <v>0</v>
      </c>
      <c r="CC76" s="312">
        <f t="shared" si="76"/>
        <v>1</v>
      </c>
      <c r="CD76" s="311">
        <f t="shared" si="77"/>
        <v>1</v>
      </c>
      <c r="CE76" s="312">
        <f t="shared" si="78"/>
        <v>0</v>
      </c>
      <c r="CF76" s="311">
        <f t="shared" si="79"/>
        <v>0</v>
      </c>
      <c r="CG76" s="312">
        <f t="shared" si="80"/>
        <v>1</v>
      </c>
      <c r="CH76" s="311">
        <f t="shared" si="81"/>
        <v>1</v>
      </c>
      <c r="CI76" s="312">
        <f t="shared" si="82"/>
        <v>0</v>
      </c>
      <c r="CJ76" s="311">
        <f t="shared" si="83"/>
        <v>0</v>
      </c>
      <c r="CK76" s="312">
        <f t="shared" si="84"/>
        <v>6</v>
      </c>
      <c r="CL76" s="311">
        <f t="shared" si="85"/>
        <v>1</v>
      </c>
      <c r="CM76" s="312">
        <f t="shared" si="86"/>
        <v>0</v>
      </c>
      <c r="CN76" s="311">
        <f t="shared" si="87"/>
        <v>0</v>
      </c>
      <c r="CO76" s="312">
        <v>0</v>
      </c>
      <c r="CP76" s="311">
        <v>0</v>
      </c>
      <c r="CQ76" s="312">
        <f t="shared" si="88"/>
        <v>1</v>
      </c>
      <c r="CR76" s="311">
        <f t="shared" si="89"/>
        <v>1</v>
      </c>
      <c r="CS76" s="312">
        <f t="shared" si="90"/>
        <v>0</v>
      </c>
      <c r="CT76" s="311">
        <f t="shared" si="91"/>
        <v>0</v>
      </c>
      <c r="CU76" s="312">
        <v>0</v>
      </c>
      <c r="CV76" s="311">
        <v>0</v>
      </c>
      <c r="CW76" s="312">
        <f t="shared" si="92"/>
        <v>1</v>
      </c>
      <c r="CX76" s="311">
        <f t="shared" si="93"/>
        <v>1</v>
      </c>
      <c r="CY76" s="312">
        <f t="shared" si="94"/>
        <v>1</v>
      </c>
      <c r="CZ76" s="311">
        <f t="shared" si="95"/>
        <v>1</v>
      </c>
      <c r="DA76" s="312">
        <f t="shared" si="96"/>
        <v>1</v>
      </c>
      <c r="DB76" s="311">
        <f t="shared" si="97"/>
        <v>1</v>
      </c>
      <c r="DC76" s="313">
        <f t="shared" si="98"/>
        <v>64</v>
      </c>
      <c r="DD76" s="314">
        <f t="shared" si="99"/>
        <v>0</v>
      </c>
      <c r="DE76" s="312">
        <f t="shared" si="100"/>
        <v>1</v>
      </c>
      <c r="DF76" s="311">
        <f t="shared" si="101"/>
        <v>1</v>
      </c>
      <c r="DG76" s="312">
        <f t="shared" si="102"/>
        <v>0</v>
      </c>
      <c r="DH76" s="315">
        <f t="shared" si="103"/>
        <v>0</v>
      </c>
      <c r="DI76" s="296" t="s">
        <v>276</v>
      </c>
    </row>
    <row r="77" spans="1:113" ht="15.75">
      <c r="A77" s="297" t="s">
        <v>196</v>
      </c>
      <c r="B77" s="511" t="s">
        <v>289</v>
      </c>
      <c r="C77" s="296"/>
      <c r="D77" s="297" t="s">
        <v>1014</v>
      </c>
      <c r="E77" s="316" t="str">
        <f t="shared" si="68"/>
        <v/>
      </c>
      <c r="F77" s="299"/>
      <c r="G77" s="300" t="s">
        <v>5</v>
      </c>
      <c r="H77" s="300" t="s">
        <v>5</v>
      </c>
      <c r="I77" s="301" t="s">
        <v>5</v>
      </c>
      <c r="J77" s="302" t="str">
        <f t="shared" si="69"/>
        <v xml:space="preserve">CA_SENSOR_12
HW_PU
</v>
      </c>
      <c r="K77" s="303" t="s">
        <v>5</v>
      </c>
      <c r="L77" s="188" t="s">
        <v>5</v>
      </c>
      <c r="M77" s="188" t="s">
        <v>5</v>
      </c>
      <c r="N77" s="188" t="s">
        <v>5</v>
      </c>
      <c r="O77" s="188" t="s">
        <v>5</v>
      </c>
      <c r="P77" s="188"/>
      <c r="Q77" s="188" t="s">
        <v>1011</v>
      </c>
      <c r="R77" s="188" t="s">
        <v>5</v>
      </c>
      <c r="S77" s="188" t="s">
        <v>5</v>
      </c>
      <c r="T77" s="188" t="s">
        <v>5</v>
      </c>
      <c r="U77" s="188" t="s">
        <v>5</v>
      </c>
      <c r="V77" s="188" t="s">
        <v>5</v>
      </c>
      <c r="W77" s="188" t="s">
        <v>5</v>
      </c>
      <c r="X77" s="188" t="s">
        <v>5</v>
      </c>
      <c r="Y77" s="188" t="s">
        <v>5</v>
      </c>
      <c r="Z77" s="188" t="s">
        <v>1011</v>
      </c>
      <c r="AA77" s="188" t="s">
        <v>5</v>
      </c>
      <c r="AB77" s="188" t="s">
        <v>5</v>
      </c>
      <c r="AC77" s="188" t="s">
        <v>5</v>
      </c>
      <c r="AD77" s="188" t="s">
        <v>5</v>
      </c>
      <c r="AE77" s="188" t="s">
        <v>5</v>
      </c>
      <c r="AF77" s="188"/>
      <c r="AG77" s="188" t="s">
        <v>5</v>
      </c>
      <c r="AH77" s="188" t="s">
        <v>5</v>
      </c>
      <c r="AI77" s="188" t="s">
        <v>5</v>
      </c>
      <c r="AJ77" s="188" t="s">
        <v>5</v>
      </c>
      <c r="AK77" s="304" t="s">
        <v>5</v>
      </c>
      <c r="AL77" s="303" t="s">
        <v>5</v>
      </c>
      <c r="AM77" s="188" t="s">
        <v>5</v>
      </c>
      <c r="AN77" s="188" t="s">
        <v>5</v>
      </c>
      <c r="AO77" s="188" t="s">
        <v>5</v>
      </c>
      <c r="AP77" s="307" t="s">
        <v>1015</v>
      </c>
      <c r="AQ77" s="188" t="s">
        <v>5</v>
      </c>
      <c r="AR77" s="306" t="s">
        <v>5</v>
      </c>
      <c r="AS77" s="303" t="s">
        <v>5</v>
      </c>
      <c r="AT77" s="188" t="s">
        <v>5</v>
      </c>
      <c r="AU77" s="188" t="s">
        <v>5</v>
      </c>
      <c r="AV77" s="188" t="s">
        <v>5</v>
      </c>
      <c r="AW77" s="188" t="s">
        <v>5</v>
      </c>
      <c r="AX77" s="188" t="s">
        <v>5</v>
      </c>
      <c r="AY77" s="188" t="s">
        <v>5</v>
      </c>
      <c r="AZ77" s="307" t="s">
        <v>1015</v>
      </c>
      <c r="BA77" s="188" t="s">
        <v>5</v>
      </c>
      <c r="BB77" s="304" t="s">
        <v>5</v>
      </c>
      <c r="BC77" s="308" t="s">
        <v>5</v>
      </c>
      <c r="BD77" s="300" t="s">
        <v>5</v>
      </c>
      <c r="BE77" s="309" t="s">
        <v>1015</v>
      </c>
      <c r="BF77" s="300" t="s">
        <v>5</v>
      </c>
      <c r="BG77" s="300" t="s">
        <v>5</v>
      </c>
      <c r="BH77" s="309" t="s">
        <v>1015</v>
      </c>
      <c r="BI77" s="309" t="s">
        <v>1015</v>
      </c>
      <c r="BJ77" s="300" t="s">
        <v>5</v>
      </c>
      <c r="BK77" s="309" t="s">
        <v>1015</v>
      </c>
      <c r="BL77" s="300" t="s">
        <v>5</v>
      </c>
      <c r="BM77" s="309" t="s">
        <v>1015</v>
      </c>
      <c r="BN77" s="300" t="s">
        <v>5</v>
      </c>
      <c r="BO77" s="309" t="s">
        <v>1015</v>
      </c>
      <c r="BP77" s="309" t="s">
        <v>1015</v>
      </c>
      <c r="BQ77" s="300" t="s">
        <v>5</v>
      </c>
      <c r="BR77" s="300"/>
      <c r="BS77" s="309" t="s">
        <v>1012</v>
      </c>
      <c r="BT77" s="309" t="s">
        <v>1015</v>
      </c>
      <c r="BU77" s="300" t="s">
        <v>5</v>
      </c>
      <c r="BV77" s="301" t="s">
        <v>5</v>
      </c>
      <c r="BW77" s="310">
        <f t="shared" si="70"/>
        <v>0</v>
      </c>
      <c r="BX77" s="311">
        <f t="shared" si="71"/>
        <v>0</v>
      </c>
      <c r="BY77" s="312">
        <f t="shared" si="72"/>
        <v>1</v>
      </c>
      <c r="BZ77" s="311">
        <f t="shared" si="73"/>
        <v>1</v>
      </c>
      <c r="CA77" s="312">
        <f t="shared" si="74"/>
        <v>0</v>
      </c>
      <c r="CB77" s="311">
        <f t="shared" si="75"/>
        <v>0</v>
      </c>
      <c r="CC77" s="312">
        <f t="shared" si="76"/>
        <v>1</v>
      </c>
      <c r="CD77" s="311">
        <f t="shared" si="77"/>
        <v>1</v>
      </c>
      <c r="CE77" s="312">
        <f t="shared" si="78"/>
        <v>0</v>
      </c>
      <c r="CF77" s="311">
        <f t="shared" si="79"/>
        <v>0</v>
      </c>
      <c r="CG77" s="312">
        <f t="shared" si="80"/>
        <v>1</v>
      </c>
      <c r="CH77" s="311">
        <f t="shared" si="81"/>
        <v>1</v>
      </c>
      <c r="CI77" s="312">
        <f t="shared" si="82"/>
        <v>0</v>
      </c>
      <c r="CJ77" s="311">
        <f t="shared" si="83"/>
        <v>0</v>
      </c>
      <c r="CK77" s="312">
        <f t="shared" si="84"/>
        <v>6</v>
      </c>
      <c r="CL77" s="311">
        <f t="shared" si="85"/>
        <v>1</v>
      </c>
      <c r="CM77" s="312">
        <f t="shared" si="86"/>
        <v>0</v>
      </c>
      <c r="CN77" s="311">
        <f t="shared" si="87"/>
        <v>0</v>
      </c>
      <c r="CO77" s="312">
        <v>0</v>
      </c>
      <c r="CP77" s="311">
        <v>0</v>
      </c>
      <c r="CQ77" s="312">
        <f t="shared" si="88"/>
        <v>1</v>
      </c>
      <c r="CR77" s="311">
        <f t="shared" si="89"/>
        <v>1</v>
      </c>
      <c r="CS77" s="312">
        <f t="shared" si="90"/>
        <v>0</v>
      </c>
      <c r="CT77" s="311">
        <f t="shared" si="91"/>
        <v>0</v>
      </c>
      <c r="CU77" s="312">
        <v>0</v>
      </c>
      <c r="CV77" s="311">
        <v>0</v>
      </c>
      <c r="CW77" s="312">
        <f t="shared" si="92"/>
        <v>1</v>
      </c>
      <c r="CX77" s="311">
        <f t="shared" si="93"/>
        <v>1</v>
      </c>
      <c r="CY77" s="312">
        <f t="shared" si="94"/>
        <v>1</v>
      </c>
      <c r="CZ77" s="311">
        <f t="shared" si="95"/>
        <v>1</v>
      </c>
      <c r="DA77" s="312">
        <f t="shared" si="96"/>
        <v>1</v>
      </c>
      <c r="DB77" s="311">
        <f t="shared" si="97"/>
        <v>1</v>
      </c>
      <c r="DC77" s="313">
        <f t="shared" si="98"/>
        <v>64</v>
      </c>
      <c r="DD77" s="314">
        <f t="shared" si="99"/>
        <v>0</v>
      </c>
      <c r="DE77" s="312">
        <f t="shared" si="100"/>
        <v>1</v>
      </c>
      <c r="DF77" s="311">
        <f t="shared" si="101"/>
        <v>1</v>
      </c>
      <c r="DG77" s="312">
        <f t="shared" si="102"/>
        <v>0</v>
      </c>
      <c r="DH77" s="315">
        <f t="shared" si="103"/>
        <v>0</v>
      </c>
      <c r="DI77" s="296" t="s">
        <v>276</v>
      </c>
    </row>
    <row r="78" spans="1:113" ht="15.75">
      <c r="A78" s="297" t="s">
        <v>198</v>
      </c>
      <c r="B78" s="511" t="s">
        <v>291</v>
      </c>
      <c r="C78" s="296"/>
      <c r="D78" s="297" t="s">
        <v>1014</v>
      </c>
      <c r="E78" s="316" t="str">
        <f t="shared" si="68"/>
        <v/>
      </c>
      <c r="F78" s="299"/>
      <c r="G78" s="300" t="s">
        <v>5</v>
      </c>
      <c r="H78" s="300" t="s">
        <v>5</v>
      </c>
      <c r="I78" s="301" t="s">
        <v>5</v>
      </c>
      <c r="J78" s="302" t="str">
        <f t="shared" si="69"/>
        <v xml:space="preserve">CA_SENSOR_12
HW_PU
</v>
      </c>
      <c r="K78" s="303" t="s">
        <v>5</v>
      </c>
      <c r="L78" s="188" t="s">
        <v>5</v>
      </c>
      <c r="M78" s="188" t="s">
        <v>5</v>
      </c>
      <c r="N78" s="188" t="s">
        <v>5</v>
      </c>
      <c r="O78" s="188" t="s">
        <v>5</v>
      </c>
      <c r="P78" s="188"/>
      <c r="Q78" s="188" t="s">
        <v>1011</v>
      </c>
      <c r="R78" s="188" t="s">
        <v>5</v>
      </c>
      <c r="S78" s="188" t="s">
        <v>5</v>
      </c>
      <c r="T78" s="188" t="s">
        <v>5</v>
      </c>
      <c r="U78" s="188" t="s">
        <v>5</v>
      </c>
      <c r="V78" s="188" t="s">
        <v>5</v>
      </c>
      <c r="W78" s="188" t="s">
        <v>5</v>
      </c>
      <c r="X78" s="188" t="s">
        <v>5</v>
      </c>
      <c r="Y78" s="188" t="s">
        <v>5</v>
      </c>
      <c r="Z78" s="188" t="s">
        <v>1011</v>
      </c>
      <c r="AA78" s="188" t="s">
        <v>5</v>
      </c>
      <c r="AB78" s="188" t="s">
        <v>5</v>
      </c>
      <c r="AC78" s="188" t="s">
        <v>5</v>
      </c>
      <c r="AD78" s="188" t="s">
        <v>5</v>
      </c>
      <c r="AE78" s="188" t="s">
        <v>5</v>
      </c>
      <c r="AF78" s="188"/>
      <c r="AG78" s="188" t="s">
        <v>5</v>
      </c>
      <c r="AH78" s="188" t="s">
        <v>5</v>
      </c>
      <c r="AI78" s="188" t="s">
        <v>5</v>
      </c>
      <c r="AJ78" s="188" t="s">
        <v>5</v>
      </c>
      <c r="AK78" s="304" t="s">
        <v>5</v>
      </c>
      <c r="AL78" s="303" t="s">
        <v>5</v>
      </c>
      <c r="AM78" s="188" t="s">
        <v>5</v>
      </c>
      <c r="AN78" s="188" t="s">
        <v>5</v>
      </c>
      <c r="AO78" s="188" t="s">
        <v>5</v>
      </c>
      <c r="AP78" s="307" t="s">
        <v>1015</v>
      </c>
      <c r="AQ78" s="188" t="s">
        <v>5</v>
      </c>
      <c r="AR78" s="306" t="s">
        <v>5</v>
      </c>
      <c r="AS78" s="303" t="s">
        <v>5</v>
      </c>
      <c r="AT78" s="188" t="s">
        <v>5</v>
      </c>
      <c r="AU78" s="188" t="s">
        <v>5</v>
      </c>
      <c r="AV78" s="188" t="s">
        <v>5</v>
      </c>
      <c r="AW78" s="188" t="s">
        <v>5</v>
      </c>
      <c r="AX78" s="188" t="s">
        <v>5</v>
      </c>
      <c r="AY78" s="188" t="s">
        <v>5</v>
      </c>
      <c r="AZ78" s="307" t="s">
        <v>1015</v>
      </c>
      <c r="BA78" s="188" t="s">
        <v>5</v>
      </c>
      <c r="BB78" s="304" t="s">
        <v>5</v>
      </c>
      <c r="BC78" s="308" t="s">
        <v>5</v>
      </c>
      <c r="BD78" s="300" t="s">
        <v>5</v>
      </c>
      <c r="BE78" s="309" t="s">
        <v>1015</v>
      </c>
      <c r="BF78" s="300" t="s">
        <v>5</v>
      </c>
      <c r="BG78" s="300" t="s">
        <v>5</v>
      </c>
      <c r="BH78" s="309" t="s">
        <v>1015</v>
      </c>
      <c r="BI78" s="309" t="s">
        <v>1015</v>
      </c>
      <c r="BJ78" s="300" t="s">
        <v>5</v>
      </c>
      <c r="BK78" s="309" t="s">
        <v>1015</v>
      </c>
      <c r="BL78" s="300" t="s">
        <v>5</v>
      </c>
      <c r="BM78" s="309" t="s">
        <v>1015</v>
      </c>
      <c r="BN78" s="300" t="s">
        <v>5</v>
      </c>
      <c r="BO78" s="309" t="s">
        <v>1015</v>
      </c>
      <c r="BP78" s="309" t="s">
        <v>1015</v>
      </c>
      <c r="BQ78" s="300" t="s">
        <v>5</v>
      </c>
      <c r="BR78" s="300"/>
      <c r="BS78" s="309" t="s">
        <v>1012</v>
      </c>
      <c r="BT78" s="309" t="s">
        <v>1015</v>
      </c>
      <c r="BU78" s="300" t="s">
        <v>5</v>
      </c>
      <c r="BV78" s="301" t="s">
        <v>5</v>
      </c>
      <c r="BW78" s="310">
        <f t="shared" si="70"/>
        <v>0</v>
      </c>
      <c r="BX78" s="311">
        <f t="shared" si="71"/>
        <v>0</v>
      </c>
      <c r="BY78" s="312">
        <f t="shared" si="72"/>
        <v>1</v>
      </c>
      <c r="BZ78" s="311">
        <f t="shared" si="73"/>
        <v>1</v>
      </c>
      <c r="CA78" s="312">
        <f t="shared" si="74"/>
        <v>0</v>
      </c>
      <c r="CB78" s="311">
        <f t="shared" si="75"/>
        <v>0</v>
      </c>
      <c r="CC78" s="312">
        <f t="shared" si="76"/>
        <v>1</v>
      </c>
      <c r="CD78" s="311">
        <f t="shared" si="77"/>
        <v>1</v>
      </c>
      <c r="CE78" s="312">
        <f t="shared" si="78"/>
        <v>0</v>
      </c>
      <c r="CF78" s="311">
        <f t="shared" si="79"/>
        <v>0</v>
      </c>
      <c r="CG78" s="312">
        <f t="shared" si="80"/>
        <v>1</v>
      </c>
      <c r="CH78" s="311">
        <f t="shared" si="81"/>
        <v>1</v>
      </c>
      <c r="CI78" s="312">
        <f t="shared" si="82"/>
        <v>0</v>
      </c>
      <c r="CJ78" s="311">
        <f t="shared" si="83"/>
        <v>0</v>
      </c>
      <c r="CK78" s="312">
        <f t="shared" si="84"/>
        <v>6</v>
      </c>
      <c r="CL78" s="311">
        <f t="shared" si="85"/>
        <v>1</v>
      </c>
      <c r="CM78" s="312">
        <f t="shared" si="86"/>
        <v>0</v>
      </c>
      <c r="CN78" s="311">
        <f t="shared" si="87"/>
        <v>0</v>
      </c>
      <c r="CO78" s="312">
        <v>0</v>
      </c>
      <c r="CP78" s="311">
        <v>0</v>
      </c>
      <c r="CQ78" s="312">
        <f t="shared" si="88"/>
        <v>1</v>
      </c>
      <c r="CR78" s="311">
        <f t="shared" si="89"/>
        <v>1</v>
      </c>
      <c r="CS78" s="312">
        <f t="shared" si="90"/>
        <v>0</v>
      </c>
      <c r="CT78" s="311">
        <f t="shared" si="91"/>
        <v>0</v>
      </c>
      <c r="CU78" s="312">
        <v>0</v>
      </c>
      <c r="CV78" s="311">
        <v>0</v>
      </c>
      <c r="CW78" s="312">
        <f t="shared" si="92"/>
        <v>1</v>
      </c>
      <c r="CX78" s="311">
        <f t="shared" si="93"/>
        <v>1</v>
      </c>
      <c r="CY78" s="312">
        <f t="shared" si="94"/>
        <v>1</v>
      </c>
      <c r="CZ78" s="311">
        <f t="shared" si="95"/>
        <v>1</v>
      </c>
      <c r="DA78" s="312">
        <f t="shared" si="96"/>
        <v>1</v>
      </c>
      <c r="DB78" s="311">
        <f t="shared" si="97"/>
        <v>1</v>
      </c>
      <c r="DC78" s="313">
        <f t="shared" si="98"/>
        <v>64</v>
      </c>
      <c r="DD78" s="314">
        <f t="shared" si="99"/>
        <v>0</v>
      </c>
      <c r="DE78" s="312">
        <f t="shared" si="100"/>
        <v>1</v>
      </c>
      <c r="DF78" s="311">
        <f t="shared" si="101"/>
        <v>1</v>
      </c>
      <c r="DG78" s="312">
        <f t="shared" si="102"/>
        <v>0</v>
      </c>
      <c r="DH78" s="315">
        <f t="shared" si="103"/>
        <v>0</v>
      </c>
      <c r="DI78" s="296" t="s">
        <v>276</v>
      </c>
    </row>
    <row r="79" spans="1:113" ht="15.75">
      <c r="A79" s="297" t="s">
        <v>200</v>
      </c>
      <c r="B79" s="511" t="s">
        <v>293</v>
      </c>
      <c r="C79" s="296"/>
      <c r="D79" s="297" t="s">
        <v>1014</v>
      </c>
      <c r="E79" s="316" t="str">
        <f t="shared" si="68"/>
        <v/>
      </c>
      <c r="F79" s="299"/>
      <c r="G79" s="300" t="s">
        <v>5</v>
      </c>
      <c r="H79" s="300" t="s">
        <v>5</v>
      </c>
      <c r="I79" s="301" t="s">
        <v>5</v>
      </c>
      <c r="J79" s="302" t="str">
        <f t="shared" si="69"/>
        <v xml:space="preserve">CA_SENSOR_12
HW_PU
</v>
      </c>
      <c r="K79" s="303" t="s">
        <v>5</v>
      </c>
      <c r="L79" s="188" t="s">
        <v>5</v>
      </c>
      <c r="M79" s="188" t="s">
        <v>5</v>
      </c>
      <c r="N79" s="188" t="s">
        <v>5</v>
      </c>
      <c r="O79" s="188" t="s">
        <v>5</v>
      </c>
      <c r="P79" s="188"/>
      <c r="Q79" s="188" t="s">
        <v>1011</v>
      </c>
      <c r="R79" s="188" t="s">
        <v>5</v>
      </c>
      <c r="S79" s="188" t="s">
        <v>5</v>
      </c>
      <c r="T79" s="188" t="s">
        <v>5</v>
      </c>
      <c r="U79" s="188" t="s">
        <v>5</v>
      </c>
      <c r="V79" s="188" t="s">
        <v>5</v>
      </c>
      <c r="W79" s="188" t="s">
        <v>5</v>
      </c>
      <c r="X79" s="188" t="s">
        <v>5</v>
      </c>
      <c r="Y79" s="188" t="s">
        <v>5</v>
      </c>
      <c r="Z79" s="188" t="s">
        <v>1011</v>
      </c>
      <c r="AA79" s="188" t="s">
        <v>5</v>
      </c>
      <c r="AB79" s="188" t="s">
        <v>5</v>
      </c>
      <c r="AC79" s="188" t="s">
        <v>5</v>
      </c>
      <c r="AD79" s="188" t="s">
        <v>5</v>
      </c>
      <c r="AE79" s="188" t="s">
        <v>5</v>
      </c>
      <c r="AF79" s="188"/>
      <c r="AG79" s="188" t="s">
        <v>5</v>
      </c>
      <c r="AH79" s="188" t="s">
        <v>5</v>
      </c>
      <c r="AI79" s="188" t="s">
        <v>5</v>
      </c>
      <c r="AJ79" s="188" t="s">
        <v>5</v>
      </c>
      <c r="AK79" s="304" t="s">
        <v>5</v>
      </c>
      <c r="AL79" s="303" t="s">
        <v>5</v>
      </c>
      <c r="AM79" s="188" t="s">
        <v>5</v>
      </c>
      <c r="AN79" s="188" t="s">
        <v>5</v>
      </c>
      <c r="AO79" s="188" t="s">
        <v>5</v>
      </c>
      <c r="AP79" s="307" t="s">
        <v>1015</v>
      </c>
      <c r="AQ79" s="188" t="s">
        <v>5</v>
      </c>
      <c r="AR79" s="306" t="s">
        <v>5</v>
      </c>
      <c r="AS79" s="303" t="s">
        <v>5</v>
      </c>
      <c r="AT79" s="188" t="s">
        <v>5</v>
      </c>
      <c r="AU79" s="188" t="s">
        <v>5</v>
      </c>
      <c r="AV79" s="188" t="s">
        <v>5</v>
      </c>
      <c r="AW79" s="188" t="s">
        <v>5</v>
      </c>
      <c r="AX79" s="188" t="s">
        <v>5</v>
      </c>
      <c r="AY79" s="188" t="s">
        <v>5</v>
      </c>
      <c r="AZ79" s="307" t="s">
        <v>1015</v>
      </c>
      <c r="BA79" s="188" t="s">
        <v>5</v>
      </c>
      <c r="BB79" s="304" t="s">
        <v>5</v>
      </c>
      <c r="BC79" s="308" t="s">
        <v>5</v>
      </c>
      <c r="BD79" s="300" t="s">
        <v>5</v>
      </c>
      <c r="BE79" s="309" t="s">
        <v>1015</v>
      </c>
      <c r="BF79" s="300" t="s">
        <v>5</v>
      </c>
      <c r="BG79" s="300" t="s">
        <v>5</v>
      </c>
      <c r="BH79" s="309" t="s">
        <v>1015</v>
      </c>
      <c r="BI79" s="309" t="s">
        <v>1015</v>
      </c>
      <c r="BJ79" s="300" t="s">
        <v>5</v>
      </c>
      <c r="BK79" s="309" t="s">
        <v>1015</v>
      </c>
      <c r="BL79" s="300" t="s">
        <v>5</v>
      </c>
      <c r="BM79" s="309" t="s">
        <v>1015</v>
      </c>
      <c r="BN79" s="300" t="s">
        <v>5</v>
      </c>
      <c r="BO79" s="309" t="s">
        <v>1015</v>
      </c>
      <c r="BP79" s="309" t="s">
        <v>1015</v>
      </c>
      <c r="BQ79" s="300" t="s">
        <v>5</v>
      </c>
      <c r="BR79" s="300"/>
      <c r="BS79" s="309" t="s">
        <v>1012</v>
      </c>
      <c r="BT79" s="309" t="s">
        <v>1015</v>
      </c>
      <c r="BU79" s="300" t="s">
        <v>5</v>
      </c>
      <c r="BV79" s="301" t="s">
        <v>5</v>
      </c>
      <c r="BW79" s="310">
        <f t="shared" si="70"/>
        <v>0</v>
      </c>
      <c r="BX79" s="311">
        <f t="shared" si="71"/>
        <v>0</v>
      </c>
      <c r="BY79" s="312">
        <f t="shared" si="72"/>
        <v>1</v>
      </c>
      <c r="BZ79" s="311">
        <f t="shared" si="73"/>
        <v>1</v>
      </c>
      <c r="CA79" s="312">
        <f t="shared" si="74"/>
        <v>0</v>
      </c>
      <c r="CB79" s="311">
        <f t="shared" si="75"/>
        <v>0</v>
      </c>
      <c r="CC79" s="312">
        <f t="shared" si="76"/>
        <v>1</v>
      </c>
      <c r="CD79" s="311">
        <f t="shared" si="77"/>
        <v>1</v>
      </c>
      <c r="CE79" s="312">
        <f t="shared" si="78"/>
        <v>0</v>
      </c>
      <c r="CF79" s="311">
        <f t="shared" si="79"/>
        <v>0</v>
      </c>
      <c r="CG79" s="312">
        <f t="shared" si="80"/>
        <v>1</v>
      </c>
      <c r="CH79" s="311">
        <f t="shared" si="81"/>
        <v>1</v>
      </c>
      <c r="CI79" s="312">
        <f t="shared" si="82"/>
        <v>0</v>
      </c>
      <c r="CJ79" s="311">
        <f t="shared" si="83"/>
        <v>0</v>
      </c>
      <c r="CK79" s="312">
        <f t="shared" si="84"/>
        <v>6</v>
      </c>
      <c r="CL79" s="311">
        <f t="shared" si="85"/>
        <v>1</v>
      </c>
      <c r="CM79" s="312">
        <f t="shared" si="86"/>
        <v>0</v>
      </c>
      <c r="CN79" s="311">
        <f t="shared" si="87"/>
        <v>0</v>
      </c>
      <c r="CO79" s="312">
        <v>0</v>
      </c>
      <c r="CP79" s="311">
        <v>0</v>
      </c>
      <c r="CQ79" s="312">
        <f t="shared" si="88"/>
        <v>1</v>
      </c>
      <c r="CR79" s="311">
        <f t="shared" si="89"/>
        <v>1</v>
      </c>
      <c r="CS79" s="312">
        <f t="shared" si="90"/>
        <v>0</v>
      </c>
      <c r="CT79" s="311">
        <f t="shared" si="91"/>
        <v>0</v>
      </c>
      <c r="CU79" s="312">
        <v>0</v>
      </c>
      <c r="CV79" s="311">
        <v>0</v>
      </c>
      <c r="CW79" s="312">
        <f t="shared" si="92"/>
        <v>1</v>
      </c>
      <c r="CX79" s="311">
        <f t="shared" si="93"/>
        <v>1</v>
      </c>
      <c r="CY79" s="312">
        <f t="shared" si="94"/>
        <v>1</v>
      </c>
      <c r="CZ79" s="311">
        <f t="shared" si="95"/>
        <v>1</v>
      </c>
      <c r="DA79" s="312">
        <f t="shared" si="96"/>
        <v>1</v>
      </c>
      <c r="DB79" s="311">
        <f t="shared" si="97"/>
        <v>1</v>
      </c>
      <c r="DC79" s="313">
        <f t="shared" si="98"/>
        <v>64</v>
      </c>
      <c r="DD79" s="314">
        <f t="shared" si="99"/>
        <v>0</v>
      </c>
      <c r="DE79" s="312">
        <f t="shared" si="100"/>
        <v>1</v>
      </c>
      <c r="DF79" s="311">
        <f t="shared" si="101"/>
        <v>1</v>
      </c>
      <c r="DG79" s="312">
        <f t="shared" si="102"/>
        <v>0</v>
      </c>
      <c r="DH79" s="315">
        <f t="shared" si="103"/>
        <v>0</v>
      </c>
      <c r="DI79" s="296" t="s">
        <v>276</v>
      </c>
    </row>
    <row r="80" spans="1:113" ht="15.75">
      <c r="A80" s="297" t="s">
        <v>202</v>
      </c>
      <c r="B80" s="511" t="s">
        <v>295</v>
      </c>
      <c r="C80" s="296"/>
      <c r="D80" s="297" t="s">
        <v>1014</v>
      </c>
      <c r="E80" s="316" t="str">
        <f t="shared" si="68"/>
        <v/>
      </c>
      <c r="F80" s="299"/>
      <c r="G80" s="300" t="s">
        <v>5</v>
      </c>
      <c r="H80" s="300" t="s">
        <v>5</v>
      </c>
      <c r="I80" s="301" t="s">
        <v>5</v>
      </c>
      <c r="J80" s="302" t="str">
        <f t="shared" si="69"/>
        <v xml:space="preserve">CA_SENSOR_12
HW_PU
</v>
      </c>
      <c r="K80" s="303" t="s">
        <v>5</v>
      </c>
      <c r="L80" s="188" t="s">
        <v>5</v>
      </c>
      <c r="M80" s="188" t="s">
        <v>5</v>
      </c>
      <c r="N80" s="188" t="s">
        <v>5</v>
      </c>
      <c r="O80" s="188" t="s">
        <v>5</v>
      </c>
      <c r="P80" s="188"/>
      <c r="Q80" s="188" t="s">
        <v>1011</v>
      </c>
      <c r="R80" s="188" t="s">
        <v>5</v>
      </c>
      <c r="S80" s="188" t="s">
        <v>5</v>
      </c>
      <c r="T80" s="188" t="s">
        <v>5</v>
      </c>
      <c r="U80" s="188" t="s">
        <v>5</v>
      </c>
      <c r="V80" s="188" t="s">
        <v>5</v>
      </c>
      <c r="W80" s="188" t="s">
        <v>5</v>
      </c>
      <c r="X80" s="188" t="s">
        <v>5</v>
      </c>
      <c r="Y80" s="188" t="s">
        <v>5</v>
      </c>
      <c r="Z80" s="188" t="s">
        <v>1011</v>
      </c>
      <c r="AA80" s="188" t="s">
        <v>5</v>
      </c>
      <c r="AB80" s="188" t="s">
        <v>5</v>
      </c>
      <c r="AC80" s="188" t="s">
        <v>5</v>
      </c>
      <c r="AD80" s="188" t="s">
        <v>5</v>
      </c>
      <c r="AE80" s="188" t="s">
        <v>5</v>
      </c>
      <c r="AF80" s="188"/>
      <c r="AG80" s="188" t="s">
        <v>5</v>
      </c>
      <c r="AH80" s="188" t="s">
        <v>5</v>
      </c>
      <c r="AI80" s="188" t="s">
        <v>5</v>
      </c>
      <c r="AJ80" s="188" t="s">
        <v>5</v>
      </c>
      <c r="AK80" s="304" t="s">
        <v>5</v>
      </c>
      <c r="AL80" s="303" t="s">
        <v>5</v>
      </c>
      <c r="AM80" s="188" t="s">
        <v>5</v>
      </c>
      <c r="AN80" s="188" t="s">
        <v>5</v>
      </c>
      <c r="AO80" s="188" t="s">
        <v>5</v>
      </c>
      <c r="AP80" s="307" t="s">
        <v>1015</v>
      </c>
      <c r="AQ80" s="188" t="s">
        <v>5</v>
      </c>
      <c r="AR80" s="306" t="s">
        <v>5</v>
      </c>
      <c r="AS80" s="303" t="s">
        <v>5</v>
      </c>
      <c r="AT80" s="188" t="s">
        <v>5</v>
      </c>
      <c r="AU80" s="188" t="s">
        <v>5</v>
      </c>
      <c r="AV80" s="188" t="s">
        <v>5</v>
      </c>
      <c r="AW80" s="188" t="s">
        <v>5</v>
      </c>
      <c r="AX80" s="188" t="s">
        <v>5</v>
      </c>
      <c r="AY80" s="188" t="s">
        <v>5</v>
      </c>
      <c r="AZ80" s="307" t="s">
        <v>1015</v>
      </c>
      <c r="BA80" s="188" t="s">
        <v>5</v>
      </c>
      <c r="BB80" s="304" t="s">
        <v>5</v>
      </c>
      <c r="BC80" s="308" t="s">
        <v>5</v>
      </c>
      <c r="BD80" s="300" t="s">
        <v>5</v>
      </c>
      <c r="BE80" s="309" t="s">
        <v>1015</v>
      </c>
      <c r="BF80" s="300" t="s">
        <v>5</v>
      </c>
      <c r="BG80" s="300" t="s">
        <v>5</v>
      </c>
      <c r="BH80" s="309" t="s">
        <v>1015</v>
      </c>
      <c r="BI80" s="309" t="s">
        <v>1015</v>
      </c>
      <c r="BJ80" s="300" t="s">
        <v>5</v>
      </c>
      <c r="BK80" s="309" t="s">
        <v>1015</v>
      </c>
      <c r="BL80" s="300" t="s">
        <v>5</v>
      </c>
      <c r="BM80" s="309" t="s">
        <v>1015</v>
      </c>
      <c r="BN80" s="300" t="s">
        <v>5</v>
      </c>
      <c r="BO80" s="309" t="s">
        <v>1015</v>
      </c>
      <c r="BP80" s="309" t="s">
        <v>1015</v>
      </c>
      <c r="BQ80" s="300" t="s">
        <v>5</v>
      </c>
      <c r="BR80" s="300"/>
      <c r="BS80" s="309" t="s">
        <v>1012</v>
      </c>
      <c r="BT80" s="309" t="s">
        <v>1015</v>
      </c>
      <c r="BU80" s="300" t="s">
        <v>5</v>
      </c>
      <c r="BV80" s="301" t="s">
        <v>5</v>
      </c>
      <c r="BW80" s="310">
        <f t="shared" si="70"/>
        <v>0</v>
      </c>
      <c r="BX80" s="311">
        <f t="shared" si="71"/>
        <v>0</v>
      </c>
      <c r="BY80" s="312">
        <f t="shared" si="72"/>
        <v>1</v>
      </c>
      <c r="BZ80" s="311">
        <f t="shared" si="73"/>
        <v>1</v>
      </c>
      <c r="CA80" s="312">
        <f t="shared" si="74"/>
        <v>0</v>
      </c>
      <c r="CB80" s="311">
        <f t="shared" si="75"/>
        <v>0</v>
      </c>
      <c r="CC80" s="312">
        <f t="shared" si="76"/>
        <v>1</v>
      </c>
      <c r="CD80" s="311">
        <f t="shared" si="77"/>
        <v>1</v>
      </c>
      <c r="CE80" s="312">
        <f t="shared" si="78"/>
        <v>0</v>
      </c>
      <c r="CF80" s="311">
        <f t="shared" si="79"/>
        <v>0</v>
      </c>
      <c r="CG80" s="312">
        <f t="shared" si="80"/>
        <v>1</v>
      </c>
      <c r="CH80" s="311">
        <f t="shared" si="81"/>
        <v>1</v>
      </c>
      <c r="CI80" s="312">
        <f t="shared" si="82"/>
        <v>0</v>
      </c>
      <c r="CJ80" s="311">
        <f t="shared" si="83"/>
        <v>0</v>
      </c>
      <c r="CK80" s="312">
        <f t="shared" si="84"/>
        <v>6</v>
      </c>
      <c r="CL80" s="311">
        <f t="shared" si="85"/>
        <v>1</v>
      </c>
      <c r="CM80" s="312">
        <f t="shared" si="86"/>
        <v>0</v>
      </c>
      <c r="CN80" s="311">
        <f t="shared" si="87"/>
        <v>0</v>
      </c>
      <c r="CO80" s="312">
        <v>0</v>
      </c>
      <c r="CP80" s="311">
        <v>0</v>
      </c>
      <c r="CQ80" s="312">
        <f t="shared" si="88"/>
        <v>1</v>
      </c>
      <c r="CR80" s="311">
        <f t="shared" si="89"/>
        <v>1</v>
      </c>
      <c r="CS80" s="312">
        <f t="shared" si="90"/>
        <v>0</v>
      </c>
      <c r="CT80" s="311">
        <f t="shared" si="91"/>
        <v>0</v>
      </c>
      <c r="CU80" s="312">
        <v>0</v>
      </c>
      <c r="CV80" s="311">
        <v>0</v>
      </c>
      <c r="CW80" s="312">
        <f t="shared" si="92"/>
        <v>1</v>
      </c>
      <c r="CX80" s="311">
        <f t="shared" si="93"/>
        <v>1</v>
      </c>
      <c r="CY80" s="312">
        <f t="shared" si="94"/>
        <v>1</v>
      </c>
      <c r="CZ80" s="311">
        <f t="shared" si="95"/>
        <v>1</v>
      </c>
      <c r="DA80" s="312">
        <f t="shared" si="96"/>
        <v>1</v>
      </c>
      <c r="DB80" s="311">
        <f t="shared" si="97"/>
        <v>1</v>
      </c>
      <c r="DC80" s="313">
        <f t="shared" si="98"/>
        <v>64</v>
      </c>
      <c r="DD80" s="314">
        <f t="shared" si="99"/>
        <v>0</v>
      </c>
      <c r="DE80" s="312">
        <f t="shared" si="100"/>
        <v>1</v>
      </c>
      <c r="DF80" s="311">
        <f t="shared" si="101"/>
        <v>1</v>
      </c>
      <c r="DG80" s="312">
        <f t="shared" si="102"/>
        <v>0</v>
      </c>
      <c r="DH80" s="315">
        <f t="shared" si="103"/>
        <v>0</v>
      </c>
      <c r="DI80" s="296" t="s">
        <v>276</v>
      </c>
    </row>
    <row r="81" spans="1:113" ht="15.75">
      <c r="A81" s="297" t="s">
        <v>204</v>
      </c>
      <c r="B81" s="511" t="s">
        <v>297</v>
      </c>
      <c r="C81" s="296"/>
      <c r="D81" s="297" t="s">
        <v>1014</v>
      </c>
      <c r="E81" s="316" t="str">
        <f t="shared" si="68"/>
        <v/>
      </c>
      <c r="F81" s="299"/>
      <c r="G81" s="300" t="s">
        <v>5</v>
      </c>
      <c r="H81" s="300" t="s">
        <v>5</v>
      </c>
      <c r="I81" s="301" t="s">
        <v>5</v>
      </c>
      <c r="J81" s="302" t="str">
        <f t="shared" si="69"/>
        <v xml:space="preserve">CA_SENSOR_12
HW_PU
</v>
      </c>
      <c r="K81" s="303" t="s">
        <v>5</v>
      </c>
      <c r="L81" s="188" t="s">
        <v>5</v>
      </c>
      <c r="M81" s="188" t="s">
        <v>5</v>
      </c>
      <c r="N81" s="188" t="s">
        <v>5</v>
      </c>
      <c r="O81" s="188" t="s">
        <v>5</v>
      </c>
      <c r="P81" s="188"/>
      <c r="Q81" s="188" t="s">
        <v>1011</v>
      </c>
      <c r="R81" s="188" t="s">
        <v>5</v>
      </c>
      <c r="S81" s="188" t="s">
        <v>5</v>
      </c>
      <c r="T81" s="188" t="s">
        <v>5</v>
      </c>
      <c r="U81" s="188" t="s">
        <v>5</v>
      </c>
      <c r="V81" s="188" t="s">
        <v>5</v>
      </c>
      <c r="W81" s="188" t="s">
        <v>5</v>
      </c>
      <c r="X81" s="188" t="s">
        <v>5</v>
      </c>
      <c r="Y81" s="188" t="s">
        <v>5</v>
      </c>
      <c r="Z81" s="188" t="s">
        <v>1011</v>
      </c>
      <c r="AA81" s="188" t="s">
        <v>5</v>
      </c>
      <c r="AB81" s="188" t="s">
        <v>5</v>
      </c>
      <c r="AC81" s="188" t="s">
        <v>5</v>
      </c>
      <c r="AD81" s="188" t="s">
        <v>5</v>
      </c>
      <c r="AE81" s="188" t="s">
        <v>5</v>
      </c>
      <c r="AF81" s="188"/>
      <c r="AG81" s="188" t="s">
        <v>5</v>
      </c>
      <c r="AH81" s="188" t="s">
        <v>5</v>
      </c>
      <c r="AI81" s="188" t="s">
        <v>5</v>
      </c>
      <c r="AJ81" s="188" t="s">
        <v>5</v>
      </c>
      <c r="AK81" s="304" t="s">
        <v>5</v>
      </c>
      <c r="AL81" s="303" t="s">
        <v>5</v>
      </c>
      <c r="AM81" s="188" t="s">
        <v>5</v>
      </c>
      <c r="AN81" s="188" t="s">
        <v>5</v>
      </c>
      <c r="AO81" s="188" t="s">
        <v>5</v>
      </c>
      <c r="AP81" s="307" t="s">
        <v>1015</v>
      </c>
      <c r="AQ81" s="188" t="s">
        <v>5</v>
      </c>
      <c r="AR81" s="306" t="s">
        <v>5</v>
      </c>
      <c r="AS81" s="303" t="s">
        <v>5</v>
      </c>
      <c r="AT81" s="188" t="s">
        <v>5</v>
      </c>
      <c r="AU81" s="188" t="s">
        <v>5</v>
      </c>
      <c r="AV81" s="188" t="s">
        <v>5</v>
      </c>
      <c r="AW81" s="188" t="s">
        <v>5</v>
      </c>
      <c r="AX81" s="188" t="s">
        <v>5</v>
      </c>
      <c r="AY81" s="188" t="s">
        <v>5</v>
      </c>
      <c r="AZ81" s="307" t="s">
        <v>1015</v>
      </c>
      <c r="BA81" s="188" t="s">
        <v>5</v>
      </c>
      <c r="BB81" s="304" t="s">
        <v>5</v>
      </c>
      <c r="BC81" s="308" t="s">
        <v>5</v>
      </c>
      <c r="BD81" s="300" t="s">
        <v>5</v>
      </c>
      <c r="BE81" s="309" t="s">
        <v>1015</v>
      </c>
      <c r="BF81" s="300" t="s">
        <v>5</v>
      </c>
      <c r="BG81" s="300" t="s">
        <v>5</v>
      </c>
      <c r="BH81" s="309" t="s">
        <v>1015</v>
      </c>
      <c r="BI81" s="309" t="s">
        <v>1015</v>
      </c>
      <c r="BJ81" s="300" t="s">
        <v>5</v>
      </c>
      <c r="BK81" s="309" t="s">
        <v>1015</v>
      </c>
      <c r="BL81" s="300" t="s">
        <v>5</v>
      </c>
      <c r="BM81" s="309" t="s">
        <v>1015</v>
      </c>
      <c r="BN81" s="300" t="s">
        <v>5</v>
      </c>
      <c r="BO81" s="309" t="s">
        <v>1015</v>
      </c>
      <c r="BP81" s="309" t="s">
        <v>1015</v>
      </c>
      <c r="BQ81" s="300" t="s">
        <v>5</v>
      </c>
      <c r="BR81" s="300"/>
      <c r="BS81" s="309" t="s">
        <v>1012</v>
      </c>
      <c r="BT81" s="309" t="s">
        <v>1015</v>
      </c>
      <c r="BU81" s="300" t="s">
        <v>5</v>
      </c>
      <c r="BV81" s="301" t="s">
        <v>5</v>
      </c>
      <c r="BW81" s="310">
        <f t="shared" si="70"/>
        <v>0</v>
      </c>
      <c r="BX81" s="311">
        <f t="shared" si="71"/>
        <v>0</v>
      </c>
      <c r="BY81" s="312">
        <f t="shared" si="72"/>
        <v>1</v>
      </c>
      <c r="BZ81" s="311">
        <f t="shared" si="73"/>
        <v>1</v>
      </c>
      <c r="CA81" s="312">
        <f t="shared" si="74"/>
        <v>0</v>
      </c>
      <c r="CB81" s="311">
        <f t="shared" si="75"/>
        <v>0</v>
      </c>
      <c r="CC81" s="312">
        <f t="shared" si="76"/>
        <v>1</v>
      </c>
      <c r="CD81" s="311">
        <f t="shared" si="77"/>
        <v>1</v>
      </c>
      <c r="CE81" s="312">
        <f t="shared" si="78"/>
        <v>0</v>
      </c>
      <c r="CF81" s="311">
        <f t="shared" si="79"/>
        <v>0</v>
      </c>
      <c r="CG81" s="312">
        <f t="shared" si="80"/>
        <v>1</v>
      </c>
      <c r="CH81" s="311">
        <f t="shared" si="81"/>
        <v>1</v>
      </c>
      <c r="CI81" s="312">
        <f t="shared" si="82"/>
        <v>0</v>
      </c>
      <c r="CJ81" s="311">
        <f t="shared" si="83"/>
        <v>0</v>
      </c>
      <c r="CK81" s="312">
        <f t="shared" si="84"/>
        <v>6</v>
      </c>
      <c r="CL81" s="311">
        <f t="shared" si="85"/>
        <v>1</v>
      </c>
      <c r="CM81" s="312">
        <f t="shared" si="86"/>
        <v>0</v>
      </c>
      <c r="CN81" s="311">
        <f t="shared" si="87"/>
        <v>0</v>
      </c>
      <c r="CO81" s="312">
        <v>0</v>
      </c>
      <c r="CP81" s="311">
        <v>0</v>
      </c>
      <c r="CQ81" s="312">
        <f t="shared" si="88"/>
        <v>1</v>
      </c>
      <c r="CR81" s="311">
        <f t="shared" si="89"/>
        <v>1</v>
      </c>
      <c r="CS81" s="312">
        <f t="shared" si="90"/>
        <v>0</v>
      </c>
      <c r="CT81" s="311">
        <f t="shared" si="91"/>
        <v>0</v>
      </c>
      <c r="CU81" s="312">
        <v>0</v>
      </c>
      <c r="CV81" s="311">
        <v>0</v>
      </c>
      <c r="CW81" s="312">
        <f t="shared" si="92"/>
        <v>1</v>
      </c>
      <c r="CX81" s="311">
        <f t="shared" si="93"/>
        <v>1</v>
      </c>
      <c r="CY81" s="312">
        <f t="shared" si="94"/>
        <v>1</v>
      </c>
      <c r="CZ81" s="311">
        <f t="shared" si="95"/>
        <v>1</v>
      </c>
      <c r="DA81" s="312">
        <f t="shared" si="96"/>
        <v>1</v>
      </c>
      <c r="DB81" s="311">
        <f t="shared" si="97"/>
        <v>1</v>
      </c>
      <c r="DC81" s="313">
        <f t="shared" si="98"/>
        <v>64</v>
      </c>
      <c r="DD81" s="314">
        <f t="shared" si="99"/>
        <v>0</v>
      </c>
      <c r="DE81" s="312">
        <f t="shared" si="100"/>
        <v>1</v>
      </c>
      <c r="DF81" s="311">
        <f t="shared" si="101"/>
        <v>1</v>
      </c>
      <c r="DG81" s="312">
        <f t="shared" si="102"/>
        <v>0</v>
      </c>
      <c r="DH81" s="315">
        <f t="shared" si="103"/>
        <v>0</v>
      </c>
      <c r="DI81" s="296" t="s">
        <v>276</v>
      </c>
    </row>
    <row r="82" spans="1:113" ht="15.75">
      <c r="A82" s="297" t="s">
        <v>206</v>
      </c>
      <c r="B82" s="511" t="s">
        <v>299</v>
      </c>
      <c r="C82" s="296"/>
      <c r="D82" s="297" t="s">
        <v>1014</v>
      </c>
      <c r="E82" s="316" t="str">
        <f t="shared" si="68"/>
        <v/>
      </c>
      <c r="F82" s="299"/>
      <c r="G82" s="300" t="s">
        <v>5</v>
      </c>
      <c r="H82" s="300" t="s">
        <v>5</v>
      </c>
      <c r="I82" s="301" t="s">
        <v>5</v>
      </c>
      <c r="J82" s="302" t="str">
        <f t="shared" si="69"/>
        <v xml:space="preserve">CA_SENSOR_12
HW_PU
</v>
      </c>
      <c r="K82" s="303" t="s">
        <v>5</v>
      </c>
      <c r="L82" s="188" t="s">
        <v>5</v>
      </c>
      <c r="M82" s="188" t="s">
        <v>5</v>
      </c>
      <c r="N82" s="188" t="s">
        <v>5</v>
      </c>
      <c r="O82" s="188" t="s">
        <v>5</v>
      </c>
      <c r="P82" s="188"/>
      <c r="Q82" s="188" t="s">
        <v>1011</v>
      </c>
      <c r="R82" s="188" t="s">
        <v>5</v>
      </c>
      <c r="S82" s="188" t="s">
        <v>5</v>
      </c>
      <c r="T82" s="188" t="s">
        <v>5</v>
      </c>
      <c r="U82" s="188" t="s">
        <v>5</v>
      </c>
      <c r="V82" s="188" t="s">
        <v>5</v>
      </c>
      <c r="W82" s="188" t="s">
        <v>5</v>
      </c>
      <c r="X82" s="188" t="s">
        <v>5</v>
      </c>
      <c r="Y82" s="188" t="s">
        <v>5</v>
      </c>
      <c r="Z82" s="188" t="s">
        <v>1011</v>
      </c>
      <c r="AA82" s="188" t="s">
        <v>5</v>
      </c>
      <c r="AB82" s="188" t="s">
        <v>5</v>
      </c>
      <c r="AC82" s="188" t="s">
        <v>5</v>
      </c>
      <c r="AD82" s="188" t="s">
        <v>5</v>
      </c>
      <c r="AE82" s="188" t="s">
        <v>5</v>
      </c>
      <c r="AF82" s="188"/>
      <c r="AG82" s="188" t="s">
        <v>5</v>
      </c>
      <c r="AH82" s="188" t="s">
        <v>5</v>
      </c>
      <c r="AI82" s="188" t="s">
        <v>5</v>
      </c>
      <c r="AJ82" s="188" t="s">
        <v>5</v>
      </c>
      <c r="AK82" s="304" t="s">
        <v>5</v>
      </c>
      <c r="AL82" s="303" t="s">
        <v>5</v>
      </c>
      <c r="AM82" s="188" t="s">
        <v>5</v>
      </c>
      <c r="AN82" s="188" t="s">
        <v>5</v>
      </c>
      <c r="AO82" s="188" t="s">
        <v>5</v>
      </c>
      <c r="AP82" s="307" t="s">
        <v>1015</v>
      </c>
      <c r="AQ82" s="188" t="s">
        <v>5</v>
      </c>
      <c r="AR82" s="306" t="s">
        <v>5</v>
      </c>
      <c r="AS82" s="303" t="s">
        <v>5</v>
      </c>
      <c r="AT82" s="188" t="s">
        <v>5</v>
      </c>
      <c r="AU82" s="188" t="s">
        <v>5</v>
      </c>
      <c r="AV82" s="188" t="s">
        <v>5</v>
      </c>
      <c r="AW82" s="188" t="s">
        <v>5</v>
      </c>
      <c r="AX82" s="188" t="s">
        <v>5</v>
      </c>
      <c r="AY82" s="188" t="s">
        <v>5</v>
      </c>
      <c r="AZ82" s="307" t="s">
        <v>1015</v>
      </c>
      <c r="BA82" s="188" t="s">
        <v>5</v>
      </c>
      <c r="BB82" s="304" t="s">
        <v>5</v>
      </c>
      <c r="BC82" s="308" t="s">
        <v>5</v>
      </c>
      <c r="BD82" s="300" t="s">
        <v>5</v>
      </c>
      <c r="BE82" s="309" t="s">
        <v>1015</v>
      </c>
      <c r="BF82" s="300" t="s">
        <v>5</v>
      </c>
      <c r="BG82" s="300" t="s">
        <v>5</v>
      </c>
      <c r="BH82" s="309" t="s">
        <v>1015</v>
      </c>
      <c r="BI82" s="309" t="s">
        <v>1015</v>
      </c>
      <c r="BJ82" s="300" t="s">
        <v>5</v>
      </c>
      <c r="BK82" s="309" t="s">
        <v>1015</v>
      </c>
      <c r="BL82" s="300" t="s">
        <v>5</v>
      </c>
      <c r="BM82" s="309" t="s">
        <v>1015</v>
      </c>
      <c r="BN82" s="300" t="s">
        <v>5</v>
      </c>
      <c r="BO82" s="309" t="s">
        <v>1015</v>
      </c>
      <c r="BP82" s="309" t="s">
        <v>1015</v>
      </c>
      <c r="BQ82" s="300" t="s">
        <v>5</v>
      </c>
      <c r="BR82" s="300"/>
      <c r="BS82" s="309" t="s">
        <v>1012</v>
      </c>
      <c r="BT82" s="309" t="s">
        <v>1015</v>
      </c>
      <c r="BU82" s="300" t="s">
        <v>5</v>
      </c>
      <c r="BV82" s="301" t="s">
        <v>5</v>
      </c>
      <c r="BW82" s="310">
        <f t="shared" si="70"/>
        <v>0</v>
      </c>
      <c r="BX82" s="311">
        <f t="shared" si="71"/>
        <v>0</v>
      </c>
      <c r="BY82" s="312">
        <f t="shared" si="72"/>
        <v>1</v>
      </c>
      <c r="BZ82" s="311">
        <f t="shared" si="73"/>
        <v>1</v>
      </c>
      <c r="CA82" s="312">
        <f t="shared" si="74"/>
        <v>0</v>
      </c>
      <c r="CB82" s="311">
        <f t="shared" si="75"/>
        <v>0</v>
      </c>
      <c r="CC82" s="312">
        <f t="shared" si="76"/>
        <v>1</v>
      </c>
      <c r="CD82" s="311">
        <f t="shared" si="77"/>
        <v>1</v>
      </c>
      <c r="CE82" s="312">
        <f t="shared" si="78"/>
        <v>0</v>
      </c>
      <c r="CF82" s="311">
        <f t="shared" si="79"/>
        <v>0</v>
      </c>
      <c r="CG82" s="312">
        <f t="shared" si="80"/>
        <v>1</v>
      </c>
      <c r="CH82" s="311">
        <f t="shared" si="81"/>
        <v>1</v>
      </c>
      <c r="CI82" s="312">
        <f t="shared" si="82"/>
        <v>0</v>
      </c>
      <c r="CJ82" s="311">
        <f t="shared" si="83"/>
        <v>0</v>
      </c>
      <c r="CK82" s="312">
        <f t="shared" si="84"/>
        <v>6</v>
      </c>
      <c r="CL82" s="311">
        <f t="shared" si="85"/>
        <v>1</v>
      </c>
      <c r="CM82" s="312">
        <f t="shared" si="86"/>
        <v>0</v>
      </c>
      <c r="CN82" s="311">
        <f t="shared" si="87"/>
        <v>0</v>
      </c>
      <c r="CO82" s="312">
        <v>0</v>
      </c>
      <c r="CP82" s="311">
        <v>0</v>
      </c>
      <c r="CQ82" s="312">
        <f t="shared" si="88"/>
        <v>1</v>
      </c>
      <c r="CR82" s="311">
        <f t="shared" si="89"/>
        <v>1</v>
      </c>
      <c r="CS82" s="312">
        <f t="shared" si="90"/>
        <v>0</v>
      </c>
      <c r="CT82" s="311">
        <f t="shared" si="91"/>
        <v>0</v>
      </c>
      <c r="CU82" s="312">
        <v>0</v>
      </c>
      <c r="CV82" s="311">
        <v>0</v>
      </c>
      <c r="CW82" s="312">
        <f t="shared" si="92"/>
        <v>1</v>
      </c>
      <c r="CX82" s="311">
        <f t="shared" si="93"/>
        <v>1</v>
      </c>
      <c r="CY82" s="312">
        <f t="shared" si="94"/>
        <v>1</v>
      </c>
      <c r="CZ82" s="311">
        <f t="shared" si="95"/>
        <v>1</v>
      </c>
      <c r="DA82" s="312">
        <f t="shared" si="96"/>
        <v>1</v>
      </c>
      <c r="DB82" s="311">
        <f t="shared" si="97"/>
        <v>1</v>
      </c>
      <c r="DC82" s="313">
        <f t="shared" si="98"/>
        <v>64</v>
      </c>
      <c r="DD82" s="314">
        <f t="shared" si="99"/>
        <v>0</v>
      </c>
      <c r="DE82" s="312">
        <f t="shared" si="100"/>
        <v>1</v>
      </c>
      <c r="DF82" s="311">
        <f t="shared" si="101"/>
        <v>1</v>
      </c>
      <c r="DG82" s="312">
        <f t="shared" si="102"/>
        <v>0</v>
      </c>
      <c r="DH82" s="315">
        <f t="shared" si="103"/>
        <v>0</v>
      </c>
      <c r="DI82" s="296" t="s">
        <v>276</v>
      </c>
    </row>
    <row r="83" spans="1:113" ht="15.75">
      <c r="A83" s="297" t="s">
        <v>208</v>
      </c>
      <c r="B83" s="511" t="s">
        <v>301</v>
      </c>
      <c r="C83" s="296"/>
      <c r="D83" s="297" t="s">
        <v>1010</v>
      </c>
      <c r="E83" s="316" t="str">
        <f t="shared" si="68"/>
        <v/>
      </c>
      <c r="F83" s="299"/>
      <c r="G83" s="300" t="s">
        <v>5</v>
      </c>
      <c r="H83" s="300" t="s">
        <v>5</v>
      </c>
      <c r="I83" s="301" t="s">
        <v>5</v>
      </c>
      <c r="J83" s="302" t="str">
        <f t="shared" si="69"/>
        <v xml:space="preserve">CA_SENSOR_12
HW_MALFUNCTION
</v>
      </c>
      <c r="K83" s="303" t="s">
        <v>5</v>
      </c>
      <c r="L83" s="188" t="s">
        <v>5</v>
      </c>
      <c r="M83" s="188" t="s">
        <v>5</v>
      </c>
      <c r="N83" s="188" t="s">
        <v>5</v>
      </c>
      <c r="O83" s="188" t="s">
        <v>5</v>
      </c>
      <c r="P83" s="188"/>
      <c r="Q83" s="188" t="s">
        <v>1011</v>
      </c>
      <c r="R83" s="188" t="s">
        <v>5</v>
      </c>
      <c r="S83" s="188" t="s">
        <v>5</v>
      </c>
      <c r="T83" s="188" t="s">
        <v>5</v>
      </c>
      <c r="U83" s="188" t="s">
        <v>5</v>
      </c>
      <c r="V83" s="188" t="s">
        <v>5</v>
      </c>
      <c r="W83" s="188" t="s">
        <v>5</v>
      </c>
      <c r="X83" s="188" t="s">
        <v>5</v>
      </c>
      <c r="Y83" s="188" t="s">
        <v>5</v>
      </c>
      <c r="Z83" s="188" t="s">
        <v>5</v>
      </c>
      <c r="AA83" s="188" t="s">
        <v>5</v>
      </c>
      <c r="AB83" s="188" t="s">
        <v>1011</v>
      </c>
      <c r="AC83" s="188" t="s">
        <v>5</v>
      </c>
      <c r="AD83" s="188" t="s">
        <v>5</v>
      </c>
      <c r="AE83" s="188" t="s">
        <v>5</v>
      </c>
      <c r="AF83" s="188"/>
      <c r="AG83" s="188" t="s">
        <v>5</v>
      </c>
      <c r="AH83" s="188" t="s">
        <v>5</v>
      </c>
      <c r="AI83" s="188" t="s">
        <v>5</v>
      </c>
      <c r="AJ83" s="188" t="s">
        <v>5</v>
      </c>
      <c r="AK83" s="304" t="s">
        <v>5</v>
      </c>
      <c r="AL83" s="303" t="s">
        <v>5</v>
      </c>
      <c r="AM83" s="188" t="s">
        <v>5</v>
      </c>
      <c r="AN83" s="188" t="s">
        <v>5</v>
      </c>
      <c r="AO83" s="188" t="s">
        <v>5</v>
      </c>
      <c r="AP83" s="307" t="s">
        <v>1012</v>
      </c>
      <c r="AQ83" s="188" t="s">
        <v>5</v>
      </c>
      <c r="AR83" s="306" t="s">
        <v>5</v>
      </c>
      <c r="AS83" s="303" t="s">
        <v>5</v>
      </c>
      <c r="AT83" s="188" t="s">
        <v>5</v>
      </c>
      <c r="AU83" s="188" t="s">
        <v>5</v>
      </c>
      <c r="AV83" s="188" t="s">
        <v>5</v>
      </c>
      <c r="AW83" s="188" t="s">
        <v>5</v>
      </c>
      <c r="AX83" s="188" t="s">
        <v>5</v>
      </c>
      <c r="AY83" s="188" t="s">
        <v>5</v>
      </c>
      <c r="AZ83" s="307" t="s">
        <v>1012</v>
      </c>
      <c r="BA83" s="188" t="s">
        <v>5</v>
      </c>
      <c r="BB83" s="304" t="s">
        <v>5</v>
      </c>
      <c r="BC83" s="308" t="s">
        <v>5</v>
      </c>
      <c r="BD83" s="300" t="s">
        <v>5</v>
      </c>
      <c r="BE83" s="309" t="s">
        <v>1012</v>
      </c>
      <c r="BF83" s="300" t="s">
        <v>5</v>
      </c>
      <c r="BG83" s="300" t="s">
        <v>5</v>
      </c>
      <c r="BH83" s="300" t="s">
        <v>5</v>
      </c>
      <c r="BI83" s="300" t="s">
        <v>5</v>
      </c>
      <c r="BJ83" s="300" t="s">
        <v>5</v>
      </c>
      <c r="BK83" s="300" t="s">
        <v>5</v>
      </c>
      <c r="BL83" s="300" t="s">
        <v>5</v>
      </c>
      <c r="BM83" s="309" t="s">
        <v>1012</v>
      </c>
      <c r="BN83" s="300" t="s">
        <v>5</v>
      </c>
      <c r="BO83" s="300" t="s">
        <v>5</v>
      </c>
      <c r="BP83" s="309" t="s">
        <v>1012</v>
      </c>
      <c r="BQ83" s="300" t="s">
        <v>5</v>
      </c>
      <c r="BR83" s="300"/>
      <c r="BS83" s="309" t="s">
        <v>1012</v>
      </c>
      <c r="BT83" s="309" t="s">
        <v>1012</v>
      </c>
      <c r="BU83" s="300" t="s">
        <v>5</v>
      </c>
      <c r="BV83" s="301" t="s">
        <v>5</v>
      </c>
      <c r="BW83" s="310">
        <f t="shared" si="70"/>
        <v>0</v>
      </c>
      <c r="BX83" s="311">
        <f t="shared" si="71"/>
        <v>0</v>
      </c>
      <c r="BY83" s="312">
        <f t="shared" si="72"/>
        <v>1</v>
      </c>
      <c r="BZ83" s="311">
        <f t="shared" si="73"/>
        <v>0</v>
      </c>
      <c r="CA83" s="312">
        <f t="shared" si="74"/>
        <v>0</v>
      </c>
      <c r="CB83" s="311">
        <f t="shared" si="75"/>
        <v>0</v>
      </c>
      <c r="CC83" s="312">
        <f t="shared" si="76"/>
        <v>1</v>
      </c>
      <c r="CD83" s="311">
        <f t="shared" si="77"/>
        <v>0</v>
      </c>
      <c r="CE83" s="312">
        <f t="shared" si="78"/>
        <v>0</v>
      </c>
      <c r="CF83" s="311">
        <f t="shared" si="79"/>
        <v>0</v>
      </c>
      <c r="CG83" s="312">
        <f t="shared" si="80"/>
        <v>1</v>
      </c>
      <c r="CH83" s="311">
        <f t="shared" si="81"/>
        <v>0</v>
      </c>
      <c r="CI83" s="312">
        <f t="shared" si="82"/>
        <v>0</v>
      </c>
      <c r="CJ83" s="311">
        <f t="shared" si="83"/>
        <v>0</v>
      </c>
      <c r="CK83" s="312">
        <f t="shared" si="84"/>
        <v>0</v>
      </c>
      <c r="CL83" s="311">
        <f t="shared" si="85"/>
        <v>0</v>
      </c>
      <c r="CM83" s="312">
        <f t="shared" si="86"/>
        <v>0</v>
      </c>
      <c r="CN83" s="311">
        <f t="shared" si="87"/>
        <v>0</v>
      </c>
      <c r="CO83" s="312">
        <v>0</v>
      </c>
      <c r="CP83" s="311">
        <v>0</v>
      </c>
      <c r="CQ83" s="312">
        <f t="shared" si="88"/>
        <v>0</v>
      </c>
      <c r="CR83" s="311">
        <f t="shared" si="89"/>
        <v>0</v>
      </c>
      <c r="CS83" s="312">
        <f t="shared" si="90"/>
        <v>0</v>
      </c>
      <c r="CT83" s="311">
        <f t="shared" si="91"/>
        <v>0</v>
      </c>
      <c r="CU83" s="312">
        <v>0</v>
      </c>
      <c r="CV83" s="311">
        <v>0</v>
      </c>
      <c r="CW83" s="312">
        <f t="shared" si="92"/>
        <v>1</v>
      </c>
      <c r="CX83" s="311">
        <f t="shared" si="93"/>
        <v>0</v>
      </c>
      <c r="CY83" s="312">
        <f t="shared" si="94"/>
        <v>0</v>
      </c>
      <c r="CZ83" s="311">
        <f t="shared" si="95"/>
        <v>0</v>
      </c>
      <c r="DA83" s="312">
        <f t="shared" si="96"/>
        <v>1</v>
      </c>
      <c r="DB83" s="311">
        <f t="shared" si="97"/>
        <v>0</v>
      </c>
      <c r="DC83" s="313">
        <f t="shared" si="98"/>
        <v>64</v>
      </c>
      <c r="DD83" s="314">
        <f t="shared" si="99"/>
        <v>0</v>
      </c>
      <c r="DE83" s="312">
        <f t="shared" si="100"/>
        <v>1</v>
      </c>
      <c r="DF83" s="311">
        <f t="shared" si="101"/>
        <v>0</v>
      </c>
      <c r="DG83" s="312">
        <f t="shared" si="102"/>
        <v>0</v>
      </c>
      <c r="DH83" s="315">
        <f t="shared" si="103"/>
        <v>0</v>
      </c>
      <c r="DI83" s="296" t="s">
        <v>302</v>
      </c>
    </row>
    <row r="84" spans="1:113" ht="15.75">
      <c r="A84" s="297" t="s">
        <v>210</v>
      </c>
      <c r="B84" s="511" t="s">
        <v>305</v>
      </c>
      <c r="C84" s="296"/>
      <c r="D84" s="297" t="s">
        <v>1010</v>
      </c>
      <c r="E84" s="316" t="str">
        <f t="shared" si="68"/>
        <v/>
      </c>
      <c r="F84" s="299"/>
      <c r="G84" s="300" t="s">
        <v>5</v>
      </c>
      <c r="H84" s="300" t="s">
        <v>5</v>
      </c>
      <c r="I84" s="301" t="s">
        <v>5</v>
      </c>
      <c r="J84" s="302" t="str">
        <f t="shared" si="69"/>
        <v xml:space="preserve">CA_SENSOR_12
HW_MALFUNCTION
</v>
      </c>
      <c r="K84" s="303" t="s">
        <v>5</v>
      </c>
      <c r="L84" s="188" t="s">
        <v>5</v>
      </c>
      <c r="M84" s="188" t="s">
        <v>5</v>
      </c>
      <c r="N84" s="188" t="s">
        <v>5</v>
      </c>
      <c r="O84" s="188" t="s">
        <v>5</v>
      </c>
      <c r="P84" s="188"/>
      <c r="Q84" s="188" t="s">
        <v>1011</v>
      </c>
      <c r="R84" s="188" t="s">
        <v>5</v>
      </c>
      <c r="S84" s="188" t="s">
        <v>5</v>
      </c>
      <c r="T84" s="188" t="s">
        <v>5</v>
      </c>
      <c r="U84" s="188" t="s">
        <v>5</v>
      </c>
      <c r="V84" s="188" t="s">
        <v>5</v>
      </c>
      <c r="W84" s="188" t="s">
        <v>5</v>
      </c>
      <c r="X84" s="188" t="s">
        <v>5</v>
      </c>
      <c r="Y84" s="188" t="s">
        <v>5</v>
      </c>
      <c r="Z84" s="188" t="s">
        <v>5</v>
      </c>
      <c r="AA84" s="188" t="s">
        <v>5</v>
      </c>
      <c r="AB84" s="188" t="s">
        <v>1011</v>
      </c>
      <c r="AC84" s="188" t="s">
        <v>5</v>
      </c>
      <c r="AD84" s="188" t="s">
        <v>5</v>
      </c>
      <c r="AE84" s="188" t="s">
        <v>5</v>
      </c>
      <c r="AF84" s="188"/>
      <c r="AG84" s="188" t="s">
        <v>5</v>
      </c>
      <c r="AH84" s="188" t="s">
        <v>5</v>
      </c>
      <c r="AI84" s="188" t="s">
        <v>5</v>
      </c>
      <c r="AJ84" s="188" t="s">
        <v>5</v>
      </c>
      <c r="AK84" s="304" t="s">
        <v>5</v>
      </c>
      <c r="AL84" s="303" t="s">
        <v>5</v>
      </c>
      <c r="AM84" s="188" t="s">
        <v>5</v>
      </c>
      <c r="AN84" s="188" t="s">
        <v>5</v>
      </c>
      <c r="AO84" s="188" t="s">
        <v>5</v>
      </c>
      <c r="AP84" s="307" t="s">
        <v>1012</v>
      </c>
      <c r="AQ84" s="188" t="s">
        <v>5</v>
      </c>
      <c r="AR84" s="306" t="s">
        <v>5</v>
      </c>
      <c r="AS84" s="303" t="s">
        <v>5</v>
      </c>
      <c r="AT84" s="188" t="s">
        <v>5</v>
      </c>
      <c r="AU84" s="188" t="s">
        <v>5</v>
      </c>
      <c r="AV84" s="188" t="s">
        <v>5</v>
      </c>
      <c r="AW84" s="188" t="s">
        <v>5</v>
      </c>
      <c r="AX84" s="188" t="s">
        <v>5</v>
      </c>
      <c r="AY84" s="188" t="s">
        <v>5</v>
      </c>
      <c r="AZ84" s="307" t="s">
        <v>1012</v>
      </c>
      <c r="BA84" s="188" t="s">
        <v>5</v>
      </c>
      <c r="BB84" s="304" t="s">
        <v>5</v>
      </c>
      <c r="BC84" s="308" t="s">
        <v>5</v>
      </c>
      <c r="BD84" s="300" t="s">
        <v>5</v>
      </c>
      <c r="BE84" s="309" t="s">
        <v>1012</v>
      </c>
      <c r="BF84" s="300" t="s">
        <v>5</v>
      </c>
      <c r="BG84" s="300" t="s">
        <v>5</v>
      </c>
      <c r="BH84" s="300" t="s">
        <v>5</v>
      </c>
      <c r="BI84" s="300" t="s">
        <v>5</v>
      </c>
      <c r="BJ84" s="300" t="s">
        <v>5</v>
      </c>
      <c r="BK84" s="300" t="s">
        <v>5</v>
      </c>
      <c r="BL84" s="300" t="s">
        <v>5</v>
      </c>
      <c r="BM84" s="309" t="s">
        <v>1012</v>
      </c>
      <c r="BN84" s="300" t="s">
        <v>5</v>
      </c>
      <c r="BO84" s="300" t="s">
        <v>5</v>
      </c>
      <c r="BP84" s="309" t="s">
        <v>1012</v>
      </c>
      <c r="BQ84" s="300" t="s">
        <v>5</v>
      </c>
      <c r="BR84" s="300"/>
      <c r="BS84" s="309" t="s">
        <v>1012</v>
      </c>
      <c r="BT84" s="309" t="s">
        <v>1012</v>
      </c>
      <c r="BU84" s="300" t="s">
        <v>5</v>
      </c>
      <c r="BV84" s="301" t="s">
        <v>5</v>
      </c>
      <c r="BW84" s="310">
        <f t="shared" si="70"/>
        <v>0</v>
      </c>
      <c r="BX84" s="311">
        <f t="shared" si="71"/>
        <v>0</v>
      </c>
      <c r="BY84" s="312">
        <f t="shared" si="72"/>
        <v>1</v>
      </c>
      <c r="BZ84" s="311">
        <f t="shared" si="73"/>
        <v>0</v>
      </c>
      <c r="CA84" s="312">
        <f t="shared" si="74"/>
        <v>0</v>
      </c>
      <c r="CB84" s="311">
        <f t="shared" si="75"/>
        <v>0</v>
      </c>
      <c r="CC84" s="312">
        <f t="shared" si="76"/>
        <v>1</v>
      </c>
      <c r="CD84" s="311">
        <f t="shared" si="77"/>
        <v>0</v>
      </c>
      <c r="CE84" s="312">
        <f t="shared" si="78"/>
        <v>0</v>
      </c>
      <c r="CF84" s="311">
        <f t="shared" si="79"/>
        <v>0</v>
      </c>
      <c r="CG84" s="312">
        <f t="shared" si="80"/>
        <v>1</v>
      </c>
      <c r="CH84" s="311">
        <f t="shared" si="81"/>
        <v>0</v>
      </c>
      <c r="CI84" s="312">
        <f t="shared" si="82"/>
        <v>0</v>
      </c>
      <c r="CJ84" s="311">
        <f t="shared" si="83"/>
        <v>0</v>
      </c>
      <c r="CK84" s="312">
        <f t="shared" si="84"/>
        <v>0</v>
      </c>
      <c r="CL84" s="311">
        <f t="shared" si="85"/>
        <v>0</v>
      </c>
      <c r="CM84" s="312">
        <f t="shared" si="86"/>
        <v>0</v>
      </c>
      <c r="CN84" s="311">
        <f t="shared" si="87"/>
        <v>0</v>
      </c>
      <c r="CO84" s="312">
        <v>0</v>
      </c>
      <c r="CP84" s="311">
        <v>0</v>
      </c>
      <c r="CQ84" s="312">
        <f t="shared" si="88"/>
        <v>0</v>
      </c>
      <c r="CR84" s="311">
        <f t="shared" si="89"/>
        <v>0</v>
      </c>
      <c r="CS84" s="312">
        <f t="shared" si="90"/>
        <v>0</v>
      </c>
      <c r="CT84" s="311">
        <f t="shared" si="91"/>
        <v>0</v>
      </c>
      <c r="CU84" s="312">
        <v>0</v>
      </c>
      <c r="CV84" s="311">
        <v>0</v>
      </c>
      <c r="CW84" s="312">
        <f t="shared" si="92"/>
        <v>1</v>
      </c>
      <c r="CX84" s="311">
        <f t="shared" si="93"/>
        <v>0</v>
      </c>
      <c r="CY84" s="312">
        <f t="shared" si="94"/>
        <v>0</v>
      </c>
      <c r="CZ84" s="311">
        <f t="shared" si="95"/>
        <v>0</v>
      </c>
      <c r="DA84" s="312">
        <f t="shared" si="96"/>
        <v>1</v>
      </c>
      <c r="DB84" s="311">
        <f t="shared" si="97"/>
        <v>0</v>
      </c>
      <c r="DC84" s="313">
        <f t="shared" si="98"/>
        <v>64</v>
      </c>
      <c r="DD84" s="314">
        <f t="shared" si="99"/>
        <v>0</v>
      </c>
      <c r="DE84" s="312">
        <f t="shared" si="100"/>
        <v>1</v>
      </c>
      <c r="DF84" s="311">
        <f t="shared" si="101"/>
        <v>0</v>
      </c>
      <c r="DG84" s="312">
        <f t="shared" si="102"/>
        <v>0</v>
      </c>
      <c r="DH84" s="315">
        <f t="shared" si="103"/>
        <v>0</v>
      </c>
      <c r="DI84" s="296" t="s">
        <v>302</v>
      </c>
    </row>
    <row r="85" spans="1:113" ht="15.75">
      <c r="A85" s="297" t="s">
        <v>212</v>
      </c>
      <c r="B85" s="511" t="s">
        <v>307</v>
      </c>
      <c r="C85" s="296"/>
      <c r="D85" s="297" t="s">
        <v>1010</v>
      </c>
      <c r="E85" s="316" t="str">
        <f t="shared" si="68"/>
        <v/>
      </c>
      <c r="F85" s="299"/>
      <c r="G85" s="300" t="s">
        <v>5</v>
      </c>
      <c r="H85" s="300" t="s">
        <v>5</v>
      </c>
      <c r="I85" s="301" t="s">
        <v>5</v>
      </c>
      <c r="J85" s="302" t="str">
        <f t="shared" si="69"/>
        <v xml:space="preserve">CA_SENSOR_12
HW_MALFUNCTION
</v>
      </c>
      <c r="K85" s="303" t="s">
        <v>5</v>
      </c>
      <c r="L85" s="188" t="s">
        <v>5</v>
      </c>
      <c r="M85" s="188" t="s">
        <v>5</v>
      </c>
      <c r="N85" s="188" t="s">
        <v>5</v>
      </c>
      <c r="O85" s="188" t="s">
        <v>5</v>
      </c>
      <c r="P85" s="188"/>
      <c r="Q85" s="188" t="s">
        <v>1011</v>
      </c>
      <c r="R85" s="188" t="s">
        <v>5</v>
      </c>
      <c r="S85" s="188" t="s">
        <v>5</v>
      </c>
      <c r="T85" s="188" t="s">
        <v>5</v>
      </c>
      <c r="U85" s="188" t="s">
        <v>5</v>
      </c>
      <c r="V85" s="188" t="s">
        <v>5</v>
      </c>
      <c r="W85" s="188" t="s">
        <v>5</v>
      </c>
      <c r="X85" s="188" t="s">
        <v>5</v>
      </c>
      <c r="Y85" s="188" t="s">
        <v>5</v>
      </c>
      <c r="Z85" s="188" t="s">
        <v>5</v>
      </c>
      <c r="AA85" s="188" t="s">
        <v>5</v>
      </c>
      <c r="AB85" s="188" t="s">
        <v>1011</v>
      </c>
      <c r="AC85" s="188" t="s">
        <v>5</v>
      </c>
      <c r="AD85" s="188" t="s">
        <v>5</v>
      </c>
      <c r="AE85" s="188" t="s">
        <v>5</v>
      </c>
      <c r="AF85" s="188"/>
      <c r="AG85" s="188" t="s">
        <v>5</v>
      </c>
      <c r="AH85" s="188" t="s">
        <v>5</v>
      </c>
      <c r="AI85" s="188" t="s">
        <v>5</v>
      </c>
      <c r="AJ85" s="188" t="s">
        <v>5</v>
      </c>
      <c r="AK85" s="304" t="s">
        <v>5</v>
      </c>
      <c r="AL85" s="303" t="s">
        <v>5</v>
      </c>
      <c r="AM85" s="188" t="s">
        <v>5</v>
      </c>
      <c r="AN85" s="188" t="s">
        <v>5</v>
      </c>
      <c r="AO85" s="188" t="s">
        <v>5</v>
      </c>
      <c r="AP85" s="307" t="s">
        <v>1012</v>
      </c>
      <c r="AQ85" s="188" t="s">
        <v>5</v>
      </c>
      <c r="AR85" s="306" t="s">
        <v>5</v>
      </c>
      <c r="AS85" s="303" t="s">
        <v>5</v>
      </c>
      <c r="AT85" s="188" t="s">
        <v>5</v>
      </c>
      <c r="AU85" s="188" t="s">
        <v>5</v>
      </c>
      <c r="AV85" s="188" t="s">
        <v>5</v>
      </c>
      <c r="AW85" s="188" t="s">
        <v>5</v>
      </c>
      <c r="AX85" s="188" t="s">
        <v>5</v>
      </c>
      <c r="AY85" s="188" t="s">
        <v>5</v>
      </c>
      <c r="AZ85" s="307" t="s">
        <v>1012</v>
      </c>
      <c r="BA85" s="188" t="s">
        <v>5</v>
      </c>
      <c r="BB85" s="304" t="s">
        <v>5</v>
      </c>
      <c r="BC85" s="308" t="s">
        <v>5</v>
      </c>
      <c r="BD85" s="300" t="s">
        <v>5</v>
      </c>
      <c r="BE85" s="309" t="s">
        <v>1012</v>
      </c>
      <c r="BF85" s="300" t="s">
        <v>5</v>
      </c>
      <c r="BG85" s="300" t="s">
        <v>5</v>
      </c>
      <c r="BH85" s="300" t="s">
        <v>5</v>
      </c>
      <c r="BI85" s="300" t="s">
        <v>5</v>
      </c>
      <c r="BJ85" s="300" t="s">
        <v>5</v>
      </c>
      <c r="BK85" s="300" t="s">
        <v>5</v>
      </c>
      <c r="BL85" s="300" t="s">
        <v>5</v>
      </c>
      <c r="BM85" s="309" t="s">
        <v>1012</v>
      </c>
      <c r="BN85" s="300" t="s">
        <v>5</v>
      </c>
      <c r="BO85" s="300" t="s">
        <v>5</v>
      </c>
      <c r="BP85" s="309" t="s">
        <v>1012</v>
      </c>
      <c r="BQ85" s="300" t="s">
        <v>5</v>
      </c>
      <c r="BR85" s="300"/>
      <c r="BS85" s="309" t="s">
        <v>1012</v>
      </c>
      <c r="BT85" s="309" t="s">
        <v>1012</v>
      </c>
      <c r="BU85" s="300" t="s">
        <v>5</v>
      </c>
      <c r="BV85" s="301" t="s">
        <v>5</v>
      </c>
      <c r="BW85" s="310">
        <f t="shared" si="70"/>
        <v>0</v>
      </c>
      <c r="BX85" s="311">
        <f t="shared" si="71"/>
        <v>0</v>
      </c>
      <c r="BY85" s="312">
        <f t="shared" si="72"/>
        <v>1</v>
      </c>
      <c r="BZ85" s="311">
        <f t="shared" si="73"/>
        <v>0</v>
      </c>
      <c r="CA85" s="312">
        <f t="shared" si="74"/>
        <v>0</v>
      </c>
      <c r="CB85" s="311">
        <f t="shared" si="75"/>
        <v>0</v>
      </c>
      <c r="CC85" s="312">
        <f t="shared" si="76"/>
        <v>1</v>
      </c>
      <c r="CD85" s="311">
        <f t="shared" si="77"/>
        <v>0</v>
      </c>
      <c r="CE85" s="312">
        <f t="shared" si="78"/>
        <v>0</v>
      </c>
      <c r="CF85" s="311">
        <f t="shared" si="79"/>
        <v>0</v>
      </c>
      <c r="CG85" s="312">
        <f t="shared" si="80"/>
        <v>1</v>
      </c>
      <c r="CH85" s="311">
        <f t="shared" si="81"/>
        <v>0</v>
      </c>
      <c r="CI85" s="312">
        <f t="shared" si="82"/>
        <v>0</v>
      </c>
      <c r="CJ85" s="311">
        <f t="shared" si="83"/>
        <v>0</v>
      </c>
      <c r="CK85" s="312">
        <f t="shared" si="84"/>
        <v>0</v>
      </c>
      <c r="CL85" s="311">
        <f t="shared" si="85"/>
        <v>0</v>
      </c>
      <c r="CM85" s="312">
        <f t="shared" si="86"/>
        <v>0</v>
      </c>
      <c r="CN85" s="311">
        <f t="shared" si="87"/>
        <v>0</v>
      </c>
      <c r="CO85" s="312">
        <v>0</v>
      </c>
      <c r="CP85" s="311">
        <v>0</v>
      </c>
      <c r="CQ85" s="312">
        <f t="shared" si="88"/>
        <v>0</v>
      </c>
      <c r="CR85" s="311">
        <f t="shared" si="89"/>
        <v>0</v>
      </c>
      <c r="CS85" s="312">
        <f t="shared" si="90"/>
        <v>0</v>
      </c>
      <c r="CT85" s="311">
        <f t="shared" si="91"/>
        <v>0</v>
      </c>
      <c r="CU85" s="312">
        <v>0</v>
      </c>
      <c r="CV85" s="311">
        <v>0</v>
      </c>
      <c r="CW85" s="312">
        <f t="shared" si="92"/>
        <v>1</v>
      </c>
      <c r="CX85" s="311">
        <f t="shared" si="93"/>
        <v>0</v>
      </c>
      <c r="CY85" s="312">
        <f t="shared" si="94"/>
        <v>0</v>
      </c>
      <c r="CZ85" s="311">
        <f t="shared" si="95"/>
        <v>0</v>
      </c>
      <c r="DA85" s="312">
        <f t="shared" si="96"/>
        <v>1</v>
      </c>
      <c r="DB85" s="311">
        <f t="shared" si="97"/>
        <v>0</v>
      </c>
      <c r="DC85" s="313">
        <f t="shared" si="98"/>
        <v>64</v>
      </c>
      <c r="DD85" s="314">
        <f t="shared" si="99"/>
        <v>0</v>
      </c>
      <c r="DE85" s="312">
        <f t="shared" si="100"/>
        <v>1</v>
      </c>
      <c r="DF85" s="311">
        <f t="shared" si="101"/>
        <v>0</v>
      </c>
      <c r="DG85" s="312">
        <f t="shared" si="102"/>
        <v>0</v>
      </c>
      <c r="DH85" s="315">
        <f t="shared" si="103"/>
        <v>0</v>
      </c>
      <c r="DI85" s="296" t="s">
        <v>302</v>
      </c>
    </row>
    <row r="86" spans="1:113" ht="15.75">
      <c r="A86" s="297" t="s">
        <v>214</v>
      </c>
      <c r="B86" s="511" t="s">
        <v>309</v>
      </c>
      <c r="C86" s="296"/>
      <c r="D86" s="297" t="s">
        <v>1010</v>
      </c>
      <c r="E86" s="316" t="str">
        <f t="shared" si="68"/>
        <v/>
      </c>
      <c r="F86" s="299"/>
      <c r="G86" s="300" t="s">
        <v>5</v>
      </c>
      <c r="H86" s="300" t="s">
        <v>5</v>
      </c>
      <c r="I86" s="301" t="s">
        <v>5</v>
      </c>
      <c r="J86" s="302" t="str">
        <f t="shared" si="69"/>
        <v xml:space="preserve">CA_SENSOR_12
HW_MALFUNCTION
</v>
      </c>
      <c r="K86" s="303" t="s">
        <v>5</v>
      </c>
      <c r="L86" s="188" t="s">
        <v>5</v>
      </c>
      <c r="M86" s="188" t="s">
        <v>5</v>
      </c>
      <c r="N86" s="188" t="s">
        <v>5</v>
      </c>
      <c r="O86" s="188" t="s">
        <v>5</v>
      </c>
      <c r="P86" s="188"/>
      <c r="Q86" s="188" t="s">
        <v>1011</v>
      </c>
      <c r="R86" s="188" t="s">
        <v>5</v>
      </c>
      <c r="S86" s="188" t="s">
        <v>5</v>
      </c>
      <c r="T86" s="188" t="s">
        <v>5</v>
      </c>
      <c r="U86" s="188" t="s">
        <v>5</v>
      </c>
      <c r="V86" s="188" t="s">
        <v>5</v>
      </c>
      <c r="W86" s="188" t="s">
        <v>5</v>
      </c>
      <c r="X86" s="188" t="s">
        <v>5</v>
      </c>
      <c r="Y86" s="188" t="s">
        <v>5</v>
      </c>
      <c r="Z86" s="188" t="s">
        <v>5</v>
      </c>
      <c r="AA86" s="188" t="s">
        <v>5</v>
      </c>
      <c r="AB86" s="188" t="s">
        <v>1011</v>
      </c>
      <c r="AC86" s="188" t="s">
        <v>5</v>
      </c>
      <c r="AD86" s="188" t="s">
        <v>5</v>
      </c>
      <c r="AE86" s="188" t="s">
        <v>5</v>
      </c>
      <c r="AF86" s="188"/>
      <c r="AG86" s="188" t="s">
        <v>5</v>
      </c>
      <c r="AH86" s="188" t="s">
        <v>5</v>
      </c>
      <c r="AI86" s="188" t="s">
        <v>5</v>
      </c>
      <c r="AJ86" s="188" t="s">
        <v>5</v>
      </c>
      <c r="AK86" s="304" t="s">
        <v>5</v>
      </c>
      <c r="AL86" s="303" t="s">
        <v>5</v>
      </c>
      <c r="AM86" s="188" t="s">
        <v>5</v>
      </c>
      <c r="AN86" s="188" t="s">
        <v>5</v>
      </c>
      <c r="AO86" s="188" t="s">
        <v>5</v>
      </c>
      <c r="AP86" s="307" t="s">
        <v>1012</v>
      </c>
      <c r="AQ86" s="188" t="s">
        <v>5</v>
      </c>
      <c r="AR86" s="306" t="s">
        <v>5</v>
      </c>
      <c r="AS86" s="303" t="s">
        <v>5</v>
      </c>
      <c r="AT86" s="188" t="s">
        <v>5</v>
      </c>
      <c r="AU86" s="188" t="s">
        <v>5</v>
      </c>
      <c r="AV86" s="188" t="s">
        <v>5</v>
      </c>
      <c r="AW86" s="188" t="s">
        <v>5</v>
      </c>
      <c r="AX86" s="188" t="s">
        <v>5</v>
      </c>
      <c r="AY86" s="188" t="s">
        <v>5</v>
      </c>
      <c r="AZ86" s="307" t="s">
        <v>1012</v>
      </c>
      <c r="BA86" s="188" t="s">
        <v>5</v>
      </c>
      <c r="BB86" s="304" t="s">
        <v>5</v>
      </c>
      <c r="BC86" s="308" t="s">
        <v>5</v>
      </c>
      <c r="BD86" s="300" t="s">
        <v>5</v>
      </c>
      <c r="BE86" s="309" t="s">
        <v>1012</v>
      </c>
      <c r="BF86" s="300" t="s">
        <v>5</v>
      </c>
      <c r="BG86" s="300" t="s">
        <v>5</v>
      </c>
      <c r="BH86" s="300" t="s">
        <v>5</v>
      </c>
      <c r="BI86" s="300" t="s">
        <v>5</v>
      </c>
      <c r="BJ86" s="300" t="s">
        <v>5</v>
      </c>
      <c r="BK86" s="300" t="s">
        <v>5</v>
      </c>
      <c r="BL86" s="300" t="s">
        <v>5</v>
      </c>
      <c r="BM86" s="309" t="s">
        <v>1012</v>
      </c>
      <c r="BN86" s="300" t="s">
        <v>5</v>
      </c>
      <c r="BO86" s="300" t="s">
        <v>5</v>
      </c>
      <c r="BP86" s="309" t="s">
        <v>1012</v>
      </c>
      <c r="BQ86" s="300" t="s">
        <v>5</v>
      </c>
      <c r="BR86" s="300"/>
      <c r="BS86" s="309" t="s">
        <v>1012</v>
      </c>
      <c r="BT86" s="309" t="s">
        <v>1012</v>
      </c>
      <c r="BU86" s="300" t="s">
        <v>5</v>
      </c>
      <c r="BV86" s="301" t="s">
        <v>5</v>
      </c>
      <c r="BW86" s="310">
        <f t="shared" si="70"/>
        <v>0</v>
      </c>
      <c r="BX86" s="311">
        <f t="shared" si="71"/>
        <v>0</v>
      </c>
      <c r="BY86" s="312">
        <f t="shared" si="72"/>
        <v>1</v>
      </c>
      <c r="BZ86" s="311">
        <f t="shared" si="73"/>
        <v>0</v>
      </c>
      <c r="CA86" s="312">
        <f t="shared" si="74"/>
        <v>0</v>
      </c>
      <c r="CB86" s="311">
        <f t="shared" si="75"/>
        <v>0</v>
      </c>
      <c r="CC86" s="312">
        <f t="shared" si="76"/>
        <v>1</v>
      </c>
      <c r="CD86" s="311">
        <f t="shared" si="77"/>
        <v>0</v>
      </c>
      <c r="CE86" s="312">
        <f t="shared" si="78"/>
        <v>0</v>
      </c>
      <c r="CF86" s="311">
        <f t="shared" si="79"/>
        <v>0</v>
      </c>
      <c r="CG86" s="312">
        <f t="shared" si="80"/>
        <v>1</v>
      </c>
      <c r="CH86" s="311">
        <f t="shared" si="81"/>
        <v>0</v>
      </c>
      <c r="CI86" s="312">
        <f t="shared" si="82"/>
        <v>0</v>
      </c>
      <c r="CJ86" s="311">
        <f t="shared" si="83"/>
        <v>0</v>
      </c>
      <c r="CK86" s="312">
        <f t="shared" si="84"/>
        <v>0</v>
      </c>
      <c r="CL86" s="311">
        <f t="shared" si="85"/>
        <v>0</v>
      </c>
      <c r="CM86" s="312">
        <f t="shared" si="86"/>
        <v>0</v>
      </c>
      <c r="CN86" s="311">
        <f t="shared" si="87"/>
        <v>0</v>
      </c>
      <c r="CO86" s="312">
        <v>0</v>
      </c>
      <c r="CP86" s="311">
        <v>0</v>
      </c>
      <c r="CQ86" s="312">
        <f t="shared" si="88"/>
        <v>0</v>
      </c>
      <c r="CR86" s="311">
        <f t="shared" si="89"/>
        <v>0</v>
      </c>
      <c r="CS86" s="312">
        <f t="shared" si="90"/>
        <v>0</v>
      </c>
      <c r="CT86" s="311">
        <f t="shared" si="91"/>
        <v>0</v>
      </c>
      <c r="CU86" s="312">
        <v>0</v>
      </c>
      <c r="CV86" s="311">
        <v>0</v>
      </c>
      <c r="CW86" s="312">
        <f t="shared" si="92"/>
        <v>1</v>
      </c>
      <c r="CX86" s="311">
        <f t="shared" si="93"/>
        <v>0</v>
      </c>
      <c r="CY86" s="312">
        <f t="shared" si="94"/>
        <v>0</v>
      </c>
      <c r="CZ86" s="311">
        <f t="shared" si="95"/>
        <v>0</v>
      </c>
      <c r="DA86" s="312">
        <f t="shared" si="96"/>
        <v>1</v>
      </c>
      <c r="DB86" s="311">
        <f t="shared" si="97"/>
        <v>0</v>
      </c>
      <c r="DC86" s="313">
        <f t="shared" si="98"/>
        <v>64</v>
      </c>
      <c r="DD86" s="314">
        <f t="shared" si="99"/>
        <v>0</v>
      </c>
      <c r="DE86" s="312">
        <f t="shared" si="100"/>
        <v>1</v>
      </c>
      <c r="DF86" s="311">
        <f t="shared" si="101"/>
        <v>0</v>
      </c>
      <c r="DG86" s="312">
        <f t="shared" si="102"/>
        <v>0</v>
      </c>
      <c r="DH86" s="315">
        <f t="shared" si="103"/>
        <v>0</v>
      </c>
      <c r="DI86" s="296" t="s">
        <v>302</v>
      </c>
    </row>
    <row r="87" spans="1:113" ht="15.75">
      <c r="A87" s="297" t="s">
        <v>216</v>
      </c>
      <c r="B87" s="511" t="s">
        <v>311</v>
      </c>
      <c r="C87" s="296"/>
      <c r="D87" s="297" t="s">
        <v>1010</v>
      </c>
      <c r="E87" s="316" t="str">
        <f t="shared" si="68"/>
        <v/>
      </c>
      <c r="F87" s="299"/>
      <c r="G87" s="300" t="s">
        <v>5</v>
      </c>
      <c r="H87" s="300" t="s">
        <v>5</v>
      </c>
      <c r="I87" s="301" t="s">
        <v>5</v>
      </c>
      <c r="J87" s="302" t="str">
        <f t="shared" si="69"/>
        <v xml:space="preserve">CA_SENSOR_12
HW_MALFUNCTION
</v>
      </c>
      <c r="K87" s="303" t="s">
        <v>5</v>
      </c>
      <c r="L87" s="188" t="s">
        <v>5</v>
      </c>
      <c r="M87" s="188" t="s">
        <v>5</v>
      </c>
      <c r="N87" s="188" t="s">
        <v>5</v>
      </c>
      <c r="O87" s="188" t="s">
        <v>5</v>
      </c>
      <c r="P87" s="188"/>
      <c r="Q87" s="188" t="s">
        <v>1011</v>
      </c>
      <c r="R87" s="188" t="s">
        <v>5</v>
      </c>
      <c r="S87" s="188" t="s">
        <v>5</v>
      </c>
      <c r="T87" s="188" t="s">
        <v>5</v>
      </c>
      <c r="U87" s="188" t="s">
        <v>5</v>
      </c>
      <c r="V87" s="188" t="s">
        <v>5</v>
      </c>
      <c r="W87" s="188" t="s">
        <v>5</v>
      </c>
      <c r="X87" s="188" t="s">
        <v>5</v>
      </c>
      <c r="Y87" s="188" t="s">
        <v>5</v>
      </c>
      <c r="Z87" s="188" t="s">
        <v>5</v>
      </c>
      <c r="AA87" s="188" t="s">
        <v>5</v>
      </c>
      <c r="AB87" s="188" t="s">
        <v>1011</v>
      </c>
      <c r="AC87" s="188" t="s">
        <v>5</v>
      </c>
      <c r="AD87" s="188" t="s">
        <v>5</v>
      </c>
      <c r="AE87" s="188" t="s">
        <v>5</v>
      </c>
      <c r="AF87" s="188"/>
      <c r="AG87" s="188" t="s">
        <v>5</v>
      </c>
      <c r="AH87" s="188" t="s">
        <v>5</v>
      </c>
      <c r="AI87" s="188" t="s">
        <v>5</v>
      </c>
      <c r="AJ87" s="188" t="s">
        <v>5</v>
      </c>
      <c r="AK87" s="304" t="s">
        <v>5</v>
      </c>
      <c r="AL87" s="303" t="s">
        <v>5</v>
      </c>
      <c r="AM87" s="188" t="s">
        <v>5</v>
      </c>
      <c r="AN87" s="188" t="s">
        <v>5</v>
      </c>
      <c r="AO87" s="188" t="s">
        <v>5</v>
      </c>
      <c r="AP87" s="307" t="s">
        <v>1012</v>
      </c>
      <c r="AQ87" s="188" t="s">
        <v>5</v>
      </c>
      <c r="AR87" s="306" t="s">
        <v>5</v>
      </c>
      <c r="AS87" s="303" t="s">
        <v>5</v>
      </c>
      <c r="AT87" s="188" t="s">
        <v>5</v>
      </c>
      <c r="AU87" s="188" t="s">
        <v>5</v>
      </c>
      <c r="AV87" s="188" t="s">
        <v>5</v>
      </c>
      <c r="AW87" s="188" t="s">
        <v>5</v>
      </c>
      <c r="AX87" s="188" t="s">
        <v>5</v>
      </c>
      <c r="AY87" s="188" t="s">
        <v>5</v>
      </c>
      <c r="AZ87" s="307" t="s">
        <v>1012</v>
      </c>
      <c r="BA87" s="188" t="s">
        <v>5</v>
      </c>
      <c r="BB87" s="304" t="s">
        <v>5</v>
      </c>
      <c r="BC87" s="308" t="s">
        <v>5</v>
      </c>
      <c r="BD87" s="300" t="s">
        <v>5</v>
      </c>
      <c r="BE87" s="309" t="s">
        <v>1012</v>
      </c>
      <c r="BF87" s="300" t="s">
        <v>5</v>
      </c>
      <c r="BG87" s="300" t="s">
        <v>5</v>
      </c>
      <c r="BH87" s="300" t="s">
        <v>5</v>
      </c>
      <c r="BI87" s="300" t="s">
        <v>5</v>
      </c>
      <c r="BJ87" s="300" t="s">
        <v>5</v>
      </c>
      <c r="BK87" s="300" t="s">
        <v>5</v>
      </c>
      <c r="BL87" s="300" t="s">
        <v>5</v>
      </c>
      <c r="BM87" s="309" t="s">
        <v>1012</v>
      </c>
      <c r="BN87" s="300" t="s">
        <v>5</v>
      </c>
      <c r="BO87" s="300" t="s">
        <v>5</v>
      </c>
      <c r="BP87" s="309" t="s">
        <v>1012</v>
      </c>
      <c r="BQ87" s="300" t="s">
        <v>5</v>
      </c>
      <c r="BR87" s="300"/>
      <c r="BS87" s="309" t="s">
        <v>1012</v>
      </c>
      <c r="BT87" s="309" t="s">
        <v>1012</v>
      </c>
      <c r="BU87" s="300" t="s">
        <v>5</v>
      </c>
      <c r="BV87" s="301" t="s">
        <v>5</v>
      </c>
      <c r="BW87" s="310">
        <f t="shared" si="70"/>
        <v>0</v>
      </c>
      <c r="BX87" s="311">
        <f t="shared" si="71"/>
        <v>0</v>
      </c>
      <c r="BY87" s="312">
        <f t="shared" si="72"/>
        <v>1</v>
      </c>
      <c r="BZ87" s="311">
        <f t="shared" si="73"/>
        <v>0</v>
      </c>
      <c r="CA87" s="312">
        <f t="shared" si="74"/>
        <v>0</v>
      </c>
      <c r="CB87" s="311">
        <f t="shared" si="75"/>
        <v>0</v>
      </c>
      <c r="CC87" s="312">
        <f t="shared" si="76"/>
        <v>1</v>
      </c>
      <c r="CD87" s="311">
        <f t="shared" si="77"/>
        <v>0</v>
      </c>
      <c r="CE87" s="312">
        <f t="shared" si="78"/>
        <v>0</v>
      </c>
      <c r="CF87" s="311">
        <f t="shared" si="79"/>
        <v>0</v>
      </c>
      <c r="CG87" s="312">
        <f t="shared" si="80"/>
        <v>1</v>
      </c>
      <c r="CH87" s="311">
        <f t="shared" si="81"/>
        <v>0</v>
      </c>
      <c r="CI87" s="312">
        <f t="shared" si="82"/>
        <v>0</v>
      </c>
      <c r="CJ87" s="311">
        <f t="shared" si="83"/>
        <v>0</v>
      </c>
      <c r="CK87" s="312">
        <f t="shared" si="84"/>
        <v>0</v>
      </c>
      <c r="CL87" s="311">
        <f t="shared" si="85"/>
        <v>0</v>
      </c>
      <c r="CM87" s="312">
        <f t="shared" si="86"/>
        <v>0</v>
      </c>
      <c r="CN87" s="311">
        <f t="shared" si="87"/>
        <v>0</v>
      </c>
      <c r="CO87" s="312">
        <v>0</v>
      </c>
      <c r="CP87" s="311">
        <v>0</v>
      </c>
      <c r="CQ87" s="312">
        <f t="shared" si="88"/>
        <v>0</v>
      </c>
      <c r="CR87" s="311">
        <f t="shared" si="89"/>
        <v>0</v>
      </c>
      <c r="CS87" s="312">
        <f t="shared" si="90"/>
        <v>0</v>
      </c>
      <c r="CT87" s="311">
        <f t="shared" si="91"/>
        <v>0</v>
      </c>
      <c r="CU87" s="312">
        <v>0</v>
      </c>
      <c r="CV87" s="311">
        <v>0</v>
      </c>
      <c r="CW87" s="312">
        <f t="shared" si="92"/>
        <v>1</v>
      </c>
      <c r="CX87" s="311">
        <f t="shared" si="93"/>
        <v>0</v>
      </c>
      <c r="CY87" s="312">
        <f t="shared" si="94"/>
        <v>0</v>
      </c>
      <c r="CZ87" s="311">
        <f t="shared" si="95"/>
        <v>0</v>
      </c>
      <c r="DA87" s="312">
        <f t="shared" si="96"/>
        <v>1</v>
      </c>
      <c r="DB87" s="311">
        <f t="shared" si="97"/>
        <v>0</v>
      </c>
      <c r="DC87" s="313">
        <f t="shared" si="98"/>
        <v>64</v>
      </c>
      <c r="DD87" s="314">
        <f t="shared" si="99"/>
        <v>0</v>
      </c>
      <c r="DE87" s="312">
        <f t="shared" si="100"/>
        <v>1</v>
      </c>
      <c r="DF87" s="311">
        <f t="shared" si="101"/>
        <v>0</v>
      </c>
      <c r="DG87" s="312">
        <f t="shared" si="102"/>
        <v>0</v>
      </c>
      <c r="DH87" s="315">
        <f t="shared" si="103"/>
        <v>0</v>
      </c>
      <c r="DI87" s="296" t="s">
        <v>302</v>
      </c>
    </row>
    <row r="88" spans="1:113" ht="15.75">
      <c r="A88" s="297" t="s">
        <v>218</v>
      </c>
      <c r="B88" s="511" t="s">
        <v>313</v>
      </c>
      <c r="C88" s="296"/>
      <c r="D88" s="297" t="s">
        <v>1010</v>
      </c>
      <c r="E88" s="316" t="str">
        <f t="shared" si="68"/>
        <v/>
      </c>
      <c r="F88" s="299"/>
      <c r="G88" s="300" t="s">
        <v>5</v>
      </c>
      <c r="H88" s="300" t="s">
        <v>5</v>
      </c>
      <c r="I88" s="301" t="s">
        <v>5</v>
      </c>
      <c r="J88" s="302" t="str">
        <f t="shared" si="69"/>
        <v xml:space="preserve">CA_SENSOR_12
SYS_AVAILABLE
</v>
      </c>
      <c r="K88" s="303" t="s">
        <v>5</v>
      </c>
      <c r="L88" s="188" t="s">
        <v>5</v>
      </c>
      <c r="M88" s="188" t="s">
        <v>5</v>
      </c>
      <c r="N88" s="188" t="s">
        <v>5</v>
      </c>
      <c r="O88" s="188" t="s">
        <v>5</v>
      </c>
      <c r="P88" s="188"/>
      <c r="Q88" s="188" t="s">
        <v>1011</v>
      </c>
      <c r="R88" s="188" t="s">
        <v>5</v>
      </c>
      <c r="S88" s="188" t="s">
        <v>5</v>
      </c>
      <c r="T88" s="188" t="s">
        <v>5</v>
      </c>
      <c r="U88" s="188" t="s">
        <v>5</v>
      </c>
      <c r="V88" s="188" t="s">
        <v>5</v>
      </c>
      <c r="W88" s="188" t="s">
        <v>5</v>
      </c>
      <c r="X88" s="188" t="s">
        <v>5</v>
      </c>
      <c r="Y88" s="188" t="s">
        <v>1011</v>
      </c>
      <c r="Z88" s="188" t="s">
        <v>5</v>
      </c>
      <c r="AA88" s="188" t="s">
        <v>5</v>
      </c>
      <c r="AB88" s="188" t="s">
        <v>5</v>
      </c>
      <c r="AC88" s="188" t="s">
        <v>5</v>
      </c>
      <c r="AD88" s="188" t="s">
        <v>5</v>
      </c>
      <c r="AE88" s="188" t="s">
        <v>5</v>
      </c>
      <c r="AF88" s="188"/>
      <c r="AG88" s="188" t="s">
        <v>5</v>
      </c>
      <c r="AH88" s="188" t="s">
        <v>5</v>
      </c>
      <c r="AI88" s="188" t="s">
        <v>5</v>
      </c>
      <c r="AJ88" s="188" t="s">
        <v>5</v>
      </c>
      <c r="AK88" s="304" t="s">
        <v>5</v>
      </c>
      <c r="AL88" s="303" t="s">
        <v>5</v>
      </c>
      <c r="AM88" s="188" t="s">
        <v>5</v>
      </c>
      <c r="AN88" s="188" t="s">
        <v>5</v>
      </c>
      <c r="AO88" s="188" t="s">
        <v>5</v>
      </c>
      <c r="AP88" s="188" t="s">
        <v>5</v>
      </c>
      <c r="AQ88" s="188" t="s">
        <v>5</v>
      </c>
      <c r="AR88" s="306" t="s">
        <v>5</v>
      </c>
      <c r="AS88" s="303" t="s">
        <v>5</v>
      </c>
      <c r="AT88" s="188" t="s">
        <v>5</v>
      </c>
      <c r="AU88" s="188" t="s">
        <v>5</v>
      </c>
      <c r="AV88" s="188" t="s">
        <v>5</v>
      </c>
      <c r="AW88" s="188" t="s">
        <v>5</v>
      </c>
      <c r="AX88" s="188" t="s">
        <v>5</v>
      </c>
      <c r="AY88" s="188" t="s">
        <v>5</v>
      </c>
      <c r="AZ88" s="188" t="s">
        <v>5</v>
      </c>
      <c r="BA88" s="188" t="s">
        <v>5</v>
      </c>
      <c r="BB88" s="304" t="s">
        <v>5</v>
      </c>
      <c r="BC88" s="308" t="s">
        <v>5</v>
      </c>
      <c r="BD88" s="300" t="s">
        <v>5</v>
      </c>
      <c r="BE88" s="300" t="s">
        <v>5</v>
      </c>
      <c r="BF88" s="300" t="s">
        <v>5</v>
      </c>
      <c r="BG88" s="300" t="s">
        <v>5</v>
      </c>
      <c r="BH88" s="300" t="s">
        <v>5</v>
      </c>
      <c r="BI88" s="300" t="s">
        <v>5</v>
      </c>
      <c r="BJ88" s="300" t="s">
        <v>5</v>
      </c>
      <c r="BK88" s="300" t="s">
        <v>5</v>
      </c>
      <c r="BL88" s="300" t="s">
        <v>5</v>
      </c>
      <c r="BM88" s="300" t="s">
        <v>5</v>
      </c>
      <c r="BN88" s="300" t="s">
        <v>5</v>
      </c>
      <c r="BO88" s="300" t="s">
        <v>5</v>
      </c>
      <c r="BP88" s="300" t="s">
        <v>5</v>
      </c>
      <c r="BQ88" s="300" t="s">
        <v>5</v>
      </c>
      <c r="BR88" s="300"/>
      <c r="BS88" s="309" t="s">
        <v>1012</v>
      </c>
      <c r="BT88" s="300" t="s">
        <v>5</v>
      </c>
      <c r="BU88" s="300" t="s">
        <v>5</v>
      </c>
      <c r="BV88" s="301" t="s">
        <v>5</v>
      </c>
      <c r="BW88" s="310">
        <f t="shared" si="70"/>
        <v>0</v>
      </c>
      <c r="BX88" s="311">
        <f t="shared" si="71"/>
        <v>0</v>
      </c>
      <c r="BY88" s="312">
        <f t="shared" si="72"/>
        <v>0</v>
      </c>
      <c r="BZ88" s="311">
        <f t="shared" si="73"/>
        <v>0</v>
      </c>
      <c r="CA88" s="312">
        <f t="shared" si="74"/>
        <v>0</v>
      </c>
      <c r="CB88" s="311">
        <f t="shared" si="75"/>
        <v>0</v>
      </c>
      <c r="CC88" s="312">
        <f t="shared" si="76"/>
        <v>0</v>
      </c>
      <c r="CD88" s="311">
        <f t="shared" si="77"/>
        <v>0</v>
      </c>
      <c r="CE88" s="312">
        <f t="shared" si="78"/>
        <v>0</v>
      </c>
      <c r="CF88" s="311">
        <f t="shared" si="79"/>
        <v>0</v>
      </c>
      <c r="CG88" s="312">
        <f t="shared" si="80"/>
        <v>0</v>
      </c>
      <c r="CH88" s="311">
        <f t="shared" si="81"/>
        <v>0</v>
      </c>
      <c r="CI88" s="312">
        <f t="shared" si="82"/>
        <v>0</v>
      </c>
      <c r="CJ88" s="311">
        <f t="shared" si="83"/>
        <v>0</v>
      </c>
      <c r="CK88" s="312">
        <f t="shared" si="84"/>
        <v>0</v>
      </c>
      <c r="CL88" s="311">
        <f t="shared" si="85"/>
        <v>0</v>
      </c>
      <c r="CM88" s="312">
        <f t="shared" si="86"/>
        <v>0</v>
      </c>
      <c r="CN88" s="311">
        <f t="shared" si="87"/>
        <v>0</v>
      </c>
      <c r="CO88" s="312">
        <v>0</v>
      </c>
      <c r="CP88" s="311">
        <v>0</v>
      </c>
      <c r="CQ88" s="312">
        <f t="shared" si="88"/>
        <v>0</v>
      </c>
      <c r="CR88" s="311">
        <f t="shared" si="89"/>
        <v>0</v>
      </c>
      <c r="CS88" s="312">
        <f t="shared" si="90"/>
        <v>0</v>
      </c>
      <c r="CT88" s="311">
        <f t="shared" si="91"/>
        <v>0</v>
      </c>
      <c r="CU88" s="312">
        <v>0</v>
      </c>
      <c r="CV88" s="311">
        <v>0</v>
      </c>
      <c r="CW88" s="312">
        <f t="shared" si="92"/>
        <v>0</v>
      </c>
      <c r="CX88" s="311">
        <f t="shared" si="93"/>
        <v>0</v>
      </c>
      <c r="CY88" s="312">
        <f t="shared" si="94"/>
        <v>0</v>
      </c>
      <c r="CZ88" s="311">
        <f t="shared" si="95"/>
        <v>0</v>
      </c>
      <c r="DA88" s="312">
        <f t="shared" si="96"/>
        <v>0</v>
      </c>
      <c r="DB88" s="311">
        <f t="shared" si="97"/>
        <v>0</v>
      </c>
      <c r="DC88" s="313">
        <f t="shared" si="98"/>
        <v>64</v>
      </c>
      <c r="DD88" s="314">
        <f t="shared" si="99"/>
        <v>0</v>
      </c>
      <c r="DE88" s="312">
        <f t="shared" si="100"/>
        <v>0</v>
      </c>
      <c r="DF88" s="311">
        <f t="shared" si="101"/>
        <v>0</v>
      </c>
      <c r="DG88" s="312">
        <f t="shared" si="102"/>
        <v>0</v>
      </c>
      <c r="DH88" s="315">
        <f t="shared" si="103"/>
        <v>0</v>
      </c>
      <c r="DI88" s="296" t="s">
        <v>314</v>
      </c>
    </row>
    <row r="89" spans="1:113" ht="15.75">
      <c r="A89" s="297" t="s">
        <v>220</v>
      </c>
      <c r="B89" s="511" t="s">
        <v>317</v>
      </c>
      <c r="C89" s="296"/>
      <c r="D89" s="297" t="s">
        <v>1010</v>
      </c>
      <c r="E89" s="316" t="str">
        <f t="shared" si="68"/>
        <v/>
      </c>
      <c r="F89" s="299"/>
      <c r="G89" s="300" t="s">
        <v>5</v>
      </c>
      <c r="H89" s="300" t="s">
        <v>5</v>
      </c>
      <c r="I89" s="301" t="s">
        <v>5</v>
      </c>
      <c r="J89" s="302" t="str">
        <f t="shared" si="69"/>
        <v xml:space="preserve">CA_SENSOR_12
SYS_AVAILABLE
</v>
      </c>
      <c r="K89" s="303" t="s">
        <v>5</v>
      </c>
      <c r="L89" s="188" t="s">
        <v>5</v>
      </c>
      <c r="M89" s="188" t="s">
        <v>5</v>
      </c>
      <c r="N89" s="188" t="s">
        <v>5</v>
      </c>
      <c r="O89" s="188" t="s">
        <v>5</v>
      </c>
      <c r="P89" s="188"/>
      <c r="Q89" s="188" t="s">
        <v>1011</v>
      </c>
      <c r="R89" s="188" t="s">
        <v>5</v>
      </c>
      <c r="S89" s="188" t="s">
        <v>5</v>
      </c>
      <c r="T89" s="188" t="s">
        <v>5</v>
      </c>
      <c r="U89" s="188" t="s">
        <v>5</v>
      </c>
      <c r="V89" s="188" t="s">
        <v>5</v>
      </c>
      <c r="W89" s="188" t="s">
        <v>5</v>
      </c>
      <c r="X89" s="188" t="s">
        <v>5</v>
      </c>
      <c r="Y89" s="188" t="s">
        <v>1011</v>
      </c>
      <c r="Z89" s="188" t="s">
        <v>5</v>
      </c>
      <c r="AA89" s="188" t="s">
        <v>5</v>
      </c>
      <c r="AB89" s="188" t="s">
        <v>5</v>
      </c>
      <c r="AC89" s="188" t="s">
        <v>5</v>
      </c>
      <c r="AD89" s="188" t="s">
        <v>5</v>
      </c>
      <c r="AE89" s="188" t="s">
        <v>5</v>
      </c>
      <c r="AF89" s="188"/>
      <c r="AG89" s="188" t="s">
        <v>5</v>
      </c>
      <c r="AH89" s="188" t="s">
        <v>5</v>
      </c>
      <c r="AI89" s="188" t="s">
        <v>5</v>
      </c>
      <c r="AJ89" s="188" t="s">
        <v>5</v>
      </c>
      <c r="AK89" s="304" t="s">
        <v>5</v>
      </c>
      <c r="AL89" s="303" t="s">
        <v>5</v>
      </c>
      <c r="AM89" s="188" t="s">
        <v>5</v>
      </c>
      <c r="AN89" s="188" t="s">
        <v>5</v>
      </c>
      <c r="AO89" s="188" t="s">
        <v>5</v>
      </c>
      <c r="AP89" s="188" t="s">
        <v>5</v>
      </c>
      <c r="AQ89" s="188" t="s">
        <v>5</v>
      </c>
      <c r="AR89" s="306" t="s">
        <v>5</v>
      </c>
      <c r="AS89" s="303" t="s">
        <v>5</v>
      </c>
      <c r="AT89" s="188" t="s">
        <v>5</v>
      </c>
      <c r="AU89" s="188" t="s">
        <v>5</v>
      </c>
      <c r="AV89" s="188" t="s">
        <v>5</v>
      </c>
      <c r="AW89" s="188" t="s">
        <v>5</v>
      </c>
      <c r="AX89" s="188" t="s">
        <v>5</v>
      </c>
      <c r="AY89" s="188" t="s">
        <v>5</v>
      </c>
      <c r="AZ89" s="188" t="s">
        <v>5</v>
      </c>
      <c r="BA89" s="188" t="s">
        <v>5</v>
      </c>
      <c r="BB89" s="304" t="s">
        <v>5</v>
      </c>
      <c r="BC89" s="308" t="s">
        <v>5</v>
      </c>
      <c r="BD89" s="300" t="s">
        <v>5</v>
      </c>
      <c r="BE89" s="300" t="s">
        <v>5</v>
      </c>
      <c r="BF89" s="300" t="s">
        <v>5</v>
      </c>
      <c r="BG89" s="300" t="s">
        <v>5</v>
      </c>
      <c r="BH89" s="300" t="s">
        <v>5</v>
      </c>
      <c r="BI89" s="300" t="s">
        <v>5</v>
      </c>
      <c r="BJ89" s="300" t="s">
        <v>5</v>
      </c>
      <c r="BK89" s="300" t="s">
        <v>5</v>
      </c>
      <c r="BL89" s="300" t="s">
        <v>5</v>
      </c>
      <c r="BM89" s="300" t="s">
        <v>5</v>
      </c>
      <c r="BN89" s="300" t="s">
        <v>5</v>
      </c>
      <c r="BO89" s="300" t="s">
        <v>5</v>
      </c>
      <c r="BP89" s="300" t="s">
        <v>5</v>
      </c>
      <c r="BQ89" s="300" t="s">
        <v>5</v>
      </c>
      <c r="BR89" s="300"/>
      <c r="BS89" s="309" t="s">
        <v>1012</v>
      </c>
      <c r="BT89" s="300" t="s">
        <v>5</v>
      </c>
      <c r="BU89" s="300" t="s">
        <v>5</v>
      </c>
      <c r="BV89" s="301" t="s">
        <v>5</v>
      </c>
      <c r="BW89" s="310">
        <f t="shared" si="70"/>
        <v>0</v>
      </c>
      <c r="BX89" s="311">
        <f t="shared" si="71"/>
        <v>0</v>
      </c>
      <c r="BY89" s="312">
        <f t="shared" si="72"/>
        <v>0</v>
      </c>
      <c r="BZ89" s="311">
        <f t="shared" si="73"/>
        <v>0</v>
      </c>
      <c r="CA89" s="312">
        <f t="shared" si="74"/>
        <v>0</v>
      </c>
      <c r="CB89" s="311">
        <f t="shared" si="75"/>
        <v>0</v>
      </c>
      <c r="CC89" s="312">
        <f t="shared" si="76"/>
        <v>0</v>
      </c>
      <c r="CD89" s="311">
        <f t="shared" si="77"/>
        <v>0</v>
      </c>
      <c r="CE89" s="312">
        <f t="shared" si="78"/>
        <v>0</v>
      </c>
      <c r="CF89" s="311">
        <f t="shared" si="79"/>
        <v>0</v>
      </c>
      <c r="CG89" s="312">
        <f t="shared" si="80"/>
        <v>0</v>
      </c>
      <c r="CH89" s="311">
        <f t="shared" si="81"/>
        <v>0</v>
      </c>
      <c r="CI89" s="312">
        <f t="shared" si="82"/>
        <v>0</v>
      </c>
      <c r="CJ89" s="311">
        <f t="shared" si="83"/>
        <v>0</v>
      </c>
      <c r="CK89" s="312">
        <f t="shared" si="84"/>
        <v>0</v>
      </c>
      <c r="CL89" s="311">
        <f t="shared" si="85"/>
        <v>0</v>
      </c>
      <c r="CM89" s="312">
        <f t="shared" si="86"/>
        <v>0</v>
      </c>
      <c r="CN89" s="311">
        <f t="shared" si="87"/>
        <v>0</v>
      </c>
      <c r="CO89" s="312">
        <v>0</v>
      </c>
      <c r="CP89" s="311">
        <v>0</v>
      </c>
      <c r="CQ89" s="312">
        <f t="shared" si="88"/>
        <v>0</v>
      </c>
      <c r="CR89" s="311">
        <f t="shared" si="89"/>
        <v>0</v>
      </c>
      <c r="CS89" s="312">
        <f t="shared" si="90"/>
        <v>0</v>
      </c>
      <c r="CT89" s="311">
        <f t="shared" si="91"/>
        <v>0</v>
      </c>
      <c r="CU89" s="312">
        <v>0</v>
      </c>
      <c r="CV89" s="311">
        <v>0</v>
      </c>
      <c r="CW89" s="312">
        <f t="shared" si="92"/>
        <v>0</v>
      </c>
      <c r="CX89" s="311">
        <f t="shared" si="93"/>
        <v>0</v>
      </c>
      <c r="CY89" s="312">
        <f t="shared" si="94"/>
        <v>0</v>
      </c>
      <c r="CZ89" s="311">
        <f t="shared" si="95"/>
        <v>0</v>
      </c>
      <c r="DA89" s="312">
        <f t="shared" si="96"/>
        <v>0</v>
      </c>
      <c r="DB89" s="311">
        <f t="shared" si="97"/>
        <v>0</v>
      </c>
      <c r="DC89" s="313">
        <f t="shared" si="98"/>
        <v>64</v>
      </c>
      <c r="DD89" s="314">
        <f t="shared" si="99"/>
        <v>0</v>
      </c>
      <c r="DE89" s="312">
        <f t="shared" si="100"/>
        <v>0</v>
      </c>
      <c r="DF89" s="311">
        <f t="shared" si="101"/>
        <v>0</v>
      </c>
      <c r="DG89" s="312">
        <f t="shared" si="102"/>
        <v>0</v>
      </c>
      <c r="DH89" s="315">
        <f t="shared" si="103"/>
        <v>0</v>
      </c>
      <c r="DI89" s="296" t="s">
        <v>314</v>
      </c>
    </row>
    <row r="90" spans="1:113" ht="15.75">
      <c r="A90" s="297" t="s">
        <v>222</v>
      </c>
      <c r="B90" s="511" t="s">
        <v>319</v>
      </c>
      <c r="C90" s="296"/>
      <c r="D90" s="297" t="s">
        <v>1010</v>
      </c>
      <c r="E90" s="316" t="str">
        <f t="shared" si="68"/>
        <v/>
      </c>
      <c r="F90" s="299"/>
      <c r="G90" s="300" t="s">
        <v>5</v>
      </c>
      <c r="H90" s="300" t="s">
        <v>5</v>
      </c>
      <c r="I90" s="301" t="s">
        <v>5</v>
      </c>
      <c r="J90" s="302" t="str">
        <f t="shared" si="69"/>
        <v xml:space="preserve">CA_SENSOR_12
SYS_AVAILABLE
</v>
      </c>
      <c r="K90" s="303" t="s">
        <v>5</v>
      </c>
      <c r="L90" s="188" t="s">
        <v>5</v>
      </c>
      <c r="M90" s="188" t="s">
        <v>5</v>
      </c>
      <c r="N90" s="188" t="s">
        <v>5</v>
      </c>
      <c r="O90" s="188" t="s">
        <v>5</v>
      </c>
      <c r="P90" s="188"/>
      <c r="Q90" s="188" t="s">
        <v>1011</v>
      </c>
      <c r="R90" s="188" t="s">
        <v>5</v>
      </c>
      <c r="S90" s="188" t="s">
        <v>5</v>
      </c>
      <c r="T90" s="188" t="s">
        <v>5</v>
      </c>
      <c r="U90" s="188" t="s">
        <v>5</v>
      </c>
      <c r="V90" s="188" t="s">
        <v>5</v>
      </c>
      <c r="W90" s="188" t="s">
        <v>5</v>
      </c>
      <c r="X90" s="188" t="s">
        <v>5</v>
      </c>
      <c r="Y90" s="188" t="s">
        <v>1011</v>
      </c>
      <c r="Z90" s="188" t="s">
        <v>5</v>
      </c>
      <c r="AA90" s="188" t="s">
        <v>5</v>
      </c>
      <c r="AB90" s="188" t="s">
        <v>5</v>
      </c>
      <c r="AC90" s="188" t="s">
        <v>5</v>
      </c>
      <c r="AD90" s="188" t="s">
        <v>5</v>
      </c>
      <c r="AE90" s="188" t="s">
        <v>5</v>
      </c>
      <c r="AF90" s="188"/>
      <c r="AG90" s="188" t="s">
        <v>5</v>
      </c>
      <c r="AH90" s="188" t="s">
        <v>5</v>
      </c>
      <c r="AI90" s="188" t="s">
        <v>5</v>
      </c>
      <c r="AJ90" s="188" t="s">
        <v>5</v>
      </c>
      <c r="AK90" s="304" t="s">
        <v>5</v>
      </c>
      <c r="AL90" s="303" t="s">
        <v>5</v>
      </c>
      <c r="AM90" s="188" t="s">
        <v>5</v>
      </c>
      <c r="AN90" s="188" t="s">
        <v>5</v>
      </c>
      <c r="AO90" s="188" t="s">
        <v>5</v>
      </c>
      <c r="AP90" s="188" t="s">
        <v>5</v>
      </c>
      <c r="AQ90" s="188" t="s">
        <v>5</v>
      </c>
      <c r="AR90" s="306" t="s">
        <v>5</v>
      </c>
      <c r="AS90" s="303" t="s">
        <v>5</v>
      </c>
      <c r="AT90" s="188" t="s">
        <v>5</v>
      </c>
      <c r="AU90" s="188" t="s">
        <v>5</v>
      </c>
      <c r="AV90" s="188" t="s">
        <v>5</v>
      </c>
      <c r="AW90" s="188" t="s">
        <v>5</v>
      </c>
      <c r="AX90" s="188" t="s">
        <v>5</v>
      </c>
      <c r="AY90" s="188" t="s">
        <v>5</v>
      </c>
      <c r="AZ90" s="188" t="s">
        <v>5</v>
      </c>
      <c r="BA90" s="188" t="s">
        <v>5</v>
      </c>
      <c r="BB90" s="304" t="s">
        <v>5</v>
      </c>
      <c r="BC90" s="308" t="s">
        <v>5</v>
      </c>
      <c r="BD90" s="300" t="s">
        <v>5</v>
      </c>
      <c r="BE90" s="300" t="s">
        <v>5</v>
      </c>
      <c r="BF90" s="300" t="s">
        <v>5</v>
      </c>
      <c r="BG90" s="300" t="s">
        <v>5</v>
      </c>
      <c r="BH90" s="300" t="s">
        <v>5</v>
      </c>
      <c r="BI90" s="300" t="s">
        <v>5</v>
      </c>
      <c r="BJ90" s="300" t="s">
        <v>5</v>
      </c>
      <c r="BK90" s="300" t="s">
        <v>5</v>
      </c>
      <c r="BL90" s="300" t="s">
        <v>5</v>
      </c>
      <c r="BM90" s="300" t="s">
        <v>5</v>
      </c>
      <c r="BN90" s="300" t="s">
        <v>5</v>
      </c>
      <c r="BO90" s="300" t="s">
        <v>5</v>
      </c>
      <c r="BP90" s="300" t="s">
        <v>5</v>
      </c>
      <c r="BQ90" s="300" t="s">
        <v>5</v>
      </c>
      <c r="BR90" s="300"/>
      <c r="BS90" s="309" t="s">
        <v>1012</v>
      </c>
      <c r="BT90" s="300" t="s">
        <v>5</v>
      </c>
      <c r="BU90" s="300" t="s">
        <v>5</v>
      </c>
      <c r="BV90" s="301" t="s">
        <v>5</v>
      </c>
      <c r="BW90" s="310">
        <f t="shared" si="70"/>
        <v>0</v>
      </c>
      <c r="BX90" s="311">
        <f t="shared" si="71"/>
        <v>0</v>
      </c>
      <c r="BY90" s="312">
        <f t="shared" si="72"/>
        <v>0</v>
      </c>
      <c r="BZ90" s="311">
        <f t="shared" si="73"/>
        <v>0</v>
      </c>
      <c r="CA90" s="312">
        <f t="shared" si="74"/>
        <v>0</v>
      </c>
      <c r="CB90" s="311">
        <f t="shared" si="75"/>
        <v>0</v>
      </c>
      <c r="CC90" s="312">
        <f t="shared" si="76"/>
        <v>0</v>
      </c>
      <c r="CD90" s="311">
        <f t="shared" si="77"/>
        <v>0</v>
      </c>
      <c r="CE90" s="312">
        <f t="shared" si="78"/>
        <v>0</v>
      </c>
      <c r="CF90" s="311">
        <f t="shared" si="79"/>
        <v>0</v>
      </c>
      <c r="CG90" s="312">
        <f t="shared" si="80"/>
        <v>0</v>
      </c>
      <c r="CH90" s="311">
        <f t="shared" si="81"/>
        <v>0</v>
      </c>
      <c r="CI90" s="312">
        <f t="shared" si="82"/>
        <v>0</v>
      </c>
      <c r="CJ90" s="311">
        <f t="shared" si="83"/>
        <v>0</v>
      </c>
      <c r="CK90" s="312">
        <f t="shared" si="84"/>
        <v>0</v>
      </c>
      <c r="CL90" s="311">
        <f t="shared" si="85"/>
        <v>0</v>
      </c>
      <c r="CM90" s="312">
        <f t="shared" si="86"/>
        <v>0</v>
      </c>
      <c r="CN90" s="311">
        <f t="shared" si="87"/>
        <v>0</v>
      </c>
      <c r="CO90" s="312">
        <v>0</v>
      </c>
      <c r="CP90" s="311">
        <v>0</v>
      </c>
      <c r="CQ90" s="312">
        <f t="shared" si="88"/>
        <v>0</v>
      </c>
      <c r="CR90" s="311">
        <f t="shared" si="89"/>
        <v>0</v>
      </c>
      <c r="CS90" s="312">
        <f t="shared" si="90"/>
        <v>0</v>
      </c>
      <c r="CT90" s="311">
        <f t="shared" si="91"/>
        <v>0</v>
      </c>
      <c r="CU90" s="312">
        <v>0</v>
      </c>
      <c r="CV90" s="311">
        <v>0</v>
      </c>
      <c r="CW90" s="312">
        <f t="shared" si="92"/>
        <v>0</v>
      </c>
      <c r="CX90" s="311">
        <f t="shared" si="93"/>
        <v>0</v>
      </c>
      <c r="CY90" s="312">
        <f t="shared" si="94"/>
        <v>0</v>
      </c>
      <c r="CZ90" s="311">
        <f t="shared" si="95"/>
        <v>0</v>
      </c>
      <c r="DA90" s="312">
        <f t="shared" si="96"/>
        <v>0</v>
      </c>
      <c r="DB90" s="311">
        <f t="shared" si="97"/>
        <v>0</v>
      </c>
      <c r="DC90" s="313">
        <f t="shared" si="98"/>
        <v>64</v>
      </c>
      <c r="DD90" s="314">
        <f t="shared" si="99"/>
        <v>0</v>
      </c>
      <c r="DE90" s="312">
        <f t="shared" si="100"/>
        <v>0</v>
      </c>
      <c r="DF90" s="311">
        <f t="shared" si="101"/>
        <v>0</v>
      </c>
      <c r="DG90" s="312">
        <f t="shared" si="102"/>
        <v>0</v>
      </c>
      <c r="DH90" s="315">
        <f t="shared" si="103"/>
        <v>0</v>
      </c>
      <c r="DI90" s="296" t="s">
        <v>314</v>
      </c>
    </row>
    <row r="91" spans="1:113" ht="15.75">
      <c r="A91" s="297" t="s">
        <v>224</v>
      </c>
      <c r="B91" s="511" t="s">
        <v>321</v>
      </c>
      <c r="C91" s="296"/>
      <c r="D91" s="297" t="s">
        <v>1010</v>
      </c>
      <c r="E91" s="316" t="str">
        <f t="shared" si="68"/>
        <v xml:space="preserve">EC_ENGINE_NOT_CRANKING_SPECIAL
</v>
      </c>
      <c r="F91" s="299" t="s">
        <v>1011</v>
      </c>
      <c r="G91" s="300" t="s">
        <v>5</v>
      </c>
      <c r="H91" s="300" t="s">
        <v>5</v>
      </c>
      <c r="I91" s="301" t="s">
        <v>5</v>
      </c>
      <c r="J91" s="302" t="str">
        <f t="shared" si="69"/>
        <v xml:space="preserve">CA_SENSOR_12
LIMIT_UBAT_LOW
</v>
      </c>
      <c r="K91" s="303" t="s">
        <v>5</v>
      </c>
      <c r="L91" s="188" t="s">
        <v>5</v>
      </c>
      <c r="M91" s="188" t="s">
        <v>5</v>
      </c>
      <c r="N91" s="188" t="s">
        <v>5</v>
      </c>
      <c r="O91" s="188" t="s">
        <v>5</v>
      </c>
      <c r="P91" s="188"/>
      <c r="Q91" s="188" t="s">
        <v>1011</v>
      </c>
      <c r="R91" s="188" t="s">
        <v>5</v>
      </c>
      <c r="S91" s="188" t="s">
        <v>5</v>
      </c>
      <c r="T91" s="188" t="s">
        <v>5</v>
      </c>
      <c r="U91" s="188" t="s">
        <v>5</v>
      </c>
      <c r="V91" s="188" t="s">
        <v>5</v>
      </c>
      <c r="W91" s="188" t="s">
        <v>5</v>
      </c>
      <c r="X91" s="188" t="s">
        <v>5</v>
      </c>
      <c r="Y91" s="188" t="s">
        <v>5</v>
      </c>
      <c r="Z91" s="188" t="s">
        <v>5</v>
      </c>
      <c r="AA91" s="188" t="s">
        <v>5</v>
      </c>
      <c r="AB91" s="188" t="s">
        <v>5</v>
      </c>
      <c r="AC91" s="188" t="s">
        <v>5</v>
      </c>
      <c r="AD91" s="188" t="s">
        <v>1011</v>
      </c>
      <c r="AE91" s="188" t="s">
        <v>5</v>
      </c>
      <c r="AF91" s="188"/>
      <c r="AG91" s="188" t="s">
        <v>5</v>
      </c>
      <c r="AH91" s="188" t="s">
        <v>5</v>
      </c>
      <c r="AI91" s="188" t="s">
        <v>5</v>
      </c>
      <c r="AJ91" s="188" t="s">
        <v>5</v>
      </c>
      <c r="AK91" s="304" t="s">
        <v>5</v>
      </c>
      <c r="AL91" s="303" t="s">
        <v>5</v>
      </c>
      <c r="AM91" s="188" t="s">
        <v>5</v>
      </c>
      <c r="AN91" s="188" t="s">
        <v>5</v>
      </c>
      <c r="AO91" s="188" t="s">
        <v>5</v>
      </c>
      <c r="AP91" s="307" t="s">
        <v>1012</v>
      </c>
      <c r="AQ91" s="188" t="s">
        <v>5</v>
      </c>
      <c r="AR91" s="306" t="s">
        <v>5</v>
      </c>
      <c r="AS91" s="303" t="s">
        <v>5</v>
      </c>
      <c r="AT91" s="188" t="s">
        <v>5</v>
      </c>
      <c r="AU91" s="188" t="s">
        <v>5</v>
      </c>
      <c r="AV91" s="188" t="s">
        <v>5</v>
      </c>
      <c r="AW91" s="188" t="s">
        <v>5</v>
      </c>
      <c r="AX91" s="188" t="s">
        <v>5</v>
      </c>
      <c r="AY91" s="188" t="s">
        <v>5</v>
      </c>
      <c r="AZ91" s="307" t="s">
        <v>1012</v>
      </c>
      <c r="BA91" s="188" t="s">
        <v>5</v>
      </c>
      <c r="BB91" s="304" t="s">
        <v>5</v>
      </c>
      <c r="BC91" s="308" t="s">
        <v>5</v>
      </c>
      <c r="BD91" s="300" t="s">
        <v>5</v>
      </c>
      <c r="BE91" s="309" t="s">
        <v>1012</v>
      </c>
      <c r="BF91" s="300" t="s">
        <v>5</v>
      </c>
      <c r="BG91" s="300" t="s">
        <v>5</v>
      </c>
      <c r="BH91" s="309" t="s">
        <v>1012</v>
      </c>
      <c r="BI91" s="300" t="s">
        <v>5</v>
      </c>
      <c r="BJ91" s="300" t="s">
        <v>5</v>
      </c>
      <c r="BK91" s="309" t="s">
        <v>1012</v>
      </c>
      <c r="BL91" s="300" t="s">
        <v>5</v>
      </c>
      <c r="BM91" s="309" t="s">
        <v>1012</v>
      </c>
      <c r="BN91" s="300" t="s">
        <v>5</v>
      </c>
      <c r="BO91" s="309" t="s">
        <v>1012</v>
      </c>
      <c r="BP91" s="309" t="s">
        <v>1012</v>
      </c>
      <c r="BQ91" s="300" t="s">
        <v>5</v>
      </c>
      <c r="BR91" s="300"/>
      <c r="BS91" s="309" t="s">
        <v>1012</v>
      </c>
      <c r="BT91" s="309" t="s">
        <v>1012</v>
      </c>
      <c r="BU91" s="300" t="s">
        <v>5</v>
      </c>
      <c r="BV91" s="301" t="s">
        <v>5</v>
      </c>
      <c r="BW91" s="310">
        <f t="shared" si="70"/>
        <v>0</v>
      </c>
      <c r="BX91" s="311">
        <f t="shared" si="71"/>
        <v>0</v>
      </c>
      <c r="BY91" s="312">
        <f t="shared" si="72"/>
        <v>1</v>
      </c>
      <c r="BZ91" s="311">
        <f t="shared" si="73"/>
        <v>0</v>
      </c>
      <c r="CA91" s="312">
        <f t="shared" si="74"/>
        <v>0</v>
      </c>
      <c r="CB91" s="311">
        <f t="shared" si="75"/>
        <v>0</v>
      </c>
      <c r="CC91" s="312">
        <f t="shared" si="76"/>
        <v>1</v>
      </c>
      <c r="CD91" s="311">
        <f t="shared" si="77"/>
        <v>0</v>
      </c>
      <c r="CE91" s="312">
        <f t="shared" si="78"/>
        <v>0</v>
      </c>
      <c r="CF91" s="311">
        <f t="shared" si="79"/>
        <v>0</v>
      </c>
      <c r="CG91" s="312">
        <f t="shared" si="80"/>
        <v>1</v>
      </c>
      <c r="CH91" s="311">
        <f t="shared" si="81"/>
        <v>0</v>
      </c>
      <c r="CI91" s="312">
        <f t="shared" si="82"/>
        <v>0</v>
      </c>
      <c r="CJ91" s="311">
        <f t="shared" si="83"/>
        <v>0</v>
      </c>
      <c r="CK91" s="312">
        <f t="shared" si="84"/>
        <v>2</v>
      </c>
      <c r="CL91" s="311">
        <f t="shared" si="85"/>
        <v>0</v>
      </c>
      <c r="CM91" s="312">
        <f t="shared" si="86"/>
        <v>0</v>
      </c>
      <c r="CN91" s="311">
        <f t="shared" si="87"/>
        <v>0</v>
      </c>
      <c r="CO91" s="312">
        <v>0</v>
      </c>
      <c r="CP91" s="311">
        <v>0</v>
      </c>
      <c r="CQ91" s="312">
        <f t="shared" si="88"/>
        <v>1</v>
      </c>
      <c r="CR91" s="311">
        <f t="shared" si="89"/>
        <v>0</v>
      </c>
      <c r="CS91" s="312">
        <f t="shared" si="90"/>
        <v>0</v>
      </c>
      <c r="CT91" s="311">
        <f t="shared" si="91"/>
        <v>0</v>
      </c>
      <c r="CU91" s="312">
        <v>0</v>
      </c>
      <c r="CV91" s="311">
        <v>0</v>
      </c>
      <c r="CW91" s="312">
        <f t="shared" si="92"/>
        <v>1</v>
      </c>
      <c r="CX91" s="311">
        <f t="shared" si="93"/>
        <v>0</v>
      </c>
      <c r="CY91" s="312">
        <f t="shared" si="94"/>
        <v>1</v>
      </c>
      <c r="CZ91" s="311">
        <f t="shared" si="95"/>
        <v>0</v>
      </c>
      <c r="DA91" s="312">
        <f t="shared" si="96"/>
        <v>1</v>
      </c>
      <c r="DB91" s="311">
        <f t="shared" si="97"/>
        <v>0</v>
      </c>
      <c r="DC91" s="313">
        <f t="shared" si="98"/>
        <v>64</v>
      </c>
      <c r="DD91" s="314">
        <f t="shared" si="99"/>
        <v>0</v>
      </c>
      <c r="DE91" s="312">
        <f t="shared" si="100"/>
        <v>1</v>
      </c>
      <c r="DF91" s="311">
        <f t="shared" si="101"/>
        <v>0</v>
      </c>
      <c r="DG91" s="312">
        <f t="shared" si="102"/>
        <v>0</v>
      </c>
      <c r="DH91" s="315">
        <f t="shared" si="103"/>
        <v>0</v>
      </c>
      <c r="DI91" s="296" t="s">
        <v>322</v>
      </c>
    </row>
    <row r="92" spans="1:113" ht="15.75">
      <c r="A92" s="297" t="s">
        <v>226</v>
      </c>
      <c r="B92" s="511" t="s">
        <v>325</v>
      </c>
      <c r="C92" s="296"/>
      <c r="D92" s="297" t="s">
        <v>1010</v>
      </c>
      <c r="E92" s="316" t="str">
        <f t="shared" si="68"/>
        <v/>
      </c>
      <c r="F92" s="299"/>
      <c r="G92" s="300" t="s">
        <v>5</v>
      </c>
      <c r="H92" s="300" t="s">
        <v>5</v>
      </c>
      <c r="I92" s="301" t="s">
        <v>5</v>
      </c>
      <c r="J92" s="302" t="str">
        <f t="shared" si="69"/>
        <v xml:space="preserve">CA_SENSOR_12
SYS_DRIVE_TEST_ACTIVE
</v>
      </c>
      <c r="K92" s="303" t="s">
        <v>5</v>
      </c>
      <c r="L92" s="188" t="s">
        <v>5</v>
      </c>
      <c r="M92" s="188" t="s">
        <v>5</v>
      </c>
      <c r="N92" s="188" t="s">
        <v>5</v>
      </c>
      <c r="O92" s="188" t="s">
        <v>5</v>
      </c>
      <c r="P92" s="188"/>
      <c r="Q92" s="188" t="s">
        <v>1011</v>
      </c>
      <c r="R92" s="188" t="s">
        <v>5</v>
      </c>
      <c r="S92" s="188" t="s">
        <v>5</v>
      </c>
      <c r="T92" s="188" t="s">
        <v>5</v>
      </c>
      <c r="U92" s="188" t="s">
        <v>5</v>
      </c>
      <c r="V92" s="188" t="s">
        <v>5</v>
      </c>
      <c r="W92" s="188" t="s">
        <v>5</v>
      </c>
      <c r="X92" s="188" t="s">
        <v>5</v>
      </c>
      <c r="Y92" s="188" t="s">
        <v>5</v>
      </c>
      <c r="Z92" s="188" t="s">
        <v>5</v>
      </c>
      <c r="AA92" s="188" t="s">
        <v>5</v>
      </c>
      <c r="AB92" s="188" t="s">
        <v>5</v>
      </c>
      <c r="AC92" s="188" t="s">
        <v>5</v>
      </c>
      <c r="AD92" s="188" t="s">
        <v>5</v>
      </c>
      <c r="AE92" s="188" t="s">
        <v>5</v>
      </c>
      <c r="AF92" s="188"/>
      <c r="AG92" s="188" t="s">
        <v>5</v>
      </c>
      <c r="AH92" s="188" t="s">
        <v>1011</v>
      </c>
      <c r="AI92" s="188" t="s">
        <v>5</v>
      </c>
      <c r="AJ92" s="188" t="s">
        <v>5</v>
      </c>
      <c r="AK92" s="304" t="s">
        <v>5</v>
      </c>
      <c r="AL92" s="303" t="s">
        <v>5</v>
      </c>
      <c r="AM92" s="188" t="s">
        <v>5</v>
      </c>
      <c r="AN92" s="188" t="s">
        <v>5</v>
      </c>
      <c r="AO92" s="188" t="s">
        <v>5</v>
      </c>
      <c r="AP92" s="307" t="s">
        <v>1012</v>
      </c>
      <c r="AQ92" s="188" t="s">
        <v>5</v>
      </c>
      <c r="AR92" s="306" t="s">
        <v>5</v>
      </c>
      <c r="AS92" s="303" t="s">
        <v>5</v>
      </c>
      <c r="AT92" s="188" t="s">
        <v>5</v>
      </c>
      <c r="AU92" s="188" t="s">
        <v>5</v>
      </c>
      <c r="AV92" s="188" t="s">
        <v>5</v>
      </c>
      <c r="AW92" s="188" t="s">
        <v>5</v>
      </c>
      <c r="AX92" s="188" t="s">
        <v>5</v>
      </c>
      <c r="AY92" s="188" t="s">
        <v>5</v>
      </c>
      <c r="AZ92" s="307" t="s">
        <v>1012</v>
      </c>
      <c r="BA92" s="188" t="s">
        <v>5</v>
      </c>
      <c r="BB92" s="304" t="s">
        <v>5</v>
      </c>
      <c r="BC92" s="308" t="s">
        <v>5</v>
      </c>
      <c r="BD92" s="300" t="s">
        <v>5</v>
      </c>
      <c r="BE92" s="309" t="s">
        <v>1012</v>
      </c>
      <c r="BF92" s="300" t="s">
        <v>5</v>
      </c>
      <c r="BG92" s="300" t="s">
        <v>5</v>
      </c>
      <c r="BH92" s="300" t="s">
        <v>5</v>
      </c>
      <c r="BI92" s="300" t="s">
        <v>5</v>
      </c>
      <c r="BJ92" s="300" t="s">
        <v>5</v>
      </c>
      <c r="BK92" s="300" t="s">
        <v>5</v>
      </c>
      <c r="BL92" s="300" t="s">
        <v>5</v>
      </c>
      <c r="BM92" s="309" t="s">
        <v>1012</v>
      </c>
      <c r="BN92" s="300" t="s">
        <v>5</v>
      </c>
      <c r="BO92" s="300" t="s">
        <v>5</v>
      </c>
      <c r="BP92" s="309" t="s">
        <v>1012</v>
      </c>
      <c r="BQ92" s="300" t="s">
        <v>5</v>
      </c>
      <c r="BR92" s="300"/>
      <c r="BS92" s="309" t="s">
        <v>1012</v>
      </c>
      <c r="BT92" s="309" t="s">
        <v>1012</v>
      </c>
      <c r="BU92" s="300" t="s">
        <v>5</v>
      </c>
      <c r="BV92" s="301" t="s">
        <v>5</v>
      </c>
      <c r="BW92" s="310">
        <f t="shared" si="70"/>
        <v>0</v>
      </c>
      <c r="BX92" s="311">
        <f t="shared" si="71"/>
        <v>0</v>
      </c>
      <c r="BY92" s="312">
        <f t="shared" si="72"/>
        <v>1</v>
      </c>
      <c r="BZ92" s="311">
        <f t="shared" si="73"/>
        <v>0</v>
      </c>
      <c r="CA92" s="312">
        <f t="shared" si="74"/>
        <v>0</v>
      </c>
      <c r="CB92" s="311">
        <f t="shared" si="75"/>
        <v>0</v>
      </c>
      <c r="CC92" s="312">
        <f t="shared" si="76"/>
        <v>1</v>
      </c>
      <c r="CD92" s="311">
        <f t="shared" si="77"/>
        <v>0</v>
      </c>
      <c r="CE92" s="312">
        <f t="shared" si="78"/>
        <v>0</v>
      </c>
      <c r="CF92" s="311">
        <f t="shared" si="79"/>
        <v>0</v>
      </c>
      <c r="CG92" s="312">
        <f t="shared" si="80"/>
        <v>1</v>
      </c>
      <c r="CH92" s="311">
        <f t="shared" si="81"/>
        <v>0</v>
      </c>
      <c r="CI92" s="312">
        <f t="shared" si="82"/>
        <v>0</v>
      </c>
      <c r="CJ92" s="311">
        <f t="shared" si="83"/>
        <v>0</v>
      </c>
      <c r="CK92" s="312">
        <f t="shared" si="84"/>
        <v>0</v>
      </c>
      <c r="CL92" s="311">
        <f t="shared" si="85"/>
        <v>0</v>
      </c>
      <c r="CM92" s="312">
        <f t="shared" si="86"/>
        <v>0</v>
      </c>
      <c r="CN92" s="311">
        <f t="shared" si="87"/>
        <v>0</v>
      </c>
      <c r="CO92" s="312">
        <v>0</v>
      </c>
      <c r="CP92" s="311">
        <v>0</v>
      </c>
      <c r="CQ92" s="312">
        <f t="shared" si="88"/>
        <v>0</v>
      </c>
      <c r="CR92" s="311">
        <f t="shared" si="89"/>
        <v>0</v>
      </c>
      <c r="CS92" s="312">
        <f t="shared" si="90"/>
        <v>0</v>
      </c>
      <c r="CT92" s="311">
        <f t="shared" si="91"/>
        <v>0</v>
      </c>
      <c r="CU92" s="312">
        <v>0</v>
      </c>
      <c r="CV92" s="311">
        <v>0</v>
      </c>
      <c r="CW92" s="312">
        <f t="shared" si="92"/>
        <v>1</v>
      </c>
      <c r="CX92" s="311">
        <f t="shared" si="93"/>
        <v>0</v>
      </c>
      <c r="CY92" s="312">
        <f t="shared" si="94"/>
        <v>0</v>
      </c>
      <c r="CZ92" s="311">
        <f t="shared" si="95"/>
        <v>0</v>
      </c>
      <c r="DA92" s="312">
        <f t="shared" si="96"/>
        <v>1</v>
      </c>
      <c r="DB92" s="311">
        <f t="shared" si="97"/>
        <v>0</v>
      </c>
      <c r="DC92" s="313">
        <f t="shared" si="98"/>
        <v>64</v>
      </c>
      <c r="DD92" s="314">
        <f t="shared" si="99"/>
        <v>0</v>
      </c>
      <c r="DE92" s="312">
        <f t="shared" si="100"/>
        <v>1</v>
      </c>
      <c r="DF92" s="311">
        <f t="shared" si="101"/>
        <v>0</v>
      </c>
      <c r="DG92" s="312">
        <f t="shared" si="102"/>
        <v>0</v>
      </c>
      <c r="DH92" s="315">
        <f t="shared" si="103"/>
        <v>0</v>
      </c>
      <c r="DI92" s="296" t="s">
        <v>328</v>
      </c>
    </row>
    <row r="93" spans="1:113" ht="15.75">
      <c r="A93" s="297" t="s">
        <v>228</v>
      </c>
      <c r="B93" s="511" t="s">
        <v>327</v>
      </c>
      <c r="C93" s="296"/>
      <c r="D93" s="297" t="s">
        <v>1014</v>
      </c>
      <c r="E93" s="316" t="str">
        <f t="shared" si="68"/>
        <v/>
      </c>
      <c r="F93" s="299"/>
      <c r="G93" s="300" t="s">
        <v>5</v>
      </c>
      <c r="H93" s="300" t="s">
        <v>5</v>
      </c>
      <c r="I93" s="301" t="s">
        <v>5</v>
      </c>
      <c r="J93" s="302" t="str">
        <f t="shared" si="69"/>
        <v xml:space="preserve">CA_SENSOR_12
HW_VOLTAGE
</v>
      </c>
      <c r="K93" s="303" t="s">
        <v>5</v>
      </c>
      <c r="L93" s="188" t="s">
        <v>5</v>
      </c>
      <c r="M93" s="188" t="s">
        <v>5</v>
      </c>
      <c r="N93" s="188" t="s">
        <v>5</v>
      </c>
      <c r="O93" s="188" t="s">
        <v>5</v>
      </c>
      <c r="P93" s="188"/>
      <c r="Q93" s="188" t="s">
        <v>1011</v>
      </c>
      <c r="R93" s="188" t="s">
        <v>5</v>
      </c>
      <c r="S93" s="188" t="s">
        <v>5</v>
      </c>
      <c r="T93" s="188" t="s">
        <v>5</v>
      </c>
      <c r="U93" s="188" t="s">
        <v>5</v>
      </c>
      <c r="V93" s="188" t="s">
        <v>5</v>
      </c>
      <c r="W93" s="188" t="s">
        <v>5</v>
      </c>
      <c r="X93" s="188" t="s">
        <v>5</v>
      </c>
      <c r="Y93" s="188" t="s">
        <v>5</v>
      </c>
      <c r="Z93" s="188" t="s">
        <v>5</v>
      </c>
      <c r="AA93" s="188" t="s">
        <v>5</v>
      </c>
      <c r="AB93" s="188" t="s">
        <v>5</v>
      </c>
      <c r="AC93" s="188" t="s">
        <v>1011</v>
      </c>
      <c r="AD93" s="188" t="s">
        <v>5</v>
      </c>
      <c r="AE93" s="188" t="s">
        <v>5</v>
      </c>
      <c r="AF93" s="188"/>
      <c r="AG93" s="188" t="s">
        <v>5</v>
      </c>
      <c r="AH93" s="188" t="s">
        <v>5</v>
      </c>
      <c r="AI93" s="188" t="s">
        <v>5</v>
      </c>
      <c r="AJ93" s="188" t="s">
        <v>5</v>
      </c>
      <c r="AK93" s="304" t="s">
        <v>5</v>
      </c>
      <c r="AL93" s="303" t="s">
        <v>5</v>
      </c>
      <c r="AM93" s="188" t="s">
        <v>5</v>
      </c>
      <c r="AN93" s="188" t="s">
        <v>5</v>
      </c>
      <c r="AO93" s="188" t="s">
        <v>5</v>
      </c>
      <c r="AP93" s="307" t="s">
        <v>1015</v>
      </c>
      <c r="AQ93" s="188" t="s">
        <v>5</v>
      </c>
      <c r="AR93" s="306" t="s">
        <v>5</v>
      </c>
      <c r="AS93" s="303" t="s">
        <v>5</v>
      </c>
      <c r="AT93" s="188" t="s">
        <v>5</v>
      </c>
      <c r="AU93" s="188" t="s">
        <v>5</v>
      </c>
      <c r="AV93" s="188" t="s">
        <v>5</v>
      </c>
      <c r="AW93" s="188" t="s">
        <v>5</v>
      </c>
      <c r="AX93" s="188" t="s">
        <v>5</v>
      </c>
      <c r="AY93" s="188" t="s">
        <v>5</v>
      </c>
      <c r="AZ93" s="307" t="s">
        <v>1015</v>
      </c>
      <c r="BA93" s="188" t="s">
        <v>5</v>
      </c>
      <c r="BB93" s="304" t="s">
        <v>5</v>
      </c>
      <c r="BC93" s="308" t="s">
        <v>5</v>
      </c>
      <c r="BD93" s="300" t="s">
        <v>5</v>
      </c>
      <c r="BE93" s="309" t="s">
        <v>1015</v>
      </c>
      <c r="BF93" s="300" t="s">
        <v>5</v>
      </c>
      <c r="BG93" s="300" t="s">
        <v>5</v>
      </c>
      <c r="BH93" s="309" t="s">
        <v>1015</v>
      </c>
      <c r="BI93" s="309" t="s">
        <v>1015</v>
      </c>
      <c r="BJ93" s="300" t="s">
        <v>5</v>
      </c>
      <c r="BK93" s="309" t="s">
        <v>1015</v>
      </c>
      <c r="BL93" s="300" t="s">
        <v>5</v>
      </c>
      <c r="BM93" s="309" t="s">
        <v>1015</v>
      </c>
      <c r="BN93" s="300" t="s">
        <v>5</v>
      </c>
      <c r="BO93" s="309" t="s">
        <v>1015</v>
      </c>
      <c r="BP93" s="309" t="s">
        <v>1015</v>
      </c>
      <c r="BQ93" s="300" t="s">
        <v>5</v>
      </c>
      <c r="BR93" s="300"/>
      <c r="BS93" s="309" t="s">
        <v>1012</v>
      </c>
      <c r="BT93" s="309" t="s">
        <v>1015</v>
      </c>
      <c r="BU93" s="300" t="s">
        <v>5</v>
      </c>
      <c r="BV93" s="301" t="s">
        <v>5</v>
      </c>
      <c r="BW93" s="310">
        <f t="shared" si="70"/>
        <v>0</v>
      </c>
      <c r="BX93" s="311">
        <f t="shared" si="71"/>
        <v>0</v>
      </c>
      <c r="BY93" s="312">
        <f t="shared" si="72"/>
        <v>1</v>
      </c>
      <c r="BZ93" s="311">
        <f t="shared" si="73"/>
        <v>1</v>
      </c>
      <c r="CA93" s="312">
        <f t="shared" si="74"/>
        <v>0</v>
      </c>
      <c r="CB93" s="311">
        <f t="shared" si="75"/>
        <v>0</v>
      </c>
      <c r="CC93" s="312">
        <f t="shared" si="76"/>
        <v>1</v>
      </c>
      <c r="CD93" s="311">
        <f t="shared" si="77"/>
        <v>1</v>
      </c>
      <c r="CE93" s="312">
        <f t="shared" si="78"/>
        <v>0</v>
      </c>
      <c r="CF93" s="311">
        <f t="shared" si="79"/>
        <v>0</v>
      </c>
      <c r="CG93" s="312">
        <f t="shared" si="80"/>
        <v>1</v>
      </c>
      <c r="CH93" s="311">
        <f t="shared" si="81"/>
        <v>1</v>
      </c>
      <c r="CI93" s="312">
        <f t="shared" si="82"/>
        <v>0</v>
      </c>
      <c r="CJ93" s="311">
        <f t="shared" si="83"/>
        <v>0</v>
      </c>
      <c r="CK93" s="312">
        <f t="shared" si="84"/>
        <v>6</v>
      </c>
      <c r="CL93" s="311">
        <f t="shared" si="85"/>
        <v>1</v>
      </c>
      <c r="CM93" s="312">
        <f t="shared" si="86"/>
        <v>0</v>
      </c>
      <c r="CN93" s="311">
        <f t="shared" si="87"/>
        <v>0</v>
      </c>
      <c r="CO93" s="312">
        <v>0</v>
      </c>
      <c r="CP93" s="311">
        <v>0</v>
      </c>
      <c r="CQ93" s="312">
        <f t="shared" si="88"/>
        <v>1</v>
      </c>
      <c r="CR93" s="311">
        <f t="shared" si="89"/>
        <v>1</v>
      </c>
      <c r="CS93" s="312">
        <f t="shared" si="90"/>
        <v>0</v>
      </c>
      <c r="CT93" s="311">
        <f t="shared" si="91"/>
        <v>0</v>
      </c>
      <c r="CU93" s="312">
        <v>0</v>
      </c>
      <c r="CV93" s="311">
        <v>0</v>
      </c>
      <c r="CW93" s="312">
        <f t="shared" si="92"/>
        <v>1</v>
      </c>
      <c r="CX93" s="311">
        <f t="shared" si="93"/>
        <v>1</v>
      </c>
      <c r="CY93" s="312">
        <f t="shared" si="94"/>
        <v>1</v>
      </c>
      <c r="CZ93" s="311">
        <f t="shared" si="95"/>
        <v>1</v>
      </c>
      <c r="DA93" s="312">
        <f t="shared" si="96"/>
        <v>1</v>
      </c>
      <c r="DB93" s="311">
        <f t="shared" si="97"/>
        <v>1</v>
      </c>
      <c r="DC93" s="313">
        <f t="shared" si="98"/>
        <v>64</v>
      </c>
      <c r="DD93" s="314">
        <f t="shared" si="99"/>
        <v>0</v>
      </c>
      <c r="DE93" s="312">
        <f t="shared" si="100"/>
        <v>1</v>
      </c>
      <c r="DF93" s="311">
        <f t="shared" si="101"/>
        <v>1</v>
      </c>
      <c r="DG93" s="312">
        <f t="shared" si="102"/>
        <v>0</v>
      </c>
      <c r="DH93" s="315">
        <f t="shared" si="103"/>
        <v>0</v>
      </c>
      <c r="DI93" s="296" t="s">
        <v>328</v>
      </c>
    </row>
    <row r="94" spans="1:113" ht="15.75">
      <c r="A94" s="297" t="s">
        <v>230</v>
      </c>
      <c r="B94" s="511" t="s">
        <v>331</v>
      </c>
      <c r="C94" s="296"/>
      <c r="D94" s="297" t="s">
        <v>1014</v>
      </c>
      <c r="E94" s="316" t="str">
        <f t="shared" si="68"/>
        <v/>
      </c>
      <c r="F94" s="299"/>
      <c r="G94" s="300" t="s">
        <v>5</v>
      </c>
      <c r="H94" s="300" t="s">
        <v>5</v>
      </c>
      <c r="I94" s="301" t="s">
        <v>5</v>
      </c>
      <c r="J94" s="302" t="str">
        <f t="shared" si="69"/>
        <v xml:space="preserve">CA_SENSOR_12
SYS_CONFIGURATION
</v>
      </c>
      <c r="K94" s="303" t="s">
        <v>5</v>
      </c>
      <c r="L94" s="188" t="s">
        <v>5</v>
      </c>
      <c r="M94" s="188" t="s">
        <v>5</v>
      </c>
      <c r="N94" s="188" t="s">
        <v>5</v>
      </c>
      <c r="O94" s="188" t="s">
        <v>5</v>
      </c>
      <c r="P94" s="188"/>
      <c r="Q94" s="188" t="s">
        <v>1011</v>
      </c>
      <c r="R94" s="188" t="s">
        <v>5</v>
      </c>
      <c r="S94" s="188" t="s">
        <v>5</v>
      </c>
      <c r="T94" s="188" t="s">
        <v>5</v>
      </c>
      <c r="U94" s="188" t="s">
        <v>5</v>
      </c>
      <c r="V94" s="188" t="s">
        <v>5</v>
      </c>
      <c r="W94" s="188" t="s">
        <v>5</v>
      </c>
      <c r="X94" s="188" t="s">
        <v>5</v>
      </c>
      <c r="Y94" s="188" t="s">
        <v>5</v>
      </c>
      <c r="Z94" s="188" t="s">
        <v>5</v>
      </c>
      <c r="AA94" s="188" t="s">
        <v>5</v>
      </c>
      <c r="AB94" s="188" t="s">
        <v>5</v>
      </c>
      <c r="AC94" s="188" t="s">
        <v>5</v>
      </c>
      <c r="AD94" s="188" t="s">
        <v>5</v>
      </c>
      <c r="AE94" s="188" t="s">
        <v>5</v>
      </c>
      <c r="AF94" s="188"/>
      <c r="AG94" s="188" t="s">
        <v>1011</v>
      </c>
      <c r="AH94" s="188" t="s">
        <v>5</v>
      </c>
      <c r="AI94" s="188" t="s">
        <v>5</v>
      </c>
      <c r="AJ94" s="188" t="s">
        <v>5</v>
      </c>
      <c r="AK94" s="304" t="s">
        <v>5</v>
      </c>
      <c r="AL94" s="303" t="s">
        <v>5</v>
      </c>
      <c r="AM94" s="188" t="s">
        <v>5</v>
      </c>
      <c r="AN94" s="188" t="s">
        <v>5</v>
      </c>
      <c r="AO94" s="188" t="s">
        <v>5</v>
      </c>
      <c r="AP94" s="307" t="s">
        <v>1015</v>
      </c>
      <c r="AQ94" s="188" t="s">
        <v>5</v>
      </c>
      <c r="AR94" s="306" t="s">
        <v>5</v>
      </c>
      <c r="AS94" s="303" t="s">
        <v>5</v>
      </c>
      <c r="AT94" s="188" t="s">
        <v>5</v>
      </c>
      <c r="AU94" s="188" t="s">
        <v>5</v>
      </c>
      <c r="AV94" s="188" t="s">
        <v>5</v>
      </c>
      <c r="AW94" s="188" t="s">
        <v>5</v>
      </c>
      <c r="AX94" s="188" t="s">
        <v>5</v>
      </c>
      <c r="AY94" s="188" t="s">
        <v>5</v>
      </c>
      <c r="AZ94" s="307" t="s">
        <v>1015</v>
      </c>
      <c r="BA94" s="188" t="s">
        <v>5</v>
      </c>
      <c r="BB94" s="304" t="s">
        <v>5</v>
      </c>
      <c r="BC94" s="308" t="s">
        <v>5</v>
      </c>
      <c r="BD94" s="300" t="s">
        <v>5</v>
      </c>
      <c r="BE94" s="309" t="s">
        <v>1015</v>
      </c>
      <c r="BF94" s="300" t="s">
        <v>5</v>
      </c>
      <c r="BG94" s="300" t="s">
        <v>5</v>
      </c>
      <c r="BH94" s="309" t="s">
        <v>1015</v>
      </c>
      <c r="BI94" s="309" t="s">
        <v>1015</v>
      </c>
      <c r="BJ94" s="300" t="s">
        <v>5</v>
      </c>
      <c r="BK94" s="309" t="s">
        <v>1015</v>
      </c>
      <c r="BL94" s="300" t="s">
        <v>5</v>
      </c>
      <c r="BM94" s="309" t="s">
        <v>1015</v>
      </c>
      <c r="BN94" s="300" t="s">
        <v>5</v>
      </c>
      <c r="BO94" s="309" t="s">
        <v>1015</v>
      </c>
      <c r="BP94" s="309" t="s">
        <v>1015</v>
      </c>
      <c r="BQ94" s="300" t="s">
        <v>5</v>
      </c>
      <c r="BR94" s="300"/>
      <c r="BS94" s="309" t="s">
        <v>1012</v>
      </c>
      <c r="BT94" s="309" t="s">
        <v>1015</v>
      </c>
      <c r="BU94" s="300" t="s">
        <v>5</v>
      </c>
      <c r="BV94" s="301" t="s">
        <v>5</v>
      </c>
      <c r="BW94" s="310">
        <f t="shared" si="70"/>
        <v>0</v>
      </c>
      <c r="BX94" s="311">
        <f t="shared" si="71"/>
        <v>0</v>
      </c>
      <c r="BY94" s="312">
        <f t="shared" si="72"/>
        <v>1</v>
      </c>
      <c r="BZ94" s="311">
        <f t="shared" si="73"/>
        <v>1</v>
      </c>
      <c r="CA94" s="312">
        <f t="shared" si="74"/>
        <v>0</v>
      </c>
      <c r="CB94" s="311">
        <f t="shared" si="75"/>
        <v>0</v>
      </c>
      <c r="CC94" s="312">
        <f t="shared" si="76"/>
        <v>1</v>
      </c>
      <c r="CD94" s="311">
        <f t="shared" si="77"/>
        <v>1</v>
      </c>
      <c r="CE94" s="312">
        <f t="shared" si="78"/>
        <v>0</v>
      </c>
      <c r="CF94" s="311">
        <f t="shared" si="79"/>
        <v>0</v>
      </c>
      <c r="CG94" s="312">
        <f t="shared" si="80"/>
        <v>1</v>
      </c>
      <c r="CH94" s="311">
        <f t="shared" si="81"/>
        <v>1</v>
      </c>
      <c r="CI94" s="312">
        <f t="shared" si="82"/>
        <v>0</v>
      </c>
      <c r="CJ94" s="311">
        <f t="shared" si="83"/>
        <v>0</v>
      </c>
      <c r="CK94" s="312">
        <f t="shared" si="84"/>
        <v>6</v>
      </c>
      <c r="CL94" s="311">
        <f t="shared" si="85"/>
        <v>1</v>
      </c>
      <c r="CM94" s="312">
        <f t="shared" si="86"/>
        <v>0</v>
      </c>
      <c r="CN94" s="311">
        <f t="shared" si="87"/>
        <v>0</v>
      </c>
      <c r="CO94" s="312">
        <v>0</v>
      </c>
      <c r="CP94" s="311">
        <v>0</v>
      </c>
      <c r="CQ94" s="312">
        <f t="shared" si="88"/>
        <v>1</v>
      </c>
      <c r="CR94" s="311">
        <f t="shared" si="89"/>
        <v>1</v>
      </c>
      <c r="CS94" s="312">
        <f t="shared" si="90"/>
        <v>0</v>
      </c>
      <c r="CT94" s="311">
        <f t="shared" si="91"/>
        <v>0</v>
      </c>
      <c r="CU94" s="312">
        <v>0</v>
      </c>
      <c r="CV94" s="311">
        <v>0</v>
      </c>
      <c r="CW94" s="312">
        <f t="shared" si="92"/>
        <v>1</v>
      </c>
      <c r="CX94" s="311">
        <f t="shared" si="93"/>
        <v>1</v>
      </c>
      <c r="CY94" s="312">
        <f t="shared" si="94"/>
        <v>1</v>
      </c>
      <c r="CZ94" s="311">
        <f t="shared" si="95"/>
        <v>1</v>
      </c>
      <c r="DA94" s="312">
        <f t="shared" si="96"/>
        <v>1</v>
      </c>
      <c r="DB94" s="311">
        <f t="shared" si="97"/>
        <v>1</v>
      </c>
      <c r="DC94" s="313">
        <f t="shared" si="98"/>
        <v>64</v>
      </c>
      <c r="DD94" s="314">
        <f t="shared" si="99"/>
        <v>0</v>
      </c>
      <c r="DE94" s="312">
        <f t="shared" si="100"/>
        <v>1</v>
      </c>
      <c r="DF94" s="311">
        <f t="shared" si="101"/>
        <v>1</v>
      </c>
      <c r="DG94" s="312">
        <f t="shared" si="102"/>
        <v>0</v>
      </c>
      <c r="DH94" s="315">
        <f t="shared" si="103"/>
        <v>0</v>
      </c>
      <c r="DI94" s="296" t="s">
        <v>328</v>
      </c>
    </row>
    <row r="95" spans="1:113" ht="15.75">
      <c r="A95" s="297" t="s">
        <v>232</v>
      </c>
      <c r="B95" s="511" t="s">
        <v>333</v>
      </c>
      <c r="C95" s="296"/>
      <c r="D95" s="297" t="s">
        <v>1014</v>
      </c>
      <c r="E95" s="316" t="str">
        <f t="shared" si="68"/>
        <v/>
      </c>
      <c r="F95" s="299"/>
      <c r="G95" s="300" t="s">
        <v>5</v>
      </c>
      <c r="H95" s="300" t="s">
        <v>5</v>
      </c>
      <c r="I95" s="301" t="s">
        <v>5</v>
      </c>
      <c r="J95" s="302" t="str">
        <f t="shared" si="69"/>
        <v xml:space="preserve">CA_SENSOR_12
SYS_CONFIGURATION
</v>
      </c>
      <c r="K95" s="303" t="s">
        <v>5</v>
      </c>
      <c r="L95" s="188" t="s">
        <v>5</v>
      </c>
      <c r="M95" s="188" t="s">
        <v>5</v>
      </c>
      <c r="N95" s="188" t="s">
        <v>5</v>
      </c>
      <c r="O95" s="188" t="s">
        <v>5</v>
      </c>
      <c r="P95" s="188"/>
      <c r="Q95" s="188" t="s">
        <v>1011</v>
      </c>
      <c r="R95" s="188" t="s">
        <v>5</v>
      </c>
      <c r="S95" s="188" t="s">
        <v>5</v>
      </c>
      <c r="T95" s="188" t="s">
        <v>5</v>
      </c>
      <c r="U95" s="188" t="s">
        <v>5</v>
      </c>
      <c r="V95" s="188" t="s">
        <v>5</v>
      </c>
      <c r="W95" s="188" t="s">
        <v>5</v>
      </c>
      <c r="X95" s="188" t="s">
        <v>5</v>
      </c>
      <c r="Y95" s="188" t="s">
        <v>5</v>
      </c>
      <c r="Z95" s="188" t="s">
        <v>5</v>
      </c>
      <c r="AA95" s="188" t="s">
        <v>5</v>
      </c>
      <c r="AB95" s="188" t="s">
        <v>5</v>
      </c>
      <c r="AC95" s="188" t="s">
        <v>5</v>
      </c>
      <c r="AD95" s="188" t="s">
        <v>5</v>
      </c>
      <c r="AE95" s="188" t="s">
        <v>5</v>
      </c>
      <c r="AF95" s="188"/>
      <c r="AG95" s="188" t="s">
        <v>1011</v>
      </c>
      <c r="AH95" s="188" t="s">
        <v>5</v>
      </c>
      <c r="AI95" s="188" t="s">
        <v>5</v>
      </c>
      <c r="AJ95" s="188" t="s">
        <v>5</v>
      </c>
      <c r="AK95" s="304" t="s">
        <v>5</v>
      </c>
      <c r="AL95" s="303" t="s">
        <v>5</v>
      </c>
      <c r="AM95" s="188" t="s">
        <v>5</v>
      </c>
      <c r="AN95" s="188" t="s">
        <v>5</v>
      </c>
      <c r="AO95" s="188" t="s">
        <v>5</v>
      </c>
      <c r="AP95" s="307" t="s">
        <v>1015</v>
      </c>
      <c r="AQ95" s="188" t="s">
        <v>5</v>
      </c>
      <c r="AR95" s="306" t="s">
        <v>5</v>
      </c>
      <c r="AS95" s="303" t="s">
        <v>5</v>
      </c>
      <c r="AT95" s="188" t="s">
        <v>5</v>
      </c>
      <c r="AU95" s="188" t="s">
        <v>5</v>
      </c>
      <c r="AV95" s="188" t="s">
        <v>5</v>
      </c>
      <c r="AW95" s="188" t="s">
        <v>5</v>
      </c>
      <c r="AX95" s="188" t="s">
        <v>5</v>
      </c>
      <c r="AY95" s="188" t="s">
        <v>5</v>
      </c>
      <c r="AZ95" s="307" t="s">
        <v>1015</v>
      </c>
      <c r="BA95" s="188" t="s">
        <v>5</v>
      </c>
      <c r="BB95" s="304" t="s">
        <v>5</v>
      </c>
      <c r="BC95" s="308" t="s">
        <v>5</v>
      </c>
      <c r="BD95" s="300" t="s">
        <v>5</v>
      </c>
      <c r="BE95" s="309" t="s">
        <v>1015</v>
      </c>
      <c r="BF95" s="300" t="s">
        <v>5</v>
      </c>
      <c r="BG95" s="300" t="s">
        <v>5</v>
      </c>
      <c r="BH95" s="309" t="s">
        <v>1015</v>
      </c>
      <c r="BI95" s="309" t="s">
        <v>1015</v>
      </c>
      <c r="BJ95" s="300" t="s">
        <v>5</v>
      </c>
      <c r="BK95" s="309" t="s">
        <v>1015</v>
      </c>
      <c r="BL95" s="300" t="s">
        <v>5</v>
      </c>
      <c r="BM95" s="309" t="s">
        <v>1015</v>
      </c>
      <c r="BN95" s="300" t="s">
        <v>5</v>
      </c>
      <c r="BO95" s="309" t="s">
        <v>1015</v>
      </c>
      <c r="BP95" s="309" t="s">
        <v>1015</v>
      </c>
      <c r="BQ95" s="300" t="s">
        <v>5</v>
      </c>
      <c r="BR95" s="300"/>
      <c r="BS95" s="309" t="s">
        <v>1012</v>
      </c>
      <c r="BT95" s="309" t="s">
        <v>1015</v>
      </c>
      <c r="BU95" s="300" t="s">
        <v>5</v>
      </c>
      <c r="BV95" s="301" t="s">
        <v>5</v>
      </c>
      <c r="BW95" s="310">
        <f t="shared" si="70"/>
        <v>0</v>
      </c>
      <c r="BX95" s="311">
        <f t="shared" si="71"/>
        <v>0</v>
      </c>
      <c r="BY95" s="312">
        <f t="shared" si="72"/>
        <v>1</v>
      </c>
      <c r="BZ95" s="311">
        <f t="shared" si="73"/>
        <v>1</v>
      </c>
      <c r="CA95" s="312">
        <f t="shared" si="74"/>
        <v>0</v>
      </c>
      <c r="CB95" s="311">
        <f t="shared" si="75"/>
        <v>0</v>
      </c>
      <c r="CC95" s="312">
        <f t="shared" si="76"/>
        <v>1</v>
      </c>
      <c r="CD95" s="311">
        <f t="shared" si="77"/>
        <v>1</v>
      </c>
      <c r="CE95" s="312">
        <f t="shared" si="78"/>
        <v>0</v>
      </c>
      <c r="CF95" s="311">
        <f t="shared" si="79"/>
        <v>0</v>
      </c>
      <c r="CG95" s="312">
        <f t="shared" si="80"/>
        <v>1</v>
      </c>
      <c r="CH95" s="311">
        <f t="shared" si="81"/>
        <v>1</v>
      </c>
      <c r="CI95" s="312">
        <f t="shared" si="82"/>
        <v>0</v>
      </c>
      <c r="CJ95" s="311">
        <f t="shared" si="83"/>
        <v>0</v>
      </c>
      <c r="CK95" s="312">
        <f t="shared" si="84"/>
        <v>6</v>
      </c>
      <c r="CL95" s="311">
        <f t="shared" si="85"/>
        <v>1</v>
      </c>
      <c r="CM95" s="312">
        <f t="shared" si="86"/>
        <v>0</v>
      </c>
      <c r="CN95" s="311">
        <f t="shared" si="87"/>
        <v>0</v>
      </c>
      <c r="CO95" s="312">
        <v>0</v>
      </c>
      <c r="CP95" s="311">
        <v>0</v>
      </c>
      <c r="CQ95" s="312">
        <f t="shared" si="88"/>
        <v>1</v>
      </c>
      <c r="CR95" s="311">
        <f t="shared" si="89"/>
        <v>1</v>
      </c>
      <c r="CS95" s="312">
        <f t="shared" si="90"/>
        <v>0</v>
      </c>
      <c r="CT95" s="311">
        <f t="shared" si="91"/>
        <v>0</v>
      </c>
      <c r="CU95" s="312">
        <v>0</v>
      </c>
      <c r="CV95" s="311">
        <v>0</v>
      </c>
      <c r="CW95" s="312">
        <f t="shared" si="92"/>
        <v>1</v>
      </c>
      <c r="CX95" s="311">
        <f t="shared" si="93"/>
        <v>1</v>
      </c>
      <c r="CY95" s="312">
        <f t="shared" si="94"/>
        <v>1</v>
      </c>
      <c r="CZ95" s="311">
        <f t="shared" si="95"/>
        <v>1</v>
      </c>
      <c r="DA95" s="312">
        <f t="shared" si="96"/>
        <v>1</v>
      </c>
      <c r="DB95" s="311">
        <f t="shared" si="97"/>
        <v>1</v>
      </c>
      <c r="DC95" s="313">
        <f t="shared" si="98"/>
        <v>64</v>
      </c>
      <c r="DD95" s="314">
        <f t="shared" si="99"/>
        <v>0</v>
      </c>
      <c r="DE95" s="312">
        <f t="shared" si="100"/>
        <v>1</v>
      </c>
      <c r="DF95" s="311">
        <f t="shared" si="101"/>
        <v>1</v>
      </c>
      <c r="DG95" s="312">
        <f t="shared" si="102"/>
        <v>0</v>
      </c>
      <c r="DH95" s="315">
        <f t="shared" si="103"/>
        <v>0</v>
      </c>
      <c r="DI95" s="296" t="s">
        <v>328</v>
      </c>
    </row>
    <row r="96" spans="1:113" ht="15.75">
      <c r="A96" s="297" t="s">
        <v>234</v>
      </c>
      <c r="B96" s="511" t="s">
        <v>335</v>
      </c>
      <c r="C96" s="296"/>
      <c r="D96" s="297" t="s">
        <v>1010</v>
      </c>
      <c r="E96" s="316" t="str">
        <f t="shared" si="68"/>
        <v/>
      </c>
      <c r="F96" s="299"/>
      <c r="G96" s="300" t="s">
        <v>5</v>
      </c>
      <c r="H96" s="300" t="s">
        <v>5</v>
      </c>
      <c r="I96" s="301" t="s">
        <v>5</v>
      </c>
      <c r="J96" s="302" t="str">
        <f t="shared" si="69"/>
        <v xml:space="preserve">CA_SENSOR_12
LIMIT_SCU_TEMP
</v>
      </c>
      <c r="K96" s="303" t="s">
        <v>5</v>
      </c>
      <c r="L96" s="188" t="s">
        <v>5</v>
      </c>
      <c r="M96" s="188" t="s">
        <v>5</v>
      </c>
      <c r="N96" s="188" t="s">
        <v>5</v>
      </c>
      <c r="O96" s="188" t="s">
        <v>5</v>
      </c>
      <c r="P96" s="188"/>
      <c r="Q96" s="188" t="s">
        <v>1011</v>
      </c>
      <c r="R96" s="188" t="s">
        <v>5</v>
      </c>
      <c r="S96" s="188" t="s">
        <v>5</v>
      </c>
      <c r="T96" s="188" t="s">
        <v>5</v>
      </c>
      <c r="U96" s="188" t="s">
        <v>5</v>
      </c>
      <c r="V96" s="188" t="s">
        <v>5</v>
      </c>
      <c r="W96" s="188" t="s">
        <v>5</v>
      </c>
      <c r="X96" s="188" t="s">
        <v>5</v>
      </c>
      <c r="Y96" s="188" t="s">
        <v>5</v>
      </c>
      <c r="Z96" s="188" t="s">
        <v>5</v>
      </c>
      <c r="AA96" s="188" t="s">
        <v>5</v>
      </c>
      <c r="AB96" s="188" t="s">
        <v>5</v>
      </c>
      <c r="AC96" s="188" t="s">
        <v>5</v>
      </c>
      <c r="AD96" s="188" t="s">
        <v>5</v>
      </c>
      <c r="AE96" s="188" t="s">
        <v>1011</v>
      </c>
      <c r="AF96" s="188"/>
      <c r="AG96" s="188" t="s">
        <v>5</v>
      </c>
      <c r="AH96" s="188" t="s">
        <v>5</v>
      </c>
      <c r="AI96" s="188" t="s">
        <v>5</v>
      </c>
      <c r="AJ96" s="188" t="s">
        <v>5</v>
      </c>
      <c r="AK96" s="304" t="s">
        <v>5</v>
      </c>
      <c r="AL96" s="303" t="s">
        <v>5</v>
      </c>
      <c r="AM96" s="188" t="s">
        <v>5</v>
      </c>
      <c r="AN96" s="188" t="s">
        <v>5</v>
      </c>
      <c r="AO96" s="188" t="s">
        <v>5</v>
      </c>
      <c r="AP96" s="307" t="s">
        <v>1012</v>
      </c>
      <c r="AQ96" s="188" t="s">
        <v>5</v>
      </c>
      <c r="AR96" s="306" t="s">
        <v>5</v>
      </c>
      <c r="AS96" s="303" t="s">
        <v>5</v>
      </c>
      <c r="AT96" s="188" t="s">
        <v>5</v>
      </c>
      <c r="AU96" s="188" t="s">
        <v>5</v>
      </c>
      <c r="AV96" s="188" t="s">
        <v>5</v>
      </c>
      <c r="AW96" s="188" t="s">
        <v>5</v>
      </c>
      <c r="AX96" s="188" t="s">
        <v>5</v>
      </c>
      <c r="AY96" s="188" t="s">
        <v>5</v>
      </c>
      <c r="AZ96" s="307" t="s">
        <v>1012</v>
      </c>
      <c r="BA96" s="188" t="s">
        <v>5</v>
      </c>
      <c r="BB96" s="304" t="s">
        <v>5</v>
      </c>
      <c r="BC96" s="308" t="s">
        <v>5</v>
      </c>
      <c r="BD96" s="300" t="s">
        <v>5</v>
      </c>
      <c r="BE96" s="309" t="s">
        <v>1012</v>
      </c>
      <c r="BF96" s="300" t="s">
        <v>5</v>
      </c>
      <c r="BG96" s="300" t="s">
        <v>5</v>
      </c>
      <c r="BH96" s="309" t="s">
        <v>1012</v>
      </c>
      <c r="BI96" s="300" t="s">
        <v>5</v>
      </c>
      <c r="BJ96" s="300" t="s">
        <v>5</v>
      </c>
      <c r="BK96" s="300" t="s">
        <v>5</v>
      </c>
      <c r="BL96" s="300" t="s">
        <v>5</v>
      </c>
      <c r="BM96" s="309" t="s">
        <v>1012</v>
      </c>
      <c r="BN96" s="300" t="s">
        <v>5</v>
      </c>
      <c r="BO96" s="309" t="s">
        <v>1012</v>
      </c>
      <c r="BP96" s="309" t="s">
        <v>1012</v>
      </c>
      <c r="BQ96" s="300" t="s">
        <v>5</v>
      </c>
      <c r="BR96" s="300"/>
      <c r="BS96" s="309" t="s">
        <v>1012</v>
      </c>
      <c r="BT96" s="309" t="s">
        <v>1012</v>
      </c>
      <c r="BU96" s="300" t="s">
        <v>5</v>
      </c>
      <c r="BV96" s="301" t="s">
        <v>5</v>
      </c>
      <c r="BW96" s="310">
        <f t="shared" si="70"/>
        <v>0</v>
      </c>
      <c r="BX96" s="311">
        <f t="shared" si="71"/>
        <v>0</v>
      </c>
      <c r="BY96" s="312">
        <f t="shared" si="72"/>
        <v>1</v>
      </c>
      <c r="BZ96" s="311">
        <f t="shared" si="73"/>
        <v>0</v>
      </c>
      <c r="CA96" s="312">
        <f t="shared" si="74"/>
        <v>0</v>
      </c>
      <c r="CB96" s="311">
        <f t="shared" si="75"/>
        <v>0</v>
      </c>
      <c r="CC96" s="312">
        <f t="shared" si="76"/>
        <v>1</v>
      </c>
      <c r="CD96" s="311">
        <f t="shared" si="77"/>
        <v>0</v>
      </c>
      <c r="CE96" s="312">
        <f t="shared" si="78"/>
        <v>0</v>
      </c>
      <c r="CF96" s="311">
        <f t="shared" si="79"/>
        <v>0</v>
      </c>
      <c r="CG96" s="312">
        <f t="shared" si="80"/>
        <v>1</v>
      </c>
      <c r="CH96" s="311">
        <f t="shared" si="81"/>
        <v>0</v>
      </c>
      <c r="CI96" s="312">
        <f t="shared" si="82"/>
        <v>0</v>
      </c>
      <c r="CJ96" s="311">
        <f t="shared" si="83"/>
        <v>0</v>
      </c>
      <c r="CK96" s="312">
        <f t="shared" si="84"/>
        <v>2</v>
      </c>
      <c r="CL96" s="311">
        <f t="shared" si="85"/>
        <v>0</v>
      </c>
      <c r="CM96" s="312">
        <f t="shared" si="86"/>
        <v>0</v>
      </c>
      <c r="CN96" s="311">
        <f t="shared" si="87"/>
        <v>0</v>
      </c>
      <c r="CO96" s="312">
        <v>0</v>
      </c>
      <c r="CP96" s="311">
        <v>0</v>
      </c>
      <c r="CQ96" s="312">
        <f t="shared" si="88"/>
        <v>0</v>
      </c>
      <c r="CR96" s="311">
        <f t="shared" si="89"/>
        <v>0</v>
      </c>
      <c r="CS96" s="312">
        <f t="shared" si="90"/>
        <v>0</v>
      </c>
      <c r="CT96" s="311">
        <f t="shared" si="91"/>
        <v>0</v>
      </c>
      <c r="CU96" s="312">
        <v>0</v>
      </c>
      <c r="CV96" s="311">
        <v>0</v>
      </c>
      <c r="CW96" s="312">
        <f t="shared" si="92"/>
        <v>1</v>
      </c>
      <c r="CX96" s="311">
        <f t="shared" si="93"/>
        <v>0</v>
      </c>
      <c r="CY96" s="312">
        <f t="shared" si="94"/>
        <v>1</v>
      </c>
      <c r="CZ96" s="311">
        <f t="shared" si="95"/>
        <v>0</v>
      </c>
      <c r="DA96" s="312">
        <f t="shared" si="96"/>
        <v>1</v>
      </c>
      <c r="DB96" s="311">
        <f t="shared" si="97"/>
        <v>0</v>
      </c>
      <c r="DC96" s="313">
        <f t="shared" si="98"/>
        <v>64</v>
      </c>
      <c r="DD96" s="314">
        <f t="shared" si="99"/>
        <v>0</v>
      </c>
      <c r="DE96" s="312">
        <f t="shared" si="100"/>
        <v>1</v>
      </c>
      <c r="DF96" s="311">
        <f t="shared" si="101"/>
        <v>0</v>
      </c>
      <c r="DG96" s="312">
        <f t="shared" si="102"/>
        <v>0</v>
      </c>
      <c r="DH96" s="315">
        <f t="shared" si="103"/>
        <v>0</v>
      </c>
      <c r="DI96" s="296" t="s">
        <v>336</v>
      </c>
    </row>
    <row r="97" spans="1:113" ht="15.75">
      <c r="A97" s="297" t="s">
        <v>236</v>
      </c>
      <c r="B97" s="511" t="s">
        <v>339</v>
      </c>
      <c r="C97" s="296"/>
      <c r="D97" s="297" t="s">
        <v>1010</v>
      </c>
      <c r="E97" s="316" t="str">
        <f t="shared" si="68"/>
        <v/>
      </c>
      <c r="F97" s="299"/>
      <c r="G97" s="300" t="s">
        <v>5</v>
      </c>
      <c r="H97" s="300" t="s">
        <v>5</v>
      </c>
      <c r="I97" s="301" t="s">
        <v>5</v>
      </c>
      <c r="J97" s="302" t="str">
        <f t="shared" si="69"/>
        <v xml:space="preserve">CA_SENSOR_12
LIMIT_SCU_TEMP
</v>
      </c>
      <c r="K97" s="303" t="s">
        <v>5</v>
      </c>
      <c r="L97" s="188" t="s">
        <v>5</v>
      </c>
      <c r="M97" s="188" t="s">
        <v>5</v>
      </c>
      <c r="N97" s="188" t="s">
        <v>5</v>
      </c>
      <c r="O97" s="188" t="s">
        <v>5</v>
      </c>
      <c r="P97" s="188"/>
      <c r="Q97" s="188" t="s">
        <v>1011</v>
      </c>
      <c r="R97" s="188" t="s">
        <v>5</v>
      </c>
      <c r="S97" s="188" t="s">
        <v>5</v>
      </c>
      <c r="T97" s="188" t="s">
        <v>5</v>
      </c>
      <c r="U97" s="188" t="s">
        <v>5</v>
      </c>
      <c r="V97" s="188" t="s">
        <v>5</v>
      </c>
      <c r="W97" s="188" t="s">
        <v>5</v>
      </c>
      <c r="X97" s="188" t="s">
        <v>5</v>
      </c>
      <c r="Y97" s="188" t="s">
        <v>5</v>
      </c>
      <c r="Z97" s="188" t="s">
        <v>5</v>
      </c>
      <c r="AA97" s="188" t="s">
        <v>5</v>
      </c>
      <c r="AB97" s="188" t="s">
        <v>5</v>
      </c>
      <c r="AC97" s="188" t="s">
        <v>5</v>
      </c>
      <c r="AD97" s="188" t="s">
        <v>5</v>
      </c>
      <c r="AE97" s="188" t="s">
        <v>1011</v>
      </c>
      <c r="AF97" s="188"/>
      <c r="AG97" s="188" t="s">
        <v>5</v>
      </c>
      <c r="AH97" s="188" t="s">
        <v>5</v>
      </c>
      <c r="AI97" s="188" t="s">
        <v>5</v>
      </c>
      <c r="AJ97" s="188" t="s">
        <v>5</v>
      </c>
      <c r="AK97" s="304" t="s">
        <v>5</v>
      </c>
      <c r="AL97" s="303" t="s">
        <v>5</v>
      </c>
      <c r="AM97" s="188" t="s">
        <v>5</v>
      </c>
      <c r="AN97" s="188" t="s">
        <v>5</v>
      </c>
      <c r="AO97" s="188" t="s">
        <v>5</v>
      </c>
      <c r="AP97" s="307" t="s">
        <v>1012</v>
      </c>
      <c r="AQ97" s="188" t="s">
        <v>5</v>
      </c>
      <c r="AR97" s="306" t="s">
        <v>5</v>
      </c>
      <c r="AS97" s="303" t="s">
        <v>5</v>
      </c>
      <c r="AT97" s="188" t="s">
        <v>5</v>
      </c>
      <c r="AU97" s="188" t="s">
        <v>5</v>
      </c>
      <c r="AV97" s="188" t="s">
        <v>5</v>
      </c>
      <c r="AW97" s="188" t="s">
        <v>5</v>
      </c>
      <c r="AX97" s="188" t="s">
        <v>5</v>
      </c>
      <c r="AY97" s="188" t="s">
        <v>5</v>
      </c>
      <c r="AZ97" s="307" t="s">
        <v>1012</v>
      </c>
      <c r="BA97" s="188" t="s">
        <v>5</v>
      </c>
      <c r="BB97" s="304" t="s">
        <v>5</v>
      </c>
      <c r="BC97" s="308" t="s">
        <v>5</v>
      </c>
      <c r="BD97" s="300" t="s">
        <v>5</v>
      </c>
      <c r="BE97" s="309" t="s">
        <v>1012</v>
      </c>
      <c r="BF97" s="300" t="s">
        <v>5</v>
      </c>
      <c r="BG97" s="300" t="s">
        <v>5</v>
      </c>
      <c r="BH97" s="309" t="s">
        <v>1012</v>
      </c>
      <c r="BI97" s="300" t="s">
        <v>5</v>
      </c>
      <c r="BJ97" s="300" t="s">
        <v>5</v>
      </c>
      <c r="BK97" s="300" t="s">
        <v>5</v>
      </c>
      <c r="BL97" s="300" t="s">
        <v>5</v>
      </c>
      <c r="BM97" s="309" t="s">
        <v>1012</v>
      </c>
      <c r="BN97" s="300" t="s">
        <v>5</v>
      </c>
      <c r="BO97" s="309" t="s">
        <v>1012</v>
      </c>
      <c r="BP97" s="309" t="s">
        <v>1012</v>
      </c>
      <c r="BQ97" s="300" t="s">
        <v>5</v>
      </c>
      <c r="BR97" s="300"/>
      <c r="BS97" s="309" t="s">
        <v>1012</v>
      </c>
      <c r="BT97" s="309" t="s">
        <v>1012</v>
      </c>
      <c r="BU97" s="300" t="s">
        <v>5</v>
      </c>
      <c r="BV97" s="301" t="s">
        <v>5</v>
      </c>
      <c r="BW97" s="310">
        <f t="shared" si="70"/>
        <v>0</v>
      </c>
      <c r="BX97" s="311">
        <f t="shared" si="71"/>
        <v>0</v>
      </c>
      <c r="BY97" s="312">
        <f t="shared" si="72"/>
        <v>1</v>
      </c>
      <c r="BZ97" s="311">
        <f t="shared" si="73"/>
        <v>0</v>
      </c>
      <c r="CA97" s="312">
        <f t="shared" si="74"/>
        <v>0</v>
      </c>
      <c r="CB97" s="311">
        <f t="shared" si="75"/>
        <v>0</v>
      </c>
      <c r="CC97" s="312">
        <f t="shared" si="76"/>
        <v>1</v>
      </c>
      <c r="CD97" s="311">
        <f t="shared" si="77"/>
        <v>0</v>
      </c>
      <c r="CE97" s="312">
        <f t="shared" si="78"/>
        <v>0</v>
      </c>
      <c r="CF97" s="311">
        <f t="shared" si="79"/>
        <v>0</v>
      </c>
      <c r="CG97" s="312">
        <f t="shared" si="80"/>
        <v>1</v>
      </c>
      <c r="CH97" s="311">
        <f t="shared" si="81"/>
        <v>0</v>
      </c>
      <c r="CI97" s="312">
        <f t="shared" si="82"/>
        <v>0</v>
      </c>
      <c r="CJ97" s="311">
        <f t="shared" si="83"/>
        <v>0</v>
      </c>
      <c r="CK97" s="312">
        <f t="shared" si="84"/>
        <v>2</v>
      </c>
      <c r="CL97" s="311">
        <f t="shared" si="85"/>
        <v>0</v>
      </c>
      <c r="CM97" s="312">
        <f t="shared" si="86"/>
        <v>0</v>
      </c>
      <c r="CN97" s="311">
        <f t="shared" si="87"/>
        <v>0</v>
      </c>
      <c r="CO97" s="312">
        <v>0</v>
      </c>
      <c r="CP97" s="311">
        <v>0</v>
      </c>
      <c r="CQ97" s="312">
        <f t="shared" si="88"/>
        <v>0</v>
      </c>
      <c r="CR97" s="311">
        <f t="shared" si="89"/>
        <v>0</v>
      </c>
      <c r="CS97" s="312">
        <f t="shared" si="90"/>
        <v>0</v>
      </c>
      <c r="CT97" s="311">
        <f t="shared" si="91"/>
        <v>0</v>
      </c>
      <c r="CU97" s="312">
        <v>0</v>
      </c>
      <c r="CV97" s="311">
        <v>0</v>
      </c>
      <c r="CW97" s="312">
        <f t="shared" si="92"/>
        <v>1</v>
      </c>
      <c r="CX97" s="311">
        <f t="shared" si="93"/>
        <v>0</v>
      </c>
      <c r="CY97" s="312">
        <f t="shared" si="94"/>
        <v>1</v>
      </c>
      <c r="CZ97" s="311">
        <f t="shared" si="95"/>
        <v>0</v>
      </c>
      <c r="DA97" s="312">
        <f t="shared" si="96"/>
        <v>1</v>
      </c>
      <c r="DB97" s="311">
        <f t="shared" si="97"/>
        <v>0</v>
      </c>
      <c r="DC97" s="313">
        <f t="shared" si="98"/>
        <v>64</v>
      </c>
      <c r="DD97" s="314">
        <f t="shared" si="99"/>
        <v>0</v>
      </c>
      <c r="DE97" s="312">
        <f t="shared" si="100"/>
        <v>1</v>
      </c>
      <c r="DF97" s="311">
        <f t="shared" si="101"/>
        <v>0</v>
      </c>
      <c r="DG97" s="312">
        <f t="shared" si="102"/>
        <v>0</v>
      </c>
      <c r="DH97" s="315">
        <f t="shared" si="103"/>
        <v>0</v>
      </c>
      <c r="DI97" s="296" t="s">
        <v>336</v>
      </c>
    </row>
    <row r="98" spans="1:113" ht="15.75">
      <c r="A98" s="297" t="s">
        <v>238</v>
      </c>
      <c r="B98" s="511" t="s">
        <v>341</v>
      </c>
      <c r="C98" s="296"/>
      <c r="D98" s="297" t="s">
        <v>1010</v>
      </c>
      <c r="E98" s="316" t="str">
        <f t="shared" si="68"/>
        <v xml:space="preserve">EC_DRIVE_TEST_INACTIVE
</v>
      </c>
      <c r="F98" s="299"/>
      <c r="G98" s="300" t="s">
        <v>1011</v>
      </c>
      <c r="H98" s="300" t="s">
        <v>5</v>
      </c>
      <c r="I98" s="301" t="s">
        <v>5</v>
      </c>
      <c r="J98" s="302" t="str">
        <f t="shared" si="69"/>
        <v xml:space="preserve">CA_SENSOR_12
SYS_EGO_DATA
</v>
      </c>
      <c r="K98" s="303" t="s">
        <v>5</v>
      </c>
      <c r="L98" s="188" t="s">
        <v>5</v>
      </c>
      <c r="M98" s="188" t="s">
        <v>5</v>
      </c>
      <c r="N98" s="188" t="s">
        <v>5</v>
      </c>
      <c r="O98" s="188" t="s">
        <v>5</v>
      </c>
      <c r="P98" s="188"/>
      <c r="Q98" s="188" t="s">
        <v>1011</v>
      </c>
      <c r="R98" s="188" t="s">
        <v>5</v>
      </c>
      <c r="S98" s="188" t="s">
        <v>5</v>
      </c>
      <c r="T98" s="188" t="s">
        <v>5</v>
      </c>
      <c r="U98" s="188" t="s">
        <v>5</v>
      </c>
      <c r="V98" s="188" t="s">
        <v>1011</v>
      </c>
      <c r="W98" s="188" t="s">
        <v>5</v>
      </c>
      <c r="X98" s="188" t="s">
        <v>5</v>
      </c>
      <c r="Y98" s="188" t="s">
        <v>5</v>
      </c>
      <c r="Z98" s="188" t="s">
        <v>5</v>
      </c>
      <c r="AA98" s="188" t="s">
        <v>5</v>
      </c>
      <c r="AB98" s="188" t="s">
        <v>5</v>
      </c>
      <c r="AC98" s="188" t="s">
        <v>5</v>
      </c>
      <c r="AD98" s="188" t="s">
        <v>5</v>
      </c>
      <c r="AE98" s="188" t="s">
        <v>5</v>
      </c>
      <c r="AF98" s="188"/>
      <c r="AG98" s="188" t="s">
        <v>5</v>
      </c>
      <c r="AH98" s="188" t="s">
        <v>5</v>
      </c>
      <c r="AI98" s="188" t="s">
        <v>5</v>
      </c>
      <c r="AJ98" s="188" t="s">
        <v>5</v>
      </c>
      <c r="AK98" s="304" t="s">
        <v>5</v>
      </c>
      <c r="AL98" s="303" t="s">
        <v>5</v>
      </c>
      <c r="AM98" s="188" t="s">
        <v>5</v>
      </c>
      <c r="AN98" s="188" t="s">
        <v>5</v>
      </c>
      <c r="AO98" s="188" t="s">
        <v>5</v>
      </c>
      <c r="AP98" s="307" t="s">
        <v>1012</v>
      </c>
      <c r="AQ98" s="188" t="s">
        <v>5</v>
      </c>
      <c r="AR98" s="306" t="s">
        <v>5</v>
      </c>
      <c r="AS98" s="303" t="s">
        <v>5</v>
      </c>
      <c r="AT98" s="188" t="s">
        <v>5</v>
      </c>
      <c r="AU98" s="188" t="s">
        <v>5</v>
      </c>
      <c r="AV98" s="188" t="s">
        <v>5</v>
      </c>
      <c r="AW98" s="188" t="s">
        <v>5</v>
      </c>
      <c r="AX98" s="188" t="s">
        <v>5</v>
      </c>
      <c r="AY98" s="188" t="s">
        <v>5</v>
      </c>
      <c r="AZ98" s="307" t="s">
        <v>1012</v>
      </c>
      <c r="BA98" s="188" t="s">
        <v>5</v>
      </c>
      <c r="BB98" s="304" t="s">
        <v>5</v>
      </c>
      <c r="BC98" s="308" t="s">
        <v>5</v>
      </c>
      <c r="BD98" s="300" t="s">
        <v>5</v>
      </c>
      <c r="BE98" s="309" t="s">
        <v>1012</v>
      </c>
      <c r="BF98" s="300" t="s">
        <v>5</v>
      </c>
      <c r="BG98" s="300" t="s">
        <v>5</v>
      </c>
      <c r="BH98" s="309" t="s">
        <v>1012</v>
      </c>
      <c r="BI98" s="300" t="s">
        <v>5</v>
      </c>
      <c r="BJ98" s="300" t="s">
        <v>5</v>
      </c>
      <c r="BK98" s="309" t="s">
        <v>1012</v>
      </c>
      <c r="BL98" s="300" t="s">
        <v>5</v>
      </c>
      <c r="BM98" s="309" t="s">
        <v>1012</v>
      </c>
      <c r="BN98" s="300" t="s">
        <v>5</v>
      </c>
      <c r="BO98" s="309" t="s">
        <v>1012</v>
      </c>
      <c r="BP98" s="309" t="s">
        <v>1012</v>
      </c>
      <c r="BQ98" s="300" t="s">
        <v>5</v>
      </c>
      <c r="BR98" s="300"/>
      <c r="BS98" s="309" t="s">
        <v>1012</v>
      </c>
      <c r="BT98" s="309" t="s">
        <v>1012</v>
      </c>
      <c r="BU98" s="300" t="s">
        <v>5</v>
      </c>
      <c r="BV98" s="301" t="s">
        <v>5</v>
      </c>
      <c r="BW98" s="310">
        <f t="shared" si="70"/>
        <v>0</v>
      </c>
      <c r="BX98" s="311">
        <f t="shared" si="71"/>
        <v>0</v>
      </c>
      <c r="BY98" s="312">
        <f t="shared" si="72"/>
        <v>1</v>
      </c>
      <c r="BZ98" s="311">
        <f t="shared" si="73"/>
        <v>0</v>
      </c>
      <c r="CA98" s="312">
        <f t="shared" si="74"/>
        <v>0</v>
      </c>
      <c r="CB98" s="311">
        <f t="shared" si="75"/>
        <v>0</v>
      </c>
      <c r="CC98" s="312">
        <f t="shared" si="76"/>
        <v>1</v>
      </c>
      <c r="CD98" s="311">
        <f t="shared" si="77"/>
        <v>0</v>
      </c>
      <c r="CE98" s="312">
        <f t="shared" si="78"/>
        <v>0</v>
      </c>
      <c r="CF98" s="311">
        <f t="shared" si="79"/>
        <v>0</v>
      </c>
      <c r="CG98" s="312">
        <f t="shared" si="80"/>
        <v>1</v>
      </c>
      <c r="CH98" s="311">
        <f t="shared" si="81"/>
        <v>0</v>
      </c>
      <c r="CI98" s="312">
        <f t="shared" si="82"/>
        <v>0</v>
      </c>
      <c r="CJ98" s="311">
        <f t="shared" si="83"/>
        <v>0</v>
      </c>
      <c r="CK98" s="312">
        <f t="shared" si="84"/>
        <v>2</v>
      </c>
      <c r="CL98" s="311">
        <f t="shared" si="85"/>
        <v>0</v>
      </c>
      <c r="CM98" s="312">
        <f t="shared" si="86"/>
        <v>0</v>
      </c>
      <c r="CN98" s="311">
        <f t="shared" si="87"/>
        <v>0</v>
      </c>
      <c r="CO98" s="312">
        <v>0</v>
      </c>
      <c r="CP98" s="311">
        <v>0</v>
      </c>
      <c r="CQ98" s="312">
        <f t="shared" si="88"/>
        <v>1</v>
      </c>
      <c r="CR98" s="311">
        <f t="shared" si="89"/>
        <v>0</v>
      </c>
      <c r="CS98" s="312">
        <f t="shared" si="90"/>
        <v>0</v>
      </c>
      <c r="CT98" s="311">
        <f t="shared" si="91"/>
        <v>0</v>
      </c>
      <c r="CU98" s="312">
        <v>0</v>
      </c>
      <c r="CV98" s="311">
        <v>0</v>
      </c>
      <c r="CW98" s="312">
        <f t="shared" si="92"/>
        <v>1</v>
      </c>
      <c r="CX98" s="311">
        <f t="shared" si="93"/>
        <v>0</v>
      </c>
      <c r="CY98" s="312">
        <f t="shared" si="94"/>
        <v>1</v>
      </c>
      <c r="CZ98" s="311">
        <f t="shared" si="95"/>
        <v>0</v>
      </c>
      <c r="DA98" s="312">
        <f t="shared" si="96"/>
        <v>1</v>
      </c>
      <c r="DB98" s="311">
        <f t="shared" si="97"/>
        <v>0</v>
      </c>
      <c r="DC98" s="313">
        <f t="shared" si="98"/>
        <v>64</v>
      </c>
      <c r="DD98" s="314">
        <f t="shared" si="99"/>
        <v>0</v>
      </c>
      <c r="DE98" s="312">
        <f t="shared" si="100"/>
        <v>1</v>
      </c>
      <c r="DF98" s="311">
        <f t="shared" si="101"/>
        <v>0</v>
      </c>
      <c r="DG98" s="312">
        <f t="shared" si="102"/>
        <v>0</v>
      </c>
      <c r="DH98" s="315">
        <f t="shared" si="103"/>
        <v>0</v>
      </c>
      <c r="DI98" s="296" t="s">
        <v>342</v>
      </c>
    </row>
    <row r="99" spans="1:113" ht="15.75">
      <c r="A99" s="297" t="s">
        <v>240</v>
      </c>
      <c r="B99" s="511" t="s">
        <v>345</v>
      </c>
      <c r="C99" s="296"/>
      <c r="D99" s="297" t="s">
        <v>1010</v>
      </c>
      <c r="E99" s="316" t="str">
        <f t="shared" si="68"/>
        <v xml:space="preserve">EC_DRIVE_TEST_INACTIVE
</v>
      </c>
      <c r="F99" s="299"/>
      <c r="G99" s="300" t="s">
        <v>1011</v>
      </c>
      <c r="H99" s="300" t="s">
        <v>5</v>
      </c>
      <c r="I99" s="301" t="s">
        <v>5</v>
      </c>
      <c r="J99" s="302" t="str">
        <f t="shared" si="69"/>
        <v xml:space="preserve">CA_SENSOR_12
SYS_EGO_DATA
</v>
      </c>
      <c r="K99" s="303" t="s">
        <v>5</v>
      </c>
      <c r="L99" s="188" t="s">
        <v>5</v>
      </c>
      <c r="M99" s="188" t="s">
        <v>5</v>
      </c>
      <c r="N99" s="188" t="s">
        <v>5</v>
      </c>
      <c r="O99" s="188" t="s">
        <v>5</v>
      </c>
      <c r="P99" s="188"/>
      <c r="Q99" s="188" t="s">
        <v>1011</v>
      </c>
      <c r="R99" s="188" t="s">
        <v>5</v>
      </c>
      <c r="S99" s="188" t="s">
        <v>5</v>
      </c>
      <c r="T99" s="188" t="s">
        <v>5</v>
      </c>
      <c r="U99" s="188" t="s">
        <v>5</v>
      </c>
      <c r="V99" s="188" t="s">
        <v>1011</v>
      </c>
      <c r="W99" s="188" t="s">
        <v>5</v>
      </c>
      <c r="X99" s="188" t="s">
        <v>5</v>
      </c>
      <c r="Y99" s="188" t="s">
        <v>5</v>
      </c>
      <c r="Z99" s="188" t="s">
        <v>5</v>
      </c>
      <c r="AA99" s="188" t="s">
        <v>5</v>
      </c>
      <c r="AB99" s="188" t="s">
        <v>5</v>
      </c>
      <c r="AC99" s="188" t="s">
        <v>5</v>
      </c>
      <c r="AD99" s="188" t="s">
        <v>5</v>
      </c>
      <c r="AE99" s="188" t="s">
        <v>5</v>
      </c>
      <c r="AF99" s="188"/>
      <c r="AG99" s="188" t="s">
        <v>5</v>
      </c>
      <c r="AH99" s="188" t="s">
        <v>5</v>
      </c>
      <c r="AI99" s="188" t="s">
        <v>5</v>
      </c>
      <c r="AJ99" s="188" t="s">
        <v>5</v>
      </c>
      <c r="AK99" s="304" t="s">
        <v>5</v>
      </c>
      <c r="AL99" s="303" t="s">
        <v>5</v>
      </c>
      <c r="AM99" s="188" t="s">
        <v>5</v>
      </c>
      <c r="AN99" s="188" t="s">
        <v>5</v>
      </c>
      <c r="AO99" s="188" t="s">
        <v>5</v>
      </c>
      <c r="AP99" s="307" t="s">
        <v>1012</v>
      </c>
      <c r="AQ99" s="188" t="s">
        <v>5</v>
      </c>
      <c r="AR99" s="306" t="s">
        <v>5</v>
      </c>
      <c r="AS99" s="303" t="s">
        <v>5</v>
      </c>
      <c r="AT99" s="188" t="s">
        <v>5</v>
      </c>
      <c r="AU99" s="188" t="s">
        <v>5</v>
      </c>
      <c r="AV99" s="188" t="s">
        <v>5</v>
      </c>
      <c r="AW99" s="188" t="s">
        <v>5</v>
      </c>
      <c r="AX99" s="188" t="s">
        <v>5</v>
      </c>
      <c r="AY99" s="188" t="s">
        <v>5</v>
      </c>
      <c r="AZ99" s="307" t="s">
        <v>1012</v>
      </c>
      <c r="BA99" s="188" t="s">
        <v>5</v>
      </c>
      <c r="BB99" s="304" t="s">
        <v>5</v>
      </c>
      <c r="BC99" s="308" t="s">
        <v>5</v>
      </c>
      <c r="BD99" s="300" t="s">
        <v>5</v>
      </c>
      <c r="BE99" s="309" t="s">
        <v>1012</v>
      </c>
      <c r="BF99" s="300" t="s">
        <v>5</v>
      </c>
      <c r="BG99" s="300" t="s">
        <v>5</v>
      </c>
      <c r="BH99" s="309" t="s">
        <v>1012</v>
      </c>
      <c r="BI99" s="300" t="s">
        <v>5</v>
      </c>
      <c r="BJ99" s="300" t="s">
        <v>5</v>
      </c>
      <c r="BK99" s="309" t="s">
        <v>1012</v>
      </c>
      <c r="BL99" s="300" t="s">
        <v>5</v>
      </c>
      <c r="BM99" s="309" t="s">
        <v>1012</v>
      </c>
      <c r="BN99" s="300" t="s">
        <v>5</v>
      </c>
      <c r="BO99" s="309" t="s">
        <v>1012</v>
      </c>
      <c r="BP99" s="309" t="s">
        <v>1012</v>
      </c>
      <c r="BQ99" s="300" t="s">
        <v>5</v>
      </c>
      <c r="BR99" s="300"/>
      <c r="BS99" s="309" t="s">
        <v>1012</v>
      </c>
      <c r="BT99" s="309" t="s">
        <v>1012</v>
      </c>
      <c r="BU99" s="300" t="s">
        <v>5</v>
      </c>
      <c r="BV99" s="301" t="s">
        <v>5</v>
      </c>
      <c r="BW99" s="310">
        <f t="shared" si="70"/>
        <v>0</v>
      </c>
      <c r="BX99" s="311">
        <f t="shared" si="71"/>
        <v>0</v>
      </c>
      <c r="BY99" s="312">
        <f t="shared" si="72"/>
        <v>1</v>
      </c>
      <c r="BZ99" s="311">
        <f t="shared" si="73"/>
        <v>0</v>
      </c>
      <c r="CA99" s="312">
        <f t="shared" si="74"/>
        <v>0</v>
      </c>
      <c r="CB99" s="311">
        <f t="shared" si="75"/>
        <v>0</v>
      </c>
      <c r="CC99" s="312">
        <f t="shared" si="76"/>
        <v>1</v>
      </c>
      <c r="CD99" s="311">
        <f t="shared" si="77"/>
        <v>0</v>
      </c>
      <c r="CE99" s="312">
        <f t="shared" si="78"/>
        <v>0</v>
      </c>
      <c r="CF99" s="311">
        <f t="shared" si="79"/>
        <v>0</v>
      </c>
      <c r="CG99" s="312">
        <f t="shared" si="80"/>
        <v>1</v>
      </c>
      <c r="CH99" s="311">
        <f t="shared" si="81"/>
        <v>0</v>
      </c>
      <c r="CI99" s="312">
        <f t="shared" si="82"/>
        <v>0</v>
      </c>
      <c r="CJ99" s="311">
        <f t="shared" si="83"/>
        <v>0</v>
      </c>
      <c r="CK99" s="312">
        <f t="shared" si="84"/>
        <v>2</v>
      </c>
      <c r="CL99" s="311">
        <f t="shared" si="85"/>
        <v>0</v>
      </c>
      <c r="CM99" s="312">
        <f t="shared" si="86"/>
        <v>0</v>
      </c>
      <c r="CN99" s="311">
        <f t="shared" si="87"/>
        <v>0</v>
      </c>
      <c r="CO99" s="312">
        <v>0</v>
      </c>
      <c r="CP99" s="311">
        <v>0</v>
      </c>
      <c r="CQ99" s="312">
        <f t="shared" si="88"/>
        <v>1</v>
      </c>
      <c r="CR99" s="311">
        <f t="shared" si="89"/>
        <v>0</v>
      </c>
      <c r="CS99" s="312">
        <f t="shared" si="90"/>
        <v>0</v>
      </c>
      <c r="CT99" s="311">
        <f t="shared" si="91"/>
        <v>0</v>
      </c>
      <c r="CU99" s="312">
        <v>0</v>
      </c>
      <c r="CV99" s="311">
        <v>0</v>
      </c>
      <c r="CW99" s="312">
        <f t="shared" si="92"/>
        <v>1</v>
      </c>
      <c r="CX99" s="311">
        <f t="shared" si="93"/>
        <v>0</v>
      </c>
      <c r="CY99" s="312">
        <f t="shared" si="94"/>
        <v>1</v>
      </c>
      <c r="CZ99" s="311">
        <f t="shared" si="95"/>
        <v>0</v>
      </c>
      <c r="DA99" s="312">
        <f t="shared" si="96"/>
        <v>1</v>
      </c>
      <c r="DB99" s="311">
        <f t="shared" si="97"/>
        <v>0</v>
      </c>
      <c r="DC99" s="313">
        <f t="shared" si="98"/>
        <v>64</v>
      </c>
      <c r="DD99" s="314">
        <f t="shared" si="99"/>
        <v>0</v>
      </c>
      <c r="DE99" s="312">
        <f t="shared" si="100"/>
        <v>1</v>
      </c>
      <c r="DF99" s="311">
        <f t="shared" si="101"/>
        <v>0</v>
      </c>
      <c r="DG99" s="312">
        <f t="shared" si="102"/>
        <v>0</v>
      </c>
      <c r="DH99" s="315">
        <f t="shared" si="103"/>
        <v>0</v>
      </c>
      <c r="DI99" s="296" t="s">
        <v>342</v>
      </c>
    </row>
    <row r="100" spans="1:113" ht="15.75">
      <c r="A100" s="297" t="s">
        <v>242</v>
      </c>
      <c r="B100" s="511" t="s">
        <v>347</v>
      </c>
      <c r="C100" s="296"/>
      <c r="D100" s="297" t="s">
        <v>1010</v>
      </c>
      <c r="E100" s="316" t="str">
        <f t="shared" si="68"/>
        <v xml:space="preserve">EC_DRIVE_TEST_INACTIVE
</v>
      </c>
      <c r="F100" s="299"/>
      <c r="G100" s="300" t="s">
        <v>1011</v>
      </c>
      <c r="H100" s="300" t="s">
        <v>5</v>
      </c>
      <c r="I100" s="301" t="s">
        <v>5</v>
      </c>
      <c r="J100" s="302" t="str">
        <f t="shared" si="69"/>
        <v xml:space="preserve">CA_SENSOR_12
SYS_INCONSISTENT
</v>
      </c>
      <c r="K100" s="303" t="s">
        <v>5</v>
      </c>
      <c r="L100" s="188" t="s">
        <v>5</v>
      </c>
      <c r="M100" s="188" t="s">
        <v>5</v>
      </c>
      <c r="N100" s="188" t="s">
        <v>5</v>
      </c>
      <c r="O100" s="188" t="s">
        <v>5</v>
      </c>
      <c r="P100" s="188"/>
      <c r="Q100" s="188" t="s">
        <v>1011</v>
      </c>
      <c r="R100" s="188" t="s">
        <v>5</v>
      </c>
      <c r="S100" s="188" t="s">
        <v>5</v>
      </c>
      <c r="T100" s="188" t="s">
        <v>5</v>
      </c>
      <c r="U100" s="188" t="s">
        <v>5</v>
      </c>
      <c r="V100" s="188" t="s">
        <v>5</v>
      </c>
      <c r="W100" s="188" t="s">
        <v>1011</v>
      </c>
      <c r="X100" s="188" t="s">
        <v>5</v>
      </c>
      <c r="Y100" s="188" t="s">
        <v>5</v>
      </c>
      <c r="Z100" s="188" t="s">
        <v>5</v>
      </c>
      <c r="AA100" s="188" t="s">
        <v>5</v>
      </c>
      <c r="AB100" s="188" t="s">
        <v>5</v>
      </c>
      <c r="AC100" s="188" t="s">
        <v>5</v>
      </c>
      <c r="AD100" s="188" t="s">
        <v>5</v>
      </c>
      <c r="AE100" s="188" t="s">
        <v>5</v>
      </c>
      <c r="AF100" s="188"/>
      <c r="AG100" s="188" t="s">
        <v>5</v>
      </c>
      <c r="AH100" s="188" t="s">
        <v>5</v>
      </c>
      <c r="AI100" s="188" t="s">
        <v>5</v>
      </c>
      <c r="AJ100" s="188" t="s">
        <v>5</v>
      </c>
      <c r="AK100" s="304" t="s">
        <v>5</v>
      </c>
      <c r="AL100" s="303" t="s">
        <v>5</v>
      </c>
      <c r="AM100" s="188" t="s">
        <v>5</v>
      </c>
      <c r="AN100" s="188" t="s">
        <v>5</v>
      </c>
      <c r="AO100" s="188" t="s">
        <v>5</v>
      </c>
      <c r="AP100" s="307" t="s">
        <v>1012</v>
      </c>
      <c r="AQ100" s="188" t="s">
        <v>5</v>
      </c>
      <c r="AR100" s="306" t="s">
        <v>5</v>
      </c>
      <c r="AS100" s="303" t="s">
        <v>5</v>
      </c>
      <c r="AT100" s="188" t="s">
        <v>5</v>
      </c>
      <c r="AU100" s="188" t="s">
        <v>5</v>
      </c>
      <c r="AV100" s="188" t="s">
        <v>5</v>
      </c>
      <c r="AW100" s="188" t="s">
        <v>5</v>
      </c>
      <c r="AX100" s="188" t="s">
        <v>5</v>
      </c>
      <c r="AY100" s="188" t="s">
        <v>5</v>
      </c>
      <c r="AZ100" s="307" t="s">
        <v>1012</v>
      </c>
      <c r="BA100" s="188" t="s">
        <v>5</v>
      </c>
      <c r="BB100" s="304" t="s">
        <v>5</v>
      </c>
      <c r="BC100" s="308" t="s">
        <v>5</v>
      </c>
      <c r="BD100" s="300" t="s">
        <v>5</v>
      </c>
      <c r="BE100" s="309" t="s">
        <v>1012</v>
      </c>
      <c r="BF100" s="300" t="s">
        <v>5</v>
      </c>
      <c r="BG100" s="300" t="s">
        <v>5</v>
      </c>
      <c r="BH100" s="309" t="s">
        <v>1012</v>
      </c>
      <c r="BI100" s="300" t="s">
        <v>5</v>
      </c>
      <c r="BJ100" s="300" t="s">
        <v>5</v>
      </c>
      <c r="BK100" s="300" t="s">
        <v>5</v>
      </c>
      <c r="BL100" s="300" t="s">
        <v>5</v>
      </c>
      <c r="BM100" s="309" t="s">
        <v>1012</v>
      </c>
      <c r="BN100" s="300" t="s">
        <v>5</v>
      </c>
      <c r="BO100" s="309" t="s">
        <v>1012</v>
      </c>
      <c r="BP100" s="309" t="s">
        <v>1012</v>
      </c>
      <c r="BQ100" s="300" t="s">
        <v>5</v>
      </c>
      <c r="BR100" s="300"/>
      <c r="BS100" s="309" t="s">
        <v>1012</v>
      </c>
      <c r="BT100" s="309" t="s">
        <v>1012</v>
      </c>
      <c r="BU100" s="300" t="s">
        <v>5</v>
      </c>
      <c r="BV100" s="301" t="s">
        <v>5</v>
      </c>
      <c r="BW100" s="310">
        <f t="shared" si="70"/>
        <v>0</v>
      </c>
      <c r="BX100" s="311">
        <f t="shared" si="71"/>
        <v>0</v>
      </c>
      <c r="BY100" s="312">
        <f t="shared" si="72"/>
        <v>1</v>
      </c>
      <c r="BZ100" s="311">
        <f t="shared" si="73"/>
        <v>0</v>
      </c>
      <c r="CA100" s="312">
        <f t="shared" si="74"/>
        <v>0</v>
      </c>
      <c r="CB100" s="311">
        <f t="shared" si="75"/>
        <v>0</v>
      </c>
      <c r="CC100" s="312">
        <f t="shared" si="76"/>
        <v>1</v>
      </c>
      <c r="CD100" s="311">
        <f t="shared" si="77"/>
        <v>0</v>
      </c>
      <c r="CE100" s="312">
        <f t="shared" si="78"/>
        <v>0</v>
      </c>
      <c r="CF100" s="311">
        <f t="shared" si="79"/>
        <v>0</v>
      </c>
      <c r="CG100" s="312">
        <f t="shared" si="80"/>
        <v>1</v>
      </c>
      <c r="CH100" s="311">
        <f t="shared" si="81"/>
        <v>0</v>
      </c>
      <c r="CI100" s="312">
        <f t="shared" si="82"/>
        <v>0</v>
      </c>
      <c r="CJ100" s="311">
        <f t="shared" si="83"/>
        <v>0</v>
      </c>
      <c r="CK100" s="312">
        <f t="shared" si="84"/>
        <v>2</v>
      </c>
      <c r="CL100" s="311">
        <f t="shared" si="85"/>
        <v>0</v>
      </c>
      <c r="CM100" s="312">
        <f t="shared" si="86"/>
        <v>0</v>
      </c>
      <c r="CN100" s="311">
        <f t="shared" si="87"/>
        <v>0</v>
      </c>
      <c r="CO100" s="312">
        <v>0</v>
      </c>
      <c r="CP100" s="311">
        <v>0</v>
      </c>
      <c r="CQ100" s="312">
        <f t="shared" si="88"/>
        <v>0</v>
      </c>
      <c r="CR100" s="311">
        <f t="shared" si="89"/>
        <v>0</v>
      </c>
      <c r="CS100" s="312">
        <f t="shared" si="90"/>
        <v>0</v>
      </c>
      <c r="CT100" s="311">
        <f t="shared" si="91"/>
        <v>0</v>
      </c>
      <c r="CU100" s="312">
        <v>0</v>
      </c>
      <c r="CV100" s="311">
        <v>0</v>
      </c>
      <c r="CW100" s="312">
        <f t="shared" si="92"/>
        <v>1</v>
      </c>
      <c r="CX100" s="311">
        <f t="shared" si="93"/>
        <v>0</v>
      </c>
      <c r="CY100" s="312">
        <f t="shared" si="94"/>
        <v>1</v>
      </c>
      <c r="CZ100" s="311">
        <f t="shared" si="95"/>
        <v>0</v>
      </c>
      <c r="DA100" s="312">
        <f t="shared" si="96"/>
        <v>1</v>
      </c>
      <c r="DB100" s="311">
        <f t="shared" si="97"/>
        <v>0</v>
      </c>
      <c r="DC100" s="313">
        <f t="shared" si="98"/>
        <v>64</v>
      </c>
      <c r="DD100" s="314">
        <f t="shared" si="99"/>
        <v>0</v>
      </c>
      <c r="DE100" s="312">
        <f t="shared" si="100"/>
        <v>1</v>
      </c>
      <c r="DF100" s="311">
        <f t="shared" si="101"/>
        <v>0</v>
      </c>
      <c r="DG100" s="312">
        <f t="shared" si="102"/>
        <v>0</v>
      </c>
      <c r="DH100" s="315">
        <f t="shared" si="103"/>
        <v>0</v>
      </c>
      <c r="DI100" s="296" t="s">
        <v>342</v>
      </c>
    </row>
    <row r="101" spans="1:113" ht="15.75">
      <c r="A101" s="297" t="s">
        <v>244</v>
      </c>
      <c r="B101" s="511" t="s">
        <v>349</v>
      </c>
      <c r="C101" s="296"/>
      <c r="D101" s="297" t="s">
        <v>1010</v>
      </c>
      <c r="E101" s="316" t="str">
        <f t="shared" si="68"/>
        <v xml:space="preserve">EC_DRIVE_TEST_INACTIVE
</v>
      </c>
      <c r="F101" s="299"/>
      <c r="G101" s="300" t="s">
        <v>1011</v>
      </c>
      <c r="H101" s="300" t="s">
        <v>5</v>
      </c>
      <c r="I101" s="301" t="s">
        <v>5</v>
      </c>
      <c r="J101" s="302" t="str">
        <f t="shared" si="69"/>
        <v xml:space="preserve">CA_SENSOR_12
SYS_EGO_DATA
</v>
      </c>
      <c r="K101" s="303" t="s">
        <v>5</v>
      </c>
      <c r="L101" s="188" t="s">
        <v>5</v>
      </c>
      <c r="M101" s="188" t="s">
        <v>5</v>
      </c>
      <c r="N101" s="188" t="s">
        <v>5</v>
      </c>
      <c r="O101" s="188" t="s">
        <v>5</v>
      </c>
      <c r="P101" s="188"/>
      <c r="Q101" s="188" t="s">
        <v>1011</v>
      </c>
      <c r="R101" s="188" t="s">
        <v>5</v>
      </c>
      <c r="S101" s="188" t="s">
        <v>5</v>
      </c>
      <c r="T101" s="188" t="s">
        <v>5</v>
      </c>
      <c r="U101" s="188" t="s">
        <v>5</v>
      </c>
      <c r="V101" s="188" t="s">
        <v>1011</v>
      </c>
      <c r="W101" s="188" t="s">
        <v>5</v>
      </c>
      <c r="X101" s="188" t="s">
        <v>5</v>
      </c>
      <c r="Y101" s="188" t="s">
        <v>5</v>
      </c>
      <c r="Z101" s="188" t="s">
        <v>5</v>
      </c>
      <c r="AA101" s="188" t="s">
        <v>5</v>
      </c>
      <c r="AB101" s="188" t="s">
        <v>5</v>
      </c>
      <c r="AC101" s="188" t="s">
        <v>5</v>
      </c>
      <c r="AD101" s="188" t="s">
        <v>5</v>
      </c>
      <c r="AE101" s="188" t="s">
        <v>5</v>
      </c>
      <c r="AF101" s="188"/>
      <c r="AG101" s="188" t="s">
        <v>5</v>
      </c>
      <c r="AH101" s="188" t="s">
        <v>5</v>
      </c>
      <c r="AI101" s="188" t="s">
        <v>5</v>
      </c>
      <c r="AJ101" s="188" t="s">
        <v>5</v>
      </c>
      <c r="AK101" s="304" t="s">
        <v>5</v>
      </c>
      <c r="AL101" s="303" t="s">
        <v>5</v>
      </c>
      <c r="AM101" s="188" t="s">
        <v>5</v>
      </c>
      <c r="AN101" s="188" t="s">
        <v>5</v>
      </c>
      <c r="AO101" s="188" t="s">
        <v>5</v>
      </c>
      <c r="AP101" s="307" t="s">
        <v>1012</v>
      </c>
      <c r="AQ101" s="188" t="s">
        <v>5</v>
      </c>
      <c r="AR101" s="306" t="s">
        <v>5</v>
      </c>
      <c r="AS101" s="303" t="s">
        <v>5</v>
      </c>
      <c r="AT101" s="188" t="s">
        <v>5</v>
      </c>
      <c r="AU101" s="188" t="s">
        <v>5</v>
      </c>
      <c r="AV101" s="188" t="s">
        <v>5</v>
      </c>
      <c r="AW101" s="188" t="s">
        <v>5</v>
      </c>
      <c r="AX101" s="188" t="s">
        <v>5</v>
      </c>
      <c r="AY101" s="188" t="s">
        <v>5</v>
      </c>
      <c r="AZ101" s="307" t="s">
        <v>1012</v>
      </c>
      <c r="BA101" s="188" t="s">
        <v>5</v>
      </c>
      <c r="BB101" s="304" t="s">
        <v>5</v>
      </c>
      <c r="BC101" s="308" t="s">
        <v>5</v>
      </c>
      <c r="BD101" s="300" t="s">
        <v>5</v>
      </c>
      <c r="BE101" s="309" t="s">
        <v>1012</v>
      </c>
      <c r="BF101" s="300" t="s">
        <v>5</v>
      </c>
      <c r="BG101" s="300" t="s">
        <v>5</v>
      </c>
      <c r="BH101" s="309" t="s">
        <v>1012</v>
      </c>
      <c r="BI101" s="300" t="s">
        <v>5</v>
      </c>
      <c r="BJ101" s="300" t="s">
        <v>5</v>
      </c>
      <c r="BK101" s="309" t="s">
        <v>1012</v>
      </c>
      <c r="BL101" s="300" t="s">
        <v>5</v>
      </c>
      <c r="BM101" s="309" t="s">
        <v>1012</v>
      </c>
      <c r="BN101" s="300" t="s">
        <v>5</v>
      </c>
      <c r="BO101" s="309" t="s">
        <v>1012</v>
      </c>
      <c r="BP101" s="309" t="s">
        <v>1012</v>
      </c>
      <c r="BQ101" s="300" t="s">
        <v>5</v>
      </c>
      <c r="BR101" s="300"/>
      <c r="BS101" s="309" t="s">
        <v>1012</v>
      </c>
      <c r="BT101" s="309" t="s">
        <v>1012</v>
      </c>
      <c r="BU101" s="300" t="s">
        <v>5</v>
      </c>
      <c r="BV101" s="301" t="s">
        <v>5</v>
      </c>
      <c r="BW101" s="310">
        <f t="shared" si="70"/>
        <v>0</v>
      </c>
      <c r="BX101" s="311">
        <f t="shared" si="71"/>
        <v>0</v>
      </c>
      <c r="BY101" s="312">
        <f t="shared" si="72"/>
        <v>1</v>
      </c>
      <c r="BZ101" s="311">
        <f t="shared" si="73"/>
        <v>0</v>
      </c>
      <c r="CA101" s="312">
        <f t="shared" si="74"/>
        <v>0</v>
      </c>
      <c r="CB101" s="311">
        <f t="shared" si="75"/>
        <v>0</v>
      </c>
      <c r="CC101" s="312">
        <f t="shared" si="76"/>
        <v>1</v>
      </c>
      <c r="CD101" s="311">
        <f t="shared" si="77"/>
        <v>0</v>
      </c>
      <c r="CE101" s="312">
        <f t="shared" si="78"/>
        <v>0</v>
      </c>
      <c r="CF101" s="311">
        <f t="shared" si="79"/>
        <v>0</v>
      </c>
      <c r="CG101" s="312">
        <f t="shared" si="80"/>
        <v>1</v>
      </c>
      <c r="CH101" s="311">
        <f t="shared" si="81"/>
        <v>0</v>
      </c>
      <c r="CI101" s="312">
        <f t="shared" si="82"/>
        <v>0</v>
      </c>
      <c r="CJ101" s="311">
        <f t="shared" si="83"/>
        <v>0</v>
      </c>
      <c r="CK101" s="312">
        <f t="shared" si="84"/>
        <v>2</v>
      </c>
      <c r="CL101" s="311">
        <f t="shared" si="85"/>
        <v>0</v>
      </c>
      <c r="CM101" s="312">
        <f t="shared" si="86"/>
        <v>0</v>
      </c>
      <c r="CN101" s="311">
        <f t="shared" si="87"/>
        <v>0</v>
      </c>
      <c r="CO101" s="312">
        <v>0</v>
      </c>
      <c r="CP101" s="311">
        <v>0</v>
      </c>
      <c r="CQ101" s="312">
        <f t="shared" si="88"/>
        <v>1</v>
      </c>
      <c r="CR101" s="311">
        <f t="shared" si="89"/>
        <v>0</v>
      </c>
      <c r="CS101" s="312">
        <f t="shared" si="90"/>
        <v>0</v>
      </c>
      <c r="CT101" s="311">
        <f t="shared" si="91"/>
        <v>0</v>
      </c>
      <c r="CU101" s="312">
        <v>0</v>
      </c>
      <c r="CV101" s="311">
        <v>0</v>
      </c>
      <c r="CW101" s="312">
        <f t="shared" si="92"/>
        <v>1</v>
      </c>
      <c r="CX101" s="311">
        <f t="shared" si="93"/>
        <v>0</v>
      </c>
      <c r="CY101" s="312">
        <f t="shared" si="94"/>
        <v>1</v>
      </c>
      <c r="CZ101" s="311">
        <f t="shared" si="95"/>
        <v>0</v>
      </c>
      <c r="DA101" s="312">
        <f t="shared" si="96"/>
        <v>1</v>
      </c>
      <c r="DB101" s="311">
        <f t="shared" si="97"/>
        <v>0</v>
      </c>
      <c r="DC101" s="313">
        <f t="shared" si="98"/>
        <v>64</v>
      </c>
      <c r="DD101" s="314">
        <f t="shared" si="99"/>
        <v>0</v>
      </c>
      <c r="DE101" s="312">
        <f t="shared" si="100"/>
        <v>1</v>
      </c>
      <c r="DF101" s="311">
        <f t="shared" si="101"/>
        <v>0</v>
      </c>
      <c r="DG101" s="312">
        <f t="shared" si="102"/>
        <v>0</v>
      </c>
      <c r="DH101" s="315">
        <f t="shared" si="103"/>
        <v>0</v>
      </c>
      <c r="DI101" s="296" t="s">
        <v>342</v>
      </c>
    </row>
    <row r="102" spans="1:113" ht="15.75">
      <c r="A102" s="297" t="s">
        <v>248</v>
      </c>
      <c r="B102" s="511" t="s">
        <v>351</v>
      </c>
      <c r="C102" s="296"/>
      <c r="D102" s="297" t="s">
        <v>1010</v>
      </c>
      <c r="E102" s="316" t="str">
        <f t="shared" si="68"/>
        <v/>
      </c>
      <c r="F102" s="299"/>
      <c r="G102" s="300" t="s">
        <v>5</v>
      </c>
      <c r="H102" s="300" t="s">
        <v>5</v>
      </c>
      <c r="I102" s="301" t="s">
        <v>5</v>
      </c>
      <c r="J102" s="302" t="str">
        <f t="shared" si="69"/>
        <v xml:space="preserve">CA_SENSOR_12
SYS_SAFETY_CRITICAL_FUNCTIONS_NOT_POSSIBLE
</v>
      </c>
      <c r="K102" s="303" t="s">
        <v>5</v>
      </c>
      <c r="L102" s="188" t="s">
        <v>5</v>
      </c>
      <c r="M102" s="188" t="s">
        <v>5</v>
      </c>
      <c r="N102" s="188" t="s">
        <v>5</v>
      </c>
      <c r="O102" s="188" t="s">
        <v>5</v>
      </c>
      <c r="P102" s="188"/>
      <c r="Q102" s="188" t="s">
        <v>1011</v>
      </c>
      <c r="R102" s="188" t="s">
        <v>5</v>
      </c>
      <c r="S102" s="188" t="s">
        <v>5</v>
      </c>
      <c r="T102" s="188" t="s">
        <v>5</v>
      </c>
      <c r="U102" s="188" t="s">
        <v>5</v>
      </c>
      <c r="V102" s="188" t="s">
        <v>5</v>
      </c>
      <c r="W102" s="188" t="s">
        <v>5</v>
      </c>
      <c r="X102" s="188" t="s">
        <v>5</v>
      </c>
      <c r="Y102" s="188" t="s">
        <v>5</v>
      </c>
      <c r="Z102" s="188" t="s">
        <v>5</v>
      </c>
      <c r="AA102" s="188" t="s">
        <v>5</v>
      </c>
      <c r="AB102" s="188" t="s">
        <v>5</v>
      </c>
      <c r="AC102" s="188" t="s">
        <v>5</v>
      </c>
      <c r="AD102" s="188" t="s">
        <v>5</v>
      </c>
      <c r="AE102" s="188" t="s">
        <v>5</v>
      </c>
      <c r="AF102" s="188"/>
      <c r="AG102" s="188" t="s">
        <v>5</v>
      </c>
      <c r="AH102" s="188" t="s">
        <v>5</v>
      </c>
      <c r="AI102" s="188" t="s">
        <v>1011</v>
      </c>
      <c r="AJ102" s="188" t="s">
        <v>5</v>
      </c>
      <c r="AK102" s="304" t="s">
        <v>5</v>
      </c>
      <c r="AL102" s="303" t="s">
        <v>5</v>
      </c>
      <c r="AM102" s="188" t="s">
        <v>5</v>
      </c>
      <c r="AN102" s="188" t="s">
        <v>5</v>
      </c>
      <c r="AO102" s="188" t="s">
        <v>5</v>
      </c>
      <c r="AP102" s="188" t="s">
        <v>5</v>
      </c>
      <c r="AQ102" s="188" t="s">
        <v>5</v>
      </c>
      <c r="AR102" s="318" t="s">
        <v>1012</v>
      </c>
      <c r="AS102" s="303" t="s">
        <v>5</v>
      </c>
      <c r="AT102" s="188" t="s">
        <v>5</v>
      </c>
      <c r="AU102" s="188" t="s">
        <v>5</v>
      </c>
      <c r="AV102" s="188" t="s">
        <v>5</v>
      </c>
      <c r="AW102" s="188" t="s">
        <v>5</v>
      </c>
      <c r="AX102" s="188" t="s">
        <v>5</v>
      </c>
      <c r="AY102" s="188" t="s">
        <v>5</v>
      </c>
      <c r="AZ102" s="188" t="s">
        <v>5</v>
      </c>
      <c r="BA102" s="188" t="s">
        <v>5</v>
      </c>
      <c r="BB102" s="319" t="s">
        <v>1012</v>
      </c>
      <c r="BC102" s="308" t="s">
        <v>5</v>
      </c>
      <c r="BD102" s="300" t="s">
        <v>5</v>
      </c>
      <c r="BE102" s="300" t="s">
        <v>5</v>
      </c>
      <c r="BF102" s="300" t="s">
        <v>5</v>
      </c>
      <c r="BG102" s="300" t="s">
        <v>5</v>
      </c>
      <c r="BH102" s="300" t="s">
        <v>5</v>
      </c>
      <c r="BI102" s="300" t="s">
        <v>5</v>
      </c>
      <c r="BJ102" s="300" t="s">
        <v>5</v>
      </c>
      <c r="BK102" s="300" t="s">
        <v>5</v>
      </c>
      <c r="BL102" s="300" t="s">
        <v>5</v>
      </c>
      <c r="BM102" s="300" t="s">
        <v>5</v>
      </c>
      <c r="BN102" s="300" t="s">
        <v>5</v>
      </c>
      <c r="BO102" s="300" t="s">
        <v>5</v>
      </c>
      <c r="BP102" s="300" t="s">
        <v>5</v>
      </c>
      <c r="BQ102" s="300" t="s">
        <v>5</v>
      </c>
      <c r="BR102" s="300"/>
      <c r="BS102" s="309" t="s">
        <v>1012</v>
      </c>
      <c r="BT102" s="300" t="s">
        <v>5</v>
      </c>
      <c r="BU102" s="300" t="s">
        <v>5</v>
      </c>
      <c r="BV102" s="320" t="s">
        <v>1012</v>
      </c>
      <c r="BW102" s="310">
        <f t="shared" si="70"/>
        <v>0</v>
      </c>
      <c r="BX102" s="311">
        <f t="shared" si="71"/>
        <v>0</v>
      </c>
      <c r="BY102" s="312">
        <f t="shared" si="72"/>
        <v>4</v>
      </c>
      <c r="BZ102" s="311">
        <f t="shared" si="73"/>
        <v>0</v>
      </c>
      <c r="CA102" s="312">
        <f t="shared" si="74"/>
        <v>0</v>
      </c>
      <c r="CB102" s="311">
        <f t="shared" si="75"/>
        <v>0</v>
      </c>
      <c r="CC102" s="312">
        <f t="shared" si="76"/>
        <v>4</v>
      </c>
      <c r="CD102" s="311">
        <f t="shared" si="77"/>
        <v>0</v>
      </c>
      <c r="CE102" s="312">
        <f t="shared" si="78"/>
        <v>0</v>
      </c>
      <c r="CF102" s="311">
        <f t="shared" si="79"/>
        <v>0</v>
      </c>
      <c r="CG102" s="312">
        <f t="shared" si="80"/>
        <v>0</v>
      </c>
      <c r="CH102" s="311">
        <f t="shared" si="81"/>
        <v>0</v>
      </c>
      <c r="CI102" s="312">
        <f t="shared" si="82"/>
        <v>0</v>
      </c>
      <c r="CJ102" s="311">
        <f t="shared" si="83"/>
        <v>0</v>
      </c>
      <c r="CK102" s="312">
        <f t="shared" si="84"/>
        <v>0</v>
      </c>
      <c r="CL102" s="311">
        <f t="shared" si="85"/>
        <v>0</v>
      </c>
      <c r="CM102" s="312">
        <f t="shared" si="86"/>
        <v>0</v>
      </c>
      <c r="CN102" s="311">
        <f t="shared" si="87"/>
        <v>0</v>
      </c>
      <c r="CO102" s="312">
        <v>0</v>
      </c>
      <c r="CP102" s="311">
        <v>0</v>
      </c>
      <c r="CQ102" s="312">
        <f t="shared" si="88"/>
        <v>0</v>
      </c>
      <c r="CR102" s="311">
        <f t="shared" si="89"/>
        <v>0</v>
      </c>
      <c r="CS102" s="312">
        <f t="shared" si="90"/>
        <v>0</v>
      </c>
      <c r="CT102" s="311">
        <f t="shared" si="91"/>
        <v>0</v>
      </c>
      <c r="CU102" s="312">
        <v>0</v>
      </c>
      <c r="CV102" s="311">
        <v>0</v>
      </c>
      <c r="CW102" s="312">
        <f t="shared" si="92"/>
        <v>0</v>
      </c>
      <c r="CX102" s="311">
        <f t="shared" si="93"/>
        <v>0</v>
      </c>
      <c r="CY102" s="312">
        <f t="shared" si="94"/>
        <v>0</v>
      </c>
      <c r="CZ102" s="311">
        <f t="shared" si="95"/>
        <v>0</v>
      </c>
      <c r="DA102" s="312">
        <f t="shared" si="96"/>
        <v>0</v>
      </c>
      <c r="DB102" s="311">
        <f t="shared" si="97"/>
        <v>0</v>
      </c>
      <c r="DC102" s="313">
        <f t="shared" si="98"/>
        <v>64</v>
      </c>
      <c r="DD102" s="314">
        <f t="shared" si="99"/>
        <v>0</v>
      </c>
      <c r="DE102" s="312">
        <f t="shared" si="100"/>
        <v>0</v>
      </c>
      <c r="DF102" s="311">
        <f t="shared" si="101"/>
        <v>0</v>
      </c>
      <c r="DG102" s="312">
        <f t="shared" si="102"/>
        <v>4</v>
      </c>
      <c r="DH102" s="315">
        <f t="shared" si="103"/>
        <v>0</v>
      </c>
      <c r="DI102" s="296" t="s">
        <v>352</v>
      </c>
    </row>
    <row r="103" spans="1:113" ht="15.75">
      <c r="A103" s="297" t="s">
        <v>254</v>
      </c>
      <c r="B103" s="511" t="s">
        <v>116</v>
      </c>
      <c r="C103" s="296"/>
      <c r="D103" s="297" t="s">
        <v>1010</v>
      </c>
      <c r="E103" s="316" t="str">
        <f t="shared" si="68"/>
        <v xml:space="preserve">EC_DRIVE_TEST_INACTIVE
</v>
      </c>
      <c r="F103" s="299"/>
      <c r="G103" s="300" t="s">
        <v>1011</v>
      </c>
      <c r="H103" s="300" t="s">
        <v>5</v>
      </c>
      <c r="I103" s="301" t="s">
        <v>5</v>
      </c>
      <c r="J103" s="302" t="str">
        <f t="shared" si="69"/>
        <v xml:space="preserve">CA_SENSOR_12
SYS_UNAVAILABLE_RADAR
</v>
      </c>
      <c r="K103" s="303" t="s">
        <v>5</v>
      </c>
      <c r="L103" s="188" t="s">
        <v>5</v>
      </c>
      <c r="M103" s="188" t="s">
        <v>5</v>
      </c>
      <c r="N103" s="188" t="s">
        <v>5</v>
      </c>
      <c r="O103" s="188" t="s">
        <v>5</v>
      </c>
      <c r="P103" s="188"/>
      <c r="Q103" s="188" t="s">
        <v>1011</v>
      </c>
      <c r="R103" s="188" t="s">
        <v>5</v>
      </c>
      <c r="S103" s="188" t="s">
        <v>5</v>
      </c>
      <c r="T103" s="188" t="s">
        <v>5</v>
      </c>
      <c r="U103" s="188" t="s">
        <v>5</v>
      </c>
      <c r="V103" s="188" t="s">
        <v>5</v>
      </c>
      <c r="W103" s="188" t="s">
        <v>5</v>
      </c>
      <c r="X103" s="188" t="s">
        <v>1011</v>
      </c>
      <c r="Y103" s="188" t="s">
        <v>5</v>
      </c>
      <c r="Z103" s="188" t="s">
        <v>5</v>
      </c>
      <c r="AA103" s="188" t="s">
        <v>5</v>
      </c>
      <c r="AB103" s="188" t="s">
        <v>5</v>
      </c>
      <c r="AC103" s="188" t="s">
        <v>5</v>
      </c>
      <c r="AD103" s="188" t="s">
        <v>5</v>
      </c>
      <c r="AE103" s="188" t="s">
        <v>5</v>
      </c>
      <c r="AF103" s="188"/>
      <c r="AG103" s="188" t="s">
        <v>5</v>
      </c>
      <c r="AH103" s="188" t="s">
        <v>5</v>
      </c>
      <c r="AI103" s="188" t="s">
        <v>5</v>
      </c>
      <c r="AJ103" s="188" t="s">
        <v>5</v>
      </c>
      <c r="AK103" s="304" t="s">
        <v>5</v>
      </c>
      <c r="AL103" s="303" t="s">
        <v>5</v>
      </c>
      <c r="AM103" s="188" t="s">
        <v>5</v>
      </c>
      <c r="AN103" s="188" t="s">
        <v>5</v>
      </c>
      <c r="AO103" s="188" t="s">
        <v>5</v>
      </c>
      <c r="AP103" s="307" t="s">
        <v>1012</v>
      </c>
      <c r="AQ103" s="188" t="s">
        <v>5</v>
      </c>
      <c r="AR103" s="306" t="s">
        <v>5</v>
      </c>
      <c r="AS103" s="303" t="s">
        <v>5</v>
      </c>
      <c r="AT103" s="188" t="s">
        <v>5</v>
      </c>
      <c r="AU103" s="188" t="s">
        <v>5</v>
      </c>
      <c r="AV103" s="188" t="s">
        <v>5</v>
      </c>
      <c r="AW103" s="188" t="s">
        <v>5</v>
      </c>
      <c r="AX103" s="188" t="s">
        <v>5</v>
      </c>
      <c r="AY103" s="188" t="s">
        <v>5</v>
      </c>
      <c r="AZ103" s="307" t="s">
        <v>1012</v>
      </c>
      <c r="BA103" s="188" t="s">
        <v>5</v>
      </c>
      <c r="BB103" s="304" t="s">
        <v>5</v>
      </c>
      <c r="BC103" s="308" t="s">
        <v>5</v>
      </c>
      <c r="BD103" s="300" t="s">
        <v>5</v>
      </c>
      <c r="BE103" s="309" t="s">
        <v>1012</v>
      </c>
      <c r="BF103" s="300" t="s">
        <v>5</v>
      </c>
      <c r="BG103" s="300" t="s">
        <v>5</v>
      </c>
      <c r="BH103" s="300" t="s">
        <v>5</v>
      </c>
      <c r="BI103" s="300" t="s">
        <v>5</v>
      </c>
      <c r="BJ103" s="300" t="s">
        <v>5</v>
      </c>
      <c r="BK103" s="300" t="s">
        <v>5</v>
      </c>
      <c r="BL103" s="300" t="s">
        <v>5</v>
      </c>
      <c r="BM103" s="309" t="s">
        <v>1012</v>
      </c>
      <c r="BN103" s="300" t="s">
        <v>5</v>
      </c>
      <c r="BO103" s="300" t="s">
        <v>5</v>
      </c>
      <c r="BP103" s="309" t="s">
        <v>1012</v>
      </c>
      <c r="BQ103" s="300" t="s">
        <v>5</v>
      </c>
      <c r="BR103" s="300"/>
      <c r="BS103" s="309" t="s">
        <v>1012</v>
      </c>
      <c r="BT103" s="309" t="s">
        <v>1012</v>
      </c>
      <c r="BU103" s="300" t="s">
        <v>5</v>
      </c>
      <c r="BV103" s="301" t="s">
        <v>5</v>
      </c>
      <c r="BW103" s="310">
        <f t="shared" si="70"/>
        <v>0</v>
      </c>
      <c r="BX103" s="311">
        <f t="shared" si="71"/>
        <v>0</v>
      </c>
      <c r="BY103" s="312">
        <f t="shared" si="72"/>
        <v>1</v>
      </c>
      <c r="BZ103" s="311">
        <f t="shared" si="73"/>
        <v>0</v>
      </c>
      <c r="CA103" s="312">
        <f t="shared" si="74"/>
        <v>0</v>
      </c>
      <c r="CB103" s="311">
        <f t="shared" si="75"/>
        <v>0</v>
      </c>
      <c r="CC103" s="312">
        <f t="shared" si="76"/>
        <v>1</v>
      </c>
      <c r="CD103" s="311">
        <f t="shared" si="77"/>
        <v>0</v>
      </c>
      <c r="CE103" s="312">
        <f t="shared" si="78"/>
        <v>0</v>
      </c>
      <c r="CF103" s="311">
        <f t="shared" si="79"/>
        <v>0</v>
      </c>
      <c r="CG103" s="312">
        <f t="shared" si="80"/>
        <v>1</v>
      </c>
      <c r="CH103" s="311">
        <f t="shared" si="81"/>
        <v>0</v>
      </c>
      <c r="CI103" s="312">
        <f t="shared" si="82"/>
        <v>0</v>
      </c>
      <c r="CJ103" s="311">
        <f t="shared" si="83"/>
        <v>0</v>
      </c>
      <c r="CK103" s="312">
        <f t="shared" si="84"/>
        <v>0</v>
      </c>
      <c r="CL103" s="311">
        <f t="shared" si="85"/>
        <v>0</v>
      </c>
      <c r="CM103" s="312">
        <f t="shared" si="86"/>
        <v>0</v>
      </c>
      <c r="CN103" s="311">
        <f t="shared" si="87"/>
        <v>0</v>
      </c>
      <c r="CO103" s="312">
        <v>0</v>
      </c>
      <c r="CP103" s="311">
        <v>0</v>
      </c>
      <c r="CQ103" s="312">
        <f t="shared" si="88"/>
        <v>0</v>
      </c>
      <c r="CR103" s="311">
        <f t="shared" si="89"/>
        <v>0</v>
      </c>
      <c r="CS103" s="312">
        <f t="shared" si="90"/>
        <v>0</v>
      </c>
      <c r="CT103" s="311">
        <f t="shared" si="91"/>
        <v>0</v>
      </c>
      <c r="CU103" s="312">
        <v>0</v>
      </c>
      <c r="CV103" s="311">
        <v>0</v>
      </c>
      <c r="CW103" s="312">
        <f t="shared" si="92"/>
        <v>1</v>
      </c>
      <c r="CX103" s="311">
        <f t="shared" si="93"/>
        <v>0</v>
      </c>
      <c r="CY103" s="312">
        <f t="shared" si="94"/>
        <v>0</v>
      </c>
      <c r="CZ103" s="311">
        <f t="shared" si="95"/>
        <v>0</v>
      </c>
      <c r="DA103" s="312">
        <f t="shared" si="96"/>
        <v>1</v>
      </c>
      <c r="DB103" s="311">
        <f t="shared" si="97"/>
        <v>0</v>
      </c>
      <c r="DC103" s="313">
        <f t="shared" si="98"/>
        <v>64</v>
      </c>
      <c r="DD103" s="314">
        <f t="shared" si="99"/>
        <v>0</v>
      </c>
      <c r="DE103" s="312">
        <f t="shared" si="100"/>
        <v>1</v>
      </c>
      <c r="DF103" s="311">
        <f t="shared" si="101"/>
        <v>0</v>
      </c>
      <c r="DG103" s="312">
        <f t="shared" si="102"/>
        <v>0</v>
      </c>
      <c r="DH103" s="315">
        <f t="shared" si="103"/>
        <v>0</v>
      </c>
      <c r="DI103" s="296" t="s">
        <v>117</v>
      </c>
    </row>
    <row r="104" spans="1:113" ht="15.75">
      <c r="A104" s="297" t="s">
        <v>256</v>
      </c>
      <c r="B104" s="511" t="s">
        <v>122</v>
      </c>
      <c r="C104" s="296"/>
      <c r="D104" s="297" t="s">
        <v>1010</v>
      </c>
      <c r="E104" s="316" t="str">
        <f t="shared" si="68"/>
        <v/>
      </c>
      <c r="F104" s="299"/>
      <c r="G104" s="300" t="s">
        <v>5</v>
      </c>
      <c r="H104" s="300" t="s">
        <v>5</v>
      </c>
      <c r="I104" s="301" t="s">
        <v>5</v>
      </c>
      <c r="J104" s="302" t="str">
        <f t="shared" si="69"/>
        <v xml:space="preserve">CA_SENSOR_12
HW_MALFUNCTION
</v>
      </c>
      <c r="K104" s="303" t="s">
        <v>5</v>
      </c>
      <c r="L104" s="188" t="s">
        <v>5</v>
      </c>
      <c r="M104" s="188" t="s">
        <v>5</v>
      </c>
      <c r="N104" s="188" t="s">
        <v>5</v>
      </c>
      <c r="O104" s="188" t="s">
        <v>5</v>
      </c>
      <c r="P104" s="188"/>
      <c r="Q104" s="188" t="s">
        <v>1011</v>
      </c>
      <c r="R104" s="188" t="s">
        <v>5</v>
      </c>
      <c r="S104" s="188" t="s">
        <v>5</v>
      </c>
      <c r="T104" s="188" t="s">
        <v>5</v>
      </c>
      <c r="U104" s="188" t="s">
        <v>5</v>
      </c>
      <c r="V104" s="188" t="s">
        <v>5</v>
      </c>
      <c r="W104" s="188" t="s">
        <v>5</v>
      </c>
      <c r="X104" s="188" t="s">
        <v>5</v>
      </c>
      <c r="Y104" s="188" t="s">
        <v>5</v>
      </c>
      <c r="Z104" s="188" t="s">
        <v>5</v>
      </c>
      <c r="AA104" s="188" t="s">
        <v>5</v>
      </c>
      <c r="AB104" s="188" t="s">
        <v>1011</v>
      </c>
      <c r="AC104" s="188" t="s">
        <v>5</v>
      </c>
      <c r="AD104" s="188" t="s">
        <v>5</v>
      </c>
      <c r="AE104" s="188" t="s">
        <v>5</v>
      </c>
      <c r="AF104" s="188"/>
      <c r="AG104" s="188" t="s">
        <v>5</v>
      </c>
      <c r="AH104" s="188" t="s">
        <v>5</v>
      </c>
      <c r="AI104" s="188" t="s">
        <v>5</v>
      </c>
      <c r="AJ104" s="188" t="s">
        <v>5</v>
      </c>
      <c r="AK104" s="304" t="s">
        <v>5</v>
      </c>
      <c r="AL104" s="303" t="s">
        <v>5</v>
      </c>
      <c r="AM104" s="188" t="s">
        <v>5</v>
      </c>
      <c r="AN104" s="188" t="s">
        <v>5</v>
      </c>
      <c r="AO104" s="188" t="s">
        <v>5</v>
      </c>
      <c r="AP104" s="188" t="s">
        <v>1012</v>
      </c>
      <c r="AQ104" s="188" t="s">
        <v>5</v>
      </c>
      <c r="AR104" s="306" t="s">
        <v>5</v>
      </c>
      <c r="AS104" s="303" t="s">
        <v>5</v>
      </c>
      <c r="AT104" s="188" t="s">
        <v>5</v>
      </c>
      <c r="AU104" s="188" t="s">
        <v>5</v>
      </c>
      <c r="AV104" s="188" t="s">
        <v>5</v>
      </c>
      <c r="AW104" s="188" t="s">
        <v>5</v>
      </c>
      <c r="AX104" s="188" t="s">
        <v>5</v>
      </c>
      <c r="AY104" s="188" t="s">
        <v>5</v>
      </c>
      <c r="AZ104" s="188" t="s">
        <v>1012</v>
      </c>
      <c r="BA104" s="188" t="s">
        <v>5</v>
      </c>
      <c r="BB104" s="304" t="s">
        <v>5</v>
      </c>
      <c r="BC104" s="308" t="s">
        <v>5</v>
      </c>
      <c r="BD104" s="300" t="s">
        <v>5</v>
      </c>
      <c r="BE104" s="300" t="s">
        <v>1012</v>
      </c>
      <c r="BF104" s="300" t="s">
        <v>5</v>
      </c>
      <c r="BG104" s="300" t="s">
        <v>5</v>
      </c>
      <c r="BH104" s="300" t="s">
        <v>5</v>
      </c>
      <c r="BI104" s="300" t="s">
        <v>5</v>
      </c>
      <c r="BJ104" s="300" t="s">
        <v>5</v>
      </c>
      <c r="BK104" s="300" t="s">
        <v>5</v>
      </c>
      <c r="BL104" s="300" t="s">
        <v>5</v>
      </c>
      <c r="BM104" s="300" t="s">
        <v>1012</v>
      </c>
      <c r="BN104" s="300" t="s">
        <v>5</v>
      </c>
      <c r="BO104" s="300" t="s">
        <v>5</v>
      </c>
      <c r="BP104" s="300" t="s">
        <v>1012</v>
      </c>
      <c r="BQ104" s="300" t="s">
        <v>5</v>
      </c>
      <c r="BR104" s="300"/>
      <c r="BS104" s="309" t="s">
        <v>1012</v>
      </c>
      <c r="BT104" s="300" t="s">
        <v>1012</v>
      </c>
      <c r="BU104" s="300" t="s">
        <v>5</v>
      </c>
      <c r="BV104" s="301" t="s">
        <v>5</v>
      </c>
      <c r="BW104" s="310">
        <f t="shared" si="70"/>
        <v>0</v>
      </c>
      <c r="BX104" s="311">
        <f t="shared" si="71"/>
        <v>0</v>
      </c>
      <c r="BY104" s="312">
        <f t="shared" si="72"/>
        <v>1</v>
      </c>
      <c r="BZ104" s="311">
        <f t="shared" si="73"/>
        <v>0</v>
      </c>
      <c r="CA104" s="312">
        <f t="shared" si="74"/>
        <v>0</v>
      </c>
      <c r="CB104" s="311">
        <f t="shared" si="75"/>
        <v>0</v>
      </c>
      <c r="CC104" s="312">
        <f t="shared" si="76"/>
        <v>1</v>
      </c>
      <c r="CD104" s="311">
        <f t="shared" si="77"/>
        <v>0</v>
      </c>
      <c r="CE104" s="312">
        <f t="shared" si="78"/>
        <v>0</v>
      </c>
      <c r="CF104" s="311">
        <f t="shared" si="79"/>
        <v>0</v>
      </c>
      <c r="CG104" s="312">
        <f t="shared" si="80"/>
        <v>1</v>
      </c>
      <c r="CH104" s="311">
        <f t="shared" si="81"/>
        <v>0</v>
      </c>
      <c r="CI104" s="312">
        <f t="shared" si="82"/>
        <v>0</v>
      </c>
      <c r="CJ104" s="311">
        <f t="shared" si="83"/>
        <v>0</v>
      </c>
      <c r="CK104" s="312">
        <f t="shared" si="84"/>
        <v>0</v>
      </c>
      <c r="CL104" s="311">
        <f t="shared" si="85"/>
        <v>0</v>
      </c>
      <c r="CM104" s="312">
        <f t="shared" si="86"/>
        <v>0</v>
      </c>
      <c r="CN104" s="311">
        <f t="shared" si="87"/>
        <v>0</v>
      </c>
      <c r="CO104" s="312">
        <v>0</v>
      </c>
      <c r="CP104" s="311">
        <v>0</v>
      </c>
      <c r="CQ104" s="312">
        <f t="shared" si="88"/>
        <v>0</v>
      </c>
      <c r="CR104" s="311">
        <f t="shared" si="89"/>
        <v>0</v>
      </c>
      <c r="CS104" s="312">
        <f t="shared" si="90"/>
        <v>0</v>
      </c>
      <c r="CT104" s="311">
        <f t="shared" si="91"/>
        <v>0</v>
      </c>
      <c r="CU104" s="312">
        <v>0</v>
      </c>
      <c r="CV104" s="311">
        <v>0</v>
      </c>
      <c r="CW104" s="312">
        <f t="shared" si="92"/>
        <v>1</v>
      </c>
      <c r="CX104" s="311">
        <f t="shared" si="93"/>
        <v>0</v>
      </c>
      <c r="CY104" s="312">
        <f t="shared" si="94"/>
        <v>0</v>
      </c>
      <c r="CZ104" s="311">
        <f t="shared" si="95"/>
        <v>0</v>
      </c>
      <c r="DA104" s="312">
        <f t="shared" si="96"/>
        <v>1</v>
      </c>
      <c r="DB104" s="311">
        <f t="shared" si="97"/>
        <v>0</v>
      </c>
      <c r="DC104" s="313">
        <f t="shared" si="98"/>
        <v>64</v>
      </c>
      <c r="DD104" s="314">
        <f t="shared" si="99"/>
        <v>0</v>
      </c>
      <c r="DE104" s="312">
        <f t="shared" si="100"/>
        <v>1</v>
      </c>
      <c r="DF104" s="311">
        <f t="shared" si="101"/>
        <v>0</v>
      </c>
      <c r="DG104" s="312">
        <f t="shared" si="102"/>
        <v>0</v>
      </c>
      <c r="DH104" s="315">
        <f t="shared" si="103"/>
        <v>0</v>
      </c>
      <c r="DI104" s="296" t="s">
        <v>123</v>
      </c>
    </row>
    <row r="105" spans="1:113" ht="47.25">
      <c r="A105" s="514" t="s">
        <v>258</v>
      </c>
      <c r="B105" s="511" t="s">
        <v>120</v>
      </c>
      <c r="C105" s="317" t="s">
        <v>1506</v>
      </c>
      <c r="D105" s="514" t="s">
        <v>1010</v>
      </c>
      <c r="E105" s="316" t="str">
        <f t="shared" si="68"/>
        <v xml:space="preserve">EC_DRIVE_TEST_INACTIVE
</v>
      </c>
      <c r="F105" s="299"/>
      <c r="G105" s="300" t="s">
        <v>1011</v>
      </c>
      <c r="H105" s="300" t="s">
        <v>5</v>
      </c>
      <c r="I105" s="301" t="s">
        <v>5</v>
      </c>
      <c r="J105" s="302" t="str">
        <f t="shared" si="69"/>
        <v/>
      </c>
      <c r="K105" s="303" t="s">
        <v>5</v>
      </c>
      <c r="L105" s="188" t="s">
        <v>5</v>
      </c>
      <c r="M105" s="188" t="s">
        <v>5</v>
      </c>
      <c r="N105" s="188" t="s">
        <v>5</v>
      </c>
      <c r="O105" s="188" t="s">
        <v>5</v>
      </c>
      <c r="P105" s="188"/>
      <c r="Q105" s="188"/>
      <c r="R105" s="188" t="s">
        <v>5</v>
      </c>
      <c r="S105" s="188" t="s">
        <v>5</v>
      </c>
      <c r="T105" s="188" t="s">
        <v>5</v>
      </c>
      <c r="U105" s="188" t="s">
        <v>5</v>
      </c>
      <c r="V105" s="188" t="s">
        <v>5</v>
      </c>
      <c r="W105" s="188" t="s">
        <v>5</v>
      </c>
      <c r="X105" s="188" t="s">
        <v>5</v>
      </c>
      <c r="Y105" s="188" t="s">
        <v>5</v>
      </c>
      <c r="Z105" s="188" t="s">
        <v>5</v>
      </c>
      <c r="AA105" s="188" t="s">
        <v>5</v>
      </c>
      <c r="AB105" s="188" t="s">
        <v>5</v>
      </c>
      <c r="AC105" s="188" t="s">
        <v>5</v>
      </c>
      <c r="AD105" s="188" t="s">
        <v>5</v>
      </c>
      <c r="AE105" s="188" t="s">
        <v>5</v>
      </c>
      <c r="AF105" s="188"/>
      <c r="AG105" s="188" t="s">
        <v>5</v>
      </c>
      <c r="AH105" s="188" t="s">
        <v>5</v>
      </c>
      <c r="AI105" s="188" t="s">
        <v>5</v>
      </c>
      <c r="AJ105" s="188" t="s">
        <v>5</v>
      </c>
      <c r="AK105" s="304" t="s">
        <v>5</v>
      </c>
      <c r="AL105" s="303" t="s">
        <v>5</v>
      </c>
      <c r="AM105" s="188" t="s">
        <v>5</v>
      </c>
      <c r="AN105" s="188" t="s">
        <v>5</v>
      </c>
      <c r="AO105" s="188" t="s">
        <v>5</v>
      </c>
      <c r="AP105" s="188" t="s">
        <v>5</v>
      </c>
      <c r="AQ105" s="188" t="s">
        <v>5</v>
      </c>
      <c r="AR105" s="306" t="s">
        <v>5</v>
      </c>
      <c r="AS105" s="303" t="s">
        <v>5</v>
      </c>
      <c r="AT105" s="188" t="s">
        <v>5</v>
      </c>
      <c r="AU105" s="188" t="s">
        <v>5</v>
      </c>
      <c r="AV105" s="188" t="s">
        <v>5</v>
      </c>
      <c r="AW105" s="188" t="s">
        <v>5</v>
      </c>
      <c r="AX105" s="188" t="s">
        <v>5</v>
      </c>
      <c r="AY105" s="188" t="s">
        <v>5</v>
      </c>
      <c r="AZ105" s="188" t="s">
        <v>5</v>
      </c>
      <c r="BA105" s="188" t="s">
        <v>5</v>
      </c>
      <c r="BB105" s="304" t="s">
        <v>5</v>
      </c>
      <c r="BC105" s="308" t="s">
        <v>5</v>
      </c>
      <c r="BD105" s="300" t="s">
        <v>5</v>
      </c>
      <c r="BE105" s="300" t="s">
        <v>5</v>
      </c>
      <c r="BF105" s="300" t="s">
        <v>5</v>
      </c>
      <c r="BG105" s="300" t="s">
        <v>5</v>
      </c>
      <c r="BH105" s="300" t="s">
        <v>5</v>
      </c>
      <c r="BI105" s="300" t="s">
        <v>5</v>
      </c>
      <c r="BJ105" s="300" t="s">
        <v>5</v>
      </c>
      <c r="BK105" s="300" t="s">
        <v>5</v>
      </c>
      <c r="BL105" s="300" t="s">
        <v>5</v>
      </c>
      <c r="BM105" s="300" t="s">
        <v>5</v>
      </c>
      <c r="BN105" s="300" t="s">
        <v>5</v>
      </c>
      <c r="BO105" s="300" t="s">
        <v>5</v>
      </c>
      <c r="BP105" s="300" t="s">
        <v>5</v>
      </c>
      <c r="BQ105" s="300" t="s">
        <v>5</v>
      </c>
      <c r="BR105" s="300"/>
      <c r="BS105" s="300"/>
      <c r="BT105" s="300" t="s">
        <v>5</v>
      </c>
      <c r="BU105" s="300" t="s">
        <v>5</v>
      </c>
      <c r="BV105" s="301" t="s">
        <v>5</v>
      </c>
      <c r="BW105" s="310">
        <f t="shared" si="70"/>
        <v>0</v>
      </c>
      <c r="BX105" s="311">
        <f t="shared" si="71"/>
        <v>0</v>
      </c>
      <c r="BY105" s="312">
        <f t="shared" si="72"/>
        <v>0</v>
      </c>
      <c r="BZ105" s="311">
        <f t="shared" si="73"/>
        <v>0</v>
      </c>
      <c r="CA105" s="312">
        <f t="shared" si="74"/>
        <v>0</v>
      </c>
      <c r="CB105" s="311">
        <f t="shared" si="75"/>
        <v>0</v>
      </c>
      <c r="CC105" s="312">
        <f t="shared" si="76"/>
        <v>0</v>
      </c>
      <c r="CD105" s="311">
        <f t="shared" si="77"/>
        <v>0</v>
      </c>
      <c r="CE105" s="312">
        <f t="shared" si="78"/>
        <v>0</v>
      </c>
      <c r="CF105" s="311">
        <f t="shared" si="79"/>
        <v>0</v>
      </c>
      <c r="CG105" s="312">
        <f t="shared" si="80"/>
        <v>0</v>
      </c>
      <c r="CH105" s="311">
        <f t="shared" si="81"/>
        <v>0</v>
      </c>
      <c r="CI105" s="312">
        <f t="shared" si="82"/>
        <v>0</v>
      </c>
      <c r="CJ105" s="311">
        <f t="shared" si="83"/>
        <v>0</v>
      </c>
      <c r="CK105" s="312">
        <f t="shared" si="84"/>
        <v>0</v>
      </c>
      <c r="CL105" s="311">
        <f t="shared" si="85"/>
        <v>0</v>
      </c>
      <c r="CM105" s="312">
        <f t="shared" si="86"/>
        <v>0</v>
      </c>
      <c r="CN105" s="311">
        <f t="shared" si="87"/>
        <v>0</v>
      </c>
      <c r="CO105" s="312">
        <v>0</v>
      </c>
      <c r="CP105" s="311">
        <v>0</v>
      </c>
      <c r="CQ105" s="312">
        <f t="shared" si="88"/>
        <v>0</v>
      </c>
      <c r="CR105" s="311">
        <f t="shared" si="89"/>
        <v>0</v>
      </c>
      <c r="CS105" s="312">
        <f t="shared" si="90"/>
        <v>0</v>
      </c>
      <c r="CT105" s="311">
        <f t="shared" si="91"/>
        <v>0</v>
      </c>
      <c r="CU105" s="312">
        <v>0</v>
      </c>
      <c r="CV105" s="311">
        <v>0</v>
      </c>
      <c r="CW105" s="312">
        <f t="shared" si="92"/>
        <v>0</v>
      </c>
      <c r="CX105" s="311">
        <f t="shared" si="93"/>
        <v>0</v>
      </c>
      <c r="CY105" s="312">
        <f t="shared" si="94"/>
        <v>0</v>
      </c>
      <c r="CZ105" s="311">
        <f t="shared" si="95"/>
        <v>0</v>
      </c>
      <c r="DA105" s="312">
        <f t="shared" si="96"/>
        <v>0</v>
      </c>
      <c r="DB105" s="311">
        <f t="shared" si="97"/>
        <v>0</v>
      </c>
      <c r="DC105" s="313">
        <f t="shared" si="98"/>
        <v>0</v>
      </c>
      <c r="DD105" s="314">
        <f t="shared" si="99"/>
        <v>0</v>
      </c>
      <c r="DE105" s="312">
        <f t="shared" si="100"/>
        <v>0</v>
      </c>
      <c r="DF105" s="311">
        <f t="shared" si="101"/>
        <v>0</v>
      </c>
      <c r="DG105" s="312">
        <f t="shared" si="102"/>
        <v>0</v>
      </c>
      <c r="DH105" s="315">
        <f t="shared" si="103"/>
        <v>0</v>
      </c>
      <c r="DI105" s="296" t="s">
        <v>36</v>
      </c>
    </row>
    <row r="106" spans="1:113" ht="15.75">
      <c r="A106" s="297" t="s">
        <v>260</v>
      </c>
      <c r="B106" s="511" t="s">
        <v>35</v>
      </c>
      <c r="C106" s="296"/>
      <c r="D106" s="297" t="s">
        <v>1010</v>
      </c>
      <c r="E106" s="316" t="str">
        <f t="shared" si="68"/>
        <v/>
      </c>
      <c r="F106" s="299"/>
      <c r="G106" s="300" t="s">
        <v>5</v>
      </c>
      <c r="H106" s="300" t="s">
        <v>5</v>
      </c>
      <c r="I106" s="301" t="s">
        <v>5</v>
      </c>
      <c r="J106" s="302" t="str">
        <f t="shared" si="69"/>
        <v xml:space="preserve">SYS_AVAILABLE
</v>
      </c>
      <c r="K106" s="303" t="s">
        <v>5</v>
      </c>
      <c r="L106" s="188" t="s">
        <v>5</v>
      </c>
      <c r="M106" s="188" t="s">
        <v>5</v>
      </c>
      <c r="N106" s="188" t="s">
        <v>5</v>
      </c>
      <c r="O106" s="188" t="s">
        <v>5</v>
      </c>
      <c r="P106" s="188"/>
      <c r="Q106" s="188"/>
      <c r="R106" s="188" t="s">
        <v>5</v>
      </c>
      <c r="S106" s="188" t="s">
        <v>5</v>
      </c>
      <c r="T106" s="188" t="s">
        <v>5</v>
      </c>
      <c r="U106" s="188" t="s">
        <v>5</v>
      </c>
      <c r="V106" s="188" t="s">
        <v>5</v>
      </c>
      <c r="W106" s="188" t="s">
        <v>5</v>
      </c>
      <c r="X106" s="188" t="s">
        <v>5</v>
      </c>
      <c r="Y106" s="188" t="s">
        <v>1011</v>
      </c>
      <c r="Z106" s="188" t="s">
        <v>5</v>
      </c>
      <c r="AA106" s="188" t="s">
        <v>5</v>
      </c>
      <c r="AB106" s="188" t="s">
        <v>5</v>
      </c>
      <c r="AC106" s="188" t="s">
        <v>5</v>
      </c>
      <c r="AD106" s="188" t="s">
        <v>5</v>
      </c>
      <c r="AE106" s="188" t="s">
        <v>5</v>
      </c>
      <c r="AF106" s="188"/>
      <c r="AG106" s="188" t="s">
        <v>5</v>
      </c>
      <c r="AH106" s="188" t="s">
        <v>5</v>
      </c>
      <c r="AI106" s="188" t="s">
        <v>5</v>
      </c>
      <c r="AJ106" s="188" t="s">
        <v>5</v>
      </c>
      <c r="AK106" s="304" t="s">
        <v>5</v>
      </c>
      <c r="AL106" s="303" t="s">
        <v>5</v>
      </c>
      <c r="AM106" s="188" t="s">
        <v>5</v>
      </c>
      <c r="AN106" s="188" t="s">
        <v>5</v>
      </c>
      <c r="AO106" s="188" t="s">
        <v>5</v>
      </c>
      <c r="AP106" s="188" t="s">
        <v>5</v>
      </c>
      <c r="AQ106" s="188" t="s">
        <v>5</v>
      </c>
      <c r="AR106" s="306" t="s">
        <v>5</v>
      </c>
      <c r="AS106" s="303" t="s">
        <v>5</v>
      </c>
      <c r="AT106" s="188" t="s">
        <v>5</v>
      </c>
      <c r="AU106" s="188" t="s">
        <v>5</v>
      </c>
      <c r="AV106" s="188" t="s">
        <v>5</v>
      </c>
      <c r="AW106" s="188" t="s">
        <v>5</v>
      </c>
      <c r="AX106" s="188" t="s">
        <v>5</v>
      </c>
      <c r="AY106" s="188" t="s">
        <v>5</v>
      </c>
      <c r="AZ106" s="188" t="s">
        <v>5</v>
      </c>
      <c r="BA106" s="188" t="s">
        <v>5</v>
      </c>
      <c r="BB106" s="304" t="s">
        <v>5</v>
      </c>
      <c r="BC106" s="308" t="s">
        <v>5</v>
      </c>
      <c r="BD106" s="300" t="s">
        <v>5</v>
      </c>
      <c r="BE106" s="300" t="s">
        <v>5</v>
      </c>
      <c r="BF106" s="300" t="s">
        <v>5</v>
      </c>
      <c r="BG106" s="300" t="s">
        <v>5</v>
      </c>
      <c r="BH106" s="300" t="s">
        <v>5</v>
      </c>
      <c r="BI106" s="300" t="s">
        <v>5</v>
      </c>
      <c r="BJ106" s="300" t="s">
        <v>5</v>
      </c>
      <c r="BK106" s="300" t="s">
        <v>5</v>
      </c>
      <c r="BL106" s="300" t="s">
        <v>5</v>
      </c>
      <c r="BM106" s="300" t="s">
        <v>5</v>
      </c>
      <c r="BN106" s="300" t="s">
        <v>5</v>
      </c>
      <c r="BO106" s="300" t="s">
        <v>5</v>
      </c>
      <c r="BP106" s="300" t="s">
        <v>5</v>
      </c>
      <c r="BQ106" s="300" t="s">
        <v>5</v>
      </c>
      <c r="BR106" s="300"/>
      <c r="BS106" s="300"/>
      <c r="BT106" s="300" t="s">
        <v>5</v>
      </c>
      <c r="BU106" s="300" t="s">
        <v>5</v>
      </c>
      <c r="BV106" s="301" t="s">
        <v>5</v>
      </c>
      <c r="BW106" s="310">
        <f t="shared" si="70"/>
        <v>0</v>
      </c>
      <c r="BX106" s="311">
        <f t="shared" si="71"/>
        <v>0</v>
      </c>
      <c r="BY106" s="312">
        <f t="shared" si="72"/>
        <v>0</v>
      </c>
      <c r="BZ106" s="311">
        <f t="shared" si="73"/>
        <v>0</v>
      </c>
      <c r="CA106" s="312">
        <f t="shared" si="74"/>
        <v>0</v>
      </c>
      <c r="CB106" s="311">
        <f t="shared" si="75"/>
        <v>0</v>
      </c>
      <c r="CC106" s="312">
        <f t="shared" si="76"/>
        <v>0</v>
      </c>
      <c r="CD106" s="311">
        <f t="shared" si="77"/>
        <v>0</v>
      </c>
      <c r="CE106" s="312">
        <f t="shared" si="78"/>
        <v>0</v>
      </c>
      <c r="CF106" s="311">
        <f t="shared" si="79"/>
        <v>0</v>
      </c>
      <c r="CG106" s="312">
        <f t="shared" si="80"/>
        <v>0</v>
      </c>
      <c r="CH106" s="311">
        <f t="shared" si="81"/>
        <v>0</v>
      </c>
      <c r="CI106" s="312">
        <f t="shared" si="82"/>
        <v>0</v>
      </c>
      <c r="CJ106" s="311">
        <f t="shared" si="83"/>
        <v>0</v>
      </c>
      <c r="CK106" s="312">
        <f t="shared" si="84"/>
        <v>0</v>
      </c>
      <c r="CL106" s="311">
        <f t="shared" si="85"/>
        <v>0</v>
      </c>
      <c r="CM106" s="312">
        <f t="shared" si="86"/>
        <v>0</v>
      </c>
      <c r="CN106" s="311">
        <f t="shared" si="87"/>
        <v>0</v>
      </c>
      <c r="CO106" s="312">
        <v>0</v>
      </c>
      <c r="CP106" s="311">
        <v>0</v>
      </c>
      <c r="CQ106" s="312">
        <f t="shared" si="88"/>
        <v>0</v>
      </c>
      <c r="CR106" s="311">
        <f t="shared" si="89"/>
        <v>0</v>
      </c>
      <c r="CS106" s="312">
        <f t="shared" si="90"/>
        <v>0</v>
      </c>
      <c r="CT106" s="311">
        <f t="shared" si="91"/>
        <v>0</v>
      </c>
      <c r="CU106" s="312">
        <v>0</v>
      </c>
      <c r="CV106" s="311">
        <v>0</v>
      </c>
      <c r="CW106" s="312">
        <f t="shared" si="92"/>
        <v>0</v>
      </c>
      <c r="CX106" s="311">
        <f t="shared" si="93"/>
        <v>0</v>
      </c>
      <c r="CY106" s="312">
        <f t="shared" si="94"/>
        <v>0</v>
      </c>
      <c r="CZ106" s="311">
        <f t="shared" si="95"/>
        <v>0</v>
      </c>
      <c r="DA106" s="312">
        <f t="shared" si="96"/>
        <v>0</v>
      </c>
      <c r="DB106" s="311">
        <f t="shared" si="97"/>
        <v>0</v>
      </c>
      <c r="DC106" s="313">
        <f t="shared" si="98"/>
        <v>0</v>
      </c>
      <c r="DD106" s="314">
        <f t="shared" si="99"/>
        <v>0</v>
      </c>
      <c r="DE106" s="312">
        <f t="shared" si="100"/>
        <v>0</v>
      </c>
      <c r="DF106" s="311">
        <f t="shared" si="101"/>
        <v>0</v>
      </c>
      <c r="DG106" s="312">
        <f t="shared" si="102"/>
        <v>0</v>
      </c>
      <c r="DH106" s="315">
        <f t="shared" si="103"/>
        <v>0</v>
      </c>
      <c r="DI106" s="296" t="s">
        <v>36</v>
      </c>
    </row>
    <row r="107" spans="1:113" ht="15.75">
      <c r="A107" s="297" t="s">
        <v>262</v>
      </c>
      <c r="B107" s="511" t="s">
        <v>42</v>
      </c>
      <c r="C107" s="296"/>
      <c r="D107" s="297" t="s">
        <v>1010</v>
      </c>
      <c r="E107" s="316" t="str">
        <f t="shared" si="68"/>
        <v/>
      </c>
      <c r="F107" s="299"/>
      <c r="G107" s="300" t="s">
        <v>5</v>
      </c>
      <c r="H107" s="300" t="s">
        <v>5</v>
      </c>
      <c r="I107" s="301" t="s">
        <v>5</v>
      </c>
      <c r="J107" s="302" t="str">
        <f t="shared" si="69"/>
        <v xml:space="preserve">SYS_AVAILABLE
</v>
      </c>
      <c r="K107" s="303" t="s">
        <v>5</v>
      </c>
      <c r="L107" s="188" t="s">
        <v>5</v>
      </c>
      <c r="M107" s="188" t="s">
        <v>5</v>
      </c>
      <c r="N107" s="188" t="s">
        <v>5</v>
      </c>
      <c r="O107" s="188" t="s">
        <v>5</v>
      </c>
      <c r="P107" s="188"/>
      <c r="Q107" s="188"/>
      <c r="R107" s="188" t="s">
        <v>5</v>
      </c>
      <c r="S107" s="188" t="s">
        <v>5</v>
      </c>
      <c r="T107" s="188" t="s">
        <v>5</v>
      </c>
      <c r="U107" s="188" t="s">
        <v>5</v>
      </c>
      <c r="V107" s="188" t="s">
        <v>5</v>
      </c>
      <c r="W107" s="188" t="s">
        <v>5</v>
      </c>
      <c r="X107" s="188" t="s">
        <v>5</v>
      </c>
      <c r="Y107" s="188" t="s">
        <v>1011</v>
      </c>
      <c r="Z107" s="188" t="s">
        <v>5</v>
      </c>
      <c r="AA107" s="188" t="s">
        <v>5</v>
      </c>
      <c r="AB107" s="188" t="s">
        <v>5</v>
      </c>
      <c r="AC107" s="188" t="s">
        <v>5</v>
      </c>
      <c r="AD107" s="188" t="s">
        <v>5</v>
      </c>
      <c r="AE107" s="188" t="s">
        <v>5</v>
      </c>
      <c r="AF107" s="188"/>
      <c r="AG107" s="188" t="s">
        <v>5</v>
      </c>
      <c r="AH107" s="188" t="s">
        <v>5</v>
      </c>
      <c r="AI107" s="188" t="s">
        <v>5</v>
      </c>
      <c r="AJ107" s="188" t="s">
        <v>5</v>
      </c>
      <c r="AK107" s="304" t="s">
        <v>5</v>
      </c>
      <c r="AL107" s="303" t="s">
        <v>5</v>
      </c>
      <c r="AM107" s="188" t="s">
        <v>5</v>
      </c>
      <c r="AN107" s="188" t="s">
        <v>5</v>
      </c>
      <c r="AO107" s="188" t="s">
        <v>5</v>
      </c>
      <c r="AP107" s="188" t="s">
        <v>5</v>
      </c>
      <c r="AQ107" s="188" t="s">
        <v>5</v>
      </c>
      <c r="AR107" s="306" t="s">
        <v>5</v>
      </c>
      <c r="AS107" s="303" t="s">
        <v>5</v>
      </c>
      <c r="AT107" s="188" t="s">
        <v>5</v>
      </c>
      <c r="AU107" s="188" t="s">
        <v>5</v>
      </c>
      <c r="AV107" s="188" t="s">
        <v>5</v>
      </c>
      <c r="AW107" s="188" t="s">
        <v>5</v>
      </c>
      <c r="AX107" s="188" t="s">
        <v>5</v>
      </c>
      <c r="AY107" s="188" t="s">
        <v>5</v>
      </c>
      <c r="AZ107" s="188" t="s">
        <v>5</v>
      </c>
      <c r="BA107" s="188" t="s">
        <v>5</v>
      </c>
      <c r="BB107" s="304" t="s">
        <v>5</v>
      </c>
      <c r="BC107" s="308" t="s">
        <v>5</v>
      </c>
      <c r="BD107" s="300" t="s">
        <v>5</v>
      </c>
      <c r="BE107" s="300" t="s">
        <v>5</v>
      </c>
      <c r="BF107" s="300" t="s">
        <v>5</v>
      </c>
      <c r="BG107" s="300" t="s">
        <v>5</v>
      </c>
      <c r="BH107" s="300" t="s">
        <v>5</v>
      </c>
      <c r="BI107" s="300" t="s">
        <v>5</v>
      </c>
      <c r="BJ107" s="300" t="s">
        <v>5</v>
      </c>
      <c r="BK107" s="300" t="s">
        <v>5</v>
      </c>
      <c r="BL107" s="300" t="s">
        <v>5</v>
      </c>
      <c r="BM107" s="300" t="s">
        <v>5</v>
      </c>
      <c r="BN107" s="300" t="s">
        <v>5</v>
      </c>
      <c r="BO107" s="300" t="s">
        <v>5</v>
      </c>
      <c r="BP107" s="300" t="s">
        <v>5</v>
      </c>
      <c r="BQ107" s="300" t="s">
        <v>5</v>
      </c>
      <c r="BR107" s="300"/>
      <c r="BS107" s="300"/>
      <c r="BT107" s="300" t="s">
        <v>5</v>
      </c>
      <c r="BU107" s="300" t="s">
        <v>5</v>
      </c>
      <c r="BV107" s="301" t="s">
        <v>5</v>
      </c>
      <c r="BW107" s="310">
        <f t="shared" si="70"/>
        <v>0</v>
      </c>
      <c r="BX107" s="311">
        <f t="shared" si="71"/>
        <v>0</v>
      </c>
      <c r="BY107" s="312">
        <f t="shared" si="72"/>
        <v>0</v>
      </c>
      <c r="BZ107" s="311">
        <f t="shared" si="73"/>
        <v>0</v>
      </c>
      <c r="CA107" s="312">
        <f t="shared" si="74"/>
        <v>0</v>
      </c>
      <c r="CB107" s="311">
        <f t="shared" si="75"/>
        <v>0</v>
      </c>
      <c r="CC107" s="312">
        <f t="shared" si="76"/>
        <v>0</v>
      </c>
      <c r="CD107" s="311">
        <f t="shared" si="77"/>
        <v>0</v>
      </c>
      <c r="CE107" s="312">
        <f t="shared" si="78"/>
        <v>0</v>
      </c>
      <c r="CF107" s="311">
        <f t="shared" si="79"/>
        <v>0</v>
      </c>
      <c r="CG107" s="312">
        <f t="shared" si="80"/>
        <v>0</v>
      </c>
      <c r="CH107" s="311">
        <f t="shared" si="81"/>
        <v>0</v>
      </c>
      <c r="CI107" s="312">
        <f t="shared" si="82"/>
        <v>0</v>
      </c>
      <c r="CJ107" s="311">
        <f t="shared" si="83"/>
        <v>0</v>
      </c>
      <c r="CK107" s="312">
        <f t="shared" si="84"/>
        <v>0</v>
      </c>
      <c r="CL107" s="311">
        <f t="shared" si="85"/>
        <v>0</v>
      </c>
      <c r="CM107" s="312">
        <f t="shared" si="86"/>
        <v>0</v>
      </c>
      <c r="CN107" s="311">
        <f t="shared" si="87"/>
        <v>0</v>
      </c>
      <c r="CO107" s="312">
        <v>0</v>
      </c>
      <c r="CP107" s="311">
        <v>0</v>
      </c>
      <c r="CQ107" s="312">
        <f t="shared" si="88"/>
        <v>0</v>
      </c>
      <c r="CR107" s="311">
        <f t="shared" si="89"/>
        <v>0</v>
      </c>
      <c r="CS107" s="312">
        <f t="shared" si="90"/>
        <v>0</v>
      </c>
      <c r="CT107" s="311">
        <f t="shared" si="91"/>
        <v>0</v>
      </c>
      <c r="CU107" s="312">
        <v>0</v>
      </c>
      <c r="CV107" s="311">
        <v>0</v>
      </c>
      <c r="CW107" s="312">
        <f t="shared" si="92"/>
        <v>0</v>
      </c>
      <c r="CX107" s="311">
        <f t="shared" si="93"/>
        <v>0</v>
      </c>
      <c r="CY107" s="312">
        <f t="shared" si="94"/>
        <v>0</v>
      </c>
      <c r="CZ107" s="311">
        <f t="shared" si="95"/>
        <v>0</v>
      </c>
      <c r="DA107" s="312">
        <f t="shared" si="96"/>
        <v>0</v>
      </c>
      <c r="DB107" s="311">
        <f t="shared" si="97"/>
        <v>0</v>
      </c>
      <c r="DC107" s="313">
        <f t="shared" si="98"/>
        <v>0</v>
      </c>
      <c r="DD107" s="314">
        <f t="shared" si="99"/>
        <v>0</v>
      </c>
      <c r="DE107" s="312">
        <f t="shared" si="100"/>
        <v>0</v>
      </c>
      <c r="DF107" s="311">
        <f t="shared" si="101"/>
        <v>0</v>
      </c>
      <c r="DG107" s="312">
        <f t="shared" si="102"/>
        <v>0</v>
      </c>
      <c r="DH107" s="315">
        <f t="shared" si="103"/>
        <v>0</v>
      </c>
      <c r="DI107" s="296" t="s">
        <v>36</v>
      </c>
    </row>
    <row r="108" spans="1:113" ht="15.75">
      <c r="A108" s="297" t="s">
        <v>264</v>
      </c>
      <c r="B108" s="511" t="s">
        <v>45</v>
      </c>
      <c r="C108" s="296"/>
      <c r="D108" s="297" t="s">
        <v>1010</v>
      </c>
      <c r="E108" s="316" t="str">
        <f t="shared" si="68"/>
        <v/>
      </c>
      <c r="F108" s="299"/>
      <c r="G108" s="300" t="s">
        <v>5</v>
      </c>
      <c r="H108" s="300" t="s">
        <v>5</v>
      </c>
      <c r="I108" s="301" t="s">
        <v>5</v>
      </c>
      <c r="J108" s="302" t="str">
        <f t="shared" si="69"/>
        <v xml:space="preserve">SYS_AVAILABLE
</v>
      </c>
      <c r="K108" s="303" t="s">
        <v>5</v>
      </c>
      <c r="L108" s="188" t="s">
        <v>5</v>
      </c>
      <c r="M108" s="188" t="s">
        <v>5</v>
      </c>
      <c r="N108" s="188" t="s">
        <v>5</v>
      </c>
      <c r="O108" s="188" t="s">
        <v>5</v>
      </c>
      <c r="P108" s="188"/>
      <c r="Q108" s="188"/>
      <c r="R108" s="188" t="s">
        <v>5</v>
      </c>
      <c r="S108" s="188" t="s">
        <v>5</v>
      </c>
      <c r="T108" s="188" t="s">
        <v>5</v>
      </c>
      <c r="U108" s="188" t="s">
        <v>5</v>
      </c>
      <c r="V108" s="188" t="s">
        <v>5</v>
      </c>
      <c r="W108" s="188" t="s">
        <v>5</v>
      </c>
      <c r="X108" s="188" t="s">
        <v>5</v>
      </c>
      <c r="Y108" s="188" t="s">
        <v>1011</v>
      </c>
      <c r="Z108" s="188" t="s">
        <v>5</v>
      </c>
      <c r="AA108" s="188" t="s">
        <v>5</v>
      </c>
      <c r="AB108" s="188" t="s">
        <v>5</v>
      </c>
      <c r="AC108" s="188" t="s">
        <v>5</v>
      </c>
      <c r="AD108" s="188" t="s">
        <v>5</v>
      </c>
      <c r="AE108" s="188" t="s">
        <v>5</v>
      </c>
      <c r="AF108" s="188"/>
      <c r="AG108" s="188" t="s">
        <v>5</v>
      </c>
      <c r="AH108" s="188" t="s">
        <v>5</v>
      </c>
      <c r="AI108" s="188" t="s">
        <v>5</v>
      </c>
      <c r="AJ108" s="188" t="s">
        <v>5</v>
      </c>
      <c r="AK108" s="304" t="s">
        <v>5</v>
      </c>
      <c r="AL108" s="303" t="s">
        <v>5</v>
      </c>
      <c r="AM108" s="188" t="s">
        <v>5</v>
      </c>
      <c r="AN108" s="188" t="s">
        <v>5</v>
      </c>
      <c r="AO108" s="188" t="s">
        <v>5</v>
      </c>
      <c r="AP108" s="188" t="s">
        <v>5</v>
      </c>
      <c r="AQ108" s="188" t="s">
        <v>5</v>
      </c>
      <c r="AR108" s="306" t="s">
        <v>5</v>
      </c>
      <c r="AS108" s="303" t="s">
        <v>5</v>
      </c>
      <c r="AT108" s="188" t="s">
        <v>5</v>
      </c>
      <c r="AU108" s="188" t="s">
        <v>5</v>
      </c>
      <c r="AV108" s="188" t="s">
        <v>5</v>
      </c>
      <c r="AW108" s="188" t="s">
        <v>5</v>
      </c>
      <c r="AX108" s="188" t="s">
        <v>5</v>
      </c>
      <c r="AY108" s="188" t="s">
        <v>5</v>
      </c>
      <c r="AZ108" s="188" t="s">
        <v>5</v>
      </c>
      <c r="BA108" s="188" t="s">
        <v>5</v>
      </c>
      <c r="BB108" s="304" t="s">
        <v>5</v>
      </c>
      <c r="BC108" s="308" t="s">
        <v>5</v>
      </c>
      <c r="BD108" s="300" t="s">
        <v>5</v>
      </c>
      <c r="BE108" s="300" t="s">
        <v>5</v>
      </c>
      <c r="BF108" s="300" t="s">
        <v>5</v>
      </c>
      <c r="BG108" s="300" t="s">
        <v>5</v>
      </c>
      <c r="BH108" s="300" t="s">
        <v>5</v>
      </c>
      <c r="BI108" s="300" t="s">
        <v>5</v>
      </c>
      <c r="BJ108" s="300" t="s">
        <v>5</v>
      </c>
      <c r="BK108" s="300" t="s">
        <v>5</v>
      </c>
      <c r="BL108" s="300" t="s">
        <v>5</v>
      </c>
      <c r="BM108" s="300" t="s">
        <v>5</v>
      </c>
      <c r="BN108" s="300" t="s">
        <v>5</v>
      </c>
      <c r="BO108" s="300" t="s">
        <v>5</v>
      </c>
      <c r="BP108" s="300" t="s">
        <v>5</v>
      </c>
      <c r="BQ108" s="300" t="s">
        <v>5</v>
      </c>
      <c r="BR108" s="300"/>
      <c r="BS108" s="300"/>
      <c r="BT108" s="300" t="s">
        <v>5</v>
      </c>
      <c r="BU108" s="300" t="s">
        <v>5</v>
      </c>
      <c r="BV108" s="301" t="s">
        <v>5</v>
      </c>
      <c r="BW108" s="310">
        <f t="shared" si="70"/>
        <v>0</v>
      </c>
      <c r="BX108" s="311">
        <f t="shared" si="71"/>
        <v>0</v>
      </c>
      <c r="BY108" s="312">
        <f t="shared" si="72"/>
        <v>0</v>
      </c>
      <c r="BZ108" s="311">
        <f t="shared" si="73"/>
        <v>0</v>
      </c>
      <c r="CA108" s="312">
        <f t="shared" si="74"/>
        <v>0</v>
      </c>
      <c r="CB108" s="311">
        <f t="shared" si="75"/>
        <v>0</v>
      </c>
      <c r="CC108" s="312">
        <f t="shared" si="76"/>
        <v>0</v>
      </c>
      <c r="CD108" s="311">
        <f t="shared" si="77"/>
        <v>0</v>
      </c>
      <c r="CE108" s="312">
        <f t="shared" si="78"/>
        <v>0</v>
      </c>
      <c r="CF108" s="311">
        <f t="shared" si="79"/>
        <v>0</v>
      </c>
      <c r="CG108" s="312">
        <f t="shared" si="80"/>
        <v>0</v>
      </c>
      <c r="CH108" s="311">
        <f t="shared" si="81"/>
        <v>0</v>
      </c>
      <c r="CI108" s="312">
        <f t="shared" si="82"/>
        <v>0</v>
      </c>
      <c r="CJ108" s="311">
        <f t="shared" si="83"/>
        <v>0</v>
      </c>
      <c r="CK108" s="312">
        <f t="shared" si="84"/>
        <v>0</v>
      </c>
      <c r="CL108" s="311">
        <f t="shared" si="85"/>
        <v>0</v>
      </c>
      <c r="CM108" s="312">
        <f t="shared" si="86"/>
        <v>0</v>
      </c>
      <c r="CN108" s="311">
        <f t="shared" si="87"/>
        <v>0</v>
      </c>
      <c r="CO108" s="312">
        <v>0</v>
      </c>
      <c r="CP108" s="311">
        <v>0</v>
      </c>
      <c r="CQ108" s="312">
        <f t="shared" si="88"/>
        <v>0</v>
      </c>
      <c r="CR108" s="311">
        <f t="shared" si="89"/>
        <v>0</v>
      </c>
      <c r="CS108" s="312">
        <f t="shared" si="90"/>
        <v>0</v>
      </c>
      <c r="CT108" s="311">
        <f t="shared" si="91"/>
        <v>0</v>
      </c>
      <c r="CU108" s="312">
        <v>0</v>
      </c>
      <c r="CV108" s="311">
        <v>0</v>
      </c>
      <c r="CW108" s="312">
        <f t="shared" si="92"/>
        <v>0</v>
      </c>
      <c r="CX108" s="311">
        <f t="shared" si="93"/>
        <v>0</v>
      </c>
      <c r="CY108" s="312">
        <f t="shared" si="94"/>
        <v>0</v>
      </c>
      <c r="CZ108" s="311">
        <f t="shared" si="95"/>
        <v>0</v>
      </c>
      <c r="DA108" s="312">
        <f t="shared" si="96"/>
        <v>0</v>
      </c>
      <c r="DB108" s="311">
        <f t="shared" si="97"/>
        <v>0</v>
      </c>
      <c r="DC108" s="313">
        <f t="shared" si="98"/>
        <v>0</v>
      </c>
      <c r="DD108" s="314">
        <f t="shared" si="99"/>
        <v>0</v>
      </c>
      <c r="DE108" s="312">
        <f t="shared" si="100"/>
        <v>0</v>
      </c>
      <c r="DF108" s="311">
        <f t="shared" si="101"/>
        <v>0</v>
      </c>
      <c r="DG108" s="312">
        <f t="shared" si="102"/>
        <v>0</v>
      </c>
      <c r="DH108" s="315">
        <f t="shared" si="103"/>
        <v>0</v>
      </c>
      <c r="DI108" s="296" t="s">
        <v>36</v>
      </c>
    </row>
    <row r="109" spans="1:113" ht="15.75">
      <c r="A109" s="297" t="s">
        <v>266</v>
      </c>
      <c r="B109" s="511" t="s">
        <v>46</v>
      </c>
      <c r="C109" s="296"/>
      <c r="D109" s="297" t="s">
        <v>1010</v>
      </c>
      <c r="E109" s="316" t="str">
        <f t="shared" si="68"/>
        <v/>
      </c>
      <c r="F109" s="299"/>
      <c r="G109" s="300" t="s">
        <v>5</v>
      </c>
      <c r="H109" s="300" t="s">
        <v>5</v>
      </c>
      <c r="I109" s="301" t="s">
        <v>5</v>
      </c>
      <c r="J109" s="302" t="str">
        <f t="shared" si="69"/>
        <v xml:space="preserve">SYS_AVAILABLE
</v>
      </c>
      <c r="K109" s="303" t="s">
        <v>5</v>
      </c>
      <c r="L109" s="188" t="s">
        <v>5</v>
      </c>
      <c r="M109" s="188" t="s">
        <v>5</v>
      </c>
      <c r="N109" s="188" t="s">
        <v>5</v>
      </c>
      <c r="O109" s="188" t="s">
        <v>5</v>
      </c>
      <c r="P109" s="188"/>
      <c r="Q109" s="188"/>
      <c r="R109" s="188" t="s">
        <v>5</v>
      </c>
      <c r="S109" s="188" t="s">
        <v>5</v>
      </c>
      <c r="T109" s="188" t="s">
        <v>5</v>
      </c>
      <c r="U109" s="188" t="s">
        <v>5</v>
      </c>
      <c r="V109" s="188" t="s">
        <v>5</v>
      </c>
      <c r="W109" s="188" t="s">
        <v>5</v>
      </c>
      <c r="X109" s="188" t="s">
        <v>5</v>
      </c>
      <c r="Y109" s="188" t="s">
        <v>1011</v>
      </c>
      <c r="Z109" s="188" t="s">
        <v>5</v>
      </c>
      <c r="AA109" s="188" t="s">
        <v>5</v>
      </c>
      <c r="AB109" s="188" t="s">
        <v>5</v>
      </c>
      <c r="AC109" s="188" t="s">
        <v>5</v>
      </c>
      <c r="AD109" s="188" t="s">
        <v>5</v>
      </c>
      <c r="AE109" s="188" t="s">
        <v>5</v>
      </c>
      <c r="AF109" s="188"/>
      <c r="AG109" s="188" t="s">
        <v>5</v>
      </c>
      <c r="AH109" s="188" t="s">
        <v>5</v>
      </c>
      <c r="AI109" s="188" t="s">
        <v>5</v>
      </c>
      <c r="AJ109" s="188" t="s">
        <v>5</v>
      </c>
      <c r="AK109" s="304" t="s">
        <v>5</v>
      </c>
      <c r="AL109" s="303" t="s">
        <v>5</v>
      </c>
      <c r="AM109" s="188" t="s">
        <v>5</v>
      </c>
      <c r="AN109" s="188" t="s">
        <v>5</v>
      </c>
      <c r="AO109" s="188" t="s">
        <v>5</v>
      </c>
      <c r="AP109" s="188" t="s">
        <v>5</v>
      </c>
      <c r="AQ109" s="188" t="s">
        <v>5</v>
      </c>
      <c r="AR109" s="306" t="s">
        <v>5</v>
      </c>
      <c r="AS109" s="303" t="s">
        <v>5</v>
      </c>
      <c r="AT109" s="188" t="s">
        <v>5</v>
      </c>
      <c r="AU109" s="188" t="s">
        <v>5</v>
      </c>
      <c r="AV109" s="188" t="s">
        <v>5</v>
      </c>
      <c r="AW109" s="188" t="s">
        <v>5</v>
      </c>
      <c r="AX109" s="188" t="s">
        <v>5</v>
      </c>
      <c r="AY109" s="188" t="s">
        <v>5</v>
      </c>
      <c r="AZ109" s="188" t="s">
        <v>5</v>
      </c>
      <c r="BA109" s="188" t="s">
        <v>5</v>
      </c>
      <c r="BB109" s="304" t="s">
        <v>5</v>
      </c>
      <c r="BC109" s="308" t="s">
        <v>5</v>
      </c>
      <c r="BD109" s="300" t="s">
        <v>5</v>
      </c>
      <c r="BE109" s="300" t="s">
        <v>5</v>
      </c>
      <c r="BF109" s="300" t="s">
        <v>5</v>
      </c>
      <c r="BG109" s="300" t="s">
        <v>5</v>
      </c>
      <c r="BH109" s="300" t="s">
        <v>5</v>
      </c>
      <c r="BI109" s="300" t="s">
        <v>5</v>
      </c>
      <c r="BJ109" s="300" t="s">
        <v>5</v>
      </c>
      <c r="BK109" s="300" t="s">
        <v>5</v>
      </c>
      <c r="BL109" s="300" t="s">
        <v>5</v>
      </c>
      <c r="BM109" s="300" t="s">
        <v>5</v>
      </c>
      <c r="BN109" s="300" t="s">
        <v>5</v>
      </c>
      <c r="BO109" s="300" t="s">
        <v>5</v>
      </c>
      <c r="BP109" s="300" t="s">
        <v>5</v>
      </c>
      <c r="BQ109" s="300" t="s">
        <v>5</v>
      </c>
      <c r="BR109" s="300"/>
      <c r="BS109" s="300"/>
      <c r="BT109" s="300" t="s">
        <v>5</v>
      </c>
      <c r="BU109" s="300" t="s">
        <v>5</v>
      </c>
      <c r="BV109" s="301" t="s">
        <v>5</v>
      </c>
      <c r="BW109" s="310">
        <f t="shared" si="70"/>
        <v>0</v>
      </c>
      <c r="BX109" s="311">
        <f t="shared" si="71"/>
        <v>0</v>
      </c>
      <c r="BY109" s="312">
        <f t="shared" si="72"/>
        <v>0</v>
      </c>
      <c r="BZ109" s="311">
        <f t="shared" si="73"/>
        <v>0</v>
      </c>
      <c r="CA109" s="312">
        <f t="shared" si="74"/>
        <v>0</v>
      </c>
      <c r="CB109" s="311">
        <f t="shared" si="75"/>
        <v>0</v>
      </c>
      <c r="CC109" s="312">
        <f t="shared" si="76"/>
        <v>0</v>
      </c>
      <c r="CD109" s="311">
        <f t="shared" si="77"/>
        <v>0</v>
      </c>
      <c r="CE109" s="312">
        <f t="shared" si="78"/>
        <v>0</v>
      </c>
      <c r="CF109" s="311">
        <f t="shared" si="79"/>
        <v>0</v>
      </c>
      <c r="CG109" s="312">
        <f t="shared" si="80"/>
        <v>0</v>
      </c>
      <c r="CH109" s="311">
        <f t="shared" si="81"/>
        <v>0</v>
      </c>
      <c r="CI109" s="312">
        <f t="shared" si="82"/>
        <v>0</v>
      </c>
      <c r="CJ109" s="311">
        <f t="shared" si="83"/>
        <v>0</v>
      </c>
      <c r="CK109" s="312">
        <f t="shared" si="84"/>
        <v>0</v>
      </c>
      <c r="CL109" s="311">
        <f t="shared" si="85"/>
        <v>0</v>
      </c>
      <c r="CM109" s="312">
        <f t="shared" si="86"/>
        <v>0</v>
      </c>
      <c r="CN109" s="311">
        <f t="shared" si="87"/>
        <v>0</v>
      </c>
      <c r="CO109" s="312">
        <v>0</v>
      </c>
      <c r="CP109" s="311">
        <v>0</v>
      </c>
      <c r="CQ109" s="312">
        <f t="shared" si="88"/>
        <v>0</v>
      </c>
      <c r="CR109" s="311">
        <f t="shared" si="89"/>
        <v>0</v>
      </c>
      <c r="CS109" s="312">
        <f t="shared" si="90"/>
        <v>0</v>
      </c>
      <c r="CT109" s="311">
        <f t="shared" si="91"/>
        <v>0</v>
      </c>
      <c r="CU109" s="312">
        <v>0</v>
      </c>
      <c r="CV109" s="311">
        <v>0</v>
      </c>
      <c r="CW109" s="312">
        <f t="shared" si="92"/>
        <v>0</v>
      </c>
      <c r="CX109" s="311">
        <f t="shared" si="93"/>
        <v>0</v>
      </c>
      <c r="CY109" s="312">
        <f t="shared" si="94"/>
        <v>0</v>
      </c>
      <c r="CZ109" s="311">
        <f t="shared" si="95"/>
        <v>0</v>
      </c>
      <c r="DA109" s="312">
        <f t="shared" si="96"/>
        <v>0</v>
      </c>
      <c r="DB109" s="311">
        <f t="shared" si="97"/>
        <v>0</v>
      </c>
      <c r="DC109" s="313">
        <f t="shared" si="98"/>
        <v>0</v>
      </c>
      <c r="DD109" s="314">
        <f t="shared" si="99"/>
        <v>0</v>
      </c>
      <c r="DE109" s="312">
        <f t="shared" si="100"/>
        <v>0</v>
      </c>
      <c r="DF109" s="311">
        <f t="shared" si="101"/>
        <v>0</v>
      </c>
      <c r="DG109" s="312">
        <f t="shared" si="102"/>
        <v>0</v>
      </c>
      <c r="DH109" s="315">
        <f t="shared" si="103"/>
        <v>0</v>
      </c>
      <c r="DI109" s="296" t="s">
        <v>36</v>
      </c>
    </row>
    <row r="110" spans="1:113" ht="15.75">
      <c r="A110" s="297" t="s">
        <v>268</v>
      </c>
      <c r="B110" s="511" t="s">
        <v>48</v>
      </c>
      <c r="C110" s="296"/>
      <c r="D110" s="297" t="s">
        <v>1010</v>
      </c>
      <c r="E110" s="316" t="str">
        <f t="shared" si="68"/>
        <v/>
      </c>
      <c r="F110" s="299"/>
      <c r="G110" s="300" t="s">
        <v>5</v>
      </c>
      <c r="H110" s="300" t="s">
        <v>5</v>
      </c>
      <c r="I110" s="301" t="s">
        <v>5</v>
      </c>
      <c r="J110" s="302" t="str">
        <f t="shared" si="69"/>
        <v xml:space="preserve">SYS_AVAILABLE
</v>
      </c>
      <c r="K110" s="303" t="s">
        <v>5</v>
      </c>
      <c r="L110" s="188" t="s">
        <v>5</v>
      </c>
      <c r="M110" s="188" t="s">
        <v>5</v>
      </c>
      <c r="N110" s="188" t="s">
        <v>5</v>
      </c>
      <c r="O110" s="188" t="s">
        <v>5</v>
      </c>
      <c r="P110" s="188"/>
      <c r="Q110" s="188"/>
      <c r="R110" s="188" t="s">
        <v>5</v>
      </c>
      <c r="S110" s="188" t="s">
        <v>5</v>
      </c>
      <c r="T110" s="188" t="s">
        <v>5</v>
      </c>
      <c r="U110" s="188" t="s">
        <v>5</v>
      </c>
      <c r="V110" s="188" t="s">
        <v>5</v>
      </c>
      <c r="W110" s="188" t="s">
        <v>5</v>
      </c>
      <c r="X110" s="188" t="s">
        <v>5</v>
      </c>
      <c r="Y110" s="188" t="s">
        <v>1011</v>
      </c>
      <c r="Z110" s="188" t="s">
        <v>5</v>
      </c>
      <c r="AA110" s="188" t="s">
        <v>5</v>
      </c>
      <c r="AB110" s="188" t="s">
        <v>5</v>
      </c>
      <c r="AC110" s="188" t="s">
        <v>5</v>
      </c>
      <c r="AD110" s="188" t="s">
        <v>5</v>
      </c>
      <c r="AE110" s="188" t="s">
        <v>5</v>
      </c>
      <c r="AF110" s="188"/>
      <c r="AG110" s="188" t="s">
        <v>5</v>
      </c>
      <c r="AH110" s="188" t="s">
        <v>5</v>
      </c>
      <c r="AI110" s="188" t="s">
        <v>5</v>
      </c>
      <c r="AJ110" s="188" t="s">
        <v>5</v>
      </c>
      <c r="AK110" s="304" t="s">
        <v>5</v>
      </c>
      <c r="AL110" s="303" t="s">
        <v>5</v>
      </c>
      <c r="AM110" s="188" t="s">
        <v>5</v>
      </c>
      <c r="AN110" s="188" t="s">
        <v>5</v>
      </c>
      <c r="AO110" s="188" t="s">
        <v>5</v>
      </c>
      <c r="AP110" s="188" t="s">
        <v>5</v>
      </c>
      <c r="AQ110" s="188" t="s">
        <v>5</v>
      </c>
      <c r="AR110" s="306" t="s">
        <v>5</v>
      </c>
      <c r="AS110" s="303" t="s">
        <v>5</v>
      </c>
      <c r="AT110" s="188" t="s">
        <v>5</v>
      </c>
      <c r="AU110" s="188" t="s">
        <v>5</v>
      </c>
      <c r="AV110" s="188" t="s">
        <v>5</v>
      </c>
      <c r="AW110" s="188" t="s">
        <v>5</v>
      </c>
      <c r="AX110" s="188" t="s">
        <v>5</v>
      </c>
      <c r="AY110" s="188" t="s">
        <v>5</v>
      </c>
      <c r="AZ110" s="188" t="s">
        <v>5</v>
      </c>
      <c r="BA110" s="188" t="s">
        <v>5</v>
      </c>
      <c r="BB110" s="304" t="s">
        <v>5</v>
      </c>
      <c r="BC110" s="308" t="s">
        <v>5</v>
      </c>
      <c r="BD110" s="300" t="s">
        <v>5</v>
      </c>
      <c r="BE110" s="300" t="s">
        <v>5</v>
      </c>
      <c r="BF110" s="300" t="s">
        <v>5</v>
      </c>
      <c r="BG110" s="300" t="s">
        <v>5</v>
      </c>
      <c r="BH110" s="300" t="s">
        <v>5</v>
      </c>
      <c r="BI110" s="300" t="s">
        <v>5</v>
      </c>
      <c r="BJ110" s="300" t="s">
        <v>5</v>
      </c>
      <c r="BK110" s="300" t="s">
        <v>5</v>
      </c>
      <c r="BL110" s="300" t="s">
        <v>5</v>
      </c>
      <c r="BM110" s="300" t="s">
        <v>5</v>
      </c>
      <c r="BN110" s="300" t="s">
        <v>5</v>
      </c>
      <c r="BO110" s="300" t="s">
        <v>5</v>
      </c>
      <c r="BP110" s="300" t="s">
        <v>5</v>
      </c>
      <c r="BQ110" s="300" t="s">
        <v>5</v>
      </c>
      <c r="BR110" s="300"/>
      <c r="BS110" s="300"/>
      <c r="BT110" s="300" t="s">
        <v>5</v>
      </c>
      <c r="BU110" s="300" t="s">
        <v>5</v>
      </c>
      <c r="BV110" s="301" t="s">
        <v>5</v>
      </c>
      <c r="BW110" s="310">
        <f t="shared" si="70"/>
        <v>0</v>
      </c>
      <c r="BX110" s="311">
        <f t="shared" si="71"/>
        <v>0</v>
      </c>
      <c r="BY110" s="312">
        <f t="shared" si="72"/>
        <v>0</v>
      </c>
      <c r="BZ110" s="311">
        <f t="shared" si="73"/>
        <v>0</v>
      </c>
      <c r="CA110" s="312">
        <f t="shared" si="74"/>
        <v>0</v>
      </c>
      <c r="CB110" s="311">
        <f t="shared" si="75"/>
        <v>0</v>
      </c>
      <c r="CC110" s="312">
        <f t="shared" si="76"/>
        <v>0</v>
      </c>
      <c r="CD110" s="311">
        <f t="shared" si="77"/>
        <v>0</v>
      </c>
      <c r="CE110" s="312">
        <f t="shared" si="78"/>
        <v>0</v>
      </c>
      <c r="CF110" s="311">
        <f t="shared" si="79"/>
        <v>0</v>
      </c>
      <c r="CG110" s="312">
        <f t="shared" si="80"/>
        <v>0</v>
      </c>
      <c r="CH110" s="311">
        <f t="shared" si="81"/>
        <v>0</v>
      </c>
      <c r="CI110" s="312">
        <f t="shared" si="82"/>
        <v>0</v>
      </c>
      <c r="CJ110" s="311">
        <f t="shared" si="83"/>
        <v>0</v>
      </c>
      <c r="CK110" s="312">
        <f t="shared" si="84"/>
        <v>0</v>
      </c>
      <c r="CL110" s="311">
        <f t="shared" si="85"/>
        <v>0</v>
      </c>
      <c r="CM110" s="312">
        <f t="shared" si="86"/>
        <v>0</v>
      </c>
      <c r="CN110" s="311">
        <f t="shared" si="87"/>
        <v>0</v>
      </c>
      <c r="CO110" s="312">
        <v>0</v>
      </c>
      <c r="CP110" s="311">
        <v>0</v>
      </c>
      <c r="CQ110" s="312">
        <f t="shared" si="88"/>
        <v>0</v>
      </c>
      <c r="CR110" s="311">
        <f t="shared" si="89"/>
        <v>0</v>
      </c>
      <c r="CS110" s="312">
        <f t="shared" si="90"/>
        <v>0</v>
      </c>
      <c r="CT110" s="311">
        <f t="shared" si="91"/>
        <v>0</v>
      </c>
      <c r="CU110" s="312">
        <v>0</v>
      </c>
      <c r="CV110" s="311">
        <v>0</v>
      </c>
      <c r="CW110" s="312">
        <f t="shared" si="92"/>
        <v>0</v>
      </c>
      <c r="CX110" s="311">
        <f t="shared" si="93"/>
        <v>0</v>
      </c>
      <c r="CY110" s="312">
        <f t="shared" si="94"/>
        <v>0</v>
      </c>
      <c r="CZ110" s="311">
        <f t="shared" si="95"/>
        <v>0</v>
      </c>
      <c r="DA110" s="312">
        <f t="shared" si="96"/>
        <v>0</v>
      </c>
      <c r="DB110" s="311">
        <f t="shared" si="97"/>
        <v>0</v>
      </c>
      <c r="DC110" s="313">
        <f t="shared" si="98"/>
        <v>0</v>
      </c>
      <c r="DD110" s="314">
        <f t="shared" si="99"/>
        <v>0</v>
      </c>
      <c r="DE110" s="312">
        <f t="shared" si="100"/>
        <v>0</v>
      </c>
      <c r="DF110" s="311">
        <f t="shared" si="101"/>
        <v>0</v>
      </c>
      <c r="DG110" s="312">
        <f t="shared" si="102"/>
        <v>0</v>
      </c>
      <c r="DH110" s="315">
        <f t="shared" si="103"/>
        <v>0</v>
      </c>
      <c r="DI110" s="296" t="s">
        <v>36</v>
      </c>
    </row>
    <row r="111" spans="1:113" ht="15.75">
      <c r="A111" s="297" t="s">
        <v>270</v>
      </c>
      <c r="B111" s="511" t="s">
        <v>50</v>
      </c>
      <c r="C111" s="296"/>
      <c r="D111" s="297" t="s">
        <v>1010</v>
      </c>
      <c r="E111" s="316" t="str">
        <f t="shared" si="68"/>
        <v/>
      </c>
      <c r="F111" s="299"/>
      <c r="G111" s="300" t="s">
        <v>5</v>
      </c>
      <c r="H111" s="300" t="s">
        <v>5</v>
      </c>
      <c r="I111" s="301" t="s">
        <v>5</v>
      </c>
      <c r="J111" s="302" t="str">
        <f t="shared" si="69"/>
        <v xml:space="preserve">SYS_AVAILABLE
</v>
      </c>
      <c r="K111" s="303" t="s">
        <v>5</v>
      </c>
      <c r="L111" s="188" t="s">
        <v>5</v>
      </c>
      <c r="M111" s="188" t="s">
        <v>5</v>
      </c>
      <c r="N111" s="188" t="s">
        <v>5</v>
      </c>
      <c r="O111" s="188" t="s">
        <v>5</v>
      </c>
      <c r="P111" s="188"/>
      <c r="Q111" s="188"/>
      <c r="R111" s="188" t="s">
        <v>5</v>
      </c>
      <c r="S111" s="188" t="s">
        <v>5</v>
      </c>
      <c r="T111" s="188" t="s">
        <v>5</v>
      </c>
      <c r="U111" s="188" t="s">
        <v>5</v>
      </c>
      <c r="V111" s="188" t="s">
        <v>5</v>
      </c>
      <c r="W111" s="188" t="s">
        <v>5</v>
      </c>
      <c r="X111" s="188" t="s">
        <v>5</v>
      </c>
      <c r="Y111" s="188" t="s">
        <v>1011</v>
      </c>
      <c r="Z111" s="188" t="s">
        <v>5</v>
      </c>
      <c r="AA111" s="188" t="s">
        <v>5</v>
      </c>
      <c r="AB111" s="188" t="s">
        <v>5</v>
      </c>
      <c r="AC111" s="188" t="s">
        <v>5</v>
      </c>
      <c r="AD111" s="188" t="s">
        <v>5</v>
      </c>
      <c r="AE111" s="188" t="s">
        <v>5</v>
      </c>
      <c r="AF111" s="188"/>
      <c r="AG111" s="188" t="s">
        <v>5</v>
      </c>
      <c r="AH111" s="188" t="s">
        <v>5</v>
      </c>
      <c r="AI111" s="188" t="s">
        <v>5</v>
      </c>
      <c r="AJ111" s="188" t="s">
        <v>5</v>
      </c>
      <c r="AK111" s="304" t="s">
        <v>5</v>
      </c>
      <c r="AL111" s="303" t="s">
        <v>5</v>
      </c>
      <c r="AM111" s="188" t="s">
        <v>5</v>
      </c>
      <c r="AN111" s="188" t="s">
        <v>5</v>
      </c>
      <c r="AO111" s="188" t="s">
        <v>5</v>
      </c>
      <c r="AP111" s="188" t="s">
        <v>5</v>
      </c>
      <c r="AQ111" s="188" t="s">
        <v>5</v>
      </c>
      <c r="AR111" s="306" t="s">
        <v>5</v>
      </c>
      <c r="AS111" s="303" t="s">
        <v>5</v>
      </c>
      <c r="AT111" s="188" t="s">
        <v>5</v>
      </c>
      <c r="AU111" s="188" t="s">
        <v>5</v>
      </c>
      <c r="AV111" s="188" t="s">
        <v>5</v>
      </c>
      <c r="AW111" s="188" t="s">
        <v>5</v>
      </c>
      <c r="AX111" s="188" t="s">
        <v>5</v>
      </c>
      <c r="AY111" s="188" t="s">
        <v>5</v>
      </c>
      <c r="AZ111" s="188" t="s">
        <v>5</v>
      </c>
      <c r="BA111" s="188" t="s">
        <v>5</v>
      </c>
      <c r="BB111" s="304" t="s">
        <v>5</v>
      </c>
      <c r="BC111" s="308" t="s">
        <v>5</v>
      </c>
      <c r="BD111" s="300" t="s">
        <v>5</v>
      </c>
      <c r="BE111" s="300" t="s">
        <v>5</v>
      </c>
      <c r="BF111" s="300" t="s">
        <v>5</v>
      </c>
      <c r="BG111" s="300" t="s">
        <v>5</v>
      </c>
      <c r="BH111" s="300" t="s">
        <v>5</v>
      </c>
      <c r="BI111" s="300" t="s">
        <v>5</v>
      </c>
      <c r="BJ111" s="300" t="s">
        <v>5</v>
      </c>
      <c r="BK111" s="300" t="s">
        <v>5</v>
      </c>
      <c r="BL111" s="300" t="s">
        <v>5</v>
      </c>
      <c r="BM111" s="300" t="s">
        <v>5</v>
      </c>
      <c r="BN111" s="300" t="s">
        <v>5</v>
      </c>
      <c r="BO111" s="300" t="s">
        <v>5</v>
      </c>
      <c r="BP111" s="300" t="s">
        <v>5</v>
      </c>
      <c r="BQ111" s="300" t="s">
        <v>5</v>
      </c>
      <c r="BR111" s="300"/>
      <c r="BS111" s="300"/>
      <c r="BT111" s="300" t="s">
        <v>5</v>
      </c>
      <c r="BU111" s="300" t="s">
        <v>5</v>
      </c>
      <c r="BV111" s="301" t="s">
        <v>5</v>
      </c>
      <c r="BW111" s="310">
        <f t="shared" si="70"/>
        <v>0</v>
      </c>
      <c r="BX111" s="311">
        <f t="shared" si="71"/>
        <v>0</v>
      </c>
      <c r="BY111" s="312">
        <f t="shared" si="72"/>
        <v>0</v>
      </c>
      <c r="BZ111" s="311">
        <f t="shared" si="73"/>
        <v>0</v>
      </c>
      <c r="CA111" s="312">
        <f t="shared" si="74"/>
        <v>0</v>
      </c>
      <c r="CB111" s="311">
        <f t="shared" si="75"/>
        <v>0</v>
      </c>
      <c r="CC111" s="312">
        <f t="shared" si="76"/>
        <v>0</v>
      </c>
      <c r="CD111" s="311">
        <f t="shared" si="77"/>
        <v>0</v>
      </c>
      <c r="CE111" s="312">
        <f t="shared" si="78"/>
        <v>0</v>
      </c>
      <c r="CF111" s="311">
        <f t="shared" si="79"/>
        <v>0</v>
      </c>
      <c r="CG111" s="312">
        <f t="shared" si="80"/>
        <v>0</v>
      </c>
      <c r="CH111" s="311">
        <f t="shared" si="81"/>
        <v>0</v>
      </c>
      <c r="CI111" s="312">
        <f t="shared" si="82"/>
        <v>0</v>
      </c>
      <c r="CJ111" s="311">
        <f t="shared" si="83"/>
        <v>0</v>
      </c>
      <c r="CK111" s="312">
        <f t="shared" si="84"/>
        <v>0</v>
      </c>
      <c r="CL111" s="311">
        <f t="shared" si="85"/>
        <v>0</v>
      </c>
      <c r="CM111" s="312">
        <f t="shared" si="86"/>
        <v>0</v>
      </c>
      <c r="CN111" s="311">
        <f t="shared" si="87"/>
        <v>0</v>
      </c>
      <c r="CO111" s="312">
        <v>0</v>
      </c>
      <c r="CP111" s="311">
        <v>0</v>
      </c>
      <c r="CQ111" s="312">
        <f t="shared" si="88"/>
        <v>0</v>
      </c>
      <c r="CR111" s="311">
        <f t="shared" si="89"/>
        <v>0</v>
      </c>
      <c r="CS111" s="312">
        <f t="shared" si="90"/>
        <v>0</v>
      </c>
      <c r="CT111" s="311">
        <f t="shared" si="91"/>
        <v>0</v>
      </c>
      <c r="CU111" s="312">
        <v>0</v>
      </c>
      <c r="CV111" s="311">
        <v>0</v>
      </c>
      <c r="CW111" s="312">
        <f t="shared" si="92"/>
        <v>0</v>
      </c>
      <c r="CX111" s="311">
        <f t="shared" si="93"/>
        <v>0</v>
      </c>
      <c r="CY111" s="312">
        <f t="shared" si="94"/>
        <v>0</v>
      </c>
      <c r="CZ111" s="311">
        <f t="shared" si="95"/>
        <v>0</v>
      </c>
      <c r="DA111" s="312">
        <f t="shared" si="96"/>
        <v>0</v>
      </c>
      <c r="DB111" s="311">
        <f t="shared" si="97"/>
        <v>0</v>
      </c>
      <c r="DC111" s="313">
        <f t="shared" si="98"/>
        <v>0</v>
      </c>
      <c r="DD111" s="314">
        <f t="shared" si="99"/>
        <v>0</v>
      </c>
      <c r="DE111" s="312">
        <f t="shared" si="100"/>
        <v>0</v>
      </c>
      <c r="DF111" s="311">
        <f t="shared" si="101"/>
        <v>0</v>
      </c>
      <c r="DG111" s="312">
        <f t="shared" si="102"/>
        <v>0</v>
      </c>
      <c r="DH111" s="315">
        <f t="shared" si="103"/>
        <v>0</v>
      </c>
      <c r="DI111" s="296" t="s">
        <v>36</v>
      </c>
    </row>
    <row r="112" spans="1:113" ht="15.75">
      <c r="A112" s="297" t="s">
        <v>272</v>
      </c>
      <c r="B112" s="511" t="s">
        <v>52</v>
      </c>
      <c r="C112" s="296"/>
      <c r="D112" s="297" t="s">
        <v>1010</v>
      </c>
      <c r="E112" s="316" t="str">
        <f t="shared" si="68"/>
        <v/>
      </c>
      <c r="F112" s="299"/>
      <c r="G112" s="300" t="s">
        <v>5</v>
      </c>
      <c r="H112" s="300" t="s">
        <v>5</v>
      </c>
      <c r="I112" s="301" t="s">
        <v>5</v>
      </c>
      <c r="J112" s="302" t="str">
        <f t="shared" si="69"/>
        <v xml:space="preserve">SYS_AVAILABLE
</v>
      </c>
      <c r="K112" s="303" t="s">
        <v>5</v>
      </c>
      <c r="L112" s="188" t="s">
        <v>5</v>
      </c>
      <c r="M112" s="188" t="s">
        <v>5</v>
      </c>
      <c r="N112" s="188" t="s">
        <v>5</v>
      </c>
      <c r="O112" s="188" t="s">
        <v>5</v>
      </c>
      <c r="P112" s="188"/>
      <c r="Q112" s="188"/>
      <c r="R112" s="188" t="s">
        <v>5</v>
      </c>
      <c r="S112" s="188" t="s">
        <v>5</v>
      </c>
      <c r="T112" s="188" t="s">
        <v>5</v>
      </c>
      <c r="U112" s="188" t="s">
        <v>5</v>
      </c>
      <c r="V112" s="188" t="s">
        <v>5</v>
      </c>
      <c r="W112" s="188" t="s">
        <v>5</v>
      </c>
      <c r="X112" s="188" t="s">
        <v>5</v>
      </c>
      <c r="Y112" s="188" t="s">
        <v>1011</v>
      </c>
      <c r="Z112" s="188" t="s">
        <v>5</v>
      </c>
      <c r="AA112" s="188" t="s">
        <v>5</v>
      </c>
      <c r="AB112" s="188" t="s">
        <v>5</v>
      </c>
      <c r="AC112" s="188" t="s">
        <v>5</v>
      </c>
      <c r="AD112" s="188" t="s">
        <v>5</v>
      </c>
      <c r="AE112" s="188" t="s">
        <v>5</v>
      </c>
      <c r="AF112" s="188"/>
      <c r="AG112" s="188" t="s">
        <v>5</v>
      </c>
      <c r="AH112" s="188" t="s">
        <v>5</v>
      </c>
      <c r="AI112" s="188" t="s">
        <v>5</v>
      </c>
      <c r="AJ112" s="188" t="s">
        <v>5</v>
      </c>
      <c r="AK112" s="304" t="s">
        <v>5</v>
      </c>
      <c r="AL112" s="303" t="s">
        <v>5</v>
      </c>
      <c r="AM112" s="188" t="s">
        <v>5</v>
      </c>
      <c r="AN112" s="188" t="s">
        <v>5</v>
      </c>
      <c r="AO112" s="188" t="s">
        <v>5</v>
      </c>
      <c r="AP112" s="188" t="s">
        <v>5</v>
      </c>
      <c r="AQ112" s="188" t="s">
        <v>5</v>
      </c>
      <c r="AR112" s="306" t="s">
        <v>5</v>
      </c>
      <c r="AS112" s="303" t="s">
        <v>5</v>
      </c>
      <c r="AT112" s="188" t="s">
        <v>5</v>
      </c>
      <c r="AU112" s="188" t="s">
        <v>5</v>
      </c>
      <c r="AV112" s="188" t="s">
        <v>5</v>
      </c>
      <c r="AW112" s="188" t="s">
        <v>5</v>
      </c>
      <c r="AX112" s="188" t="s">
        <v>5</v>
      </c>
      <c r="AY112" s="188" t="s">
        <v>5</v>
      </c>
      <c r="AZ112" s="188" t="s">
        <v>5</v>
      </c>
      <c r="BA112" s="188" t="s">
        <v>5</v>
      </c>
      <c r="BB112" s="304" t="s">
        <v>5</v>
      </c>
      <c r="BC112" s="308" t="s">
        <v>5</v>
      </c>
      <c r="BD112" s="300" t="s">
        <v>5</v>
      </c>
      <c r="BE112" s="300" t="s">
        <v>5</v>
      </c>
      <c r="BF112" s="300" t="s">
        <v>5</v>
      </c>
      <c r="BG112" s="300" t="s">
        <v>5</v>
      </c>
      <c r="BH112" s="300" t="s">
        <v>5</v>
      </c>
      <c r="BI112" s="300" t="s">
        <v>5</v>
      </c>
      <c r="BJ112" s="300" t="s">
        <v>5</v>
      </c>
      <c r="BK112" s="300" t="s">
        <v>5</v>
      </c>
      <c r="BL112" s="300" t="s">
        <v>5</v>
      </c>
      <c r="BM112" s="300" t="s">
        <v>5</v>
      </c>
      <c r="BN112" s="300" t="s">
        <v>5</v>
      </c>
      <c r="BO112" s="300" t="s">
        <v>5</v>
      </c>
      <c r="BP112" s="300" t="s">
        <v>5</v>
      </c>
      <c r="BQ112" s="300" t="s">
        <v>5</v>
      </c>
      <c r="BR112" s="300"/>
      <c r="BS112" s="300"/>
      <c r="BT112" s="300" t="s">
        <v>5</v>
      </c>
      <c r="BU112" s="300" t="s">
        <v>5</v>
      </c>
      <c r="BV112" s="301" t="s">
        <v>5</v>
      </c>
      <c r="BW112" s="310">
        <f t="shared" si="70"/>
        <v>0</v>
      </c>
      <c r="BX112" s="311">
        <f t="shared" si="71"/>
        <v>0</v>
      </c>
      <c r="BY112" s="312">
        <f t="shared" si="72"/>
        <v>0</v>
      </c>
      <c r="BZ112" s="311">
        <f t="shared" si="73"/>
        <v>0</v>
      </c>
      <c r="CA112" s="312">
        <f t="shared" si="74"/>
        <v>0</v>
      </c>
      <c r="CB112" s="311">
        <f t="shared" si="75"/>
        <v>0</v>
      </c>
      <c r="CC112" s="312">
        <f t="shared" si="76"/>
        <v>0</v>
      </c>
      <c r="CD112" s="311">
        <f t="shared" si="77"/>
        <v>0</v>
      </c>
      <c r="CE112" s="312">
        <f t="shared" si="78"/>
        <v>0</v>
      </c>
      <c r="CF112" s="311">
        <f t="shared" si="79"/>
        <v>0</v>
      </c>
      <c r="CG112" s="312">
        <f t="shared" si="80"/>
        <v>0</v>
      </c>
      <c r="CH112" s="311">
        <f t="shared" si="81"/>
        <v>0</v>
      </c>
      <c r="CI112" s="312">
        <f t="shared" si="82"/>
        <v>0</v>
      </c>
      <c r="CJ112" s="311">
        <f t="shared" si="83"/>
        <v>0</v>
      </c>
      <c r="CK112" s="312">
        <f t="shared" si="84"/>
        <v>0</v>
      </c>
      <c r="CL112" s="311">
        <f t="shared" si="85"/>
        <v>0</v>
      </c>
      <c r="CM112" s="312">
        <f t="shared" si="86"/>
        <v>0</v>
      </c>
      <c r="CN112" s="311">
        <f t="shared" si="87"/>
        <v>0</v>
      </c>
      <c r="CO112" s="312">
        <v>0</v>
      </c>
      <c r="CP112" s="311">
        <v>0</v>
      </c>
      <c r="CQ112" s="312">
        <f t="shared" si="88"/>
        <v>0</v>
      </c>
      <c r="CR112" s="311">
        <f t="shared" si="89"/>
        <v>0</v>
      </c>
      <c r="CS112" s="312">
        <f t="shared" si="90"/>
        <v>0</v>
      </c>
      <c r="CT112" s="311">
        <f t="shared" si="91"/>
        <v>0</v>
      </c>
      <c r="CU112" s="312">
        <v>0</v>
      </c>
      <c r="CV112" s="311">
        <v>0</v>
      </c>
      <c r="CW112" s="312">
        <f t="shared" si="92"/>
        <v>0</v>
      </c>
      <c r="CX112" s="311">
        <f t="shared" si="93"/>
        <v>0</v>
      </c>
      <c r="CY112" s="312">
        <f t="shared" si="94"/>
        <v>0</v>
      </c>
      <c r="CZ112" s="311">
        <f t="shared" si="95"/>
        <v>0</v>
      </c>
      <c r="DA112" s="312">
        <f t="shared" si="96"/>
        <v>0</v>
      </c>
      <c r="DB112" s="311">
        <f t="shared" si="97"/>
        <v>0</v>
      </c>
      <c r="DC112" s="313">
        <f t="shared" si="98"/>
        <v>0</v>
      </c>
      <c r="DD112" s="314">
        <f t="shared" si="99"/>
        <v>0</v>
      </c>
      <c r="DE112" s="312">
        <f t="shared" si="100"/>
        <v>0</v>
      </c>
      <c r="DF112" s="311">
        <f t="shared" si="101"/>
        <v>0</v>
      </c>
      <c r="DG112" s="312">
        <f t="shared" si="102"/>
        <v>0</v>
      </c>
      <c r="DH112" s="315">
        <f t="shared" si="103"/>
        <v>0</v>
      </c>
      <c r="DI112" s="296" t="s">
        <v>36</v>
      </c>
    </row>
    <row r="113" spans="1:113" ht="15.75">
      <c r="A113" s="297" t="s">
        <v>274</v>
      </c>
      <c r="B113" s="511" t="s">
        <v>54</v>
      </c>
      <c r="C113" s="296"/>
      <c r="D113" s="297" t="s">
        <v>1010</v>
      </c>
      <c r="E113" s="316" t="str">
        <f t="shared" si="68"/>
        <v/>
      </c>
      <c r="F113" s="299"/>
      <c r="G113" s="300" t="s">
        <v>5</v>
      </c>
      <c r="H113" s="300" t="s">
        <v>5</v>
      </c>
      <c r="I113" s="301" t="s">
        <v>5</v>
      </c>
      <c r="J113" s="302" t="str">
        <f t="shared" si="69"/>
        <v xml:space="preserve">SYS_AVAILABLE
</v>
      </c>
      <c r="K113" s="303" t="s">
        <v>5</v>
      </c>
      <c r="L113" s="188" t="s">
        <v>5</v>
      </c>
      <c r="M113" s="188" t="s">
        <v>5</v>
      </c>
      <c r="N113" s="188" t="s">
        <v>5</v>
      </c>
      <c r="O113" s="188" t="s">
        <v>5</v>
      </c>
      <c r="P113" s="188"/>
      <c r="Q113" s="188"/>
      <c r="R113" s="188" t="s">
        <v>5</v>
      </c>
      <c r="S113" s="188" t="s">
        <v>5</v>
      </c>
      <c r="T113" s="188" t="s">
        <v>5</v>
      </c>
      <c r="U113" s="188" t="s">
        <v>5</v>
      </c>
      <c r="V113" s="188" t="s">
        <v>5</v>
      </c>
      <c r="W113" s="188" t="s">
        <v>5</v>
      </c>
      <c r="X113" s="188" t="s">
        <v>5</v>
      </c>
      <c r="Y113" s="188" t="s">
        <v>1011</v>
      </c>
      <c r="Z113" s="188" t="s">
        <v>5</v>
      </c>
      <c r="AA113" s="188" t="s">
        <v>5</v>
      </c>
      <c r="AB113" s="188" t="s">
        <v>5</v>
      </c>
      <c r="AC113" s="188" t="s">
        <v>5</v>
      </c>
      <c r="AD113" s="188" t="s">
        <v>5</v>
      </c>
      <c r="AE113" s="188" t="s">
        <v>5</v>
      </c>
      <c r="AF113" s="188"/>
      <c r="AG113" s="188" t="s">
        <v>5</v>
      </c>
      <c r="AH113" s="188" t="s">
        <v>5</v>
      </c>
      <c r="AI113" s="188" t="s">
        <v>5</v>
      </c>
      <c r="AJ113" s="188" t="s">
        <v>5</v>
      </c>
      <c r="AK113" s="304" t="s">
        <v>5</v>
      </c>
      <c r="AL113" s="303" t="s">
        <v>5</v>
      </c>
      <c r="AM113" s="188" t="s">
        <v>5</v>
      </c>
      <c r="AN113" s="188" t="s">
        <v>5</v>
      </c>
      <c r="AO113" s="188" t="s">
        <v>5</v>
      </c>
      <c r="AP113" s="188" t="s">
        <v>5</v>
      </c>
      <c r="AQ113" s="188" t="s">
        <v>5</v>
      </c>
      <c r="AR113" s="306" t="s">
        <v>5</v>
      </c>
      <c r="AS113" s="303" t="s">
        <v>5</v>
      </c>
      <c r="AT113" s="188" t="s">
        <v>5</v>
      </c>
      <c r="AU113" s="188" t="s">
        <v>5</v>
      </c>
      <c r="AV113" s="188" t="s">
        <v>5</v>
      </c>
      <c r="AW113" s="188" t="s">
        <v>5</v>
      </c>
      <c r="AX113" s="188" t="s">
        <v>5</v>
      </c>
      <c r="AY113" s="188" t="s">
        <v>5</v>
      </c>
      <c r="AZ113" s="188" t="s">
        <v>5</v>
      </c>
      <c r="BA113" s="188" t="s">
        <v>5</v>
      </c>
      <c r="BB113" s="304" t="s">
        <v>5</v>
      </c>
      <c r="BC113" s="308" t="s">
        <v>5</v>
      </c>
      <c r="BD113" s="300" t="s">
        <v>5</v>
      </c>
      <c r="BE113" s="300" t="s">
        <v>5</v>
      </c>
      <c r="BF113" s="300" t="s">
        <v>5</v>
      </c>
      <c r="BG113" s="300" t="s">
        <v>5</v>
      </c>
      <c r="BH113" s="300" t="s">
        <v>5</v>
      </c>
      <c r="BI113" s="300" t="s">
        <v>5</v>
      </c>
      <c r="BJ113" s="300" t="s">
        <v>5</v>
      </c>
      <c r="BK113" s="300" t="s">
        <v>5</v>
      </c>
      <c r="BL113" s="300" t="s">
        <v>5</v>
      </c>
      <c r="BM113" s="300" t="s">
        <v>5</v>
      </c>
      <c r="BN113" s="300" t="s">
        <v>5</v>
      </c>
      <c r="BO113" s="300" t="s">
        <v>5</v>
      </c>
      <c r="BP113" s="300" t="s">
        <v>5</v>
      </c>
      <c r="BQ113" s="300" t="s">
        <v>5</v>
      </c>
      <c r="BR113" s="300"/>
      <c r="BS113" s="300"/>
      <c r="BT113" s="300" t="s">
        <v>5</v>
      </c>
      <c r="BU113" s="300" t="s">
        <v>5</v>
      </c>
      <c r="BV113" s="301" t="s">
        <v>5</v>
      </c>
      <c r="BW113" s="310">
        <f t="shared" si="70"/>
        <v>0</v>
      </c>
      <c r="BX113" s="311">
        <f t="shared" si="71"/>
        <v>0</v>
      </c>
      <c r="BY113" s="312">
        <f t="shared" si="72"/>
        <v>0</v>
      </c>
      <c r="BZ113" s="311">
        <f t="shared" si="73"/>
        <v>0</v>
      </c>
      <c r="CA113" s="312">
        <f t="shared" si="74"/>
        <v>0</v>
      </c>
      <c r="CB113" s="311">
        <f t="shared" si="75"/>
        <v>0</v>
      </c>
      <c r="CC113" s="312">
        <f t="shared" si="76"/>
        <v>0</v>
      </c>
      <c r="CD113" s="311">
        <f t="shared" si="77"/>
        <v>0</v>
      </c>
      <c r="CE113" s="312">
        <f t="shared" si="78"/>
        <v>0</v>
      </c>
      <c r="CF113" s="311">
        <f t="shared" si="79"/>
        <v>0</v>
      </c>
      <c r="CG113" s="312">
        <f t="shared" si="80"/>
        <v>0</v>
      </c>
      <c r="CH113" s="311">
        <f t="shared" si="81"/>
        <v>0</v>
      </c>
      <c r="CI113" s="312">
        <f t="shared" si="82"/>
        <v>0</v>
      </c>
      <c r="CJ113" s="311">
        <f t="shared" si="83"/>
        <v>0</v>
      </c>
      <c r="CK113" s="312">
        <f t="shared" si="84"/>
        <v>0</v>
      </c>
      <c r="CL113" s="311">
        <f t="shared" si="85"/>
        <v>0</v>
      </c>
      <c r="CM113" s="312">
        <f t="shared" si="86"/>
        <v>0</v>
      </c>
      <c r="CN113" s="311">
        <f t="shared" si="87"/>
        <v>0</v>
      </c>
      <c r="CO113" s="312">
        <v>0</v>
      </c>
      <c r="CP113" s="311">
        <v>0</v>
      </c>
      <c r="CQ113" s="312">
        <f t="shared" si="88"/>
        <v>0</v>
      </c>
      <c r="CR113" s="311">
        <f t="shared" si="89"/>
        <v>0</v>
      </c>
      <c r="CS113" s="312">
        <f t="shared" si="90"/>
        <v>0</v>
      </c>
      <c r="CT113" s="311">
        <f t="shared" si="91"/>
        <v>0</v>
      </c>
      <c r="CU113" s="312">
        <v>0</v>
      </c>
      <c r="CV113" s="311">
        <v>0</v>
      </c>
      <c r="CW113" s="312">
        <f t="shared" si="92"/>
        <v>0</v>
      </c>
      <c r="CX113" s="311">
        <f t="shared" si="93"/>
        <v>0</v>
      </c>
      <c r="CY113" s="312">
        <f t="shared" si="94"/>
        <v>0</v>
      </c>
      <c r="CZ113" s="311">
        <f t="shared" si="95"/>
        <v>0</v>
      </c>
      <c r="DA113" s="312">
        <f t="shared" si="96"/>
        <v>0</v>
      </c>
      <c r="DB113" s="311">
        <f t="shared" si="97"/>
        <v>0</v>
      </c>
      <c r="DC113" s="313">
        <f t="shared" si="98"/>
        <v>0</v>
      </c>
      <c r="DD113" s="314">
        <f t="shared" si="99"/>
        <v>0</v>
      </c>
      <c r="DE113" s="312">
        <f t="shared" si="100"/>
        <v>0</v>
      </c>
      <c r="DF113" s="311">
        <f t="shared" si="101"/>
        <v>0</v>
      </c>
      <c r="DG113" s="312">
        <f t="shared" si="102"/>
        <v>0</v>
      </c>
      <c r="DH113" s="315">
        <f t="shared" si="103"/>
        <v>0</v>
      </c>
      <c r="DI113" s="296" t="s">
        <v>36</v>
      </c>
    </row>
    <row r="114" spans="1:113" ht="15.75">
      <c r="A114" s="297" t="s">
        <v>278</v>
      </c>
      <c r="B114" s="511" t="s">
        <v>56</v>
      </c>
      <c r="C114" s="296"/>
      <c r="D114" s="297" t="s">
        <v>1010</v>
      </c>
      <c r="E114" s="316" t="str">
        <f t="shared" si="68"/>
        <v/>
      </c>
      <c r="F114" s="299"/>
      <c r="G114" s="300" t="s">
        <v>5</v>
      </c>
      <c r="H114" s="300" t="s">
        <v>5</v>
      </c>
      <c r="I114" s="301" t="s">
        <v>5</v>
      </c>
      <c r="J114" s="302" t="str">
        <f t="shared" si="69"/>
        <v xml:space="preserve">SYS_AVAILABLE
</v>
      </c>
      <c r="K114" s="303" t="s">
        <v>5</v>
      </c>
      <c r="L114" s="188" t="s">
        <v>5</v>
      </c>
      <c r="M114" s="188" t="s">
        <v>5</v>
      </c>
      <c r="N114" s="188" t="s">
        <v>5</v>
      </c>
      <c r="O114" s="188" t="s">
        <v>5</v>
      </c>
      <c r="P114" s="188"/>
      <c r="Q114" s="188"/>
      <c r="R114" s="188" t="s">
        <v>5</v>
      </c>
      <c r="S114" s="188" t="s">
        <v>5</v>
      </c>
      <c r="T114" s="188" t="s">
        <v>5</v>
      </c>
      <c r="U114" s="188" t="s">
        <v>5</v>
      </c>
      <c r="V114" s="188" t="s">
        <v>5</v>
      </c>
      <c r="W114" s="188" t="s">
        <v>5</v>
      </c>
      <c r="X114" s="188" t="s">
        <v>5</v>
      </c>
      <c r="Y114" s="188" t="s">
        <v>1011</v>
      </c>
      <c r="Z114" s="188" t="s">
        <v>5</v>
      </c>
      <c r="AA114" s="188" t="s">
        <v>5</v>
      </c>
      <c r="AB114" s="188" t="s">
        <v>5</v>
      </c>
      <c r="AC114" s="188" t="s">
        <v>5</v>
      </c>
      <c r="AD114" s="188" t="s">
        <v>5</v>
      </c>
      <c r="AE114" s="188" t="s">
        <v>5</v>
      </c>
      <c r="AF114" s="188"/>
      <c r="AG114" s="188" t="s">
        <v>5</v>
      </c>
      <c r="AH114" s="188" t="s">
        <v>5</v>
      </c>
      <c r="AI114" s="188" t="s">
        <v>5</v>
      </c>
      <c r="AJ114" s="188" t="s">
        <v>5</v>
      </c>
      <c r="AK114" s="304" t="s">
        <v>5</v>
      </c>
      <c r="AL114" s="303" t="s">
        <v>5</v>
      </c>
      <c r="AM114" s="188" t="s">
        <v>5</v>
      </c>
      <c r="AN114" s="188" t="s">
        <v>5</v>
      </c>
      <c r="AO114" s="188" t="s">
        <v>5</v>
      </c>
      <c r="AP114" s="188" t="s">
        <v>5</v>
      </c>
      <c r="AQ114" s="188" t="s">
        <v>5</v>
      </c>
      <c r="AR114" s="306" t="s">
        <v>5</v>
      </c>
      <c r="AS114" s="303" t="s">
        <v>5</v>
      </c>
      <c r="AT114" s="188" t="s">
        <v>5</v>
      </c>
      <c r="AU114" s="188" t="s">
        <v>5</v>
      </c>
      <c r="AV114" s="188" t="s">
        <v>5</v>
      </c>
      <c r="AW114" s="188" t="s">
        <v>5</v>
      </c>
      <c r="AX114" s="188" t="s">
        <v>5</v>
      </c>
      <c r="AY114" s="188" t="s">
        <v>5</v>
      </c>
      <c r="AZ114" s="188" t="s">
        <v>5</v>
      </c>
      <c r="BA114" s="188" t="s">
        <v>5</v>
      </c>
      <c r="BB114" s="304" t="s">
        <v>5</v>
      </c>
      <c r="BC114" s="308" t="s">
        <v>5</v>
      </c>
      <c r="BD114" s="300" t="s">
        <v>5</v>
      </c>
      <c r="BE114" s="300" t="s">
        <v>5</v>
      </c>
      <c r="BF114" s="300" t="s">
        <v>5</v>
      </c>
      <c r="BG114" s="300" t="s">
        <v>5</v>
      </c>
      <c r="BH114" s="300" t="s">
        <v>5</v>
      </c>
      <c r="BI114" s="300" t="s">
        <v>5</v>
      </c>
      <c r="BJ114" s="300" t="s">
        <v>5</v>
      </c>
      <c r="BK114" s="300" t="s">
        <v>5</v>
      </c>
      <c r="BL114" s="300" t="s">
        <v>5</v>
      </c>
      <c r="BM114" s="300" t="s">
        <v>5</v>
      </c>
      <c r="BN114" s="300" t="s">
        <v>5</v>
      </c>
      <c r="BO114" s="300" t="s">
        <v>5</v>
      </c>
      <c r="BP114" s="300" t="s">
        <v>5</v>
      </c>
      <c r="BQ114" s="300" t="s">
        <v>5</v>
      </c>
      <c r="BR114" s="300"/>
      <c r="BS114" s="300"/>
      <c r="BT114" s="300" t="s">
        <v>5</v>
      </c>
      <c r="BU114" s="300" t="s">
        <v>5</v>
      </c>
      <c r="BV114" s="301" t="s">
        <v>5</v>
      </c>
      <c r="BW114" s="310">
        <f t="shared" si="70"/>
        <v>0</v>
      </c>
      <c r="BX114" s="311">
        <f t="shared" si="71"/>
        <v>0</v>
      </c>
      <c r="BY114" s="312">
        <f t="shared" si="72"/>
        <v>0</v>
      </c>
      <c r="BZ114" s="311">
        <f t="shared" si="73"/>
        <v>0</v>
      </c>
      <c r="CA114" s="312">
        <f t="shared" si="74"/>
        <v>0</v>
      </c>
      <c r="CB114" s="311">
        <f t="shared" si="75"/>
        <v>0</v>
      </c>
      <c r="CC114" s="312">
        <f t="shared" si="76"/>
        <v>0</v>
      </c>
      <c r="CD114" s="311">
        <f t="shared" si="77"/>
        <v>0</v>
      </c>
      <c r="CE114" s="312">
        <f t="shared" si="78"/>
        <v>0</v>
      </c>
      <c r="CF114" s="311">
        <f t="shared" si="79"/>
        <v>0</v>
      </c>
      <c r="CG114" s="312">
        <f t="shared" si="80"/>
        <v>0</v>
      </c>
      <c r="CH114" s="311">
        <f t="shared" si="81"/>
        <v>0</v>
      </c>
      <c r="CI114" s="312">
        <f t="shared" si="82"/>
        <v>0</v>
      </c>
      <c r="CJ114" s="311">
        <f t="shared" si="83"/>
        <v>0</v>
      </c>
      <c r="CK114" s="312">
        <f t="shared" si="84"/>
        <v>0</v>
      </c>
      <c r="CL114" s="311">
        <f t="shared" si="85"/>
        <v>0</v>
      </c>
      <c r="CM114" s="312">
        <f t="shared" si="86"/>
        <v>0</v>
      </c>
      <c r="CN114" s="311">
        <f t="shared" si="87"/>
        <v>0</v>
      </c>
      <c r="CO114" s="312">
        <v>0</v>
      </c>
      <c r="CP114" s="311">
        <v>0</v>
      </c>
      <c r="CQ114" s="312">
        <f t="shared" si="88"/>
        <v>0</v>
      </c>
      <c r="CR114" s="311">
        <f t="shared" si="89"/>
        <v>0</v>
      </c>
      <c r="CS114" s="312">
        <f t="shared" si="90"/>
        <v>0</v>
      </c>
      <c r="CT114" s="311">
        <f t="shared" si="91"/>
        <v>0</v>
      </c>
      <c r="CU114" s="312">
        <v>0</v>
      </c>
      <c r="CV114" s="311">
        <v>0</v>
      </c>
      <c r="CW114" s="312">
        <f t="shared" si="92"/>
        <v>0</v>
      </c>
      <c r="CX114" s="311">
        <f t="shared" si="93"/>
        <v>0</v>
      </c>
      <c r="CY114" s="312">
        <f t="shared" si="94"/>
        <v>0</v>
      </c>
      <c r="CZ114" s="311">
        <f t="shared" si="95"/>
        <v>0</v>
      </c>
      <c r="DA114" s="312">
        <f t="shared" si="96"/>
        <v>0</v>
      </c>
      <c r="DB114" s="311">
        <f t="shared" si="97"/>
        <v>0</v>
      </c>
      <c r="DC114" s="313">
        <f t="shared" si="98"/>
        <v>0</v>
      </c>
      <c r="DD114" s="314">
        <f t="shared" si="99"/>
        <v>0</v>
      </c>
      <c r="DE114" s="312">
        <f t="shared" si="100"/>
        <v>0</v>
      </c>
      <c r="DF114" s="311">
        <f t="shared" si="101"/>
        <v>0</v>
      </c>
      <c r="DG114" s="312">
        <f t="shared" si="102"/>
        <v>0</v>
      </c>
      <c r="DH114" s="315">
        <f t="shared" si="103"/>
        <v>0</v>
      </c>
      <c r="DI114" s="296" t="s">
        <v>36</v>
      </c>
    </row>
    <row r="115" spans="1:113" ht="15.75">
      <c r="A115" s="297" t="s">
        <v>280</v>
      </c>
      <c r="B115" s="511" t="s">
        <v>57</v>
      </c>
      <c r="C115" s="296"/>
      <c r="D115" s="297" t="s">
        <v>1010</v>
      </c>
      <c r="E115" s="316" t="str">
        <f t="shared" si="68"/>
        <v/>
      </c>
      <c r="F115" s="299"/>
      <c r="G115" s="300" t="s">
        <v>5</v>
      </c>
      <c r="H115" s="300" t="s">
        <v>5</v>
      </c>
      <c r="I115" s="301" t="s">
        <v>5</v>
      </c>
      <c r="J115" s="302" t="str">
        <f t="shared" si="69"/>
        <v xml:space="preserve">SYS_AVAILABLE
</v>
      </c>
      <c r="K115" s="303" t="s">
        <v>5</v>
      </c>
      <c r="L115" s="188" t="s">
        <v>5</v>
      </c>
      <c r="M115" s="188" t="s">
        <v>5</v>
      </c>
      <c r="N115" s="188" t="s">
        <v>5</v>
      </c>
      <c r="O115" s="188" t="s">
        <v>5</v>
      </c>
      <c r="P115" s="188"/>
      <c r="Q115" s="188"/>
      <c r="R115" s="188" t="s">
        <v>5</v>
      </c>
      <c r="S115" s="188" t="s">
        <v>5</v>
      </c>
      <c r="T115" s="188" t="s">
        <v>5</v>
      </c>
      <c r="U115" s="188" t="s">
        <v>5</v>
      </c>
      <c r="V115" s="188" t="s">
        <v>5</v>
      </c>
      <c r="W115" s="188" t="s">
        <v>5</v>
      </c>
      <c r="X115" s="188" t="s">
        <v>5</v>
      </c>
      <c r="Y115" s="188" t="s">
        <v>1011</v>
      </c>
      <c r="Z115" s="188" t="s">
        <v>5</v>
      </c>
      <c r="AA115" s="188" t="s">
        <v>5</v>
      </c>
      <c r="AB115" s="188" t="s">
        <v>5</v>
      </c>
      <c r="AC115" s="188" t="s">
        <v>5</v>
      </c>
      <c r="AD115" s="188" t="s">
        <v>5</v>
      </c>
      <c r="AE115" s="188" t="s">
        <v>5</v>
      </c>
      <c r="AF115" s="188"/>
      <c r="AG115" s="188" t="s">
        <v>5</v>
      </c>
      <c r="AH115" s="188" t="s">
        <v>5</v>
      </c>
      <c r="AI115" s="188" t="s">
        <v>5</v>
      </c>
      <c r="AJ115" s="188" t="s">
        <v>5</v>
      </c>
      <c r="AK115" s="304" t="s">
        <v>5</v>
      </c>
      <c r="AL115" s="303" t="s">
        <v>5</v>
      </c>
      <c r="AM115" s="188" t="s">
        <v>5</v>
      </c>
      <c r="AN115" s="188" t="s">
        <v>5</v>
      </c>
      <c r="AO115" s="188" t="s">
        <v>5</v>
      </c>
      <c r="AP115" s="188" t="s">
        <v>5</v>
      </c>
      <c r="AQ115" s="188" t="s">
        <v>5</v>
      </c>
      <c r="AR115" s="306" t="s">
        <v>5</v>
      </c>
      <c r="AS115" s="303" t="s">
        <v>5</v>
      </c>
      <c r="AT115" s="188" t="s">
        <v>5</v>
      </c>
      <c r="AU115" s="188" t="s">
        <v>5</v>
      </c>
      <c r="AV115" s="188" t="s">
        <v>5</v>
      </c>
      <c r="AW115" s="188" t="s">
        <v>5</v>
      </c>
      <c r="AX115" s="188" t="s">
        <v>5</v>
      </c>
      <c r="AY115" s="188" t="s">
        <v>5</v>
      </c>
      <c r="AZ115" s="188" t="s">
        <v>5</v>
      </c>
      <c r="BA115" s="188" t="s">
        <v>5</v>
      </c>
      <c r="BB115" s="304" t="s">
        <v>5</v>
      </c>
      <c r="BC115" s="308" t="s">
        <v>5</v>
      </c>
      <c r="BD115" s="300" t="s">
        <v>5</v>
      </c>
      <c r="BE115" s="300" t="s">
        <v>5</v>
      </c>
      <c r="BF115" s="300" t="s">
        <v>5</v>
      </c>
      <c r="BG115" s="300" t="s">
        <v>5</v>
      </c>
      <c r="BH115" s="300" t="s">
        <v>5</v>
      </c>
      <c r="BI115" s="300" t="s">
        <v>5</v>
      </c>
      <c r="BJ115" s="300" t="s">
        <v>5</v>
      </c>
      <c r="BK115" s="300" t="s">
        <v>5</v>
      </c>
      <c r="BL115" s="300" t="s">
        <v>5</v>
      </c>
      <c r="BM115" s="300" t="s">
        <v>5</v>
      </c>
      <c r="BN115" s="300" t="s">
        <v>5</v>
      </c>
      <c r="BO115" s="300" t="s">
        <v>5</v>
      </c>
      <c r="BP115" s="300" t="s">
        <v>5</v>
      </c>
      <c r="BQ115" s="300" t="s">
        <v>5</v>
      </c>
      <c r="BR115" s="300"/>
      <c r="BS115" s="300"/>
      <c r="BT115" s="300" t="s">
        <v>5</v>
      </c>
      <c r="BU115" s="300" t="s">
        <v>5</v>
      </c>
      <c r="BV115" s="301" t="s">
        <v>5</v>
      </c>
      <c r="BW115" s="310">
        <f t="shared" si="70"/>
        <v>0</v>
      </c>
      <c r="BX115" s="311">
        <f t="shared" si="71"/>
        <v>0</v>
      </c>
      <c r="BY115" s="312">
        <f t="shared" si="72"/>
        <v>0</v>
      </c>
      <c r="BZ115" s="311">
        <f t="shared" si="73"/>
        <v>0</v>
      </c>
      <c r="CA115" s="312">
        <f t="shared" si="74"/>
        <v>0</v>
      </c>
      <c r="CB115" s="311">
        <f t="shared" si="75"/>
        <v>0</v>
      </c>
      <c r="CC115" s="312">
        <f t="shared" si="76"/>
        <v>0</v>
      </c>
      <c r="CD115" s="311">
        <f t="shared" si="77"/>
        <v>0</v>
      </c>
      <c r="CE115" s="312">
        <f t="shared" si="78"/>
        <v>0</v>
      </c>
      <c r="CF115" s="311">
        <f t="shared" si="79"/>
        <v>0</v>
      </c>
      <c r="CG115" s="312">
        <f t="shared" si="80"/>
        <v>0</v>
      </c>
      <c r="CH115" s="311">
        <f t="shared" si="81"/>
        <v>0</v>
      </c>
      <c r="CI115" s="312">
        <f t="shared" si="82"/>
        <v>0</v>
      </c>
      <c r="CJ115" s="311">
        <f t="shared" si="83"/>
        <v>0</v>
      </c>
      <c r="CK115" s="312">
        <f t="shared" si="84"/>
        <v>0</v>
      </c>
      <c r="CL115" s="311">
        <f t="shared" si="85"/>
        <v>0</v>
      </c>
      <c r="CM115" s="312">
        <f t="shared" si="86"/>
        <v>0</v>
      </c>
      <c r="CN115" s="311">
        <f t="shared" si="87"/>
        <v>0</v>
      </c>
      <c r="CO115" s="312">
        <v>0</v>
      </c>
      <c r="CP115" s="311">
        <v>0</v>
      </c>
      <c r="CQ115" s="312">
        <f t="shared" si="88"/>
        <v>0</v>
      </c>
      <c r="CR115" s="311">
        <f t="shared" si="89"/>
        <v>0</v>
      </c>
      <c r="CS115" s="312">
        <f t="shared" si="90"/>
        <v>0</v>
      </c>
      <c r="CT115" s="311">
        <f t="shared" si="91"/>
        <v>0</v>
      </c>
      <c r="CU115" s="312">
        <v>0</v>
      </c>
      <c r="CV115" s="311">
        <v>0</v>
      </c>
      <c r="CW115" s="312">
        <f t="shared" si="92"/>
        <v>0</v>
      </c>
      <c r="CX115" s="311">
        <f t="shared" si="93"/>
        <v>0</v>
      </c>
      <c r="CY115" s="312">
        <f t="shared" si="94"/>
        <v>0</v>
      </c>
      <c r="CZ115" s="311">
        <f t="shared" si="95"/>
        <v>0</v>
      </c>
      <c r="DA115" s="312">
        <f t="shared" si="96"/>
        <v>0</v>
      </c>
      <c r="DB115" s="311">
        <f t="shared" si="97"/>
        <v>0</v>
      </c>
      <c r="DC115" s="313">
        <f t="shared" si="98"/>
        <v>0</v>
      </c>
      <c r="DD115" s="314">
        <f t="shared" si="99"/>
        <v>0</v>
      </c>
      <c r="DE115" s="312">
        <f t="shared" si="100"/>
        <v>0</v>
      </c>
      <c r="DF115" s="311">
        <f t="shared" si="101"/>
        <v>0</v>
      </c>
      <c r="DG115" s="312">
        <f t="shared" si="102"/>
        <v>0</v>
      </c>
      <c r="DH115" s="315">
        <f t="shared" si="103"/>
        <v>0</v>
      </c>
      <c r="DI115" s="296" t="s">
        <v>36</v>
      </c>
    </row>
    <row r="116" spans="1:113" ht="15.75">
      <c r="A116" s="297" t="s">
        <v>282</v>
      </c>
      <c r="B116" s="511" t="s">
        <v>59</v>
      </c>
      <c r="C116" s="296"/>
      <c r="D116" s="297" t="s">
        <v>1010</v>
      </c>
      <c r="E116" s="316" t="str">
        <f t="shared" si="68"/>
        <v/>
      </c>
      <c r="F116" s="299"/>
      <c r="G116" s="300" t="s">
        <v>5</v>
      </c>
      <c r="H116" s="300" t="s">
        <v>5</v>
      </c>
      <c r="I116" s="301" t="s">
        <v>5</v>
      </c>
      <c r="J116" s="302" t="str">
        <f t="shared" si="69"/>
        <v xml:space="preserve">SYS_AVAILABLE
</v>
      </c>
      <c r="K116" s="303" t="s">
        <v>5</v>
      </c>
      <c r="L116" s="188" t="s">
        <v>5</v>
      </c>
      <c r="M116" s="188" t="s">
        <v>5</v>
      </c>
      <c r="N116" s="188" t="s">
        <v>5</v>
      </c>
      <c r="O116" s="188" t="s">
        <v>5</v>
      </c>
      <c r="P116" s="188"/>
      <c r="Q116" s="188"/>
      <c r="R116" s="188" t="s">
        <v>5</v>
      </c>
      <c r="S116" s="188" t="s">
        <v>5</v>
      </c>
      <c r="T116" s="188" t="s">
        <v>5</v>
      </c>
      <c r="U116" s="188" t="s">
        <v>5</v>
      </c>
      <c r="V116" s="188" t="s">
        <v>5</v>
      </c>
      <c r="W116" s="188" t="s">
        <v>5</v>
      </c>
      <c r="X116" s="188" t="s">
        <v>5</v>
      </c>
      <c r="Y116" s="188" t="s">
        <v>1011</v>
      </c>
      <c r="Z116" s="188" t="s">
        <v>5</v>
      </c>
      <c r="AA116" s="188" t="s">
        <v>5</v>
      </c>
      <c r="AB116" s="188" t="s">
        <v>5</v>
      </c>
      <c r="AC116" s="188" t="s">
        <v>5</v>
      </c>
      <c r="AD116" s="188" t="s">
        <v>5</v>
      </c>
      <c r="AE116" s="188" t="s">
        <v>5</v>
      </c>
      <c r="AF116" s="188"/>
      <c r="AG116" s="188" t="s">
        <v>5</v>
      </c>
      <c r="AH116" s="188" t="s">
        <v>5</v>
      </c>
      <c r="AI116" s="188" t="s">
        <v>5</v>
      </c>
      <c r="AJ116" s="188" t="s">
        <v>5</v>
      </c>
      <c r="AK116" s="304" t="s">
        <v>5</v>
      </c>
      <c r="AL116" s="303" t="s">
        <v>5</v>
      </c>
      <c r="AM116" s="188" t="s">
        <v>5</v>
      </c>
      <c r="AN116" s="188" t="s">
        <v>5</v>
      </c>
      <c r="AO116" s="188" t="s">
        <v>5</v>
      </c>
      <c r="AP116" s="188" t="s">
        <v>5</v>
      </c>
      <c r="AQ116" s="188" t="s">
        <v>5</v>
      </c>
      <c r="AR116" s="306" t="s">
        <v>5</v>
      </c>
      <c r="AS116" s="303" t="s">
        <v>5</v>
      </c>
      <c r="AT116" s="188" t="s">
        <v>5</v>
      </c>
      <c r="AU116" s="188" t="s">
        <v>5</v>
      </c>
      <c r="AV116" s="188" t="s">
        <v>5</v>
      </c>
      <c r="AW116" s="188" t="s">
        <v>5</v>
      </c>
      <c r="AX116" s="188" t="s">
        <v>5</v>
      </c>
      <c r="AY116" s="188" t="s">
        <v>5</v>
      </c>
      <c r="AZ116" s="188" t="s">
        <v>5</v>
      </c>
      <c r="BA116" s="188" t="s">
        <v>5</v>
      </c>
      <c r="BB116" s="304" t="s">
        <v>5</v>
      </c>
      <c r="BC116" s="308" t="s">
        <v>5</v>
      </c>
      <c r="BD116" s="300" t="s">
        <v>5</v>
      </c>
      <c r="BE116" s="300" t="s">
        <v>5</v>
      </c>
      <c r="BF116" s="300" t="s">
        <v>5</v>
      </c>
      <c r="BG116" s="300" t="s">
        <v>5</v>
      </c>
      <c r="BH116" s="300" t="s">
        <v>5</v>
      </c>
      <c r="BI116" s="300" t="s">
        <v>5</v>
      </c>
      <c r="BJ116" s="300" t="s">
        <v>5</v>
      </c>
      <c r="BK116" s="300" t="s">
        <v>5</v>
      </c>
      <c r="BL116" s="300" t="s">
        <v>5</v>
      </c>
      <c r="BM116" s="300" t="s">
        <v>5</v>
      </c>
      <c r="BN116" s="300" t="s">
        <v>5</v>
      </c>
      <c r="BO116" s="300" t="s">
        <v>5</v>
      </c>
      <c r="BP116" s="300" t="s">
        <v>5</v>
      </c>
      <c r="BQ116" s="300" t="s">
        <v>5</v>
      </c>
      <c r="BR116" s="300"/>
      <c r="BS116" s="300"/>
      <c r="BT116" s="300" t="s">
        <v>5</v>
      </c>
      <c r="BU116" s="300" t="s">
        <v>5</v>
      </c>
      <c r="BV116" s="301" t="s">
        <v>5</v>
      </c>
      <c r="BW116" s="310">
        <f t="shared" si="70"/>
        <v>0</v>
      </c>
      <c r="BX116" s="311">
        <f t="shared" si="71"/>
        <v>0</v>
      </c>
      <c r="BY116" s="312">
        <f t="shared" si="72"/>
        <v>0</v>
      </c>
      <c r="BZ116" s="311">
        <f t="shared" si="73"/>
        <v>0</v>
      </c>
      <c r="CA116" s="312">
        <f t="shared" si="74"/>
        <v>0</v>
      </c>
      <c r="CB116" s="311">
        <f t="shared" si="75"/>
        <v>0</v>
      </c>
      <c r="CC116" s="312">
        <f t="shared" si="76"/>
        <v>0</v>
      </c>
      <c r="CD116" s="311">
        <f t="shared" si="77"/>
        <v>0</v>
      </c>
      <c r="CE116" s="312">
        <f t="shared" si="78"/>
        <v>0</v>
      </c>
      <c r="CF116" s="311">
        <f t="shared" si="79"/>
        <v>0</v>
      </c>
      <c r="CG116" s="312">
        <f t="shared" si="80"/>
        <v>0</v>
      </c>
      <c r="CH116" s="311">
        <f t="shared" si="81"/>
        <v>0</v>
      </c>
      <c r="CI116" s="312">
        <f t="shared" si="82"/>
        <v>0</v>
      </c>
      <c r="CJ116" s="311">
        <f t="shared" si="83"/>
        <v>0</v>
      </c>
      <c r="CK116" s="312">
        <f t="shared" si="84"/>
        <v>0</v>
      </c>
      <c r="CL116" s="311">
        <f t="shared" si="85"/>
        <v>0</v>
      </c>
      <c r="CM116" s="312">
        <f t="shared" si="86"/>
        <v>0</v>
      </c>
      <c r="CN116" s="311">
        <f t="shared" si="87"/>
        <v>0</v>
      </c>
      <c r="CO116" s="312">
        <v>0</v>
      </c>
      <c r="CP116" s="311">
        <v>0</v>
      </c>
      <c r="CQ116" s="312">
        <f t="shared" si="88"/>
        <v>0</v>
      </c>
      <c r="CR116" s="311">
        <f t="shared" si="89"/>
        <v>0</v>
      </c>
      <c r="CS116" s="312">
        <f t="shared" si="90"/>
        <v>0</v>
      </c>
      <c r="CT116" s="311">
        <f t="shared" si="91"/>
        <v>0</v>
      </c>
      <c r="CU116" s="312">
        <v>0</v>
      </c>
      <c r="CV116" s="311">
        <v>0</v>
      </c>
      <c r="CW116" s="312">
        <f t="shared" si="92"/>
        <v>0</v>
      </c>
      <c r="CX116" s="311">
        <f t="shared" si="93"/>
        <v>0</v>
      </c>
      <c r="CY116" s="312">
        <f t="shared" si="94"/>
        <v>0</v>
      </c>
      <c r="CZ116" s="311">
        <f t="shared" si="95"/>
        <v>0</v>
      </c>
      <c r="DA116" s="312">
        <f t="shared" si="96"/>
        <v>0</v>
      </c>
      <c r="DB116" s="311">
        <f t="shared" si="97"/>
        <v>0</v>
      </c>
      <c r="DC116" s="313">
        <f t="shared" si="98"/>
        <v>0</v>
      </c>
      <c r="DD116" s="314">
        <f t="shared" si="99"/>
        <v>0</v>
      </c>
      <c r="DE116" s="312">
        <f t="shared" si="100"/>
        <v>0</v>
      </c>
      <c r="DF116" s="311">
        <f t="shared" si="101"/>
        <v>0</v>
      </c>
      <c r="DG116" s="312">
        <f t="shared" si="102"/>
        <v>0</v>
      </c>
      <c r="DH116" s="315">
        <f t="shared" si="103"/>
        <v>0</v>
      </c>
      <c r="DI116" s="296" t="s">
        <v>36</v>
      </c>
    </row>
    <row r="117" spans="1:113" ht="15.75">
      <c r="A117" s="297" t="s">
        <v>284</v>
      </c>
      <c r="B117" s="511" t="s">
        <v>61</v>
      </c>
      <c r="C117" s="296"/>
      <c r="D117" s="297" t="s">
        <v>1010</v>
      </c>
      <c r="E117" s="316" t="str">
        <f t="shared" si="68"/>
        <v/>
      </c>
      <c r="F117" s="299"/>
      <c r="G117" s="300" t="s">
        <v>5</v>
      </c>
      <c r="H117" s="300" t="s">
        <v>5</v>
      </c>
      <c r="I117" s="301" t="s">
        <v>5</v>
      </c>
      <c r="J117" s="302" t="str">
        <f t="shared" si="69"/>
        <v xml:space="preserve">SYS_AVAILABLE
</v>
      </c>
      <c r="K117" s="303" t="s">
        <v>5</v>
      </c>
      <c r="L117" s="188" t="s">
        <v>5</v>
      </c>
      <c r="M117" s="188" t="s">
        <v>5</v>
      </c>
      <c r="N117" s="188" t="s">
        <v>5</v>
      </c>
      <c r="O117" s="188" t="s">
        <v>5</v>
      </c>
      <c r="P117" s="188"/>
      <c r="Q117" s="188"/>
      <c r="R117" s="188" t="s">
        <v>5</v>
      </c>
      <c r="S117" s="188" t="s">
        <v>5</v>
      </c>
      <c r="T117" s="188" t="s">
        <v>5</v>
      </c>
      <c r="U117" s="188" t="s">
        <v>5</v>
      </c>
      <c r="V117" s="188" t="s">
        <v>5</v>
      </c>
      <c r="W117" s="188" t="s">
        <v>5</v>
      </c>
      <c r="X117" s="188" t="s">
        <v>5</v>
      </c>
      <c r="Y117" s="188" t="s">
        <v>1011</v>
      </c>
      <c r="Z117" s="188" t="s">
        <v>5</v>
      </c>
      <c r="AA117" s="188" t="s">
        <v>5</v>
      </c>
      <c r="AB117" s="188" t="s">
        <v>5</v>
      </c>
      <c r="AC117" s="188" t="s">
        <v>5</v>
      </c>
      <c r="AD117" s="188" t="s">
        <v>5</v>
      </c>
      <c r="AE117" s="188" t="s">
        <v>5</v>
      </c>
      <c r="AF117" s="188"/>
      <c r="AG117" s="188" t="s">
        <v>5</v>
      </c>
      <c r="AH117" s="188" t="s">
        <v>5</v>
      </c>
      <c r="AI117" s="188" t="s">
        <v>5</v>
      </c>
      <c r="AJ117" s="188" t="s">
        <v>5</v>
      </c>
      <c r="AK117" s="304" t="s">
        <v>5</v>
      </c>
      <c r="AL117" s="303" t="s">
        <v>5</v>
      </c>
      <c r="AM117" s="188" t="s">
        <v>5</v>
      </c>
      <c r="AN117" s="188" t="s">
        <v>5</v>
      </c>
      <c r="AO117" s="188" t="s">
        <v>5</v>
      </c>
      <c r="AP117" s="188" t="s">
        <v>5</v>
      </c>
      <c r="AQ117" s="188" t="s">
        <v>5</v>
      </c>
      <c r="AR117" s="306" t="s">
        <v>5</v>
      </c>
      <c r="AS117" s="303" t="s">
        <v>5</v>
      </c>
      <c r="AT117" s="188" t="s">
        <v>5</v>
      </c>
      <c r="AU117" s="188" t="s">
        <v>5</v>
      </c>
      <c r="AV117" s="188" t="s">
        <v>5</v>
      </c>
      <c r="AW117" s="188" t="s">
        <v>5</v>
      </c>
      <c r="AX117" s="188" t="s">
        <v>5</v>
      </c>
      <c r="AY117" s="188" t="s">
        <v>5</v>
      </c>
      <c r="AZ117" s="188" t="s">
        <v>5</v>
      </c>
      <c r="BA117" s="188" t="s">
        <v>5</v>
      </c>
      <c r="BB117" s="304" t="s">
        <v>5</v>
      </c>
      <c r="BC117" s="308" t="s">
        <v>5</v>
      </c>
      <c r="BD117" s="300" t="s">
        <v>5</v>
      </c>
      <c r="BE117" s="300" t="s">
        <v>5</v>
      </c>
      <c r="BF117" s="300" t="s">
        <v>5</v>
      </c>
      <c r="BG117" s="300" t="s">
        <v>5</v>
      </c>
      <c r="BH117" s="300" t="s">
        <v>5</v>
      </c>
      <c r="BI117" s="300" t="s">
        <v>5</v>
      </c>
      <c r="BJ117" s="300" t="s">
        <v>5</v>
      </c>
      <c r="BK117" s="300" t="s">
        <v>5</v>
      </c>
      <c r="BL117" s="300" t="s">
        <v>5</v>
      </c>
      <c r="BM117" s="300" t="s">
        <v>5</v>
      </c>
      <c r="BN117" s="300" t="s">
        <v>5</v>
      </c>
      <c r="BO117" s="300" t="s">
        <v>5</v>
      </c>
      <c r="BP117" s="300" t="s">
        <v>5</v>
      </c>
      <c r="BQ117" s="300" t="s">
        <v>5</v>
      </c>
      <c r="BR117" s="300"/>
      <c r="BS117" s="300"/>
      <c r="BT117" s="300" t="s">
        <v>5</v>
      </c>
      <c r="BU117" s="300" t="s">
        <v>5</v>
      </c>
      <c r="BV117" s="301" t="s">
        <v>5</v>
      </c>
      <c r="BW117" s="310">
        <f t="shared" si="70"/>
        <v>0</v>
      </c>
      <c r="BX117" s="311">
        <f t="shared" si="71"/>
        <v>0</v>
      </c>
      <c r="BY117" s="312">
        <f t="shared" si="72"/>
        <v>0</v>
      </c>
      <c r="BZ117" s="311">
        <f t="shared" si="73"/>
        <v>0</v>
      </c>
      <c r="CA117" s="312">
        <f t="shared" si="74"/>
        <v>0</v>
      </c>
      <c r="CB117" s="311">
        <f t="shared" si="75"/>
        <v>0</v>
      </c>
      <c r="CC117" s="312">
        <f t="shared" si="76"/>
        <v>0</v>
      </c>
      <c r="CD117" s="311">
        <f t="shared" si="77"/>
        <v>0</v>
      </c>
      <c r="CE117" s="312">
        <f t="shared" si="78"/>
        <v>0</v>
      </c>
      <c r="CF117" s="311">
        <f t="shared" si="79"/>
        <v>0</v>
      </c>
      <c r="CG117" s="312">
        <f t="shared" si="80"/>
        <v>0</v>
      </c>
      <c r="CH117" s="311">
        <f t="shared" si="81"/>
        <v>0</v>
      </c>
      <c r="CI117" s="312">
        <f t="shared" si="82"/>
        <v>0</v>
      </c>
      <c r="CJ117" s="311">
        <f t="shared" si="83"/>
        <v>0</v>
      </c>
      <c r="CK117" s="312">
        <f t="shared" si="84"/>
        <v>0</v>
      </c>
      <c r="CL117" s="311">
        <f t="shared" si="85"/>
        <v>0</v>
      </c>
      <c r="CM117" s="312">
        <f t="shared" si="86"/>
        <v>0</v>
      </c>
      <c r="CN117" s="311">
        <f t="shared" si="87"/>
        <v>0</v>
      </c>
      <c r="CO117" s="312">
        <v>0</v>
      </c>
      <c r="CP117" s="311">
        <v>0</v>
      </c>
      <c r="CQ117" s="312">
        <f t="shared" si="88"/>
        <v>0</v>
      </c>
      <c r="CR117" s="311">
        <f t="shared" si="89"/>
        <v>0</v>
      </c>
      <c r="CS117" s="312">
        <f t="shared" si="90"/>
        <v>0</v>
      </c>
      <c r="CT117" s="311">
        <f t="shared" si="91"/>
        <v>0</v>
      </c>
      <c r="CU117" s="312">
        <v>0</v>
      </c>
      <c r="CV117" s="311">
        <v>0</v>
      </c>
      <c r="CW117" s="312">
        <f t="shared" si="92"/>
        <v>0</v>
      </c>
      <c r="CX117" s="311">
        <f t="shared" si="93"/>
        <v>0</v>
      </c>
      <c r="CY117" s="312">
        <f t="shared" si="94"/>
        <v>0</v>
      </c>
      <c r="CZ117" s="311">
        <f t="shared" si="95"/>
        <v>0</v>
      </c>
      <c r="DA117" s="312">
        <f t="shared" si="96"/>
        <v>0</v>
      </c>
      <c r="DB117" s="311">
        <f t="shared" si="97"/>
        <v>0</v>
      </c>
      <c r="DC117" s="313">
        <f t="shared" si="98"/>
        <v>0</v>
      </c>
      <c r="DD117" s="314">
        <f t="shared" si="99"/>
        <v>0</v>
      </c>
      <c r="DE117" s="312">
        <f t="shared" si="100"/>
        <v>0</v>
      </c>
      <c r="DF117" s="311">
        <f t="shared" si="101"/>
        <v>0</v>
      </c>
      <c r="DG117" s="312">
        <f t="shared" si="102"/>
        <v>0</v>
      </c>
      <c r="DH117" s="315">
        <f t="shared" si="103"/>
        <v>0</v>
      </c>
      <c r="DI117" s="296" t="s">
        <v>36</v>
      </c>
    </row>
    <row r="118" spans="1:113" ht="15.75">
      <c r="A118" s="297" t="s">
        <v>286</v>
      </c>
      <c r="B118" s="511" t="s">
        <v>63</v>
      </c>
      <c r="C118" s="296"/>
      <c r="D118" s="297" t="s">
        <v>1010</v>
      </c>
      <c r="E118" s="316" t="str">
        <f t="shared" si="68"/>
        <v/>
      </c>
      <c r="F118" s="299"/>
      <c r="G118" s="300" t="s">
        <v>5</v>
      </c>
      <c r="H118" s="300" t="s">
        <v>5</v>
      </c>
      <c r="I118" s="301" t="s">
        <v>5</v>
      </c>
      <c r="J118" s="302" t="str">
        <f t="shared" si="69"/>
        <v xml:space="preserve">SYS_AVAILABLE
</v>
      </c>
      <c r="K118" s="303" t="s">
        <v>5</v>
      </c>
      <c r="L118" s="188" t="s">
        <v>5</v>
      </c>
      <c r="M118" s="188" t="s">
        <v>5</v>
      </c>
      <c r="N118" s="188" t="s">
        <v>5</v>
      </c>
      <c r="O118" s="188" t="s">
        <v>5</v>
      </c>
      <c r="P118" s="188"/>
      <c r="Q118" s="188"/>
      <c r="R118" s="188" t="s">
        <v>5</v>
      </c>
      <c r="S118" s="188" t="s">
        <v>5</v>
      </c>
      <c r="T118" s="188" t="s">
        <v>5</v>
      </c>
      <c r="U118" s="188" t="s">
        <v>5</v>
      </c>
      <c r="V118" s="188" t="s">
        <v>5</v>
      </c>
      <c r="W118" s="188" t="s">
        <v>5</v>
      </c>
      <c r="X118" s="188" t="s">
        <v>5</v>
      </c>
      <c r="Y118" s="188" t="s">
        <v>1011</v>
      </c>
      <c r="Z118" s="188" t="s">
        <v>5</v>
      </c>
      <c r="AA118" s="188" t="s">
        <v>5</v>
      </c>
      <c r="AB118" s="188" t="s">
        <v>5</v>
      </c>
      <c r="AC118" s="188" t="s">
        <v>5</v>
      </c>
      <c r="AD118" s="188" t="s">
        <v>5</v>
      </c>
      <c r="AE118" s="188" t="s">
        <v>5</v>
      </c>
      <c r="AF118" s="188"/>
      <c r="AG118" s="188" t="s">
        <v>5</v>
      </c>
      <c r="AH118" s="188" t="s">
        <v>5</v>
      </c>
      <c r="AI118" s="188" t="s">
        <v>5</v>
      </c>
      <c r="AJ118" s="188" t="s">
        <v>5</v>
      </c>
      <c r="AK118" s="304" t="s">
        <v>5</v>
      </c>
      <c r="AL118" s="303" t="s">
        <v>5</v>
      </c>
      <c r="AM118" s="188" t="s">
        <v>5</v>
      </c>
      <c r="AN118" s="188" t="s">
        <v>5</v>
      </c>
      <c r="AO118" s="188" t="s">
        <v>5</v>
      </c>
      <c r="AP118" s="188" t="s">
        <v>5</v>
      </c>
      <c r="AQ118" s="188" t="s">
        <v>5</v>
      </c>
      <c r="AR118" s="306" t="s">
        <v>5</v>
      </c>
      <c r="AS118" s="303" t="s">
        <v>5</v>
      </c>
      <c r="AT118" s="188" t="s">
        <v>5</v>
      </c>
      <c r="AU118" s="188" t="s">
        <v>5</v>
      </c>
      <c r="AV118" s="188" t="s">
        <v>5</v>
      </c>
      <c r="AW118" s="188" t="s">
        <v>5</v>
      </c>
      <c r="AX118" s="188" t="s">
        <v>5</v>
      </c>
      <c r="AY118" s="188" t="s">
        <v>5</v>
      </c>
      <c r="AZ118" s="188" t="s">
        <v>5</v>
      </c>
      <c r="BA118" s="188" t="s">
        <v>5</v>
      </c>
      <c r="BB118" s="304" t="s">
        <v>5</v>
      </c>
      <c r="BC118" s="308" t="s">
        <v>5</v>
      </c>
      <c r="BD118" s="300" t="s">
        <v>5</v>
      </c>
      <c r="BE118" s="300" t="s">
        <v>5</v>
      </c>
      <c r="BF118" s="300" t="s">
        <v>5</v>
      </c>
      <c r="BG118" s="300" t="s">
        <v>5</v>
      </c>
      <c r="BH118" s="300" t="s">
        <v>5</v>
      </c>
      <c r="BI118" s="300" t="s">
        <v>5</v>
      </c>
      <c r="BJ118" s="300" t="s">
        <v>5</v>
      </c>
      <c r="BK118" s="300" t="s">
        <v>5</v>
      </c>
      <c r="BL118" s="300" t="s">
        <v>5</v>
      </c>
      <c r="BM118" s="300" t="s">
        <v>5</v>
      </c>
      <c r="BN118" s="300" t="s">
        <v>5</v>
      </c>
      <c r="BO118" s="300" t="s">
        <v>5</v>
      </c>
      <c r="BP118" s="300" t="s">
        <v>5</v>
      </c>
      <c r="BQ118" s="300" t="s">
        <v>5</v>
      </c>
      <c r="BR118" s="300"/>
      <c r="BS118" s="300"/>
      <c r="BT118" s="300" t="s">
        <v>5</v>
      </c>
      <c r="BU118" s="300" t="s">
        <v>5</v>
      </c>
      <c r="BV118" s="301" t="s">
        <v>5</v>
      </c>
      <c r="BW118" s="310">
        <f t="shared" si="70"/>
        <v>0</v>
      </c>
      <c r="BX118" s="311">
        <f t="shared" si="71"/>
        <v>0</v>
      </c>
      <c r="BY118" s="312">
        <f t="shared" si="72"/>
        <v>0</v>
      </c>
      <c r="BZ118" s="311">
        <f t="shared" si="73"/>
        <v>0</v>
      </c>
      <c r="CA118" s="312">
        <f t="shared" si="74"/>
        <v>0</v>
      </c>
      <c r="CB118" s="311">
        <f t="shared" si="75"/>
        <v>0</v>
      </c>
      <c r="CC118" s="312">
        <f t="shared" si="76"/>
        <v>0</v>
      </c>
      <c r="CD118" s="311">
        <f t="shared" si="77"/>
        <v>0</v>
      </c>
      <c r="CE118" s="312">
        <f t="shared" si="78"/>
        <v>0</v>
      </c>
      <c r="CF118" s="311">
        <f t="shared" si="79"/>
        <v>0</v>
      </c>
      <c r="CG118" s="312">
        <f t="shared" si="80"/>
        <v>0</v>
      </c>
      <c r="CH118" s="311">
        <f t="shared" si="81"/>
        <v>0</v>
      </c>
      <c r="CI118" s="312">
        <f t="shared" si="82"/>
        <v>0</v>
      </c>
      <c r="CJ118" s="311">
        <f t="shared" si="83"/>
        <v>0</v>
      </c>
      <c r="CK118" s="312">
        <f t="shared" si="84"/>
        <v>0</v>
      </c>
      <c r="CL118" s="311">
        <f t="shared" si="85"/>
        <v>0</v>
      </c>
      <c r="CM118" s="312">
        <f t="shared" si="86"/>
        <v>0</v>
      </c>
      <c r="CN118" s="311">
        <f t="shared" si="87"/>
        <v>0</v>
      </c>
      <c r="CO118" s="312">
        <v>0</v>
      </c>
      <c r="CP118" s="311">
        <v>0</v>
      </c>
      <c r="CQ118" s="312">
        <f t="shared" si="88"/>
        <v>0</v>
      </c>
      <c r="CR118" s="311">
        <f t="shared" si="89"/>
        <v>0</v>
      </c>
      <c r="CS118" s="312">
        <f t="shared" si="90"/>
        <v>0</v>
      </c>
      <c r="CT118" s="311">
        <f t="shared" si="91"/>
        <v>0</v>
      </c>
      <c r="CU118" s="312">
        <v>0</v>
      </c>
      <c r="CV118" s="311">
        <v>0</v>
      </c>
      <c r="CW118" s="312">
        <f t="shared" si="92"/>
        <v>0</v>
      </c>
      <c r="CX118" s="311">
        <f t="shared" si="93"/>
        <v>0</v>
      </c>
      <c r="CY118" s="312">
        <f t="shared" si="94"/>
        <v>0</v>
      </c>
      <c r="CZ118" s="311">
        <f t="shared" si="95"/>
        <v>0</v>
      </c>
      <c r="DA118" s="312">
        <f t="shared" si="96"/>
        <v>0</v>
      </c>
      <c r="DB118" s="311">
        <f t="shared" si="97"/>
        <v>0</v>
      </c>
      <c r="DC118" s="313">
        <f t="shared" si="98"/>
        <v>0</v>
      </c>
      <c r="DD118" s="314">
        <f t="shared" si="99"/>
        <v>0</v>
      </c>
      <c r="DE118" s="312">
        <f t="shared" si="100"/>
        <v>0</v>
      </c>
      <c r="DF118" s="311">
        <f t="shared" si="101"/>
        <v>0</v>
      </c>
      <c r="DG118" s="312">
        <f t="shared" si="102"/>
        <v>0</v>
      </c>
      <c r="DH118" s="315">
        <f t="shared" si="103"/>
        <v>0</v>
      </c>
      <c r="DI118" s="296" t="s">
        <v>36</v>
      </c>
    </row>
    <row r="119" spans="1:113" ht="15.75">
      <c r="A119" s="297" t="s">
        <v>288</v>
      </c>
      <c r="B119" s="511" t="s">
        <v>65</v>
      </c>
      <c r="C119" s="296"/>
      <c r="D119" s="297" t="s">
        <v>1010</v>
      </c>
      <c r="E119" s="316" t="str">
        <f t="shared" si="68"/>
        <v/>
      </c>
      <c r="F119" s="299"/>
      <c r="G119" s="300" t="s">
        <v>5</v>
      </c>
      <c r="H119" s="300" t="s">
        <v>5</v>
      </c>
      <c r="I119" s="301" t="s">
        <v>5</v>
      </c>
      <c r="J119" s="302" t="str">
        <f t="shared" si="69"/>
        <v xml:space="preserve">SYS_AVAILABLE
</v>
      </c>
      <c r="K119" s="303" t="s">
        <v>5</v>
      </c>
      <c r="L119" s="188" t="s">
        <v>5</v>
      </c>
      <c r="M119" s="188" t="s">
        <v>5</v>
      </c>
      <c r="N119" s="188" t="s">
        <v>5</v>
      </c>
      <c r="O119" s="188" t="s">
        <v>5</v>
      </c>
      <c r="P119" s="188"/>
      <c r="Q119" s="188"/>
      <c r="R119" s="188" t="s">
        <v>5</v>
      </c>
      <c r="S119" s="188" t="s">
        <v>5</v>
      </c>
      <c r="T119" s="188" t="s">
        <v>5</v>
      </c>
      <c r="U119" s="188" t="s">
        <v>5</v>
      </c>
      <c r="V119" s="188" t="s">
        <v>5</v>
      </c>
      <c r="W119" s="188" t="s">
        <v>5</v>
      </c>
      <c r="X119" s="188" t="s">
        <v>5</v>
      </c>
      <c r="Y119" s="188" t="s">
        <v>1011</v>
      </c>
      <c r="Z119" s="188" t="s">
        <v>5</v>
      </c>
      <c r="AA119" s="188" t="s">
        <v>5</v>
      </c>
      <c r="AB119" s="188" t="s">
        <v>5</v>
      </c>
      <c r="AC119" s="188" t="s">
        <v>5</v>
      </c>
      <c r="AD119" s="188" t="s">
        <v>5</v>
      </c>
      <c r="AE119" s="188" t="s">
        <v>5</v>
      </c>
      <c r="AF119" s="188"/>
      <c r="AG119" s="188" t="s">
        <v>5</v>
      </c>
      <c r="AH119" s="188" t="s">
        <v>5</v>
      </c>
      <c r="AI119" s="188" t="s">
        <v>5</v>
      </c>
      <c r="AJ119" s="188" t="s">
        <v>5</v>
      </c>
      <c r="AK119" s="304" t="s">
        <v>5</v>
      </c>
      <c r="AL119" s="303" t="s">
        <v>5</v>
      </c>
      <c r="AM119" s="188" t="s">
        <v>5</v>
      </c>
      <c r="AN119" s="188" t="s">
        <v>5</v>
      </c>
      <c r="AO119" s="188" t="s">
        <v>5</v>
      </c>
      <c r="AP119" s="188" t="s">
        <v>5</v>
      </c>
      <c r="AQ119" s="188" t="s">
        <v>5</v>
      </c>
      <c r="AR119" s="306" t="s">
        <v>5</v>
      </c>
      <c r="AS119" s="303" t="s">
        <v>5</v>
      </c>
      <c r="AT119" s="188" t="s">
        <v>5</v>
      </c>
      <c r="AU119" s="188" t="s">
        <v>5</v>
      </c>
      <c r="AV119" s="188" t="s">
        <v>5</v>
      </c>
      <c r="AW119" s="188" t="s">
        <v>5</v>
      </c>
      <c r="AX119" s="188" t="s">
        <v>5</v>
      </c>
      <c r="AY119" s="188" t="s">
        <v>5</v>
      </c>
      <c r="AZ119" s="188" t="s">
        <v>5</v>
      </c>
      <c r="BA119" s="188" t="s">
        <v>5</v>
      </c>
      <c r="BB119" s="304" t="s">
        <v>5</v>
      </c>
      <c r="BC119" s="308" t="s">
        <v>5</v>
      </c>
      <c r="BD119" s="300" t="s">
        <v>5</v>
      </c>
      <c r="BE119" s="300" t="s">
        <v>5</v>
      </c>
      <c r="BF119" s="300" t="s">
        <v>5</v>
      </c>
      <c r="BG119" s="300" t="s">
        <v>5</v>
      </c>
      <c r="BH119" s="300" t="s">
        <v>5</v>
      </c>
      <c r="BI119" s="300" t="s">
        <v>5</v>
      </c>
      <c r="BJ119" s="300" t="s">
        <v>5</v>
      </c>
      <c r="BK119" s="300" t="s">
        <v>5</v>
      </c>
      <c r="BL119" s="300" t="s">
        <v>5</v>
      </c>
      <c r="BM119" s="300" t="s">
        <v>5</v>
      </c>
      <c r="BN119" s="300" t="s">
        <v>5</v>
      </c>
      <c r="BO119" s="300" t="s">
        <v>5</v>
      </c>
      <c r="BP119" s="300" t="s">
        <v>5</v>
      </c>
      <c r="BQ119" s="300" t="s">
        <v>5</v>
      </c>
      <c r="BR119" s="300"/>
      <c r="BS119" s="300"/>
      <c r="BT119" s="300" t="s">
        <v>5</v>
      </c>
      <c r="BU119" s="300" t="s">
        <v>5</v>
      </c>
      <c r="BV119" s="301" t="s">
        <v>5</v>
      </c>
      <c r="BW119" s="310">
        <f t="shared" si="70"/>
        <v>0</v>
      </c>
      <c r="BX119" s="311">
        <f t="shared" si="71"/>
        <v>0</v>
      </c>
      <c r="BY119" s="312">
        <f t="shared" si="72"/>
        <v>0</v>
      </c>
      <c r="BZ119" s="311">
        <f t="shared" si="73"/>
        <v>0</v>
      </c>
      <c r="CA119" s="312">
        <f t="shared" si="74"/>
        <v>0</v>
      </c>
      <c r="CB119" s="311">
        <f t="shared" si="75"/>
        <v>0</v>
      </c>
      <c r="CC119" s="312">
        <f t="shared" si="76"/>
        <v>0</v>
      </c>
      <c r="CD119" s="311">
        <f t="shared" si="77"/>
        <v>0</v>
      </c>
      <c r="CE119" s="312">
        <f t="shared" si="78"/>
        <v>0</v>
      </c>
      <c r="CF119" s="311">
        <f t="shared" si="79"/>
        <v>0</v>
      </c>
      <c r="CG119" s="312">
        <f t="shared" si="80"/>
        <v>0</v>
      </c>
      <c r="CH119" s="311">
        <f t="shared" si="81"/>
        <v>0</v>
      </c>
      <c r="CI119" s="312">
        <f t="shared" si="82"/>
        <v>0</v>
      </c>
      <c r="CJ119" s="311">
        <f t="shared" si="83"/>
        <v>0</v>
      </c>
      <c r="CK119" s="312">
        <f t="shared" si="84"/>
        <v>0</v>
      </c>
      <c r="CL119" s="311">
        <f t="shared" si="85"/>
        <v>0</v>
      </c>
      <c r="CM119" s="312">
        <f t="shared" si="86"/>
        <v>0</v>
      </c>
      <c r="CN119" s="311">
        <f t="shared" si="87"/>
        <v>0</v>
      </c>
      <c r="CO119" s="312">
        <v>0</v>
      </c>
      <c r="CP119" s="311">
        <v>0</v>
      </c>
      <c r="CQ119" s="312">
        <f t="shared" si="88"/>
        <v>0</v>
      </c>
      <c r="CR119" s="311">
        <f t="shared" si="89"/>
        <v>0</v>
      </c>
      <c r="CS119" s="312">
        <f t="shared" si="90"/>
        <v>0</v>
      </c>
      <c r="CT119" s="311">
        <f t="shared" si="91"/>
        <v>0</v>
      </c>
      <c r="CU119" s="312">
        <v>0</v>
      </c>
      <c r="CV119" s="311">
        <v>0</v>
      </c>
      <c r="CW119" s="312">
        <f t="shared" si="92"/>
        <v>0</v>
      </c>
      <c r="CX119" s="311">
        <f t="shared" si="93"/>
        <v>0</v>
      </c>
      <c r="CY119" s="312">
        <f t="shared" si="94"/>
        <v>0</v>
      </c>
      <c r="CZ119" s="311">
        <f t="shared" si="95"/>
        <v>0</v>
      </c>
      <c r="DA119" s="312">
        <f t="shared" si="96"/>
        <v>0</v>
      </c>
      <c r="DB119" s="311">
        <f t="shared" si="97"/>
        <v>0</v>
      </c>
      <c r="DC119" s="313">
        <f t="shared" si="98"/>
        <v>0</v>
      </c>
      <c r="DD119" s="314">
        <f t="shared" si="99"/>
        <v>0</v>
      </c>
      <c r="DE119" s="312">
        <f t="shared" si="100"/>
        <v>0</v>
      </c>
      <c r="DF119" s="311">
        <f t="shared" si="101"/>
        <v>0</v>
      </c>
      <c r="DG119" s="312">
        <f t="shared" si="102"/>
        <v>0</v>
      </c>
      <c r="DH119" s="315">
        <f t="shared" si="103"/>
        <v>0</v>
      </c>
      <c r="DI119" s="296" t="s">
        <v>36</v>
      </c>
    </row>
    <row r="120" spans="1:113" ht="15.75">
      <c r="A120" s="297" t="s">
        <v>290</v>
      </c>
      <c r="B120" s="511" t="s">
        <v>67</v>
      </c>
      <c r="C120" s="296"/>
      <c r="D120" s="297" t="s">
        <v>1010</v>
      </c>
      <c r="E120" s="316" t="str">
        <f t="shared" si="68"/>
        <v/>
      </c>
      <c r="F120" s="299"/>
      <c r="G120" s="300" t="s">
        <v>5</v>
      </c>
      <c r="H120" s="300" t="s">
        <v>5</v>
      </c>
      <c r="I120" s="301" t="s">
        <v>5</v>
      </c>
      <c r="J120" s="302" t="str">
        <f t="shared" si="69"/>
        <v xml:space="preserve">SYS_AVAILABLE
</v>
      </c>
      <c r="K120" s="303" t="s">
        <v>5</v>
      </c>
      <c r="L120" s="188" t="s">
        <v>5</v>
      </c>
      <c r="M120" s="188" t="s">
        <v>5</v>
      </c>
      <c r="N120" s="188" t="s">
        <v>5</v>
      </c>
      <c r="O120" s="188" t="s">
        <v>5</v>
      </c>
      <c r="P120" s="188"/>
      <c r="Q120" s="188"/>
      <c r="R120" s="188" t="s">
        <v>5</v>
      </c>
      <c r="S120" s="188" t="s">
        <v>5</v>
      </c>
      <c r="T120" s="188" t="s">
        <v>5</v>
      </c>
      <c r="U120" s="188" t="s">
        <v>5</v>
      </c>
      <c r="V120" s="188" t="s">
        <v>5</v>
      </c>
      <c r="W120" s="188" t="s">
        <v>5</v>
      </c>
      <c r="X120" s="188" t="s">
        <v>5</v>
      </c>
      <c r="Y120" s="188" t="s">
        <v>1011</v>
      </c>
      <c r="Z120" s="188" t="s">
        <v>5</v>
      </c>
      <c r="AA120" s="188" t="s">
        <v>5</v>
      </c>
      <c r="AB120" s="188" t="s">
        <v>5</v>
      </c>
      <c r="AC120" s="188" t="s">
        <v>5</v>
      </c>
      <c r="AD120" s="188" t="s">
        <v>5</v>
      </c>
      <c r="AE120" s="188" t="s">
        <v>5</v>
      </c>
      <c r="AF120" s="188"/>
      <c r="AG120" s="188" t="s">
        <v>5</v>
      </c>
      <c r="AH120" s="188" t="s">
        <v>5</v>
      </c>
      <c r="AI120" s="188" t="s">
        <v>5</v>
      </c>
      <c r="AJ120" s="188" t="s">
        <v>5</v>
      </c>
      <c r="AK120" s="304" t="s">
        <v>5</v>
      </c>
      <c r="AL120" s="303" t="s">
        <v>5</v>
      </c>
      <c r="AM120" s="188" t="s">
        <v>5</v>
      </c>
      <c r="AN120" s="188" t="s">
        <v>5</v>
      </c>
      <c r="AO120" s="188" t="s">
        <v>5</v>
      </c>
      <c r="AP120" s="188" t="s">
        <v>5</v>
      </c>
      <c r="AQ120" s="188" t="s">
        <v>5</v>
      </c>
      <c r="AR120" s="306" t="s">
        <v>5</v>
      </c>
      <c r="AS120" s="303" t="s">
        <v>5</v>
      </c>
      <c r="AT120" s="188" t="s">
        <v>5</v>
      </c>
      <c r="AU120" s="188" t="s">
        <v>5</v>
      </c>
      <c r="AV120" s="188" t="s">
        <v>5</v>
      </c>
      <c r="AW120" s="188" t="s">
        <v>5</v>
      </c>
      <c r="AX120" s="188" t="s">
        <v>5</v>
      </c>
      <c r="AY120" s="188" t="s">
        <v>5</v>
      </c>
      <c r="AZ120" s="188" t="s">
        <v>5</v>
      </c>
      <c r="BA120" s="188" t="s">
        <v>5</v>
      </c>
      <c r="BB120" s="304" t="s">
        <v>5</v>
      </c>
      <c r="BC120" s="308" t="s">
        <v>5</v>
      </c>
      <c r="BD120" s="300" t="s">
        <v>5</v>
      </c>
      <c r="BE120" s="300" t="s">
        <v>5</v>
      </c>
      <c r="BF120" s="300" t="s">
        <v>5</v>
      </c>
      <c r="BG120" s="300" t="s">
        <v>5</v>
      </c>
      <c r="BH120" s="300" t="s">
        <v>5</v>
      </c>
      <c r="BI120" s="300" t="s">
        <v>5</v>
      </c>
      <c r="BJ120" s="300" t="s">
        <v>5</v>
      </c>
      <c r="BK120" s="300" t="s">
        <v>5</v>
      </c>
      <c r="BL120" s="300" t="s">
        <v>5</v>
      </c>
      <c r="BM120" s="300" t="s">
        <v>5</v>
      </c>
      <c r="BN120" s="300" t="s">
        <v>5</v>
      </c>
      <c r="BO120" s="300" t="s">
        <v>5</v>
      </c>
      <c r="BP120" s="300" t="s">
        <v>5</v>
      </c>
      <c r="BQ120" s="300" t="s">
        <v>5</v>
      </c>
      <c r="BR120" s="300"/>
      <c r="BS120" s="300"/>
      <c r="BT120" s="300" t="s">
        <v>5</v>
      </c>
      <c r="BU120" s="300" t="s">
        <v>5</v>
      </c>
      <c r="BV120" s="301" t="s">
        <v>5</v>
      </c>
      <c r="BW120" s="310">
        <f t="shared" si="70"/>
        <v>0</v>
      </c>
      <c r="BX120" s="311">
        <f t="shared" si="71"/>
        <v>0</v>
      </c>
      <c r="BY120" s="312">
        <f t="shared" si="72"/>
        <v>0</v>
      </c>
      <c r="BZ120" s="311">
        <f t="shared" si="73"/>
        <v>0</v>
      </c>
      <c r="CA120" s="312">
        <f t="shared" si="74"/>
        <v>0</v>
      </c>
      <c r="CB120" s="311">
        <f t="shared" si="75"/>
        <v>0</v>
      </c>
      <c r="CC120" s="312">
        <f t="shared" si="76"/>
        <v>0</v>
      </c>
      <c r="CD120" s="311">
        <f t="shared" si="77"/>
        <v>0</v>
      </c>
      <c r="CE120" s="312">
        <f t="shared" si="78"/>
        <v>0</v>
      </c>
      <c r="CF120" s="311">
        <f t="shared" si="79"/>
        <v>0</v>
      </c>
      <c r="CG120" s="312">
        <f t="shared" si="80"/>
        <v>0</v>
      </c>
      <c r="CH120" s="311">
        <f t="shared" si="81"/>
        <v>0</v>
      </c>
      <c r="CI120" s="312">
        <f t="shared" si="82"/>
        <v>0</v>
      </c>
      <c r="CJ120" s="311">
        <f t="shared" si="83"/>
        <v>0</v>
      </c>
      <c r="CK120" s="312">
        <f t="shared" si="84"/>
        <v>0</v>
      </c>
      <c r="CL120" s="311">
        <f t="shared" si="85"/>
        <v>0</v>
      </c>
      <c r="CM120" s="312">
        <f t="shared" si="86"/>
        <v>0</v>
      </c>
      <c r="CN120" s="311">
        <f t="shared" si="87"/>
        <v>0</v>
      </c>
      <c r="CO120" s="312">
        <v>0</v>
      </c>
      <c r="CP120" s="311">
        <v>0</v>
      </c>
      <c r="CQ120" s="312">
        <f t="shared" si="88"/>
        <v>0</v>
      </c>
      <c r="CR120" s="311">
        <f t="shared" si="89"/>
        <v>0</v>
      </c>
      <c r="CS120" s="312">
        <f t="shared" si="90"/>
        <v>0</v>
      </c>
      <c r="CT120" s="311">
        <f t="shared" si="91"/>
        <v>0</v>
      </c>
      <c r="CU120" s="312">
        <v>0</v>
      </c>
      <c r="CV120" s="311">
        <v>0</v>
      </c>
      <c r="CW120" s="312">
        <f t="shared" si="92"/>
        <v>0</v>
      </c>
      <c r="CX120" s="311">
        <f t="shared" si="93"/>
        <v>0</v>
      </c>
      <c r="CY120" s="312">
        <f t="shared" si="94"/>
        <v>0</v>
      </c>
      <c r="CZ120" s="311">
        <f t="shared" si="95"/>
        <v>0</v>
      </c>
      <c r="DA120" s="312">
        <f t="shared" si="96"/>
        <v>0</v>
      </c>
      <c r="DB120" s="311">
        <f t="shared" si="97"/>
        <v>0</v>
      </c>
      <c r="DC120" s="313">
        <f t="shared" si="98"/>
        <v>0</v>
      </c>
      <c r="DD120" s="314">
        <f t="shared" si="99"/>
        <v>0</v>
      </c>
      <c r="DE120" s="312">
        <f t="shared" si="100"/>
        <v>0</v>
      </c>
      <c r="DF120" s="311">
        <f t="shared" si="101"/>
        <v>0</v>
      </c>
      <c r="DG120" s="312">
        <f t="shared" si="102"/>
        <v>0</v>
      </c>
      <c r="DH120" s="315">
        <f t="shared" si="103"/>
        <v>0</v>
      </c>
      <c r="DI120" s="296" t="s">
        <v>36</v>
      </c>
    </row>
    <row r="121" spans="1:113" ht="15.75">
      <c r="A121" s="297" t="s">
        <v>292</v>
      </c>
      <c r="B121" s="511" t="s">
        <v>69</v>
      </c>
      <c r="C121" s="296"/>
      <c r="D121" s="297" t="s">
        <v>1010</v>
      </c>
      <c r="E121" s="316" t="str">
        <f t="shared" si="68"/>
        <v/>
      </c>
      <c r="F121" s="299"/>
      <c r="G121" s="300" t="s">
        <v>5</v>
      </c>
      <c r="H121" s="300" t="s">
        <v>5</v>
      </c>
      <c r="I121" s="301" t="s">
        <v>5</v>
      </c>
      <c r="J121" s="302" t="str">
        <f t="shared" si="69"/>
        <v xml:space="preserve">SYS_AVAILABLE
</v>
      </c>
      <c r="K121" s="303" t="s">
        <v>5</v>
      </c>
      <c r="L121" s="188" t="s">
        <v>5</v>
      </c>
      <c r="M121" s="188" t="s">
        <v>5</v>
      </c>
      <c r="N121" s="188" t="s">
        <v>5</v>
      </c>
      <c r="O121" s="188" t="s">
        <v>5</v>
      </c>
      <c r="P121" s="188"/>
      <c r="Q121" s="188"/>
      <c r="R121" s="188" t="s">
        <v>5</v>
      </c>
      <c r="S121" s="188" t="s">
        <v>5</v>
      </c>
      <c r="T121" s="188" t="s">
        <v>5</v>
      </c>
      <c r="U121" s="188" t="s">
        <v>5</v>
      </c>
      <c r="V121" s="188" t="s">
        <v>5</v>
      </c>
      <c r="W121" s="188" t="s">
        <v>5</v>
      </c>
      <c r="X121" s="188" t="s">
        <v>5</v>
      </c>
      <c r="Y121" s="188" t="s">
        <v>1011</v>
      </c>
      <c r="Z121" s="188" t="s">
        <v>5</v>
      </c>
      <c r="AA121" s="188" t="s">
        <v>5</v>
      </c>
      <c r="AB121" s="188" t="s">
        <v>5</v>
      </c>
      <c r="AC121" s="188" t="s">
        <v>5</v>
      </c>
      <c r="AD121" s="188" t="s">
        <v>5</v>
      </c>
      <c r="AE121" s="188" t="s">
        <v>5</v>
      </c>
      <c r="AF121" s="188"/>
      <c r="AG121" s="188" t="s">
        <v>5</v>
      </c>
      <c r="AH121" s="188" t="s">
        <v>5</v>
      </c>
      <c r="AI121" s="188" t="s">
        <v>5</v>
      </c>
      <c r="AJ121" s="188" t="s">
        <v>5</v>
      </c>
      <c r="AK121" s="304" t="s">
        <v>5</v>
      </c>
      <c r="AL121" s="303" t="s">
        <v>5</v>
      </c>
      <c r="AM121" s="188" t="s">
        <v>5</v>
      </c>
      <c r="AN121" s="188" t="s">
        <v>5</v>
      </c>
      <c r="AO121" s="188" t="s">
        <v>5</v>
      </c>
      <c r="AP121" s="188" t="s">
        <v>5</v>
      </c>
      <c r="AQ121" s="188" t="s">
        <v>5</v>
      </c>
      <c r="AR121" s="306" t="s">
        <v>5</v>
      </c>
      <c r="AS121" s="303" t="s">
        <v>5</v>
      </c>
      <c r="AT121" s="188" t="s">
        <v>5</v>
      </c>
      <c r="AU121" s="188" t="s">
        <v>5</v>
      </c>
      <c r="AV121" s="188" t="s">
        <v>5</v>
      </c>
      <c r="AW121" s="188" t="s">
        <v>5</v>
      </c>
      <c r="AX121" s="188" t="s">
        <v>5</v>
      </c>
      <c r="AY121" s="188" t="s">
        <v>5</v>
      </c>
      <c r="AZ121" s="188" t="s">
        <v>5</v>
      </c>
      <c r="BA121" s="188" t="s">
        <v>5</v>
      </c>
      <c r="BB121" s="304" t="s">
        <v>5</v>
      </c>
      <c r="BC121" s="308" t="s">
        <v>5</v>
      </c>
      <c r="BD121" s="300" t="s">
        <v>5</v>
      </c>
      <c r="BE121" s="300" t="s">
        <v>5</v>
      </c>
      <c r="BF121" s="300" t="s">
        <v>5</v>
      </c>
      <c r="BG121" s="300" t="s">
        <v>5</v>
      </c>
      <c r="BH121" s="300" t="s">
        <v>5</v>
      </c>
      <c r="BI121" s="300" t="s">
        <v>5</v>
      </c>
      <c r="BJ121" s="300" t="s">
        <v>5</v>
      </c>
      <c r="BK121" s="300" t="s">
        <v>5</v>
      </c>
      <c r="BL121" s="300" t="s">
        <v>5</v>
      </c>
      <c r="BM121" s="300" t="s">
        <v>5</v>
      </c>
      <c r="BN121" s="300" t="s">
        <v>5</v>
      </c>
      <c r="BO121" s="300" t="s">
        <v>5</v>
      </c>
      <c r="BP121" s="300" t="s">
        <v>5</v>
      </c>
      <c r="BQ121" s="300" t="s">
        <v>5</v>
      </c>
      <c r="BR121" s="300"/>
      <c r="BS121" s="300"/>
      <c r="BT121" s="300" t="s">
        <v>5</v>
      </c>
      <c r="BU121" s="300" t="s">
        <v>5</v>
      </c>
      <c r="BV121" s="301" t="s">
        <v>5</v>
      </c>
      <c r="BW121" s="310">
        <f t="shared" si="70"/>
        <v>0</v>
      </c>
      <c r="BX121" s="311">
        <f t="shared" si="71"/>
        <v>0</v>
      </c>
      <c r="BY121" s="312">
        <f t="shared" si="72"/>
        <v>0</v>
      </c>
      <c r="BZ121" s="311">
        <f t="shared" si="73"/>
        <v>0</v>
      </c>
      <c r="CA121" s="312">
        <f t="shared" si="74"/>
        <v>0</v>
      </c>
      <c r="CB121" s="311">
        <f t="shared" si="75"/>
        <v>0</v>
      </c>
      <c r="CC121" s="312">
        <f t="shared" si="76"/>
        <v>0</v>
      </c>
      <c r="CD121" s="311">
        <f t="shared" si="77"/>
        <v>0</v>
      </c>
      <c r="CE121" s="312">
        <f t="shared" si="78"/>
        <v>0</v>
      </c>
      <c r="CF121" s="311">
        <f t="shared" si="79"/>
        <v>0</v>
      </c>
      <c r="CG121" s="312">
        <f t="shared" si="80"/>
        <v>0</v>
      </c>
      <c r="CH121" s="311">
        <f t="shared" si="81"/>
        <v>0</v>
      </c>
      <c r="CI121" s="312">
        <f t="shared" si="82"/>
        <v>0</v>
      </c>
      <c r="CJ121" s="311">
        <f t="shared" si="83"/>
        <v>0</v>
      </c>
      <c r="CK121" s="312">
        <f t="shared" si="84"/>
        <v>0</v>
      </c>
      <c r="CL121" s="311">
        <f t="shared" si="85"/>
        <v>0</v>
      </c>
      <c r="CM121" s="312">
        <f t="shared" si="86"/>
        <v>0</v>
      </c>
      <c r="CN121" s="311">
        <f t="shared" si="87"/>
        <v>0</v>
      </c>
      <c r="CO121" s="312">
        <v>0</v>
      </c>
      <c r="CP121" s="311">
        <v>0</v>
      </c>
      <c r="CQ121" s="312">
        <f t="shared" si="88"/>
        <v>0</v>
      </c>
      <c r="CR121" s="311">
        <f t="shared" si="89"/>
        <v>0</v>
      </c>
      <c r="CS121" s="312">
        <f t="shared" si="90"/>
        <v>0</v>
      </c>
      <c r="CT121" s="311">
        <f t="shared" si="91"/>
        <v>0</v>
      </c>
      <c r="CU121" s="312">
        <v>0</v>
      </c>
      <c r="CV121" s="311">
        <v>0</v>
      </c>
      <c r="CW121" s="312">
        <f t="shared" si="92"/>
        <v>0</v>
      </c>
      <c r="CX121" s="311">
        <f t="shared" si="93"/>
        <v>0</v>
      </c>
      <c r="CY121" s="312">
        <f t="shared" si="94"/>
        <v>0</v>
      </c>
      <c r="CZ121" s="311">
        <f t="shared" si="95"/>
        <v>0</v>
      </c>
      <c r="DA121" s="312">
        <f t="shared" si="96"/>
        <v>0</v>
      </c>
      <c r="DB121" s="311">
        <f t="shared" si="97"/>
        <v>0</v>
      </c>
      <c r="DC121" s="313">
        <f t="shared" si="98"/>
        <v>0</v>
      </c>
      <c r="DD121" s="314">
        <f t="shared" si="99"/>
        <v>0</v>
      </c>
      <c r="DE121" s="312">
        <f t="shared" si="100"/>
        <v>0</v>
      </c>
      <c r="DF121" s="311">
        <f t="shared" si="101"/>
        <v>0</v>
      </c>
      <c r="DG121" s="312">
        <f t="shared" si="102"/>
        <v>0</v>
      </c>
      <c r="DH121" s="315">
        <f t="shared" si="103"/>
        <v>0</v>
      </c>
      <c r="DI121" s="296" t="s">
        <v>36</v>
      </c>
    </row>
    <row r="122" spans="1:113" ht="15.75">
      <c r="A122" s="297" t="s">
        <v>294</v>
      </c>
      <c r="B122" s="511" t="s">
        <v>71</v>
      </c>
      <c r="C122" s="296"/>
      <c r="D122" s="297" t="s">
        <v>1010</v>
      </c>
      <c r="E122" s="316" t="str">
        <f t="shared" si="68"/>
        <v/>
      </c>
      <c r="F122" s="299"/>
      <c r="G122" s="300" t="s">
        <v>5</v>
      </c>
      <c r="H122" s="300" t="s">
        <v>5</v>
      </c>
      <c r="I122" s="301" t="s">
        <v>5</v>
      </c>
      <c r="J122" s="302" t="str">
        <f t="shared" si="69"/>
        <v xml:space="preserve">SYS_AVAILABLE
</v>
      </c>
      <c r="K122" s="303" t="s">
        <v>5</v>
      </c>
      <c r="L122" s="188" t="s">
        <v>5</v>
      </c>
      <c r="M122" s="188" t="s">
        <v>5</v>
      </c>
      <c r="N122" s="188" t="s">
        <v>5</v>
      </c>
      <c r="O122" s="188" t="s">
        <v>5</v>
      </c>
      <c r="P122" s="188"/>
      <c r="Q122" s="188"/>
      <c r="R122" s="188" t="s">
        <v>5</v>
      </c>
      <c r="S122" s="188" t="s">
        <v>5</v>
      </c>
      <c r="T122" s="188" t="s">
        <v>5</v>
      </c>
      <c r="U122" s="188" t="s">
        <v>5</v>
      </c>
      <c r="V122" s="188" t="s">
        <v>5</v>
      </c>
      <c r="W122" s="188" t="s">
        <v>5</v>
      </c>
      <c r="X122" s="188" t="s">
        <v>5</v>
      </c>
      <c r="Y122" s="188" t="s">
        <v>1011</v>
      </c>
      <c r="Z122" s="188" t="s">
        <v>5</v>
      </c>
      <c r="AA122" s="188" t="s">
        <v>5</v>
      </c>
      <c r="AB122" s="188" t="s">
        <v>5</v>
      </c>
      <c r="AC122" s="188" t="s">
        <v>5</v>
      </c>
      <c r="AD122" s="188" t="s">
        <v>5</v>
      </c>
      <c r="AE122" s="188" t="s">
        <v>5</v>
      </c>
      <c r="AF122" s="188"/>
      <c r="AG122" s="188" t="s">
        <v>5</v>
      </c>
      <c r="AH122" s="188" t="s">
        <v>5</v>
      </c>
      <c r="AI122" s="188" t="s">
        <v>5</v>
      </c>
      <c r="AJ122" s="188" t="s">
        <v>5</v>
      </c>
      <c r="AK122" s="304" t="s">
        <v>5</v>
      </c>
      <c r="AL122" s="303" t="s">
        <v>5</v>
      </c>
      <c r="AM122" s="188" t="s">
        <v>5</v>
      </c>
      <c r="AN122" s="188" t="s">
        <v>5</v>
      </c>
      <c r="AO122" s="188" t="s">
        <v>5</v>
      </c>
      <c r="AP122" s="188" t="s">
        <v>5</v>
      </c>
      <c r="AQ122" s="188" t="s">
        <v>5</v>
      </c>
      <c r="AR122" s="306" t="s">
        <v>5</v>
      </c>
      <c r="AS122" s="303" t="s">
        <v>5</v>
      </c>
      <c r="AT122" s="188" t="s">
        <v>5</v>
      </c>
      <c r="AU122" s="188" t="s">
        <v>5</v>
      </c>
      <c r="AV122" s="188" t="s">
        <v>5</v>
      </c>
      <c r="AW122" s="188" t="s">
        <v>5</v>
      </c>
      <c r="AX122" s="188" t="s">
        <v>5</v>
      </c>
      <c r="AY122" s="188" t="s">
        <v>5</v>
      </c>
      <c r="AZ122" s="188" t="s">
        <v>5</v>
      </c>
      <c r="BA122" s="188" t="s">
        <v>5</v>
      </c>
      <c r="BB122" s="304" t="s">
        <v>5</v>
      </c>
      <c r="BC122" s="308" t="s">
        <v>5</v>
      </c>
      <c r="BD122" s="300" t="s">
        <v>5</v>
      </c>
      <c r="BE122" s="300" t="s">
        <v>5</v>
      </c>
      <c r="BF122" s="300" t="s">
        <v>5</v>
      </c>
      <c r="BG122" s="300" t="s">
        <v>5</v>
      </c>
      <c r="BH122" s="300" t="s">
        <v>5</v>
      </c>
      <c r="BI122" s="300" t="s">
        <v>5</v>
      </c>
      <c r="BJ122" s="300" t="s">
        <v>5</v>
      </c>
      <c r="BK122" s="300" t="s">
        <v>5</v>
      </c>
      <c r="BL122" s="300" t="s">
        <v>5</v>
      </c>
      <c r="BM122" s="300" t="s">
        <v>5</v>
      </c>
      <c r="BN122" s="300" t="s">
        <v>5</v>
      </c>
      <c r="BO122" s="300" t="s">
        <v>5</v>
      </c>
      <c r="BP122" s="300" t="s">
        <v>5</v>
      </c>
      <c r="BQ122" s="300" t="s">
        <v>5</v>
      </c>
      <c r="BR122" s="300"/>
      <c r="BS122" s="300"/>
      <c r="BT122" s="300" t="s">
        <v>5</v>
      </c>
      <c r="BU122" s="300" t="s">
        <v>5</v>
      </c>
      <c r="BV122" s="301" t="s">
        <v>5</v>
      </c>
      <c r="BW122" s="310">
        <f t="shared" si="70"/>
        <v>0</v>
      </c>
      <c r="BX122" s="311">
        <f t="shared" si="71"/>
        <v>0</v>
      </c>
      <c r="BY122" s="312">
        <f t="shared" si="72"/>
        <v>0</v>
      </c>
      <c r="BZ122" s="311">
        <f t="shared" si="73"/>
        <v>0</v>
      </c>
      <c r="CA122" s="312">
        <f t="shared" si="74"/>
        <v>0</v>
      </c>
      <c r="CB122" s="311">
        <f t="shared" si="75"/>
        <v>0</v>
      </c>
      <c r="CC122" s="312">
        <f t="shared" si="76"/>
        <v>0</v>
      </c>
      <c r="CD122" s="311">
        <f t="shared" si="77"/>
        <v>0</v>
      </c>
      <c r="CE122" s="312">
        <f t="shared" si="78"/>
        <v>0</v>
      </c>
      <c r="CF122" s="311">
        <f t="shared" si="79"/>
        <v>0</v>
      </c>
      <c r="CG122" s="312">
        <f t="shared" si="80"/>
        <v>0</v>
      </c>
      <c r="CH122" s="311">
        <f t="shared" si="81"/>
        <v>0</v>
      </c>
      <c r="CI122" s="312">
        <f t="shared" si="82"/>
        <v>0</v>
      </c>
      <c r="CJ122" s="311">
        <f t="shared" si="83"/>
        <v>0</v>
      </c>
      <c r="CK122" s="312">
        <f t="shared" si="84"/>
        <v>0</v>
      </c>
      <c r="CL122" s="311">
        <f t="shared" si="85"/>
        <v>0</v>
      </c>
      <c r="CM122" s="312">
        <f t="shared" si="86"/>
        <v>0</v>
      </c>
      <c r="CN122" s="311">
        <f t="shared" si="87"/>
        <v>0</v>
      </c>
      <c r="CO122" s="312">
        <v>0</v>
      </c>
      <c r="CP122" s="311">
        <v>0</v>
      </c>
      <c r="CQ122" s="312">
        <f t="shared" si="88"/>
        <v>0</v>
      </c>
      <c r="CR122" s="311">
        <f t="shared" si="89"/>
        <v>0</v>
      </c>
      <c r="CS122" s="312">
        <f t="shared" si="90"/>
        <v>0</v>
      </c>
      <c r="CT122" s="311">
        <f t="shared" si="91"/>
        <v>0</v>
      </c>
      <c r="CU122" s="312">
        <v>0</v>
      </c>
      <c r="CV122" s="311">
        <v>0</v>
      </c>
      <c r="CW122" s="312">
        <f t="shared" si="92"/>
        <v>0</v>
      </c>
      <c r="CX122" s="311">
        <f t="shared" si="93"/>
        <v>0</v>
      </c>
      <c r="CY122" s="312">
        <f t="shared" si="94"/>
        <v>0</v>
      </c>
      <c r="CZ122" s="311">
        <f t="shared" si="95"/>
        <v>0</v>
      </c>
      <c r="DA122" s="312">
        <f t="shared" si="96"/>
        <v>0</v>
      </c>
      <c r="DB122" s="311">
        <f t="shared" si="97"/>
        <v>0</v>
      </c>
      <c r="DC122" s="313">
        <f t="shared" si="98"/>
        <v>0</v>
      </c>
      <c r="DD122" s="314">
        <f t="shared" si="99"/>
        <v>0</v>
      </c>
      <c r="DE122" s="312">
        <f t="shared" si="100"/>
        <v>0</v>
      </c>
      <c r="DF122" s="311">
        <f t="shared" si="101"/>
        <v>0</v>
      </c>
      <c r="DG122" s="312">
        <f t="shared" si="102"/>
        <v>0</v>
      </c>
      <c r="DH122" s="315">
        <f t="shared" si="103"/>
        <v>0</v>
      </c>
      <c r="DI122" s="296" t="s">
        <v>36</v>
      </c>
    </row>
    <row r="123" spans="1:113" ht="15.75">
      <c r="A123" s="297" t="s">
        <v>296</v>
      </c>
      <c r="B123" s="511" t="s">
        <v>73</v>
      </c>
      <c r="C123" s="296"/>
      <c r="D123" s="297" t="s">
        <v>1010</v>
      </c>
      <c r="E123" s="316" t="str">
        <f t="shared" si="68"/>
        <v/>
      </c>
      <c r="F123" s="299"/>
      <c r="G123" s="300" t="s">
        <v>5</v>
      </c>
      <c r="H123" s="300" t="s">
        <v>5</v>
      </c>
      <c r="I123" s="301" t="s">
        <v>5</v>
      </c>
      <c r="J123" s="302" t="str">
        <f t="shared" si="69"/>
        <v xml:space="preserve">SYS_AVAILABLE
</v>
      </c>
      <c r="K123" s="303" t="s">
        <v>5</v>
      </c>
      <c r="L123" s="188" t="s">
        <v>5</v>
      </c>
      <c r="M123" s="188" t="s">
        <v>5</v>
      </c>
      <c r="N123" s="188" t="s">
        <v>5</v>
      </c>
      <c r="O123" s="188" t="s">
        <v>5</v>
      </c>
      <c r="P123" s="188"/>
      <c r="Q123" s="188"/>
      <c r="R123" s="188" t="s">
        <v>5</v>
      </c>
      <c r="S123" s="188" t="s">
        <v>5</v>
      </c>
      <c r="T123" s="188" t="s">
        <v>5</v>
      </c>
      <c r="U123" s="188" t="s">
        <v>5</v>
      </c>
      <c r="V123" s="188" t="s">
        <v>5</v>
      </c>
      <c r="W123" s="188" t="s">
        <v>5</v>
      </c>
      <c r="X123" s="188" t="s">
        <v>5</v>
      </c>
      <c r="Y123" s="188" t="s">
        <v>1011</v>
      </c>
      <c r="Z123" s="188" t="s">
        <v>5</v>
      </c>
      <c r="AA123" s="188" t="s">
        <v>5</v>
      </c>
      <c r="AB123" s="188" t="s">
        <v>5</v>
      </c>
      <c r="AC123" s="188" t="s">
        <v>5</v>
      </c>
      <c r="AD123" s="188" t="s">
        <v>5</v>
      </c>
      <c r="AE123" s="188" t="s">
        <v>5</v>
      </c>
      <c r="AF123" s="188"/>
      <c r="AG123" s="188" t="s">
        <v>5</v>
      </c>
      <c r="AH123" s="188" t="s">
        <v>5</v>
      </c>
      <c r="AI123" s="188" t="s">
        <v>5</v>
      </c>
      <c r="AJ123" s="188" t="s">
        <v>5</v>
      </c>
      <c r="AK123" s="304" t="s">
        <v>5</v>
      </c>
      <c r="AL123" s="303" t="s">
        <v>5</v>
      </c>
      <c r="AM123" s="188" t="s">
        <v>5</v>
      </c>
      <c r="AN123" s="188" t="s">
        <v>5</v>
      </c>
      <c r="AO123" s="188" t="s">
        <v>5</v>
      </c>
      <c r="AP123" s="188" t="s">
        <v>5</v>
      </c>
      <c r="AQ123" s="188" t="s">
        <v>5</v>
      </c>
      <c r="AR123" s="306" t="s">
        <v>5</v>
      </c>
      <c r="AS123" s="303" t="s">
        <v>5</v>
      </c>
      <c r="AT123" s="188" t="s">
        <v>5</v>
      </c>
      <c r="AU123" s="188" t="s">
        <v>5</v>
      </c>
      <c r="AV123" s="188" t="s">
        <v>5</v>
      </c>
      <c r="AW123" s="188" t="s">
        <v>5</v>
      </c>
      <c r="AX123" s="188" t="s">
        <v>5</v>
      </c>
      <c r="AY123" s="188" t="s">
        <v>5</v>
      </c>
      <c r="AZ123" s="188" t="s">
        <v>5</v>
      </c>
      <c r="BA123" s="188" t="s">
        <v>5</v>
      </c>
      <c r="BB123" s="304" t="s">
        <v>5</v>
      </c>
      <c r="BC123" s="308" t="s">
        <v>5</v>
      </c>
      <c r="BD123" s="300" t="s">
        <v>5</v>
      </c>
      <c r="BE123" s="300" t="s">
        <v>5</v>
      </c>
      <c r="BF123" s="300" t="s">
        <v>5</v>
      </c>
      <c r="BG123" s="300" t="s">
        <v>5</v>
      </c>
      <c r="BH123" s="300" t="s">
        <v>5</v>
      </c>
      <c r="BI123" s="300" t="s">
        <v>5</v>
      </c>
      <c r="BJ123" s="300" t="s">
        <v>5</v>
      </c>
      <c r="BK123" s="300" t="s">
        <v>5</v>
      </c>
      <c r="BL123" s="300" t="s">
        <v>5</v>
      </c>
      <c r="BM123" s="300" t="s">
        <v>5</v>
      </c>
      <c r="BN123" s="300" t="s">
        <v>5</v>
      </c>
      <c r="BO123" s="300" t="s">
        <v>5</v>
      </c>
      <c r="BP123" s="300" t="s">
        <v>5</v>
      </c>
      <c r="BQ123" s="300" t="s">
        <v>5</v>
      </c>
      <c r="BR123" s="300"/>
      <c r="BS123" s="300"/>
      <c r="BT123" s="300" t="s">
        <v>5</v>
      </c>
      <c r="BU123" s="300" t="s">
        <v>5</v>
      </c>
      <c r="BV123" s="301" t="s">
        <v>5</v>
      </c>
      <c r="BW123" s="310">
        <f t="shared" si="70"/>
        <v>0</v>
      </c>
      <c r="BX123" s="311">
        <f t="shared" si="71"/>
        <v>0</v>
      </c>
      <c r="BY123" s="312">
        <f t="shared" si="72"/>
        <v>0</v>
      </c>
      <c r="BZ123" s="311">
        <f t="shared" si="73"/>
        <v>0</v>
      </c>
      <c r="CA123" s="312">
        <f t="shared" si="74"/>
        <v>0</v>
      </c>
      <c r="CB123" s="311">
        <f t="shared" si="75"/>
        <v>0</v>
      </c>
      <c r="CC123" s="312">
        <f t="shared" si="76"/>
        <v>0</v>
      </c>
      <c r="CD123" s="311">
        <f t="shared" si="77"/>
        <v>0</v>
      </c>
      <c r="CE123" s="312">
        <f t="shared" si="78"/>
        <v>0</v>
      </c>
      <c r="CF123" s="311">
        <f t="shared" si="79"/>
        <v>0</v>
      </c>
      <c r="CG123" s="312">
        <f t="shared" si="80"/>
        <v>0</v>
      </c>
      <c r="CH123" s="311">
        <f t="shared" si="81"/>
        <v>0</v>
      </c>
      <c r="CI123" s="312">
        <f t="shared" si="82"/>
        <v>0</v>
      </c>
      <c r="CJ123" s="311">
        <f t="shared" si="83"/>
        <v>0</v>
      </c>
      <c r="CK123" s="312">
        <f t="shared" si="84"/>
        <v>0</v>
      </c>
      <c r="CL123" s="311">
        <f t="shared" si="85"/>
        <v>0</v>
      </c>
      <c r="CM123" s="312">
        <f t="shared" si="86"/>
        <v>0</v>
      </c>
      <c r="CN123" s="311">
        <f t="shared" si="87"/>
        <v>0</v>
      </c>
      <c r="CO123" s="312">
        <v>0</v>
      </c>
      <c r="CP123" s="311">
        <v>0</v>
      </c>
      <c r="CQ123" s="312">
        <f t="shared" si="88"/>
        <v>0</v>
      </c>
      <c r="CR123" s="311">
        <f t="shared" si="89"/>
        <v>0</v>
      </c>
      <c r="CS123" s="312">
        <f t="shared" si="90"/>
        <v>0</v>
      </c>
      <c r="CT123" s="311">
        <f t="shared" si="91"/>
        <v>0</v>
      </c>
      <c r="CU123" s="312">
        <v>0</v>
      </c>
      <c r="CV123" s="311">
        <v>0</v>
      </c>
      <c r="CW123" s="312">
        <f t="shared" si="92"/>
        <v>0</v>
      </c>
      <c r="CX123" s="311">
        <f t="shared" si="93"/>
        <v>0</v>
      </c>
      <c r="CY123" s="312">
        <f t="shared" si="94"/>
        <v>0</v>
      </c>
      <c r="CZ123" s="311">
        <f t="shared" si="95"/>
        <v>0</v>
      </c>
      <c r="DA123" s="312">
        <f t="shared" si="96"/>
        <v>0</v>
      </c>
      <c r="DB123" s="311">
        <f t="shared" si="97"/>
        <v>0</v>
      </c>
      <c r="DC123" s="313">
        <f t="shared" si="98"/>
        <v>0</v>
      </c>
      <c r="DD123" s="314">
        <f t="shared" si="99"/>
        <v>0</v>
      </c>
      <c r="DE123" s="312">
        <f t="shared" si="100"/>
        <v>0</v>
      </c>
      <c r="DF123" s="311">
        <f t="shared" si="101"/>
        <v>0</v>
      </c>
      <c r="DG123" s="312">
        <f t="shared" si="102"/>
        <v>0</v>
      </c>
      <c r="DH123" s="315">
        <f t="shared" si="103"/>
        <v>0</v>
      </c>
      <c r="DI123" s="296" t="s">
        <v>36</v>
      </c>
    </row>
    <row r="124" spans="1:113" ht="15.75">
      <c r="A124" s="297" t="s">
        <v>298</v>
      </c>
      <c r="B124" s="511" t="s">
        <v>75</v>
      </c>
      <c r="C124" s="296"/>
      <c r="D124" s="297" t="s">
        <v>1010</v>
      </c>
      <c r="E124" s="316" t="str">
        <f t="shared" si="68"/>
        <v/>
      </c>
      <c r="F124" s="299"/>
      <c r="G124" s="300" t="s">
        <v>5</v>
      </c>
      <c r="H124" s="300" t="s">
        <v>5</v>
      </c>
      <c r="I124" s="301" t="s">
        <v>5</v>
      </c>
      <c r="J124" s="302" t="str">
        <f t="shared" si="69"/>
        <v xml:space="preserve">SYS_AVAILABLE
</v>
      </c>
      <c r="K124" s="303" t="s">
        <v>5</v>
      </c>
      <c r="L124" s="188" t="s">
        <v>5</v>
      </c>
      <c r="M124" s="188" t="s">
        <v>5</v>
      </c>
      <c r="N124" s="188" t="s">
        <v>5</v>
      </c>
      <c r="O124" s="188" t="s">
        <v>5</v>
      </c>
      <c r="P124" s="188"/>
      <c r="Q124" s="188"/>
      <c r="R124" s="188" t="s">
        <v>5</v>
      </c>
      <c r="S124" s="188" t="s">
        <v>5</v>
      </c>
      <c r="T124" s="188" t="s">
        <v>5</v>
      </c>
      <c r="U124" s="188" t="s">
        <v>5</v>
      </c>
      <c r="V124" s="188" t="s">
        <v>5</v>
      </c>
      <c r="W124" s="188" t="s">
        <v>5</v>
      </c>
      <c r="X124" s="188" t="s">
        <v>5</v>
      </c>
      <c r="Y124" s="188" t="s">
        <v>1011</v>
      </c>
      <c r="Z124" s="188" t="s">
        <v>5</v>
      </c>
      <c r="AA124" s="188" t="s">
        <v>5</v>
      </c>
      <c r="AB124" s="188" t="s">
        <v>5</v>
      </c>
      <c r="AC124" s="188" t="s">
        <v>5</v>
      </c>
      <c r="AD124" s="188" t="s">
        <v>5</v>
      </c>
      <c r="AE124" s="188" t="s">
        <v>5</v>
      </c>
      <c r="AF124" s="188"/>
      <c r="AG124" s="188" t="s">
        <v>5</v>
      </c>
      <c r="AH124" s="188" t="s">
        <v>5</v>
      </c>
      <c r="AI124" s="188" t="s">
        <v>5</v>
      </c>
      <c r="AJ124" s="188" t="s">
        <v>5</v>
      </c>
      <c r="AK124" s="304" t="s">
        <v>5</v>
      </c>
      <c r="AL124" s="303" t="s">
        <v>5</v>
      </c>
      <c r="AM124" s="188" t="s">
        <v>5</v>
      </c>
      <c r="AN124" s="188" t="s">
        <v>5</v>
      </c>
      <c r="AO124" s="188" t="s">
        <v>5</v>
      </c>
      <c r="AP124" s="188" t="s">
        <v>5</v>
      </c>
      <c r="AQ124" s="188" t="s">
        <v>5</v>
      </c>
      <c r="AR124" s="306" t="s">
        <v>5</v>
      </c>
      <c r="AS124" s="303" t="s">
        <v>5</v>
      </c>
      <c r="AT124" s="188" t="s">
        <v>5</v>
      </c>
      <c r="AU124" s="188" t="s">
        <v>5</v>
      </c>
      <c r="AV124" s="188" t="s">
        <v>5</v>
      </c>
      <c r="AW124" s="188" t="s">
        <v>5</v>
      </c>
      <c r="AX124" s="188" t="s">
        <v>5</v>
      </c>
      <c r="AY124" s="188" t="s">
        <v>5</v>
      </c>
      <c r="AZ124" s="188" t="s">
        <v>5</v>
      </c>
      <c r="BA124" s="188" t="s">
        <v>5</v>
      </c>
      <c r="BB124" s="304" t="s">
        <v>5</v>
      </c>
      <c r="BC124" s="308" t="s">
        <v>5</v>
      </c>
      <c r="BD124" s="300" t="s">
        <v>5</v>
      </c>
      <c r="BE124" s="300" t="s">
        <v>5</v>
      </c>
      <c r="BF124" s="300" t="s">
        <v>5</v>
      </c>
      <c r="BG124" s="300" t="s">
        <v>5</v>
      </c>
      <c r="BH124" s="300" t="s">
        <v>5</v>
      </c>
      <c r="BI124" s="300" t="s">
        <v>5</v>
      </c>
      <c r="BJ124" s="300" t="s">
        <v>5</v>
      </c>
      <c r="BK124" s="300" t="s">
        <v>5</v>
      </c>
      <c r="BL124" s="300" t="s">
        <v>5</v>
      </c>
      <c r="BM124" s="300" t="s">
        <v>5</v>
      </c>
      <c r="BN124" s="300" t="s">
        <v>5</v>
      </c>
      <c r="BO124" s="300" t="s">
        <v>5</v>
      </c>
      <c r="BP124" s="300" t="s">
        <v>5</v>
      </c>
      <c r="BQ124" s="300" t="s">
        <v>5</v>
      </c>
      <c r="BR124" s="300"/>
      <c r="BS124" s="300"/>
      <c r="BT124" s="300" t="s">
        <v>5</v>
      </c>
      <c r="BU124" s="300" t="s">
        <v>5</v>
      </c>
      <c r="BV124" s="301" t="s">
        <v>5</v>
      </c>
      <c r="BW124" s="310">
        <f t="shared" si="70"/>
        <v>0</v>
      </c>
      <c r="BX124" s="311">
        <f t="shared" si="71"/>
        <v>0</v>
      </c>
      <c r="BY124" s="312">
        <f t="shared" si="72"/>
        <v>0</v>
      </c>
      <c r="BZ124" s="311">
        <f t="shared" si="73"/>
        <v>0</v>
      </c>
      <c r="CA124" s="312">
        <f t="shared" si="74"/>
        <v>0</v>
      </c>
      <c r="CB124" s="311">
        <f t="shared" si="75"/>
        <v>0</v>
      </c>
      <c r="CC124" s="312">
        <f t="shared" si="76"/>
        <v>0</v>
      </c>
      <c r="CD124" s="311">
        <f t="shared" si="77"/>
        <v>0</v>
      </c>
      <c r="CE124" s="312">
        <f t="shared" si="78"/>
        <v>0</v>
      </c>
      <c r="CF124" s="311">
        <f t="shared" si="79"/>
        <v>0</v>
      </c>
      <c r="CG124" s="312">
        <f t="shared" si="80"/>
        <v>0</v>
      </c>
      <c r="CH124" s="311">
        <f t="shared" si="81"/>
        <v>0</v>
      </c>
      <c r="CI124" s="312">
        <f t="shared" si="82"/>
        <v>0</v>
      </c>
      <c r="CJ124" s="311">
        <f t="shared" si="83"/>
        <v>0</v>
      </c>
      <c r="CK124" s="312">
        <f t="shared" si="84"/>
        <v>0</v>
      </c>
      <c r="CL124" s="311">
        <f t="shared" si="85"/>
        <v>0</v>
      </c>
      <c r="CM124" s="312">
        <f t="shared" si="86"/>
        <v>0</v>
      </c>
      <c r="CN124" s="311">
        <f t="shared" si="87"/>
        <v>0</v>
      </c>
      <c r="CO124" s="312">
        <v>0</v>
      </c>
      <c r="CP124" s="311">
        <v>0</v>
      </c>
      <c r="CQ124" s="312">
        <f t="shared" si="88"/>
        <v>0</v>
      </c>
      <c r="CR124" s="311">
        <f t="shared" si="89"/>
        <v>0</v>
      </c>
      <c r="CS124" s="312">
        <f t="shared" si="90"/>
        <v>0</v>
      </c>
      <c r="CT124" s="311">
        <f t="shared" si="91"/>
        <v>0</v>
      </c>
      <c r="CU124" s="312">
        <v>0</v>
      </c>
      <c r="CV124" s="311">
        <v>0</v>
      </c>
      <c r="CW124" s="312">
        <f t="shared" si="92"/>
        <v>0</v>
      </c>
      <c r="CX124" s="311">
        <f t="shared" si="93"/>
        <v>0</v>
      </c>
      <c r="CY124" s="312">
        <f t="shared" si="94"/>
        <v>0</v>
      </c>
      <c r="CZ124" s="311">
        <f t="shared" si="95"/>
        <v>0</v>
      </c>
      <c r="DA124" s="312">
        <f t="shared" si="96"/>
        <v>0</v>
      </c>
      <c r="DB124" s="311">
        <f t="shared" si="97"/>
        <v>0</v>
      </c>
      <c r="DC124" s="313">
        <f t="shared" si="98"/>
        <v>0</v>
      </c>
      <c r="DD124" s="314">
        <f t="shared" si="99"/>
        <v>0</v>
      </c>
      <c r="DE124" s="312">
        <f t="shared" si="100"/>
        <v>0</v>
      </c>
      <c r="DF124" s="311">
        <f t="shared" si="101"/>
        <v>0</v>
      </c>
      <c r="DG124" s="312">
        <f t="shared" si="102"/>
        <v>0</v>
      </c>
      <c r="DH124" s="315">
        <f t="shared" si="103"/>
        <v>0</v>
      </c>
      <c r="DI124" s="296" t="s">
        <v>36</v>
      </c>
    </row>
    <row r="125" spans="1:113" ht="15.75">
      <c r="A125" s="297" t="s">
        <v>300</v>
      </c>
      <c r="B125" s="511" t="s">
        <v>76</v>
      </c>
      <c r="C125" s="296"/>
      <c r="D125" s="297" t="s">
        <v>1010</v>
      </c>
      <c r="E125" s="316" t="str">
        <f t="shared" si="68"/>
        <v/>
      </c>
      <c r="F125" s="299"/>
      <c r="G125" s="300" t="s">
        <v>5</v>
      </c>
      <c r="H125" s="300" t="s">
        <v>5</v>
      </c>
      <c r="I125" s="301" t="s">
        <v>5</v>
      </c>
      <c r="J125" s="302" t="str">
        <f t="shared" si="69"/>
        <v xml:space="preserve">SYS_AVAILABLE
</v>
      </c>
      <c r="K125" s="303" t="s">
        <v>5</v>
      </c>
      <c r="L125" s="188" t="s">
        <v>5</v>
      </c>
      <c r="M125" s="188" t="s">
        <v>5</v>
      </c>
      <c r="N125" s="188" t="s">
        <v>5</v>
      </c>
      <c r="O125" s="188" t="s">
        <v>5</v>
      </c>
      <c r="P125" s="188"/>
      <c r="Q125" s="188"/>
      <c r="R125" s="188" t="s">
        <v>5</v>
      </c>
      <c r="S125" s="188" t="s">
        <v>5</v>
      </c>
      <c r="T125" s="188" t="s">
        <v>5</v>
      </c>
      <c r="U125" s="188" t="s">
        <v>5</v>
      </c>
      <c r="V125" s="188" t="s">
        <v>5</v>
      </c>
      <c r="W125" s="188" t="s">
        <v>5</v>
      </c>
      <c r="X125" s="188" t="s">
        <v>5</v>
      </c>
      <c r="Y125" s="188" t="s">
        <v>1011</v>
      </c>
      <c r="Z125" s="188" t="s">
        <v>5</v>
      </c>
      <c r="AA125" s="188" t="s">
        <v>5</v>
      </c>
      <c r="AB125" s="188" t="s">
        <v>5</v>
      </c>
      <c r="AC125" s="188" t="s">
        <v>5</v>
      </c>
      <c r="AD125" s="188" t="s">
        <v>5</v>
      </c>
      <c r="AE125" s="188" t="s">
        <v>5</v>
      </c>
      <c r="AF125" s="188"/>
      <c r="AG125" s="188" t="s">
        <v>5</v>
      </c>
      <c r="AH125" s="188" t="s">
        <v>5</v>
      </c>
      <c r="AI125" s="188" t="s">
        <v>5</v>
      </c>
      <c r="AJ125" s="188" t="s">
        <v>5</v>
      </c>
      <c r="AK125" s="304" t="s">
        <v>5</v>
      </c>
      <c r="AL125" s="303" t="s">
        <v>5</v>
      </c>
      <c r="AM125" s="188" t="s">
        <v>5</v>
      </c>
      <c r="AN125" s="188" t="s">
        <v>5</v>
      </c>
      <c r="AO125" s="188" t="s">
        <v>5</v>
      </c>
      <c r="AP125" s="188" t="s">
        <v>5</v>
      </c>
      <c r="AQ125" s="188" t="s">
        <v>5</v>
      </c>
      <c r="AR125" s="306" t="s">
        <v>5</v>
      </c>
      <c r="AS125" s="303" t="s">
        <v>5</v>
      </c>
      <c r="AT125" s="188" t="s">
        <v>5</v>
      </c>
      <c r="AU125" s="188" t="s">
        <v>5</v>
      </c>
      <c r="AV125" s="188" t="s">
        <v>5</v>
      </c>
      <c r="AW125" s="188" t="s">
        <v>5</v>
      </c>
      <c r="AX125" s="188" t="s">
        <v>5</v>
      </c>
      <c r="AY125" s="188" t="s">
        <v>5</v>
      </c>
      <c r="AZ125" s="188" t="s">
        <v>5</v>
      </c>
      <c r="BA125" s="188" t="s">
        <v>5</v>
      </c>
      <c r="BB125" s="304" t="s">
        <v>5</v>
      </c>
      <c r="BC125" s="308" t="s">
        <v>5</v>
      </c>
      <c r="BD125" s="300" t="s">
        <v>5</v>
      </c>
      <c r="BE125" s="300" t="s">
        <v>5</v>
      </c>
      <c r="BF125" s="300" t="s">
        <v>5</v>
      </c>
      <c r="BG125" s="300" t="s">
        <v>5</v>
      </c>
      <c r="BH125" s="300" t="s">
        <v>5</v>
      </c>
      <c r="BI125" s="300" t="s">
        <v>5</v>
      </c>
      <c r="BJ125" s="300" t="s">
        <v>5</v>
      </c>
      <c r="BK125" s="300" t="s">
        <v>5</v>
      </c>
      <c r="BL125" s="300" t="s">
        <v>5</v>
      </c>
      <c r="BM125" s="300" t="s">
        <v>5</v>
      </c>
      <c r="BN125" s="300" t="s">
        <v>5</v>
      </c>
      <c r="BO125" s="300" t="s">
        <v>5</v>
      </c>
      <c r="BP125" s="300" t="s">
        <v>5</v>
      </c>
      <c r="BQ125" s="300" t="s">
        <v>5</v>
      </c>
      <c r="BR125" s="300"/>
      <c r="BS125" s="300"/>
      <c r="BT125" s="300" t="s">
        <v>5</v>
      </c>
      <c r="BU125" s="300" t="s">
        <v>5</v>
      </c>
      <c r="BV125" s="301" t="s">
        <v>5</v>
      </c>
      <c r="BW125" s="310">
        <f t="shared" si="70"/>
        <v>0</v>
      </c>
      <c r="BX125" s="311">
        <f t="shared" si="71"/>
        <v>0</v>
      </c>
      <c r="BY125" s="312">
        <f t="shared" si="72"/>
        <v>0</v>
      </c>
      <c r="BZ125" s="311">
        <f t="shared" si="73"/>
        <v>0</v>
      </c>
      <c r="CA125" s="312">
        <f t="shared" si="74"/>
        <v>0</v>
      </c>
      <c r="CB125" s="311">
        <f t="shared" si="75"/>
        <v>0</v>
      </c>
      <c r="CC125" s="312">
        <f t="shared" si="76"/>
        <v>0</v>
      </c>
      <c r="CD125" s="311">
        <f t="shared" si="77"/>
        <v>0</v>
      </c>
      <c r="CE125" s="312">
        <f t="shared" si="78"/>
        <v>0</v>
      </c>
      <c r="CF125" s="311">
        <f t="shared" si="79"/>
        <v>0</v>
      </c>
      <c r="CG125" s="312">
        <f t="shared" si="80"/>
        <v>0</v>
      </c>
      <c r="CH125" s="311">
        <f t="shared" si="81"/>
        <v>0</v>
      </c>
      <c r="CI125" s="312">
        <f t="shared" si="82"/>
        <v>0</v>
      </c>
      <c r="CJ125" s="311">
        <f t="shared" si="83"/>
        <v>0</v>
      </c>
      <c r="CK125" s="312">
        <f t="shared" si="84"/>
        <v>0</v>
      </c>
      <c r="CL125" s="311">
        <f t="shared" si="85"/>
        <v>0</v>
      </c>
      <c r="CM125" s="312">
        <f t="shared" si="86"/>
        <v>0</v>
      </c>
      <c r="CN125" s="311">
        <f t="shared" si="87"/>
        <v>0</v>
      </c>
      <c r="CO125" s="312">
        <v>0</v>
      </c>
      <c r="CP125" s="311">
        <v>0</v>
      </c>
      <c r="CQ125" s="312">
        <f t="shared" si="88"/>
        <v>0</v>
      </c>
      <c r="CR125" s="311">
        <f t="shared" si="89"/>
        <v>0</v>
      </c>
      <c r="CS125" s="312">
        <f t="shared" si="90"/>
        <v>0</v>
      </c>
      <c r="CT125" s="311">
        <f t="shared" si="91"/>
        <v>0</v>
      </c>
      <c r="CU125" s="312">
        <v>0</v>
      </c>
      <c r="CV125" s="311">
        <v>0</v>
      </c>
      <c r="CW125" s="312">
        <f t="shared" si="92"/>
        <v>0</v>
      </c>
      <c r="CX125" s="311">
        <f t="shared" si="93"/>
        <v>0</v>
      </c>
      <c r="CY125" s="312">
        <f t="shared" si="94"/>
        <v>0</v>
      </c>
      <c r="CZ125" s="311">
        <f t="shared" si="95"/>
        <v>0</v>
      </c>
      <c r="DA125" s="312">
        <f t="shared" si="96"/>
        <v>0</v>
      </c>
      <c r="DB125" s="311">
        <f t="shared" si="97"/>
        <v>0</v>
      </c>
      <c r="DC125" s="313">
        <f t="shared" si="98"/>
        <v>0</v>
      </c>
      <c r="DD125" s="314">
        <f t="shared" si="99"/>
        <v>0</v>
      </c>
      <c r="DE125" s="312">
        <f t="shared" si="100"/>
        <v>0</v>
      </c>
      <c r="DF125" s="311">
        <f t="shared" si="101"/>
        <v>0</v>
      </c>
      <c r="DG125" s="312">
        <f t="shared" si="102"/>
        <v>0</v>
      </c>
      <c r="DH125" s="315">
        <f t="shared" si="103"/>
        <v>0</v>
      </c>
      <c r="DI125" s="296" t="s">
        <v>36</v>
      </c>
    </row>
    <row r="126" spans="1:113" ht="15.75">
      <c r="A126" s="297" t="s">
        <v>304</v>
      </c>
      <c r="B126" s="511" t="s">
        <v>78</v>
      </c>
      <c r="C126" s="296"/>
      <c r="D126" s="297" t="s">
        <v>1010</v>
      </c>
      <c r="E126" s="316" t="str">
        <f t="shared" si="68"/>
        <v/>
      </c>
      <c r="F126" s="299"/>
      <c r="G126" s="300" t="s">
        <v>5</v>
      </c>
      <c r="H126" s="300" t="s">
        <v>5</v>
      </c>
      <c r="I126" s="301" t="s">
        <v>5</v>
      </c>
      <c r="J126" s="302" t="str">
        <f t="shared" si="69"/>
        <v xml:space="preserve">SYS_AVAILABLE
</v>
      </c>
      <c r="K126" s="303" t="s">
        <v>5</v>
      </c>
      <c r="L126" s="188" t="s">
        <v>5</v>
      </c>
      <c r="M126" s="188" t="s">
        <v>5</v>
      </c>
      <c r="N126" s="188" t="s">
        <v>5</v>
      </c>
      <c r="O126" s="188" t="s">
        <v>5</v>
      </c>
      <c r="P126" s="188"/>
      <c r="Q126" s="188"/>
      <c r="R126" s="188" t="s">
        <v>5</v>
      </c>
      <c r="S126" s="188" t="s">
        <v>5</v>
      </c>
      <c r="T126" s="188" t="s">
        <v>5</v>
      </c>
      <c r="U126" s="188" t="s">
        <v>5</v>
      </c>
      <c r="V126" s="188" t="s">
        <v>5</v>
      </c>
      <c r="W126" s="188" t="s">
        <v>5</v>
      </c>
      <c r="X126" s="188" t="s">
        <v>5</v>
      </c>
      <c r="Y126" s="188" t="s">
        <v>1011</v>
      </c>
      <c r="Z126" s="188" t="s">
        <v>5</v>
      </c>
      <c r="AA126" s="188" t="s">
        <v>5</v>
      </c>
      <c r="AB126" s="188" t="s">
        <v>5</v>
      </c>
      <c r="AC126" s="188" t="s">
        <v>5</v>
      </c>
      <c r="AD126" s="188" t="s">
        <v>5</v>
      </c>
      <c r="AE126" s="188" t="s">
        <v>5</v>
      </c>
      <c r="AF126" s="188"/>
      <c r="AG126" s="188" t="s">
        <v>5</v>
      </c>
      <c r="AH126" s="188" t="s">
        <v>5</v>
      </c>
      <c r="AI126" s="188" t="s">
        <v>5</v>
      </c>
      <c r="AJ126" s="188" t="s">
        <v>5</v>
      </c>
      <c r="AK126" s="304" t="s">
        <v>5</v>
      </c>
      <c r="AL126" s="303" t="s">
        <v>5</v>
      </c>
      <c r="AM126" s="188" t="s">
        <v>5</v>
      </c>
      <c r="AN126" s="188" t="s">
        <v>5</v>
      </c>
      <c r="AO126" s="188" t="s">
        <v>5</v>
      </c>
      <c r="AP126" s="188" t="s">
        <v>5</v>
      </c>
      <c r="AQ126" s="188" t="s">
        <v>5</v>
      </c>
      <c r="AR126" s="306" t="s">
        <v>5</v>
      </c>
      <c r="AS126" s="303" t="s">
        <v>5</v>
      </c>
      <c r="AT126" s="188" t="s">
        <v>5</v>
      </c>
      <c r="AU126" s="188" t="s">
        <v>5</v>
      </c>
      <c r="AV126" s="188" t="s">
        <v>5</v>
      </c>
      <c r="AW126" s="188" t="s">
        <v>5</v>
      </c>
      <c r="AX126" s="188" t="s">
        <v>5</v>
      </c>
      <c r="AY126" s="188" t="s">
        <v>5</v>
      </c>
      <c r="AZ126" s="188" t="s">
        <v>5</v>
      </c>
      <c r="BA126" s="188" t="s">
        <v>5</v>
      </c>
      <c r="BB126" s="304" t="s">
        <v>5</v>
      </c>
      <c r="BC126" s="308" t="s">
        <v>5</v>
      </c>
      <c r="BD126" s="300" t="s">
        <v>5</v>
      </c>
      <c r="BE126" s="300" t="s">
        <v>5</v>
      </c>
      <c r="BF126" s="300" t="s">
        <v>5</v>
      </c>
      <c r="BG126" s="300" t="s">
        <v>5</v>
      </c>
      <c r="BH126" s="300" t="s">
        <v>5</v>
      </c>
      <c r="BI126" s="300" t="s">
        <v>5</v>
      </c>
      <c r="BJ126" s="300" t="s">
        <v>5</v>
      </c>
      <c r="BK126" s="300" t="s">
        <v>5</v>
      </c>
      <c r="BL126" s="300" t="s">
        <v>5</v>
      </c>
      <c r="BM126" s="300" t="s">
        <v>5</v>
      </c>
      <c r="BN126" s="300" t="s">
        <v>5</v>
      </c>
      <c r="BO126" s="300" t="s">
        <v>5</v>
      </c>
      <c r="BP126" s="300" t="s">
        <v>5</v>
      </c>
      <c r="BQ126" s="300" t="s">
        <v>5</v>
      </c>
      <c r="BR126" s="300"/>
      <c r="BS126" s="300"/>
      <c r="BT126" s="300" t="s">
        <v>5</v>
      </c>
      <c r="BU126" s="300" t="s">
        <v>5</v>
      </c>
      <c r="BV126" s="301" t="s">
        <v>5</v>
      </c>
      <c r="BW126" s="310">
        <f t="shared" si="70"/>
        <v>0</v>
      </c>
      <c r="BX126" s="311">
        <f t="shared" si="71"/>
        <v>0</v>
      </c>
      <c r="BY126" s="312">
        <f t="shared" si="72"/>
        <v>0</v>
      </c>
      <c r="BZ126" s="311">
        <f t="shared" si="73"/>
        <v>0</v>
      </c>
      <c r="CA126" s="312">
        <f t="shared" si="74"/>
        <v>0</v>
      </c>
      <c r="CB126" s="311">
        <f t="shared" si="75"/>
        <v>0</v>
      </c>
      <c r="CC126" s="312">
        <f t="shared" si="76"/>
        <v>0</v>
      </c>
      <c r="CD126" s="311">
        <f t="shared" si="77"/>
        <v>0</v>
      </c>
      <c r="CE126" s="312">
        <f t="shared" si="78"/>
        <v>0</v>
      </c>
      <c r="CF126" s="311">
        <f t="shared" si="79"/>
        <v>0</v>
      </c>
      <c r="CG126" s="312">
        <f t="shared" si="80"/>
        <v>0</v>
      </c>
      <c r="CH126" s="311">
        <f t="shared" si="81"/>
        <v>0</v>
      </c>
      <c r="CI126" s="312">
        <f t="shared" si="82"/>
        <v>0</v>
      </c>
      <c r="CJ126" s="311">
        <f t="shared" si="83"/>
        <v>0</v>
      </c>
      <c r="CK126" s="312">
        <f t="shared" si="84"/>
        <v>0</v>
      </c>
      <c r="CL126" s="311">
        <f t="shared" si="85"/>
        <v>0</v>
      </c>
      <c r="CM126" s="312">
        <f t="shared" si="86"/>
        <v>0</v>
      </c>
      <c r="CN126" s="311">
        <f t="shared" si="87"/>
        <v>0</v>
      </c>
      <c r="CO126" s="312">
        <v>0</v>
      </c>
      <c r="CP126" s="311">
        <v>0</v>
      </c>
      <c r="CQ126" s="312">
        <f t="shared" si="88"/>
        <v>0</v>
      </c>
      <c r="CR126" s="311">
        <f t="shared" si="89"/>
        <v>0</v>
      </c>
      <c r="CS126" s="312">
        <f t="shared" si="90"/>
        <v>0</v>
      </c>
      <c r="CT126" s="311">
        <f t="shared" si="91"/>
        <v>0</v>
      </c>
      <c r="CU126" s="312">
        <v>0</v>
      </c>
      <c r="CV126" s="311">
        <v>0</v>
      </c>
      <c r="CW126" s="312">
        <f t="shared" si="92"/>
        <v>0</v>
      </c>
      <c r="CX126" s="311">
        <f t="shared" si="93"/>
        <v>0</v>
      </c>
      <c r="CY126" s="312">
        <f t="shared" si="94"/>
        <v>0</v>
      </c>
      <c r="CZ126" s="311">
        <f t="shared" si="95"/>
        <v>0</v>
      </c>
      <c r="DA126" s="312">
        <f t="shared" si="96"/>
        <v>0</v>
      </c>
      <c r="DB126" s="311">
        <f t="shared" si="97"/>
        <v>0</v>
      </c>
      <c r="DC126" s="313">
        <f t="shared" si="98"/>
        <v>0</v>
      </c>
      <c r="DD126" s="314">
        <f t="shared" si="99"/>
        <v>0</v>
      </c>
      <c r="DE126" s="312">
        <f t="shared" si="100"/>
        <v>0</v>
      </c>
      <c r="DF126" s="311">
        <f t="shared" si="101"/>
        <v>0</v>
      </c>
      <c r="DG126" s="312">
        <f t="shared" si="102"/>
        <v>0</v>
      </c>
      <c r="DH126" s="315">
        <f t="shared" si="103"/>
        <v>0</v>
      </c>
      <c r="DI126" s="296" t="s">
        <v>36</v>
      </c>
    </row>
    <row r="127" spans="1:113" ht="15.75">
      <c r="A127" s="297" t="s">
        <v>306</v>
      </c>
      <c r="B127" s="511" t="s">
        <v>80</v>
      </c>
      <c r="C127" s="296"/>
      <c r="D127" s="297" t="s">
        <v>1010</v>
      </c>
      <c r="E127" s="316" t="str">
        <f t="shared" si="68"/>
        <v/>
      </c>
      <c r="F127" s="299"/>
      <c r="G127" s="300" t="s">
        <v>5</v>
      </c>
      <c r="H127" s="300" t="s">
        <v>5</v>
      </c>
      <c r="I127" s="301" t="s">
        <v>5</v>
      </c>
      <c r="J127" s="302" t="str">
        <f t="shared" si="69"/>
        <v xml:space="preserve">SYS_AVAILABLE
</v>
      </c>
      <c r="K127" s="303" t="s">
        <v>5</v>
      </c>
      <c r="L127" s="188" t="s">
        <v>5</v>
      </c>
      <c r="M127" s="188" t="s">
        <v>5</v>
      </c>
      <c r="N127" s="188" t="s">
        <v>5</v>
      </c>
      <c r="O127" s="188" t="s">
        <v>5</v>
      </c>
      <c r="P127" s="188"/>
      <c r="Q127" s="188"/>
      <c r="R127" s="188" t="s">
        <v>5</v>
      </c>
      <c r="S127" s="188" t="s">
        <v>5</v>
      </c>
      <c r="T127" s="188" t="s">
        <v>5</v>
      </c>
      <c r="U127" s="188" t="s">
        <v>5</v>
      </c>
      <c r="V127" s="188" t="s">
        <v>5</v>
      </c>
      <c r="W127" s="188" t="s">
        <v>5</v>
      </c>
      <c r="X127" s="188" t="s">
        <v>5</v>
      </c>
      <c r="Y127" s="188" t="s">
        <v>1011</v>
      </c>
      <c r="Z127" s="188" t="s">
        <v>5</v>
      </c>
      <c r="AA127" s="188" t="s">
        <v>5</v>
      </c>
      <c r="AB127" s="188" t="s">
        <v>5</v>
      </c>
      <c r="AC127" s="188" t="s">
        <v>5</v>
      </c>
      <c r="AD127" s="188" t="s">
        <v>5</v>
      </c>
      <c r="AE127" s="188" t="s">
        <v>5</v>
      </c>
      <c r="AF127" s="188"/>
      <c r="AG127" s="188" t="s">
        <v>5</v>
      </c>
      <c r="AH127" s="188" t="s">
        <v>5</v>
      </c>
      <c r="AI127" s="188" t="s">
        <v>5</v>
      </c>
      <c r="AJ127" s="188" t="s">
        <v>5</v>
      </c>
      <c r="AK127" s="304" t="s">
        <v>5</v>
      </c>
      <c r="AL127" s="303" t="s">
        <v>5</v>
      </c>
      <c r="AM127" s="188" t="s">
        <v>5</v>
      </c>
      <c r="AN127" s="188" t="s">
        <v>5</v>
      </c>
      <c r="AO127" s="188" t="s">
        <v>5</v>
      </c>
      <c r="AP127" s="188" t="s">
        <v>5</v>
      </c>
      <c r="AQ127" s="188" t="s">
        <v>5</v>
      </c>
      <c r="AR127" s="306" t="s">
        <v>5</v>
      </c>
      <c r="AS127" s="303" t="s">
        <v>5</v>
      </c>
      <c r="AT127" s="188" t="s">
        <v>5</v>
      </c>
      <c r="AU127" s="188" t="s">
        <v>5</v>
      </c>
      <c r="AV127" s="188" t="s">
        <v>5</v>
      </c>
      <c r="AW127" s="188" t="s">
        <v>5</v>
      </c>
      <c r="AX127" s="188" t="s">
        <v>5</v>
      </c>
      <c r="AY127" s="188" t="s">
        <v>5</v>
      </c>
      <c r="AZ127" s="188" t="s">
        <v>5</v>
      </c>
      <c r="BA127" s="188" t="s">
        <v>5</v>
      </c>
      <c r="BB127" s="304" t="s">
        <v>5</v>
      </c>
      <c r="BC127" s="308" t="s">
        <v>5</v>
      </c>
      <c r="BD127" s="300" t="s">
        <v>5</v>
      </c>
      <c r="BE127" s="300" t="s">
        <v>5</v>
      </c>
      <c r="BF127" s="300" t="s">
        <v>5</v>
      </c>
      <c r="BG127" s="300" t="s">
        <v>5</v>
      </c>
      <c r="BH127" s="300" t="s">
        <v>5</v>
      </c>
      <c r="BI127" s="300" t="s">
        <v>5</v>
      </c>
      <c r="BJ127" s="300" t="s">
        <v>5</v>
      </c>
      <c r="BK127" s="300" t="s">
        <v>5</v>
      </c>
      <c r="BL127" s="300" t="s">
        <v>5</v>
      </c>
      <c r="BM127" s="300" t="s">
        <v>5</v>
      </c>
      <c r="BN127" s="300" t="s">
        <v>5</v>
      </c>
      <c r="BO127" s="300" t="s">
        <v>5</v>
      </c>
      <c r="BP127" s="300" t="s">
        <v>5</v>
      </c>
      <c r="BQ127" s="300" t="s">
        <v>5</v>
      </c>
      <c r="BR127" s="300"/>
      <c r="BS127" s="300"/>
      <c r="BT127" s="300" t="s">
        <v>5</v>
      </c>
      <c r="BU127" s="300" t="s">
        <v>5</v>
      </c>
      <c r="BV127" s="301" t="s">
        <v>5</v>
      </c>
      <c r="BW127" s="310">
        <f t="shared" si="70"/>
        <v>0</v>
      </c>
      <c r="BX127" s="311">
        <f t="shared" si="71"/>
        <v>0</v>
      </c>
      <c r="BY127" s="312">
        <f t="shared" si="72"/>
        <v>0</v>
      </c>
      <c r="BZ127" s="311">
        <f t="shared" si="73"/>
        <v>0</v>
      </c>
      <c r="CA127" s="312">
        <f t="shared" si="74"/>
        <v>0</v>
      </c>
      <c r="CB127" s="311">
        <f t="shared" si="75"/>
        <v>0</v>
      </c>
      <c r="CC127" s="312">
        <f t="shared" si="76"/>
        <v>0</v>
      </c>
      <c r="CD127" s="311">
        <f t="shared" si="77"/>
        <v>0</v>
      </c>
      <c r="CE127" s="312">
        <f t="shared" si="78"/>
        <v>0</v>
      </c>
      <c r="CF127" s="311">
        <f t="shared" si="79"/>
        <v>0</v>
      </c>
      <c r="CG127" s="312">
        <f t="shared" si="80"/>
        <v>0</v>
      </c>
      <c r="CH127" s="311">
        <f t="shared" si="81"/>
        <v>0</v>
      </c>
      <c r="CI127" s="312">
        <f t="shared" si="82"/>
        <v>0</v>
      </c>
      <c r="CJ127" s="311">
        <f t="shared" si="83"/>
        <v>0</v>
      </c>
      <c r="CK127" s="312">
        <f t="shared" si="84"/>
        <v>0</v>
      </c>
      <c r="CL127" s="311">
        <f t="shared" si="85"/>
        <v>0</v>
      </c>
      <c r="CM127" s="312">
        <f t="shared" si="86"/>
        <v>0</v>
      </c>
      <c r="CN127" s="311">
        <f t="shared" si="87"/>
        <v>0</v>
      </c>
      <c r="CO127" s="312">
        <v>0</v>
      </c>
      <c r="CP127" s="311">
        <v>0</v>
      </c>
      <c r="CQ127" s="312">
        <f t="shared" si="88"/>
        <v>0</v>
      </c>
      <c r="CR127" s="311">
        <f t="shared" si="89"/>
        <v>0</v>
      </c>
      <c r="CS127" s="312">
        <f t="shared" si="90"/>
        <v>0</v>
      </c>
      <c r="CT127" s="311">
        <f t="shared" si="91"/>
        <v>0</v>
      </c>
      <c r="CU127" s="312">
        <v>0</v>
      </c>
      <c r="CV127" s="311">
        <v>0</v>
      </c>
      <c r="CW127" s="312">
        <f t="shared" si="92"/>
        <v>0</v>
      </c>
      <c r="CX127" s="311">
        <f t="shared" si="93"/>
        <v>0</v>
      </c>
      <c r="CY127" s="312">
        <f t="shared" si="94"/>
        <v>0</v>
      </c>
      <c r="CZ127" s="311">
        <f t="shared" si="95"/>
        <v>0</v>
      </c>
      <c r="DA127" s="312">
        <f t="shared" si="96"/>
        <v>0</v>
      </c>
      <c r="DB127" s="311">
        <f t="shared" si="97"/>
        <v>0</v>
      </c>
      <c r="DC127" s="313">
        <f t="shared" si="98"/>
        <v>0</v>
      </c>
      <c r="DD127" s="314">
        <f t="shared" si="99"/>
        <v>0</v>
      </c>
      <c r="DE127" s="312">
        <f t="shared" si="100"/>
        <v>0</v>
      </c>
      <c r="DF127" s="311">
        <f t="shared" si="101"/>
        <v>0</v>
      </c>
      <c r="DG127" s="312">
        <f t="shared" si="102"/>
        <v>0</v>
      </c>
      <c r="DH127" s="315">
        <f t="shared" si="103"/>
        <v>0</v>
      </c>
      <c r="DI127" s="296" t="s">
        <v>36</v>
      </c>
    </row>
    <row r="128" spans="1:113" ht="15.75">
      <c r="A128" s="297" t="s">
        <v>308</v>
      </c>
      <c r="B128" s="511" t="s">
        <v>82</v>
      </c>
      <c r="C128" s="296"/>
      <c r="D128" s="297" t="s">
        <v>1010</v>
      </c>
      <c r="E128" s="316" t="str">
        <f t="shared" si="68"/>
        <v/>
      </c>
      <c r="F128" s="299"/>
      <c r="G128" s="300" t="s">
        <v>5</v>
      </c>
      <c r="H128" s="300" t="s">
        <v>5</v>
      </c>
      <c r="I128" s="301" t="s">
        <v>5</v>
      </c>
      <c r="J128" s="302" t="str">
        <f t="shared" si="69"/>
        <v xml:space="preserve">SYS_AVAILABLE
</v>
      </c>
      <c r="K128" s="303" t="s">
        <v>5</v>
      </c>
      <c r="L128" s="188" t="s">
        <v>5</v>
      </c>
      <c r="M128" s="188" t="s">
        <v>5</v>
      </c>
      <c r="N128" s="188" t="s">
        <v>5</v>
      </c>
      <c r="O128" s="188" t="s">
        <v>5</v>
      </c>
      <c r="P128" s="188"/>
      <c r="Q128" s="188"/>
      <c r="R128" s="188" t="s">
        <v>5</v>
      </c>
      <c r="S128" s="188" t="s">
        <v>5</v>
      </c>
      <c r="T128" s="188" t="s">
        <v>5</v>
      </c>
      <c r="U128" s="188" t="s">
        <v>5</v>
      </c>
      <c r="V128" s="188" t="s">
        <v>5</v>
      </c>
      <c r="W128" s="188" t="s">
        <v>5</v>
      </c>
      <c r="X128" s="188" t="s">
        <v>5</v>
      </c>
      <c r="Y128" s="188" t="s">
        <v>1011</v>
      </c>
      <c r="Z128" s="188" t="s">
        <v>5</v>
      </c>
      <c r="AA128" s="188" t="s">
        <v>5</v>
      </c>
      <c r="AB128" s="188" t="s">
        <v>5</v>
      </c>
      <c r="AC128" s="188" t="s">
        <v>5</v>
      </c>
      <c r="AD128" s="188" t="s">
        <v>5</v>
      </c>
      <c r="AE128" s="188" t="s">
        <v>5</v>
      </c>
      <c r="AF128" s="188"/>
      <c r="AG128" s="188" t="s">
        <v>5</v>
      </c>
      <c r="AH128" s="188" t="s">
        <v>5</v>
      </c>
      <c r="AI128" s="188" t="s">
        <v>5</v>
      </c>
      <c r="AJ128" s="188" t="s">
        <v>5</v>
      </c>
      <c r="AK128" s="304" t="s">
        <v>5</v>
      </c>
      <c r="AL128" s="303" t="s">
        <v>5</v>
      </c>
      <c r="AM128" s="188" t="s">
        <v>5</v>
      </c>
      <c r="AN128" s="188" t="s">
        <v>5</v>
      </c>
      <c r="AO128" s="188" t="s">
        <v>5</v>
      </c>
      <c r="AP128" s="188" t="s">
        <v>5</v>
      </c>
      <c r="AQ128" s="188" t="s">
        <v>5</v>
      </c>
      <c r="AR128" s="306" t="s">
        <v>5</v>
      </c>
      <c r="AS128" s="303" t="s">
        <v>5</v>
      </c>
      <c r="AT128" s="188" t="s">
        <v>5</v>
      </c>
      <c r="AU128" s="188" t="s">
        <v>5</v>
      </c>
      <c r="AV128" s="188" t="s">
        <v>5</v>
      </c>
      <c r="AW128" s="188" t="s">
        <v>5</v>
      </c>
      <c r="AX128" s="188" t="s">
        <v>5</v>
      </c>
      <c r="AY128" s="188" t="s">
        <v>5</v>
      </c>
      <c r="AZ128" s="188" t="s">
        <v>5</v>
      </c>
      <c r="BA128" s="188" t="s">
        <v>5</v>
      </c>
      <c r="BB128" s="304" t="s">
        <v>5</v>
      </c>
      <c r="BC128" s="308" t="s">
        <v>5</v>
      </c>
      <c r="BD128" s="300" t="s">
        <v>5</v>
      </c>
      <c r="BE128" s="300" t="s">
        <v>5</v>
      </c>
      <c r="BF128" s="300" t="s">
        <v>5</v>
      </c>
      <c r="BG128" s="300" t="s">
        <v>5</v>
      </c>
      <c r="BH128" s="300" t="s">
        <v>5</v>
      </c>
      <c r="BI128" s="300" t="s">
        <v>5</v>
      </c>
      <c r="BJ128" s="300" t="s">
        <v>5</v>
      </c>
      <c r="BK128" s="300" t="s">
        <v>5</v>
      </c>
      <c r="BL128" s="300" t="s">
        <v>5</v>
      </c>
      <c r="BM128" s="300" t="s">
        <v>5</v>
      </c>
      <c r="BN128" s="300" t="s">
        <v>5</v>
      </c>
      <c r="BO128" s="300" t="s">
        <v>5</v>
      </c>
      <c r="BP128" s="300" t="s">
        <v>5</v>
      </c>
      <c r="BQ128" s="300" t="s">
        <v>5</v>
      </c>
      <c r="BR128" s="300"/>
      <c r="BS128" s="300"/>
      <c r="BT128" s="300" t="s">
        <v>5</v>
      </c>
      <c r="BU128" s="300" t="s">
        <v>5</v>
      </c>
      <c r="BV128" s="301" t="s">
        <v>5</v>
      </c>
      <c r="BW128" s="310">
        <f t="shared" si="70"/>
        <v>0</v>
      </c>
      <c r="BX128" s="311">
        <f t="shared" si="71"/>
        <v>0</v>
      </c>
      <c r="BY128" s="312">
        <f t="shared" si="72"/>
        <v>0</v>
      </c>
      <c r="BZ128" s="311">
        <f t="shared" si="73"/>
        <v>0</v>
      </c>
      <c r="CA128" s="312">
        <f t="shared" si="74"/>
        <v>0</v>
      </c>
      <c r="CB128" s="311">
        <f t="shared" si="75"/>
        <v>0</v>
      </c>
      <c r="CC128" s="312">
        <f t="shared" si="76"/>
        <v>0</v>
      </c>
      <c r="CD128" s="311">
        <f t="shared" si="77"/>
        <v>0</v>
      </c>
      <c r="CE128" s="312">
        <f t="shared" si="78"/>
        <v>0</v>
      </c>
      <c r="CF128" s="311">
        <f t="shared" si="79"/>
        <v>0</v>
      </c>
      <c r="CG128" s="312">
        <f t="shared" si="80"/>
        <v>0</v>
      </c>
      <c r="CH128" s="311">
        <f t="shared" si="81"/>
        <v>0</v>
      </c>
      <c r="CI128" s="312">
        <f t="shared" si="82"/>
        <v>0</v>
      </c>
      <c r="CJ128" s="311">
        <f t="shared" si="83"/>
        <v>0</v>
      </c>
      <c r="CK128" s="312">
        <f t="shared" si="84"/>
        <v>0</v>
      </c>
      <c r="CL128" s="311">
        <f t="shared" si="85"/>
        <v>0</v>
      </c>
      <c r="CM128" s="312">
        <f t="shared" si="86"/>
        <v>0</v>
      </c>
      <c r="CN128" s="311">
        <f t="shared" si="87"/>
        <v>0</v>
      </c>
      <c r="CO128" s="312">
        <v>0</v>
      </c>
      <c r="CP128" s="311">
        <v>0</v>
      </c>
      <c r="CQ128" s="312">
        <f t="shared" si="88"/>
        <v>0</v>
      </c>
      <c r="CR128" s="311">
        <f t="shared" si="89"/>
        <v>0</v>
      </c>
      <c r="CS128" s="312">
        <f t="shared" si="90"/>
        <v>0</v>
      </c>
      <c r="CT128" s="311">
        <f t="shared" si="91"/>
        <v>0</v>
      </c>
      <c r="CU128" s="312">
        <v>0</v>
      </c>
      <c r="CV128" s="311">
        <v>0</v>
      </c>
      <c r="CW128" s="312">
        <f t="shared" si="92"/>
        <v>0</v>
      </c>
      <c r="CX128" s="311">
        <f t="shared" si="93"/>
        <v>0</v>
      </c>
      <c r="CY128" s="312">
        <f t="shared" si="94"/>
        <v>0</v>
      </c>
      <c r="CZ128" s="311">
        <f t="shared" si="95"/>
        <v>0</v>
      </c>
      <c r="DA128" s="312">
        <f t="shared" si="96"/>
        <v>0</v>
      </c>
      <c r="DB128" s="311">
        <f t="shared" si="97"/>
        <v>0</v>
      </c>
      <c r="DC128" s="313">
        <f t="shared" si="98"/>
        <v>0</v>
      </c>
      <c r="DD128" s="314">
        <f t="shared" si="99"/>
        <v>0</v>
      </c>
      <c r="DE128" s="312">
        <f t="shared" si="100"/>
        <v>0</v>
      </c>
      <c r="DF128" s="311">
        <f t="shared" si="101"/>
        <v>0</v>
      </c>
      <c r="DG128" s="312">
        <f t="shared" si="102"/>
        <v>0</v>
      </c>
      <c r="DH128" s="315">
        <f t="shared" si="103"/>
        <v>0</v>
      </c>
      <c r="DI128" s="296" t="s">
        <v>36</v>
      </c>
    </row>
    <row r="129" spans="1:113" ht="15.75">
      <c r="A129" s="297" t="s">
        <v>310</v>
      </c>
      <c r="B129" s="511" t="s">
        <v>84</v>
      </c>
      <c r="C129" s="296"/>
      <c r="D129" s="297" t="s">
        <v>1010</v>
      </c>
      <c r="E129" s="316" t="str">
        <f t="shared" si="68"/>
        <v/>
      </c>
      <c r="F129" s="299"/>
      <c r="G129" s="300" t="s">
        <v>5</v>
      </c>
      <c r="H129" s="300" t="s">
        <v>5</v>
      </c>
      <c r="I129" s="301" t="s">
        <v>5</v>
      </c>
      <c r="J129" s="302" t="str">
        <f t="shared" si="69"/>
        <v xml:space="preserve">SYS_AVAILABLE
</v>
      </c>
      <c r="K129" s="303" t="s">
        <v>5</v>
      </c>
      <c r="L129" s="188" t="s">
        <v>5</v>
      </c>
      <c r="M129" s="188" t="s">
        <v>5</v>
      </c>
      <c r="N129" s="188" t="s">
        <v>5</v>
      </c>
      <c r="O129" s="188" t="s">
        <v>5</v>
      </c>
      <c r="P129" s="188"/>
      <c r="Q129" s="188"/>
      <c r="R129" s="188" t="s">
        <v>5</v>
      </c>
      <c r="S129" s="188" t="s">
        <v>5</v>
      </c>
      <c r="T129" s="188" t="s">
        <v>5</v>
      </c>
      <c r="U129" s="188" t="s">
        <v>5</v>
      </c>
      <c r="V129" s="188" t="s">
        <v>5</v>
      </c>
      <c r="W129" s="188" t="s">
        <v>5</v>
      </c>
      <c r="X129" s="188" t="s">
        <v>5</v>
      </c>
      <c r="Y129" s="188" t="s">
        <v>1011</v>
      </c>
      <c r="Z129" s="188" t="s">
        <v>5</v>
      </c>
      <c r="AA129" s="188" t="s">
        <v>5</v>
      </c>
      <c r="AB129" s="188" t="s">
        <v>5</v>
      </c>
      <c r="AC129" s="188" t="s">
        <v>5</v>
      </c>
      <c r="AD129" s="188" t="s">
        <v>5</v>
      </c>
      <c r="AE129" s="188" t="s">
        <v>5</v>
      </c>
      <c r="AF129" s="188"/>
      <c r="AG129" s="188" t="s">
        <v>5</v>
      </c>
      <c r="AH129" s="188" t="s">
        <v>5</v>
      </c>
      <c r="AI129" s="188" t="s">
        <v>5</v>
      </c>
      <c r="AJ129" s="188" t="s">
        <v>5</v>
      </c>
      <c r="AK129" s="304" t="s">
        <v>5</v>
      </c>
      <c r="AL129" s="303" t="s">
        <v>5</v>
      </c>
      <c r="AM129" s="188" t="s">
        <v>5</v>
      </c>
      <c r="AN129" s="188" t="s">
        <v>5</v>
      </c>
      <c r="AO129" s="188" t="s">
        <v>5</v>
      </c>
      <c r="AP129" s="188" t="s">
        <v>5</v>
      </c>
      <c r="AQ129" s="188" t="s">
        <v>5</v>
      </c>
      <c r="AR129" s="306" t="s">
        <v>5</v>
      </c>
      <c r="AS129" s="303" t="s">
        <v>5</v>
      </c>
      <c r="AT129" s="188" t="s">
        <v>5</v>
      </c>
      <c r="AU129" s="188" t="s">
        <v>5</v>
      </c>
      <c r="AV129" s="188" t="s">
        <v>5</v>
      </c>
      <c r="AW129" s="188" t="s">
        <v>5</v>
      </c>
      <c r="AX129" s="188" t="s">
        <v>5</v>
      </c>
      <c r="AY129" s="188" t="s">
        <v>5</v>
      </c>
      <c r="AZ129" s="188" t="s">
        <v>5</v>
      </c>
      <c r="BA129" s="188" t="s">
        <v>5</v>
      </c>
      <c r="BB129" s="304" t="s">
        <v>5</v>
      </c>
      <c r="BC129" s="308" t="s">
        <v>5</v>
      </c>
      <c r="BD129" s="300" t="s">
        <v>5</v>
      </c>
      <c r="BE129" s="300" t="s">
        <v>5</v>
      </c>
      <c r="BF129" s="300" t="s">
        <v>5</v>
      </c>
      <c r="BG129" s="300" t="s">
        <v>5</v>
      </c>
      <c r="BH129" s="300" t="s">
        <v>5</v>
      </c>
      <c r="BI129" s="300" t="s">
        <v>5</v>
      </c>
      <c r="BJ129" s="300" t="s">
        <v>5</v>
      </c>
      <c r="BK129" s="300" t="s">
        <v>5</v>
      </c>
      <c r="BL129" s="300" t="s">
        <v>5</v>
      </c>
      <c r="BM129" s="300" t="s">
        <v>5</v>
      </c>
      <c r="BN129" s="300" t="s">
        <v>5</v>
      </c>
      <c r="BO129" s="300" t="s">
        <v>5</v>
      </c>
      <c r="BP129" s="300" t="s">
        <v>5</v>
      </c>
      <c r="BQ129" s="300" t="s">
        <v>5</v>
      </c>
      <c r="BR129" s="300"/>
      <c r="BS129" s="300"/>
      <c r="BT129" s="300" t="s">
        <v>5</v>
      </c>
      <c r="BU129" s="300" t="s">
        <v>5</v>
      </c>
      <c r="BV129" s="301" t="s">
        <v>5</v>
      </c>
      <c r="BW129" s="310">
        <f t="shared" si="70"/>
        <v>0</v>
      </c>
      <c r="BX129" s="311">
        <f t="shared" si="71"/>
        <v>0</v>
      </c>
      <c r="BY129" s="312">
        <f t="shared" si="72"/>
        <v>0</v>
      </c>
      <c r="BZ129" s="311">
        <f t="shared" si="73"/>
        <v>0</v>
      </c>
      <c r="CA129" s="312">
        <f t="shared" si="74"/>
        <v>0</v>
      </c>
      <c r="CB129" s="311">
        <f t="shared" si="75"/>
        <v>0</v>
      </c>
      <c r="CC129" s="312">
        <f t="shared" si="76"/>
        <v>0</v>
      </c>
      <c r="CD129" s="311">
        <f t="shared" si="77"/>
        <v>0</v>
      </c>
      <c r="CE129" s="312">
        <f t="shared" si="78"/>
        <v>0</v>
      </c>
      <c r="CF129" s="311">
        <f t="shared" si="79"/>
        <v>0</v>
      </c>
      <c r="CG129" s="312">
        <f t="shared" si="80"/>
        <v>0</v>
      </c>
      <c r="CH129" s="311">
        <f t="shared" si="81"/>
        <v>0</v>
      </c>
      <c r="CI129" s="312">
        <f t="shared" si="82"/>
        <v>0</v>
      </c>
      <c r="CJ129" s="311">
        <f t="shared" si="83"/>
        <v>0</v>
      </c>
      <c r="CK129" s="312">
        <f t="shared" si="84"/>
        <v>0</v>
      </c>
      <c r="CL129" s="311">
        <f t="shared" si="85"/>
        <v>0</v>
      </c>
      <c r="CM129" s="312">
        <f t="shared" si="86"/>
        <v>0</v>
      </c>
      <c r="CN129" s="311">
        <f t="shared" si="87"/>
        <v>0</v>
      </c>
      <c r="CO129" s="312">
        <v>0</v>
      </c>
      <c r="CP129" s="311">
        <v>0</v>
      </c>
      <c r="CQ129" s="312">
        <f t="shared" si="88"/>
        <v>0</v>
      </c>
      <c r="CR129" s="311">
        <f t="shared" si="89"/>
        <v>0</v>
      </c>
      <c r="CS129" s="312">
        <f t="shared" si="90"/>
        <v>0</v>
      </c>
      <c r="CT129" s="311">
        <f t="shared" si="91"/>
        <v>0</v>
      </c>
      <c r="CU129" s="312">
        <v>0</v>
      </c>
      <c r="CV129" s="311">
        <v>0</v>
      </c>
      <c r="CW129" s="312">
        <f t="shared" si="92"/>
        <v>0</v>
      </c>
      <c r="CX129" s="311">
        <f t="shared" si="93"/>
        <v>0</v>
      </c>
      <c r="CY129" s="312">
        <f t="shared" si="94"/>
        <v>0</v>
      </c>
      <c r="CZ129" s="311">
        <f t="shared" si="95"/>
        <v>0</v>
      </c>
      <c r="DA129" s="312">
        <f t="shared" si="96"/>
        <v>0</v>
      </c>
      <c r="DB129" s="311">
        <f t="shared" si="97"/>
        <v>0</v>
      </c>
      <c r="DC129" s="313">
        <f t="shared" si="98"/>
        <v>0</v>
      </c>
      <c r="DD129" s="314">
        <f t="shared" si="99"/>
        <v>0</v>
      </c>
      <c r="DE129" s="312">
        <f t="shared" si="100"/>
        <v>0</v>
      </c>
      <c r="DF129" s="311">
        <f t="shared" si="101"/>
        <v>0</v>
      </c>
      <c r="DG129" s="312">
        <f t="shared" si="102"/>
        <v>0</v>
      </c>
      <c r="DH129" s="315">
        <f t="shared" si="103"/>
        <v>0</v>
      </c>
      <c r="DI129" s="296" t="s">
        <v>36</v>
      </c>
    </row>
    <row r="130" spans="1:113" ht="15.75">
      <c r="A130" s="297" t="s">
        <v>312</v>
      </c>
      <c r="B130" s="511" t="s">
        <v>86</v>
      </c>
      <c r="C130" s="296"/>
      <c r="D130" s="297" t="s">
        <v>1010</v>
      </c>
      <c r="E130" s="316" t="str">
        <f t="shared" si="68"/>
        <v/>
      </c>
      <c r="F130" s="299"/>
      <c r="G130" s="300" t="s">
        <v>5</v>
      </c>
      <c r="H130" s="300" t="s">
        <v>5</v>
      </c>
      <c r="I130" s="301" t="s">
        <v>5</v>
      </c>
      <c r="J130" s="302" t="str">
        <f t="shared" si="69"/>
        <v xml:space="preserve">SYS_AVAILABLE
</v>
      </c>
      <c r="K130" s="303" t="s">
        <v>5</v>
      </c>
      <c r="L130" s="188" t="s">
        <v>5</v>
      </c>
      <c r="M130" s="188" t="s">
        <v>5</v>
      </c>
      <c r="N130" s="188" t="s">
        <v>5</v>
      </c>
      <c r="O130" s="188" t="s">
        <v>5</v>
      </c>
      <c r="P130" s="188"/>
      <c r="Q130" s="188"/>
      <c r="R130" s="188" t="s">
        <v>5</v>
      </c>
      <c r="S130" s="188" t="s">
        <v>5</v>
      </c>
      <c r="T130" s="188" t="s">
        <v>5</v>
      </c>
      <c r="U130" s="188" t="s">
        <v>5</v>
      </c>
      <c r="V130" s="188" t="s">
        <v>5</v>
      </c>
      <c r="W130" s="188" t="s">
        <v>5</v>
      </c>
      <c r="X130" s="188" t="s">
        <v>5</v>
      </c>
      <c r="Y130" s="188" t="s">
        <v>1011</v>
      </c>
      <c r="Z130" s="188" t="s">
        <v>5</v>
      </c>
      <c r="AA130" s="188" t="s">
        <v>5</v>
      </c>
      <c r="AB130" s="188" t="s">
        <v>5</v>
      </c>
      <c r="AC130" s="188" t="s">
        <v>5</v>
      </c>
      <c r="AD130" s="188" t="s">
        <v>5</v>
      </c>
      <c r="AE130" s="188" t="s">
        <v>5</v>
      </c>
      <c r="AF130" s="188"/>
      <c r="AG130" s="188" t="s">
        <v>5</v>
      </c>
      <c r="AH130" s="188" t="s">
        <v>5</v>
      </c>
      <c r="AI130" s="188" t="s">
        <v>5</v>
      </c>
      <c r="AJ130" s="188" t="s">
        <v>5</v>
      </c>
      <c r="AK130" s="304" t="s">
        <v>5</v>
      </c>
      <c r="AL130" s="303" t="s">
        <v>5</v>
      </c>
      <c r="AM130" s="188" t="s">
        <v>5</v>
      </c>
      <c r="AN130" s="188" t="s">
        <v>5</v>
      </c>
      <c r="AO130" s="188" t="s">
        <v>5</v>
      </c>
      <c r="AP130" s="188" t="s">
        <v>5</v>
      </c>
      <c r="AQ130" s="188" t="s">
        <v>5</v>
      </c>
      <c r="AR130" s="306" t="s">
        <v>5</v>
      </c>
      <c r="AS130" s="303" t="s">
        <v>5</v>
      </c>
      <c r="AT130" s="188" t="s">
        <v>5</v>
      </c>
      <c r="AU130" s="188" t="s">
        <v>5</v>
      </c>
      <c r="AV130" s="188" t="s">
        <v>5</v>
      </c>
      <c r="AW130" s="188" t="s">
        <v>5</v>
      </c>
      <c r="AX130" s="188" t="s">
        <v>5</v>
      </c>
      <c r="AY130" s="188" t="s">
        <v>5</v>
      </c>
      <c r="AZ130" s="188" t="s">
        <v>5</v>
      </c>
      <c r="BA130" s="188" t="s">
        <v>5</v>
      </c>
      <c r="BB130" s="304" t="s">
        <v>5</v>
      </c>
      <c r="BC130" s="308" t="s">
        <v>5</v>
      </c>
      <c r="BD130" s="300" t="s">
        <v>5</v>
      </c>
      <c r="BE130" s="300" t="s">
        <v>5</v>
      </c>
      <c r="BF130" s="300" t="s">
        <v>5</v>
      </c>
      <c r="BG130" s="300" t="s">
        <v>5</v>
      </c>
      <c r="BH130" s="300" t="s">
        <v>5</v>
      </c>
      <c r="BI130" s="300" t="s">
        <v>5</v>
      </c>
      <c r="BJ130" s="300" t="s">
        <v>5</v>
      </c>
      <c r="BK130" s="300" t="s">
        <v>5</v>
      </c>
      <c r="BL130" s="300" t="s">
        <v>5</v>
      </c>
      <c r="BM130" s="300" t="s">
        <v>5</v>
      </c>
      <c r="BN130" s="300" t="s">
        <v>5</v>
      </c>
      <c r="BO130" s="300" t="s">
        <v>5</v>
      </c>
      <c r="BP130" s="300" t="s">
        <v>5</v>
      </c>
      <c r="BQ130" s="300" t="s">
        <v>5</v>
      </c>
      <c r="BR130" s="300"/>
      <c r="BS130" s="300"/>
      <c r="BT130" s="300" t="s">
        <v>5</v>
      </c>
      <c r="BU130" s="300" t="s">
        <v>5</v>
      </c>
      <c r="BV130" s="301" t="s">
        <v>5</v>
      </c>
      <c r="BW130" s="310">
        <f t="shared" si="70"/>
        <v>0</v>
      </c>
      <c r="BX130" s="311">
        <f t="shared" si="71"/>
        <v>0</v>
      </c>
      <c r="BY130" s="312">
        <f t="shared" si="72"/>
        <v>0</v>
      </c>
      <c r="BZ130" s="311">
        <f t="shared" si="73"/>
        <v>0</v>
      </c>
      <c r="CA130" s="312">
        <f t="shared" si="74"/>
        <v>0</v>
      </c>
      <c r="CB130" s="311">
        <f t="shared" si="75"/>
        <v>0</v>
      </c>
      <c r="CC130" s="312">
        <f t="shared" si="76"/>
        <v>0</v>
      </c>
      <c r="CD130" s="311">
        <f t="shared" si="77"/>
        <v>0</v>
      </c>
      <c r="CE130" s="312">
        <f t="shared" si="78"/>
        <v>0</v>
      </c>
      <c r="CF130" s="311">
        <f t="shared" si="79"/>
        <v>0</v>
      </c>
      <c r="CG130" s="312">
        <f t="shared" si="80"/>
        <v>0</v>
      </c>
      <c r="CH130" s="311">
        <f t="shared" si="81"/>
        <v>0</v>
      </c>
      <c r="CI130" s="312">
        <f t="shared" si="82"/>
        <v>0</v>
      </c>
      <c r="CJ130" s="311">
        <f t="shared" si="83"/>
        <v>0</v>
      </c>
      <c r="CK130" s="312">
        <f t="shared" si="84"/>
        <v>0</v>
      </c>
      <c r="CL130" s="311">
        <f t="shared" si="85"/>
        <v>0</v>
      </c>
      <c r="CM130" s="312">
        <f t="shared" si="86"/>
        <v>0</v>
      </c>
      <c r="CN130" s="311">
        <f t="shared" si="87"/>
        <v>0</v>
      </c>
      <c r="CO130" s="312">
        <v>0</v>
      </c>
      <c r="CP130" s="311">
        <v>0</v>
      </c>
      <c r="CQ130" s="312">
        <f t="shared" si="88"/>
        <v>0</v>
      </c>
      <c r="CR130" s="311">
        <f t="shared" si="89"/>
        <v>0</v>
      </c>
      <c r="CS130" s="312">
        <f t="shared" si="90"/>
        <v>0</v>
      </c>
      <c r="CT130" s="311">
        <f t="shared" si="91"/>
        <v>0</v>
      </c>
      <c r="CU130" s="312">
        <v>0</v>
      </c>
      <c r="CV130" s="311">
        <v>0</v>
      </c>
      <c r="CW130" s="312">
        <f t="shared" si="92"/>
        <v>0</v>
      </c>
      <c r="CX130" s="311">
        <f t="shared" si="93"/>
        <v>0</v>
      </c>
      <c r="CY130" s="312">
        <f t="shared" si="94"/>
        <v>0</v>
      </c>
      <c r="CZ130" s="311">
        <f t="shared" si="95"/>
        <v>0</v>
      </c>
      <c r="DA130" s="312">
        <f t="shared" si="96"/>
        <v>0</v>
      </c>
      <c r="DB130" s="311">
        <f t="shared" si="97"/>
        <v>0</v>
      </c>
      <c r="DC130" s="313">
        <f t="shared" si="98"/>
        <v>0</v>
      </c>
      <c r="DD130" s="314">
        <f t="shared" si="99"/>
        <v>0</v>
      </c>
      <c r="DE130" s="312">
        <f t="shared" si="100"/>
        <v>0</v>
      </c>
      <c r="DF130" s="311">
        <f t="shared" si="101"/>
        <v>0</v>
      </c>
      <c r="DG130" s="312">
        <f t="shared" si="102"/>
        <v>0</v>
      </c>
      <c r="DH130" s="315">
        <f t="shared" si="103"/>
        <v>0</v>
      </c>
      <c r="DI130" s="296" t="s">
        <v>36</v>
      </c>
    </row>
    <row r="131" spans="1:113" ht="15.75">
      <c r="A131" s="297" t="s">
        <v>316</v>
      </c>
      <c r="B131" s="511" t="s">
        <v>88</v>
      </c>
      <c r="C131" s="296"/>
      <c r="D131" s="297" t="s">
        <v>1010</v>
      </c>
      <c r="E131" s="316" t="str">
        <f t="shared" si="68"/>
        <v/>
      </c>
      <c r="F131" s="299"/>
      <c r="G131" s="300" t="s">
        <v>5</v>
      </c>
      <c r="H131" s="300" t="s">
        <v>5</v>
      </c>
      <c r="I131" s="301" t="s">
        <v>5</v>
      </c>
      <c r="J131" s="302" t="str">
        <f t="shared" si="69"/>
        <v xml:space="preserve">SYS_AVAILABLE
</v>
      </c>
      <c r="K131" s="303" t="s">
        <v>5</v>
      </c>
      <c r="L131" s="188" t="s">
        <v>5</v>
      </c>
      <c r="M131" s="188" t="s">
        <v>5</v>
      </c>
      <c r="N131" s="188" t="s">
        <v>5</v>
      </c>
      <c r="O131" s="188" t="s">
        <v>5</v>
      </c>
      <c r="P131" s="188"/>
      <c r="Q131" s="188"/>
      <c r="R131" s="188" t="s">
        <v>5</v>
      </c>
      <c r="S131" s="188" t="s">
        <v>5</v>
      </c>
      <c r="T131" s="188" t="s">
        <v>5</v>
      </c>
      <c r="U131" s="188" t="s">
        <v>5</v>
      </c>
      <c r="V131" s="188" t="s">
        <v>5</v>
      </c>
      <c r="W131" s="188" t="s">
        <v>5</v>
      </c>
      <c r="X131" s="188" t="s">
        <v>5</v>
      </c>
      <c r="Y131" s="188" t="s">
        <v>1011</v>
      </c>
      <c r="Z131" s="188" t="s">
        <v>5</v>
      </c>
      <c r="AA131" s="188" t="s">
        <v>5</v>
      </c>
      <c r="AB131" s="188" t="s">
        <v>5</v>
      </c>
      <c r="AC131" s="188" t="s">
        <v>5</v>
      </c>
      <c r="AD131" s="188" t="s">
        <v>5</v>
      </c>
      <c r="AE131" s="188" t="s">
        <v>5</v>
      </c>
      <c r="AF131" s="188"/>
      <c r="AG131" s="188" t="s">
        <v>5</v>
      </c>
      <c r="AH131" s="188" t="s">
        <v>5</v>
      </c>
      <c r="AI131" s="188" t="s">
        <v>5</v>
      </c>
      <c r="AJ131" s="188" t="s">
        <v>5</v>
      </c>
      <c r="AK131" s="304" t="s">
        <v>5</v>
      </c>
      <c r="AL131" s="303" t="s">
        <v>5</v>
      </c>
      <c r="AM131" s="188" t="s">
        <v>5</v>
      </c>
      <c r="AN131" s="188" t="s">
        <v>5</v>
      </c>
      <c r="AO131" s="188" t="s">
        <v>5</v>
      </c>
      <c r="AP131" s="188" t="s">
        <v>5</v>
      </c>
      <c r="AQ131" s="188" t="s">
        <v>5</v>
      </c>
      <c r="AR131" s="306" t="s">
        <v>5</v>
      </c>
      <c r="AS131" s="303" t="s">
        <v>5</v>
      </c>
      <c r="AT131" s="188" t="s">
        <v>5</v>
      </c>
      <c r="AU131" s="188" t="s">
        <v>5</v>
      </c>
      <c r="AV131" s="188" t="s">
        <v>5</v>
      </c>
      <c r="AW131" s="188" t="s">
        <v>5</v>
      </c>
      <c r="AX131" s="188" t="s">
        <v>5</v>
      </c>
      <c r="AY131" s="188" t="s">
        <v>5</v>
      </c>
      <c r="AZ131" s="188" t="s">
        <v>5</v>
      </c>
      <c r="BA131" s="188" t="s">
        <v>5</v>
      </c>
      <c r="BB131" s="304" t="s">
        <v>5</v>
      </c>
      <c r="BC131" s="308" t="s">
        <v>5</v>
      </c>
      <c r="BD131" s="300" t="s">
        <v>5</v>
      </c>
      <c r="BE131" s="300" t="s">
        <v>5</v>
      </c>
      <c r="BF131" s="300" t="s">
        <v>5</v>
      </c>
      <c r="BG131" s="300" t="s">
        <v>5</v>
      </c>
      <c r="BH131" s="300" t="s">
        <v>5</v>
      </c>
      <c r="BI131" s="300" t="s">
        <v>5</v>
      </c>
      <c r="BJ131" s="300" t="s">
        <v>5</v>
      </c>
      <c r="BK131" s="300" t="s">
        <v>5</v>
      </c>
      <c r="BL131" s="300" t="s">
        <v>5</v>
      </c>
      <c r="BM131" s="300" t="s">
        <v>5</v>
      </c>
      <c r="BN131" s="300" t="s">
        <v>5</v>
      </c>
      <c r="BO131" s="300" t="s">
        <v>5</v>
      </c>
      <c r="BP131" s="300" t="s">
        <v>5</v>
      </c>
      <c r="BQ131" s="300" t="s">
        <v>5</v>
      </c>
      <c r="BR131" s="300"/>
      <c r="BS131" s="300"/>
      <c r="BT131" s="300" t="s">
        <v>5</v>
      </c>
      <c r="BU131" s="300" t="s">
        <v>5</v>
      </c>
      <c r="BV131" s="301" t="s">
        <v>5</v>
      </c>
      <c r="BW131" s="310">
        <f t="shared" si="70"/>
        <v>0</v>
      </c>
      <c r="BX131" s="311">
        <f t="shared" si="71"/>
        <v>0</v>
      </c>
      <c r="BY131" s="312">
        <f t="shared" si="72"/>
        <v>0</v>
      </c>
      <c r="BZ131" s="311">
        <f t="shared" si="73"/>
        <v>0</v>
      </c>
      <c r="CA131" s="312">
        <f t="shared" si="74"/>
        <v>0</v>
      </c>
      <c r="CB131" s="311">
        <f t="shared" si="75"/>
        <v>0</v>
      </c>
      <c r="CC131" s="312">
        <f t="shared" si="76"/>
        <v>0</v>
      </c>
      <c r="CD131" s="311">
        <f t="shared" si="77"/>
        <v>0</v>
      </c>
      <c r="CE131" s="312">
        <f t="shared" si="78"/>
        <v>0</v>
      </c>
      <c r="CF131" s="311">
        <f t="shared" si="79"/>
        <v>0</v>
      </c>
      <c r="CG131" s="312">
        <f t="shared" si="80"/>
        <v>0</v>
      </c>
      <c r="CH131" s="311">
        <f t="shared" si="81"/>
        <v>0</v>
      </c>
      <c r="CI131" s="312">
        <f t="shared" si="82"/>
        <v>0</v>
      </c>
      <c r="CJ131" s="311">
        <f t="shared" si="83"/>
        <v>0</v>
      </c>
      <c r="CK131" s="312">
        <f t="shared" si="84"/>
        <v>0</v>
      </c>
      <c r="CL131" s="311">
        <f t="shared" si="85"/>
        <v>0</v>
      </c>
      <c r="CM131" s="312">
        <f t="shared" si="86"/>
        <v>0</v>
      </c>
      <c r="CN131" s="311">
        <f t="shared" si="87"/>
        <v>0</v>
      </c>
      <c r="CO131" s="312">
        <v>0</v>
      </c>
      <c r="CP131" s="311">
        <v>0</v>
      </c>
      <c r="CQ131" s="312">
        <f t="shared" si="88"/>
        <v>0</v>
      </c>
      <c r="CR131" s="311">
        <f t="shared" si="89"/>
        <v>0</v>
      </c>
      <c r="CS131" s="312">
        <f t="shared" si="90"/>
        <v>0</v>
      </c>
      <c r="CT131" s="311">
        <f t="shared" si="91"/>
        <v>0</v>
      </c>
      <c r="CU131" s="312">
        <v>0</v>
      </c>
      <c r="CV131" s="311">
        <v>0</v>
      </c>
      <c r="CW131" s="312">
        <f t="shared" si="92"/>
        <v>0</v>
      </c>
      <c r="CX131" s="311">
        <f t="shared" si="93"/>
        <v>0</v>
      </c>
      <c r="CY131" s="312">
        <f t="shared" si="94"/>
        <v>0</v>
      </c>
      <c r="CZ131" s="311">
        <f t="shared" si="95"/>
        <v>0</v>
      </c>
      <c r="DA131" s="312">
        <f t="shared" si="96"/>
        <v>0</v>
      </c>
      <c r="DB131" s="311">
        <f t="shared" si="97"/>
        <v>0</v>
      </c>
      <c r="DC131" s="313">
        <f t="shared" si="98"/>
        <v>0</v>
      </c>
      <c r="DD131" s="314">
        <f t="shared" si="99"/>
        <v>0</v>
      </c>
      <c r="DE131" s="312">
        <f t="shared" si="100"/>
        <v>0</v>
      </c>
      <c r="DF131" s="311">
        <f t="shared" si="101"/>
        <v>0</v>
      </c>
      <c r="DG131" s="312">
        <f t="shared" si="102"/>
        <v>0</v>
      </c>
      <c r="DH131" s="315">
        <f t="shared" si="103"/>
        <v>0</v>
      </c>
      <c r="DI131" s="296" t="s">
        <v>36</v>
      </c>
    </row>
    <row r="132" spans="1:113" ht="15.75">
      <c r="A132" s="297" t="s">
        <v>318</v>
      </c>
      <c r="B132" s="511" t="s">
        <v>90</v>
      </c>
      <c r="C132" s="296"/>
      <c r="D132" s="297" t="s">
        <v>1010</v>
      </c>
      <c r="E132" s="316" t="str">
        <f t="shared" si="68"/>
        <v/>
      </c>
      <c r="F132" s="299"/>
      <c r="G132" s="300" t="s">
        <v>5</v>
      </c>
      <c r="H132" s="300" t="s">
        <v>5</v>
      </c>
      <c r="I132" s="301" t="s">
        <v>5</v>
      </c>
      <c r="J132" s="302" t="str">
        <f t="shared" si="69"/>
        <v xml:space="preserve">SYS_AVAILABLE
</v>
      </c>
      <c r="K132" s="303" t="s">
        <v>5</v>
      </c>
      <c r="L132" s="188" t="s">
        <v>5</v>
      </c>
      <c r="M132" s="188" t="s">
        <v>5</v>
      </c>
      <c r="N132" s="188" t="s">
        <v>5</v>
      </c>
      <c r="O132" s="188" t="s">
        <v>5</v>
      </c>
      <c r="P132" s="188"/>
      <c r="Q132" s="188"/>
      <c r="R132" s="188" t="s">
        <v>5</v>
      </c>
      <c r="S132" s="188" t="s">
        <v>5</v>
      </c>
      <c r="T132" s="188" t="s">
        <v>5</v>
      </c>
      <c r="U132" s="188" t="s">
        <v>5</v>
      </c>
      <c r="V132" s="188" t="s">
        <v>5</v>
      </c>
      <c r="W132" s="188" t="s">
        <v>5</v>
      </c>
      <c r="X132" s="188" t="s">
        <v>5</v>
      </c>
      <c r="Y132" s="188" t="s">
        <v>1011</v>
      </c>
      <c r="Z132" s="188" t="s">
        <v>5</v>
      </c>
      <c r="AA132" s="188" t="s">
        <v>5</v>
      </c>
      <c r="AB132" s="188" t="s">
        <v>5</v>
      </c>
      <c r="AC132" s="188" t="s">
        <v>5</v>
      </c>
      <c r="AD132" s="188" t="s">
        <v>5</v>
      </c>
      <c r="AE132" s="188" t="s">
        <v>5</v>
      </c>
      <c r="AF132" s="188"/>
      <c r="AG132" s="188" t="s">
        <v>5</v>
      </c>
      <c r="AH132" s="188" t="s">
        <v>5</v>
      </c>
      <c r="AI132" s="188" t="s">
        <v>5</v>
      </c>
      <c r="AJ132" s="188" t="s">
        <v>5</v>
      </c>
      <c r="AK132" s="304" t="s">
        <v>5</v>
      </c>
      <c r="AL132" s="303" t="s">
        <v>5</v>
      </c>
      <c r="AM132" s="188" t="s">
        <v>5</v>
      </c>
      <c r="AN132" s="188" t="s">
        <v>5</v>
      </c>
      <c r="AO132" s="188" t="s">
        <v>5</v>
      </c>
      <c r="AP132" s="188" t="s">
        <v>5</v>
      </c>
      <c r="AQ132" s="188" t="s">
        <v>5</v>
      </c>
      <c r="AR132" s="306" t="s">
        <v>5</v>
      </c>
      <c r="AS132" s="303" t="s">
        <v>5</v>
      </c>
      <c r="AT132" s="188" t="s">
        <v>5</v>
      </c>
      <c r="AU132" s="188" t="s">
        <v>5</v>
      </c>
      <c r="AV132" s="188" t="s">
        <v>5</v>
      </c>
      <c r="AW132" s="188" t="s">
        <v>5</v>
      </c>
      <c r="AX132" s="188" t="s">
        <v>5</v>
      </c>
      <c r="AY132" s="188" t="s">
        <v>5</v>
      </c>
      <c r="AZ132" s="188" t="s">
        <v>5</v>
      </c>
      <c r="BA132" s="188" t="s">
        <v>5</v>
      </c>
      <c r="BB132" s="304" t="s">
        <v>5</v>
      </c>
      <c r="BC132" s="308" t="s">
        <v>5</v>
      </c>
      <c r="BD132" s="300" t="s">
        <v>5</v>
      </c>
      <c r="BE132" s="300" t="s">
        <v>5</v>
      </c>
      <c r="BF132" s="300" t="s">
        <v>5</v>
      </c>
      <c r="BG132" s="300" t="s">
        <v>5</v>
      </c>
      <c r="BH132" s="300" t="s">
        <v>5</v>
      </c>
      <c r="BI132" s="300" t="s">
        <v>5</v>
      </c>
      <c r="BJ132" s="300" t="s">
        <v>5</v>
      </c>
      <c r="BK132" s="300" t="s">
        <v>5</v>
      </c>
      <c r="BL132" s="300" t="s">
        <v>5</v>
      </c>
      <c r="BM132" s="300" t="s">
        <v>5</v>
      </c>
      <c r="BN132" s="300" t="s">
        <v>5</v>
      </c>
      <c r="BO132" s="300" t="s">
        <v>5</v>
      </c>
      <c r="BP132" s="300" t="s">
        <v>5</v>
      </c>
      <c r="BQ132" s="300" t="s">
        <v>5</v>
      </c>
      <c r="BR132" s="300"/>
      <c r="BS132" s="300"/>
      <c r="BT132" s="300" t="s">
        <v>5</v>
      </c>
      <c r="BU132" s="300" t="s">
        <v>5</v>
      </c>
      <c r="BV132" s="301" t="s">
        <v>5</v>
      </c>
      <c r="BW132" s="310">
        <f t="shared" si="70"/>
        <v>0</v>
      </c>
      <c r="BX132" s="311">
        <f t="shared" si="71"/>
        <v>0</v>
      </c>
      <c r="BY132" s="312">
        <f t="shared" si="72"/>
        <v>0</v>
      </c>
      <c r="BZ132" s="311">
        <f t="shared" si="73"/>
        <v>0</v>
      </c>
      <c r="CA132" s="312">
        <f t="shared" si="74"/>
        <v>0</v>
      </c>
      <c r="CB132" s="311">
        <f t="shared" si="75"/>
        <v>0</v>
      </c>
      <c r="CC132" s="312">
        <f t="shared" si="76"/>
        <v>0</v>
      </c>
      <c r="CD132" s="311">
        <f t="shared" si="77"/>
        <v>0</v>
      </c>
      <c r="CE132" s="312">
        <f t="shared" si="78"/>
        <v>0</v>
      </c>
      <c r="CF132" s="311">
        <f t="shared" si="79"/>
        <v>0</v>
      </c>
      <c r="CG132" s="312">
        <f t="shared" si="80"/>
        <v>0</v>
      </c>
      <c r="CH132" s="311">
        <f t="shared" si="81"/>
        <v>0</v>
      </c>
      <c r="CI132" s="312">
        <f t="shared" si="82"/>
        <v>0</v>
      </c>
      <c r="CJ132" s="311">
        <f t="shared" si="83"/>
        <v>0</v>
      </c>
      <c r="CK132" s="312">
        <f t="shared" si="84"/>
        <v>0</v>
      </c>
      <c r="CL132" s="311">
        <f t="shared" si="85"/>
        <v>0</v>
      </c>
      <c r="CM132" s="312">
        <f t="shared" si="86"/>
        <v>0</v>
      </c>
      <c r="CN132" s="311">
        <f t="shared" si="87"/>
        <v>0</v>
      </c>
      <c r="CO132" s="312">
        <v>0</v>
      </c>
      <c r="CP132" s="311">
        <v>0</v>
      </c>
      <c r="CQ132" s="312">
        <f t="shared" si="88"/>
        <v>0</v>
      </c>
      <c r="CR132" s="311">
        <f t="shared" si="89"/>
        <v>0</v>
      </c>
      <c r="CS132" s="312">
        <f t="shared" si="90"/>
        <v>0</v>
      </c>
      <c r="CT132" s="311">
        <f t="shared" si="91"/>
        <v>0</v>
      </c>
      <c r="CU132" s="312">
        <v>0</v>
      </c>
      <c r="CV132" s="311">
        <v>0</v>
      </c>
      <c r="CW132" s="312">
        <f t="shared" si="92"/>
        <v>0</v>
      </c>
      <c r="CX132" s="311">
        <f t="shared" si="93"/>
        <v>0</v>
      </c>
      <c r="CY132" s="312">
        <f t="shared" si="94"/>
        <v>0</v>
      </c>
      <c r="CZ132" s="311">
        <f t="shared" si="95"/>
        <v>0</v>
      </c>
      <c r="DA132" s="312">
        <f t="shared" si="96"/>
        <v>0</v>
      </c>
      <c r="DB132" s="311">
        <f t="shared" si="97"/>
        <v>0</v>
      </c>
      <c r="DC132" s="313">
        <f t="shared" si="98"/>
        <v>0</v>
      </c>
      <c r="DD132" s="314">
        <f t="shared" si="99"/>
        <v>0</v>
      </c>
      <c r="DE132" s="312">
        <f t="shared" si="100"/>
        <v>0</v>
      </c>
      <c r="DF132" s="311">
        <f t="shared" si="101"/>
        <v>0</v>
      </c>
      <c r="DG132" s="312">
        <f t="shared" si="102"/>
        <v>0</v>
      </c>
      <c r="DH132" s="315">
        <f t="shared" si="103"/>
        <v>0</v>
      </c>
      <c r="DI132" s="296" t="s">
        <v>36</v>
      </c>
    </row>
    <row r="133" spans="1:113" ht="15.75">
      <c r="A133" s="297" t="s">
        <v>320</v>
      </c>
      <c r="B133" s="511" t="s">
        <v>92</v>
      </c>
      <c r="C133" s="296"/>
      <c r="D133" s="297" t="s">
        <v>1010</v>
      </c>
      <c r="E133" s="316" t="str">
        <f t="shared" si="68"/>
        <v/>
      </c>
      <c r="F133" s="299"/>
      <c r="G133" s="300" t="s">
        <v>5</v>
      </c>
      <c r="H133" s="300" t="s">
        <v>5</v>
      </c>
      <c r="I133" s="301" t="s">
        <v>5</v>
      </c>
      <c r="J133" s="302" t="str">
        <f t="shared" si="69"/>
        <v xml:space="preserve">SYS_AVAILABLE
</v>
      </c>
      <c r="K133" s="303" t="s">
        <v>5</v>
      </c>
      <c r="L133" s="188" t="s">
        <v>5</v>
      </c>
      <c r="M133" s="188" t="s">
        <v>5</v>
      </c>
      <c r="N133" s="188" t="s">
        <v>5</v>
      </c>
      <c r="O133" s="188" t="s">
        <v>5</v>
      </c>
      <c r="P133" s="188"/>
      <c r="Q133" s="188"/>
      <c r="R133" s="188" t="s">
        <v>5</v>
      </c>
      <c r="S133" s="188" t="s">
        <v>5</v>
      </c>
      <c r="T133" s="188" t="s">
        <v>5</v>
      </c>
      <c r="U133" s="188" t="s">
        <v>5</v>
      </c>
      <c r="V133" s="188" t="s">
        <v>5</v>
      </c>
      <c r="W133" s="188" t="s">
        <v>5</v>
      </c>
      <c r="X133" s="188" t="s">
        <v>5</v>
      </c>
      <c r="Y133" s="188" t="s">
        <v>1011</v>
      </c>
      <c r="Z133" s="188" t="s">
        <v>5</v>
      </c>
      <c r="AA133" s="188" t="s">
        <v>5</v>
      </c>
      <c r="AB133" s="188" t="s">
        <v>5</v>
      </c>
      <c r="AC133" s="188" t="s">
        <v>5</v>
      </c>
      <c r="AD133" s="188" t="s">
        <v>5</v>
      </c>
      <c r="AE133" s="188" t="s">
        <v>5</v>
      </c>
      <c r="AF133" s="188"/>
      <c r="AG133" s="188" t="s">
        <v>5</v>
      </c>
      <c r="AH133" s="188" t="s">
        <v>5</v>
      </c>
      <c r="AI133" s="188" t="s">
        <v>5</v>
      </c>
      <c r="AJ133" s="188" t="s">
        <v>5</v>
      </c>
      <c r="AK133" s="304" t="s">
        <v>5</v>
      </c>
      <c r="AL133" s="303" t="s">
        <v>5</v>
      </c>
      <c r="AM133" s="188" t="s">
        <v>5</v>
      </c>
      <c r="AN133" s="188" t="s">
        <v>5</v>
      </c>
      <c r="AO133" s="188" t="s">
        <v>5</v>
      </c>
      <c r="AP133" s="188" t="s">
        <v>5</v>
      </c>
      <c r="AQ133" s="188" t="s">
        <v>5</v>
      </c>
      <c r="AR133" s="306" t="s">
        <v>5</v>
      </c>
      <c r="AS133" s="303" t="s">
        <v>5</v>
      </c>
      <c r="AT133" s="188" t="s">
        <v>5</v>
      </c>
      <c r="AU133" s="188" t="s">
        <v>5</v>
      </c>
      <c r="AV133" s="188" t="s">
        <v>5</v>
      </c>
      <c r="AW133" s="188" t="s">
        <v>5</v>
      </c>
      <c r="AX133" s="188" t="s">
        <v>5</v>
      </c>
      <c r="AY133" s="188" t="s">
        <v>5</v>
      </c>
      <c r="AZ133" s="188" t="s">
        <v>5</v>
      </c>
      <c r="BA133" s="188" t="s">
        <v>5</v>
      </c>
      <c r="BB133" s="304" t="s">
        <v>5</v>
      </c>
      <c r="BC133" s="308" t="s">
        <v>5</v>
      </c>
      <c r="BD133" s="300" t="s">
        <v>5</v>
      </c>
      <c r="BE133" s="300" t="s">
        <v>5</v>
      </c>
      <c r="BF133" s="300" t="s">
        <v>5</v>
      </c>
      <c r="BG133" s="300" t="s">
        <v>5</v>
      </c>
      <c r="BH133" s="300" t="s">
        <v>5</v>
      </c>
      <c r="BI133" s="300" t="s">
        <v>5</v>
      </c>
      <c r="BJ133" s="300" t="s">
        <v>5</v>
      </c>
      <c r="BK133" s="300" t="s">
        <v>5</v>
      </c>
      <c r="BL133" s="300" t="s">
        <v>5</v>
      </c>
      <c r="BM133" s="300" t="s">
        <v>5</v>
      </c>
      <c r="BN133" s="300" t="s">
        <v>5</v>
      </c>
      <c r="BO133" s="300" t="s">
        <v>5</v>
      </c>
      <c r="BP133" s="300" t="s">
        <v>5</v>
      </c>
      <c r="BQ133" s="300" t="s">
        <v>5</v>
      </c>
      <c r="BR133" s="300"/>
      <c r="BS133" s="300"/>
      <c r="BT133" s="300" t="s">
        <v>5</v>
      </c>
      <c r="BU133" s="300" t="s">
        <v>5</v>
      </c>
      <c r="BV133" s="301" t="s">
        <v>5</v>
      </c>
      <c r="BW133" s="310">
        <f t="shared" si="70"/>
        <v>0</v>
      </c>
      <c r="BX133" s="311">
        <f t="shared" si="71"/>
        <v>0</v>
      </c>
      <c r="BY133" s="312">
        <f t="shared" si="72"/>
        <v>0</v>
      </c>
      <c r="BZ133" s="311">
        <f t="shared" si="73"/>
        <v>0</v>
      </c>
      <c r="CA133" s="312">
        <f t="shared" si="74"/>
        <v>0</v>
      </c>
      <c r="CB133" s="311">
        <f t="shared" si="75"/>
        <v>0</v>
      </c>
      <c r="CC133" s="312">
        <f t="shared" si="76"/>
        <v>0</v>
      </c>
      <c r="CD133" s="311">
        <f t="shared" si="77"/>
        <v>0</v>
      </c>
      <c r="CE133" s="312">
        <f t="shared" si="78"/>
        <v>0</v>
      </c>
      <c r="CF133" s="311">
        <f t="shared" si="79"/>
        <v>0</v>
      </c>
      <c r="CG133" s="312">
        <f t="shared" si="80"/>
        <v>0</v>
      </c>
      <c r="CH133" s="311">
        <f t="shared" si="81"/>
        <v>0</v>
      </c>
      <c r="CI133" s="312">
        <f t="shared" si="82"/>
        <v>0</v>
      </c>
      <c r="CJ133" s="311">
        <f t="shared" si="83"/>
        <v>0</v>
      </c>
      <c r="CK133" s="312">
        <f t="shared" si="84"/>
        <v>0</v>
      </c>
      <c r="CL133" s="311">
        <f t="shared" si="85"/>
        <v>0</v>
      </c>
      <c r="CM133" s="312">
        <f t="shared" si="86"/>
        <v>0</v>
      </c>
      <c r="CN133" s="311">
        <f t="shared" si="87"/>
        <v>0</v>
      </c>
      <c r="CO133" s="312">
        <v>0</v>
      </c>
      <c r="CP133" s="311">
        <v>0</v>
      </c>
      <c r="CQ133" s="312">
        <f t="shared" si="88"/>
        <v>0</v>
      </c>
      <c r="CR133" s="311">
        <f t="shared" si="89"/>
        <v>0</v>
      </c>
      <c r="CS133" s="312">
        <f t="shared" si="90"/>
        <v>0</v>
      </c>
      <c r="CT133" s="311">
        <f t="shared" si="91"/>
        <v>0</v>
      </c>
      <c r="CU133" s="312">
        <v>0</v>
      </c>
      <c r="CV133" s="311">
        <v>0</v>
      </c>
      <c r="CW133" s="312">
        <f t="shared" si="92"/>
        <v>0</v>
      </c>
      <c r="CX133" s="311">
        <f t="shared" si="93"/>
        <v>0</v>
      </c>
      <c r="CY133" s="312">
        <f t="shared" si="94"/>
        <v>0</v>
      </c>
      <c r="CZ133" s="311">
        <f t="shared" si="95"/>
        <v>0</v>
      </c>
      <c r="DA133" s="312">
        <f t="shared" si="96"/>
        <v>0</v>
      </c>
      <c r="DB133" s="311">
        <f t="shared" si="97"/>
        <v>0</v>
      </c>
      <c r="DC133" s="313">
        <f t="shared" si="98"/>
        <v>0</v>
      </c>
      <c r="DD133" s="314">
        <f t="shared" si="99"/>
        <v>0</v>
      </c>
      <c r="DE133" s="312">
        <f t="shared" si="100"/>
        <v>0</v>
      </c>
      <c r="DF133" s="311">
        <f t="shared" si="101"/>
        <v>0</v>
      </c>
      <c r="DG133" s="312">
        <f t="shared" si="102"/>
        <v>0</v>
      </c>
      <c r="DH133" s="315">
        <f t="shared" si="103"/>
        <v>0</v>
      </c>
      <c r="DI133" s="296" t="s">
        <v>36</v>
      </c>
    </row>
    <row r="134" spans="1:113" ht="15.75">
      <c r="A134" s="297" t="s">
        <v>324</v>
      </c>
      <c r="B134" s="511" t="s">
        <v>94</v>
      </c>
      <c r="C134" s="296"/>
      <c r="D134" s="297" t="s">
        <v>1010</v>
      </c>
      <c r="E134" s="316" t="str">
        <f t="shared" ref="E134:E144" si="104">IF(F134="Y",$F$3&amp;CHAR(10),"") &amp; IF(G134="Y",$G$3&amp;CHAR(10),"") &amp; IF(H134="Y",$H$3&amp;CHAR(10),"") &amp; IF(I134="Y",$I$3&amp;CHAR(10),"")</f>
        <v/>
      </c>
      <c r="F134" s="299"/>
      <c r="G134" s="300" t="s">
        <v>5</v>
      </c>
      <c r="H134" s="300" t="s">
        <v>5</v>
      </c>
      <c r="I134" s="301" t="s">
        <v>5</v>
      </c>
      <c r="J134" s="302" t="str">
        <f t="shared" ref="J134:J144" si="105">IF(K134="Y",$K$3&amp;CHAR(10),"")  &amp; IF(L134="Y",$L$3&amp;CHAR(10),"")  &amp; IF(M134="Y",$M$3&amp;CHAR(10),"")  &amp; IF(N134="Y",$N$3&amp;CHAR(10),"")  &amp; IF(O134="Y",$O$3&amp;CHAR(10),"")  &amp; IF(P134="Y",$P$3&amp;CHAR(10),"") &amp; IF(Q134="Y",$Q$3&amp;CHAR(10),"")  &amp; IF(R134="Y",$R$3&amp;CHAR(10),"") &amp; IF(S134="Y",$S$3&amp;CHAR(10),"") &amp; IF(T134="Y",$T$3&amp;CHAR(10),"") &amp; IF(U134="Y",$U$3&amp;CHAR(10),"") &amp; IF(V134="Y",$V$3&amp;CHAR(10),"") &amp; IF(W134="Y",$W$3&amp;CHAR(10),"")  &amp; IF(X134="Y",$X$3&amp;CHAR(10),"") &amp; IF(Y134="Y",$Y$3&amp;CHAR(10),"")  &amp; IF(Z134="Y",$Z$3&amp;CHAR(10),"")  &amp; IF(AA134="Y",$AA$3&amp;CHAR(10),"") &amp; IF(AB134="Y",$AB$3&amp;CHAR(10),"") &amp; IF(AC134="Y",$AC$3&amp;CHAR(10),"")  &amp; IF(AD134="Y",$AD$3&amp;CHAR(10),"") &amp; IF(AE134="Y",$AE$3&amp;CHAR(10),"") &amp; IF(AG134="Y",$AG$3&amp;CHAR(10),"") &amp; IF(AH134="Y",$AH$3&amp;CHAR(10),"") &amp; IF(AI134="Y",$AI$3&amp;CHAR(10),"") &amp; IF(AJ134="Y",$AJ$3&amp;CHAR(10),"") &amp; IF(AK134="Y",$AK$3&amp;CHAR(10),"")</f>
        <v xml:space="preserve">SYS_AVAILABLE
</v>
      </c>
      <c r="K134" s="303" t="s">
        <v>5</v>
      </c>
      <c r="L134" s="188" t="s">
        <v>5</v>
      </c>
      <c r="M134" s="188" t="s">
        <v>5</v>
      </c>
      <c r="N134" s="188" t="s">
        <v>5</v>
      </c>
      <c r="O134" s="188" t="s">
        <v>5</v>
      </c>
      <c r="P134" s="188"/>
      <c r="Q134" s="188"/>
      <c r="R134" s="188" t="s">
        <v>5</v>
      </c>
      <c r="S134" s="188" t="s">
        <v>5</v>
      </c>
      <c r="T134" s="188" t="s">
        <v>5</v>
      </c>
      <c r="U134" s="188" t="s">
        <v>5</v>
      </c>
      <c r="V134" s="188" t="s">
        <v>5</v>
      </c>
      <c r="W134" s="188" t="s">
        <v>5</v>
      </c>
      <c r="X134" s="188" t="s">
        <v>5</v>
      </c>
      <c r="Y134" s="188" t="s">
        <v>1011</v>
      </c>
      <c r="Z134" s="188" t="s">
        <v>5</v>
      </c>
      <c r="AA134" s="188" t="s">
        <v>5</v>
      </c>
      <c r="AB134" s="188" t="s">
        <v>5</v>
      </c>
      <c r="AC134" s="188" t="s">
        <v>5</v>
      </c>
      <c r="AD134" s="188" t="s">
        <v>5</v>
      </c>
      <c r="AE134" s="188" t="s">
        <v>5</v>
      </c>
      <c r="AF134" s="188"/>
      <c r="AG134" s="188" t="s">
        <v>5</v>
      </c>
      <c r="AH134" s="188" t="s">
        <v>5</v>
      </c>
      <c r="AI134" s="188" t="s">
        <v>5</v>
      </c>
      <c r="AJ134" s="188" t="s">
        <v>5</v>
      </c>
      <c r="AK134" s="304" t="s">
        <v>5</v>
      </c>
      <c r="AL134" s="303" t="s">
        <v>5</v>
      </c>
      <c r="AM134" s="188" t="s">
        <v>5</v>
      </c>
      <c r="AN134" s="188" t="s">
        <v>5</v>
      </c>
      <c r="AO134" s="188" t="s">
        <v>5</v>
      </c>
      <c r="AP134" s="188" t="s">
        <v>5</v>
      </c>
      <c r="AQ134" s="188" t="s">
        <v>5</v>
      </c>
      <c r="AR134" s="306" t="s">
        <v>5</v>
      </c>
      <c r="AS134" s="303" t="s">
        <v>5</v>
      </c>
      <c r="AT134" s="188" t="s">
        <v>5</v>
      </c>
      <c r="AU134" s="188" t="s">
        <v>5</v>
      </c>
      <c r="AV134" s="188" t="s">
        <v>5</v>
      </c>
      <c r="AW134" s="188" t="s">
        <v>5</v>
      </c>
      <c r="AX134" s="188" t="s">
        <v>5</v>
      </c>
      <c r="AY134" s="188" t="s">
        <v>5</v>
      </c>
      <c r="AZ134" s="188" t="s">
        <v>5</v>
      </c>
      <c r="BA134" s="188" t="s">
        <v>5</v>
      </c>
      <c r="BB134" s="304" t="s">
        <v>5</v>
      </c>
      <c r="BC134" s="308" t="s">
        <v>5</v>
      </c>
      <c r="BD134" s="300" t="s">
        <v>5</v>
      </c>
      <c r="BE134" s="300" t="s">
        <v>5</v>
      </c>
      <c r="BF134" s="300" t="s">
        <v>5</v>
      </c>
      <c r="BG134" s="300" t="s">
        <v>5</v>
      </c>
      <c r="BH134" s="300" t="s">
        <v>5</v>
      </c>
      <c r="BI134" s="300" t="s">
        <v>5</v>
      </c>
      <c r="BJ134" s="300" t="s">
        <v>5</v>
      </c>
      <c r="BK134" s="300" t="s">
        <v>5</v>
      </c>
      <c r="BL134" s="300" t="s">
        <v>5</v>
      </c>
      <c r="BM134" s="300" t="s">
        <v>5</v>
      </c>
      <c r="BN134" s="300" t="s">
        <v>5</v>
      </c>
      <c r="BO134" s="300" t="s">
        <v>5</v>
      </c>
      <c r="BP134" s="300" t="s">
        <v>5</v>
      </c>
      <c r="BQ134" s="300" t="s">
        <v>5</v>
      </c>
      <c r="BR134" s="300"/>
      <c r="BS134" s="300"/>
      <c r="BT134" s="300" t="s">
        <v>5</v>
      </c>
      <c r="BU134" s="300" t="s">
        <v>5</v>
      </c>
      <c r="BV134" s="301" t="s">
        <v>5</v>
      </c>
      <c r="BW134" s="310">
        <f t="shared" ref="BW134:BW144" si="106">IF(OR(AL134 = "re", AL134 = "IR"), $AL$4, 0)+IF(OR(AM134 = "re", AM134 = "IR"), $AM$4, 0)+IF(OR(AN134 = "re", AN134 = "IR"), $AN$4, 0)+IF(OR(AO134 = "re", AO134 = "IR"), $AO$4, 0)</f>
        <v>0</v>
      </c>
      <c r="BX134" s="311">
        <f t="shared" ref="BX134:BX144" si="107">IF(OR(AL134= "IR",AM134= "IR",AN134= "IR",AO134= "IR"), 1, 0)</f>
        <v>0</v>
      </c>
      <c r="BY134" s="312">
        <f t="shared" ref="BY134:BY144" si="108">IF(OR(AP134 = "re", AP134 = "IR"), $AP$4, 0)+IF(OR(AQ134 = "re", AQ134 = "IR"), $AQ$4, 0)+IF(OR(AR134 = "re", AR134 = "IR"), $AR$4, 0)</f>
        <v>0</v>
      </c>
      <c r="BZ134" s="311">
        <f t="shared" ref="BZ134:BZ144" si="109">IF(OR(AP134= "IR",AQ134= "IR",AR134= "IR"), 1, 0)</f>
        <v>0</v>
      </c>
      <c r="CA134" s="312">
        <f t="shared" ref="CA134:CA144" si="110">IF(OR(AU134 = "re", AU134 = "IR"), $AU$4, 0)+IF(OR(AW134 = "re", AW134 = "IR"), $AW$4, 0)+IF(OR(AS134 = "re", AS134 = "IR"), $AS$4, 0)+IF(OR(AX134 = "re", AX134 = "IR"), $AX$4, 0)+IF(OR(AV134 = "re", AV134 = "IR"), $AV$4, 0)+IF(OR(AT134 = "re", AT134 = "IR"), $AT$4, 0)+IF(OR(AY134 = "re", AY134 = "IR"), $AY$4, 0)</f>
        <v>0</v>
      </c>
      <c r="CB134" s="311">
        <f t="shared" ref="CB134:CB144" si="111">IF(OR(AU134= "IR",AW134= "IR",AS134= "IR",AX134= "IR",AV134= "IR",AT134= "IR",AY134= "IR"), 1, 0)</f>
        <v>0</v>
      </c>
      <c r="CC134" s="312">
        <f t="shared" ref="CC134:CC144" si="112">IF(OR(AZ134 = "re", AZ134 = "IR"), $AZ$4, 0)+IF(OR(BA134 = "re", BA134 = "IR"), $BA$4, 0)+IF(OR(BB134 = "re", BB134 = "IR"), $BB$4, 0)</f>
        <v>0</v>
      </c>
      <c r="CD134" s="311">
        <f t="shared" ref="CD134:CD144" si="113">IF(OR(AZ134= "IR",BA134= "IR",BB134= "IR"), 1, 0)</f>
        <v>0</v>
      </c>
      <c r="CE134" s="312">
        <f t="shared" ref="CE134:CE144" si="114">IF(OR(BC134 = "re", BC134 = "IR"), $BC$4, 0)+IF(OR(BD134 = "re", BD134 = "IR"), $BD$4, 0)</f>
        <v>0</v>
      </c>
      <c r="CF134" s="311">
        <f t="shared" ref="CF134:CF144" si="115">IF(OR(BC134= "IR",BD134= "IR"), 1, 0)</f>
        <v>0</v>
      </c>
      <c r="CG134" s="312">
        <f t="shared" ref="CG134:CG144" si="116">IF(OR(BE134 = "re", BE134 = "IR"), $BE$4, 0)</f>
        <v>0</v>
      </c>
      <c r="CH134" s="311">
        <f t="shared" ref="CH134:CH144" si="117">IF(OR(BE134= "IR"), 1, 0)</f>
        <v>0</v>
      </c>
      <c r="CI134" s="312">
        <f t="shared" ref="CI134:CI144" si="118">IF(OR(BF134 = "re", BF134 = "IR"), $BF$4, 0)</f>
        <v>0</v>
      </c>
      <c r="CJ134" s="311">
        <f t="shared" ref="CJ134:CJ144" si="119">IF(OR(BF134= "IR"), 1, 0)</f>
        <v>0</v>
      </c>
      <c r="CK134" s="312">
        <f t="shared" ref="CK134:CK144" si="120">IF(OR(BG134 = "re", BG134 = "IR"), $BG$4, 0)+IF(OR(BH134 = "re", BH134 = "IR"), $BH$4, 0)+IF(OR(BI134 = "re", BI134 = "IR"), $BI$4, 0)</f>
        <v>0</v>
      </c>
      <c r="CL134" s="311">
        <f t="shared" ref="CL134:CL144" si="121">IF(OR(BG134= "IR",BH134= "IR",BI134= "IR"), 1, 0)</f>
        <v>0</v>
      </c>
      <c r="CM134" s="312">
        <f t="shared" ref="CM134:CM144" si="122">IF(OR(BJ134 = "re", BJ134 = "IR"), $BJ$4, 0)</f>
        <v>0</v>
      </c>
      <c r="CN134" s="311">
        <f t="shared" ref="CN134:CN144" si="123">IF(OR(BJ134= "IR"), 1, 0)</f>
        <v>0</v>
      </c>
      <c r="CO134" s="312">
        <v>0</v>
      </c>
      <c r="CP134" s="311">
        <v>0</v>
      </c>
      <c r="CQ134" s="312">
        <f t="shared" ref="CQ134:CQ144" si="124">IF(OR(BK134 = "re", BK134 = "IR"), $BK$4, 0)</f>
        <v>0</v>
      </c>
      <c r="CR134" s="311">
        <f t="shared" ref="CR134:CR144" si="125">IF(OR(BK134= "IR"), 1, 0)</f>
        <v>0</v>
      </c>
      <c r="CS134" s="312">
        <f t="shared" ref="CS134:CS144" si="126">IF(OR(BL134 = "re", BL134 = "IR"), $BL$4, 0)</f>
        <v>0</v>
      </c>
      <c r="CT134" s="311">
        <f t="shared" ref="CT134:CT144" si="127">IF(OR(BL134= "IR"), 1, 0)</f>
        <v>0</v>
      </c>
      <c r="CU134" s="312">
        <v>0</v>
      </c>
      <c r="CV134" s="311">
        <v>0</v>
      </c>
      <c r="CW134" s="312">
        <f t="shared" ref="CW134:CW144" si="128">IF(OR(BM134 = "re", BM134 = "IR"), $BM$4, 0)</f>
        <v>0</v>
      </c>
      <c r="CX134" s="311">
        <f t="shared" ref="CX134:CX144" si="129">IF(OR(BM134= "IR"), 1, 0)</f>
        <v>0</v>
      </c>
      <c r="CY134" s="312">
        <f t="shared" ref="CY134:CY144" si="130">IF(OR(BN134 = "re", BN134 = "IR"), $BN$4, 0)+IF(OR(BO134 = "re", BO134 = "IR"), $BO$4, 0)</f>
        <v>0</v>
      </c>
      <c r="CZ134" s="311">
        <f t="shared" ref="CZ134:CZ144" si="131">IF(OR(BN134= "IR",BO134= "IR"), 1, 0)</f>
        <v>0</v>
      </c>
      <c r="DA134" s="312">
        <f t="shared" ref="DA134:DA144" si="132">IF(OR(BP134 = "re", BP134 = "IR"), $BP$4, 0)+IF(OR(BQ134 = "re", BQ134 = "IR"), $BQ$4, 0)</f>
        <v>0</v>
      </c>
      <c r="DB134" s="311">
        <f t="shared" ref="DB134:DB144" si="133">IF(OR(BP134= "IR",BQ134= "IR"), 1, 0)</f>
        <v>0</v>
      </c>
      <c r="DC134" s="313">
        <f t="shared" ref="DC134:DC144" si="134">IF(BR134&lt;&gt;"",$BR$4,0) + IF(BS134&lt;&gt;"",$BS$4,0)</f>
        <v>0</v>
      </c>
      <c r="DD134" s="314">
        <f t="shared" ref="DD134:DD144" si="135">IF(OR(BR134="IR",BS134="IR"),1,0)</f>
        <v>0</v>
      </c>
      <c r="DE134" s="312">
        <f t="shared" ref="DE134:DE144" si="136">IF(OR(BT134 = "re", BT134 = "IR"), $BT$4, 0)+IF(OR(BU134 = "re", BU134 = "IR"), $BU$4, 0)</f>
        <v>0</v>
      </c>
      <c r="DF134" s="311">
        <f t="shared" ref="DF134:DF144" si="137">IF(OR(BT134= "IR",BU134= "IR"), 1, 0)</f>
        <v>0</v>
      </c>
      <c r="DG134" s="312">
        <f t="shared" ref="DG134:DG144" si="138">IF(OR(BV134 = "re", BV134 = "IR"), $BV$4, 0)</f>
        <v>0</v>
      </c>
      <c r="DH134" s="315">
        <f t="shared" ref="DH134:DH144" si="139">IF(OR(BV134= "IR"), 1, 0)</f>
        <v>0</v>
      </c>
      <c r="DI134" s="296" t="s">
        <v>36</v>
      </c>
    </row>
    <row r="135" spans="1:113" ht="15.75">
      <c r="A135" s="297" t="s">
        <v>326</v>
      </c>
      <c r="B135" s="511" t="s">
        <v>96</v>
      </c>
      <c r="C135" s="296"/>
      <c r="D135" s="297" t="s">
        <v>1010</v>
      </c>
      <c r="E135" s="316" t="str">
        <f t="shared" si="104"/>
        <v/>
      </c>
      <c r="F135" s="299"/>
      <c r="G135" s="300" t="s">
        <v>5</v>
      </c>
      <c r="H135" s="300" t="s">
        <v>5</v>
      </c>
      <c r="I135" s="301" t="s">
        <v>5</v>
      </c>
      <c r="J135" s="302" t="str">
        <f t="shared" si="105"/>
        <v xml:space="preserve">SYS_AVAILABLE
</v>
      </c>
      <c r="K135" s="303" t="s">
        <v>5</v>
      </c>
      <c r="L135" s="188" t="s">
        <v>5</v>
      </c>
      <c r="M135" s="188" t="s">
        <v>5</v>
      </c>
      <c r="N135" s="188" t="s">
        <v>5</v>
      </c>
      <c r="O135" s="188" t="s">
        <v>5</v>
      </c>
      <c r="P135" s="188"/>
      <c r="Q135" s="188"/>
      <c r="R135" s="188" t="s">
        <v>5</v>
      </c>
      <c r="S135" s="188" t="s">
        <v>5</v>
      </c>
      <c r="T135" s="188" t="s">
        <v>5</v>
      </c>
      <c r="U135" s="188" t="s">
        <v>5</v>
      </c>
      <c r="V135" s="188" t="s">
        <v>5</v>
      </c>
      <c r="W135" s="188" t="s">
        <v>5</v>
      </c>
      <c r="X135" s="188" t="s">
        <v>5</v>
      </c>
      <c r="Y135" s="188" t="s">
        <v>1011</v>
      </c>
      <c r="Z135" s="188" t="s">
        <v>5</v>
      </c>
      <c r="AA135" s="188" t="s">
        <v>5</v>
      </c>
      <c r="AB135" s="188" t="s">
        <v>5</v>
      </c>
      <c r="AC135" s="188" t="s">
        <v>5</v>
      </c>
      <c r="AD135" s="188" t="s">
        <v>5</v>
      </c>
      <c r="AE135" s="188" t="s">
        <v>5</v>
      </c>
      <c r="AF135" s="188"/>
      <c r="AG135" s="188" t="s">
        <v>5</v>
      </c>
      <c r="AH135" s="188" t="s">
        <v>5</v>
      </c>
      <c r="AI135" s="188" t="s">
        <v>5</v>
      </c>
      <c r="AJ135" s="188" t="s">
        <v>5</v>
      </c>
      <c r="AK135" s="304" t="s">
        <v>5</v>
      </c>
      <c r="AL135" s="303" t="s">
        <v>5</v>
      </c>
      <c r="AM135" s="188" t="s">
        <v>5</v>
      </c>
      <c r="AN135" s="188" t="s">
        <v>5</v>
      </c>
      <c r="AO135" s="188" t="s">
        <v>5</v>
      </c>
      <c r="AP135" s="188" t="s">
        <v>5</v>
      </c>
      <c r="AQ135" s="188" t="s">
        <v>5</v>
      </c>
      <c r="AR135" s="306" t="s">
        <v>5</v>
      </c>
      <c r="AS135" s="303" t="s">
        <v>5</v>
      </c>
      <c r="AT135" s="188" t="s">
        <v>5</v>
      </c>
      <c r="AU135" s="188" t="s">
        <v>5</v>
      </c>
      <c r="AV135" s="188" t="s">
        <v>5</v>
      </c>
      <c r="AW135" s="188" t="s">
        <v>5</v>
      </c>
      <c r="AX135" s="188" t="s">
        <v>5</v>
      </c>
      <c r="AY135" s="188" t="s">
        <v>5</v>
      </c>
      <c r="AZ135" s="188" t="s">
        <v>5</v>
      </c>
      <c r="BA135" s="188" t="s">
        <v>5</v>
      </c>
      <c r="BB135" s="304" t="s">
        <v>5</v>
      </c>
      <c r="BC135" s="308" t="s">
        <v>5</v>
      </c>
      <c r="BD135" s="300" t="s">
        <v>5</v>
      </c>
      <c r="BE135" s="300" t="s">
        <v>5</v>
      </c>
      <c r="BF135" s="300" t="s">
        <v>5</v>
      </c>
      <c r="BG135" s="300" t="s">
        <v>5</v>
      </c>
      <c r="BH135" s="300" t="s">
        <v>5</v>
      </c>
      <c r="BI135" s="300" t="s">
        <v>5</v>
      </c>
      <c r="BJ135" s="300" t="s">
        <v>5</v>
      </c>
      <c r="BK135" s="300" t="s">
        <v>5</v>
      </c>
      <c r="BL135" s="300" t="s">
        <v>5</v>
      </c>
      <c r="BM135" s="300" t="s">
        <v>5</v>
      </c>
      <c r="BN135" s="300" t="s">
        <v>5</v>
      </c>
      <c r="BO135" s="300" t="s">
        <v>5</v>
      </c>
      <c r="BP135" s="300" t="s">
        <v>5</v>
      </c>
      <c r="BQ135" s="300" t="s">
        <v>5</v>
      </c>
      <c r="BR135" s="300"/>
      <c r="BS135" s="300"/>
      <c r="BT135" s="300" t="s">
        <v>5</v>
      </c>
      <c r="BU135" s="300" t="s">
        <v>5</v>
      </c>
      <c r="BV135" s="301" t="s">
        <v>5</v>
      </c>
      <c r="BW135" s="310">
        <f t="shared" si="106"/>
        <v>0</v>
      </c>
      <c r="BX135" s="311">
        <f t="shared" si="107"/>
        <v>0</v>
      </c>
      <c r="BY135" s="312">
        <f t="shared" si="108"/>
        <v>0</v>
      </c>
      <c r="BZ135" s="311">
        <f t="shared" si="109"/>
        <v>0</v>
      </c>
      <c r="CA135" s="312">
        <f t="shared" si="110"/>
        <v>0</v>
      </c>
      <c r="CB135" s="311">
        <f t="shared" si="111"/>
        <v>0</v>
      </c>
      <c r="CC135" s="312">
        <f t="shared" si="112"/>
        <v>0</v>
      </c>
      <c r="CD135" s="311">
        <f t="shared" si="113"/>
        <v>0</v>
      </c>
      <c r="CE135" s="312">
        <f t="shared" si="114"/>
        <v>0</v>
      </c>
      <c r="CF135" s="311">
        <f t="shared" si="115"/>
        <v>0</v>
      </c>
      <c r="CG135" s="312">
        <f t="shared" si="116"/>
        <v>0</v>
      </c>
      <c r="CH135" s="311">
        <f t="shared" si="117"/>
        <v>0</v>
      </c>
      <c r="CI135" s="312">
        <f t="shared" si="118"/>
        <v>0</v>
      </c>
      <c r="CJ135" s="311">
        <f t="shared" si="119"/>
        <v>0</v>
      </c>
      <c r="CK135" s="312">
        <f t="shared" si="120"/>
        <v>0</v>
      </c>
      <c r="CL135" s="311">
        <f t="shared" si="121"/>
        <v>0</v>
      </c>
      <c r="CM135" s="312">
        <f t="shared" si="122"/>
        <v>0</v>
      </c>
      <c r="CN135" s="311">
        <f t="shared" si="123"/>
        <v>0</v>
      </c>
      <c r="CO135" s="312">
        <v>0</v>
      </c>
      <c r="CP135" s="311">
        <v>0</v>
      </c>
      <c r="CQ135" s="312">
        <f t="shared" si="124"/>
        <v>0</v>
      </c>
      <c r="CR135" s="311">
        <f t="shared" si="125"/>
        <v>0</v>
      </c>
      <c r="CS135" s="312">
        <f t="shared" si="126"/>
        <v>0</v>
      </c>
      <c r="CT135" s="311">
        <f t="shared" si="127"/>
        <v>0</v>
      </c>
      <c r="CU135" s="312">
        <v>0</v>
      </c>
      <c r="CV135" s="311">
        <v>0</v>
      </c>
      <c r="CW135" s="312">
        <f t="shared" si="128"/>
        <v>0</v>
      </c>
      <c r="CX135" s="311">
        <f t="shared" si="129"/>
        <v>0</v>
      </c>
      <c r="CY135" s="312">
        <f t="shared" si="130"/>
        <v>0</v>
      </c>
      <c r="CZ135" s="311">
        <f t="shared" si="131"/>
        <v>0</v>
      </c>
      <c r="DA135" s="312">
        <f t="shared" si="132"/>
        <v>0</v>
      </c>
      <c r="DB135" s="311">
        <f t="shared" si="133"/>
        <v>0</v>
      </c>
      <c r="DC135" s="313">
        <f t="shared" si="134"/>
        <v>0</v>
      </c>
      <c r="DD135" s="314">
        <f t="shared" si="135"/>
        <v>0</v>
      </c>
      <c r="DE135" s="312">
        <f t="shared" si="136"/>
        <v>0</v>
      </c>
      <c r="DF135" s="311">
        <f t="shared" si="137"/>
        <v>0</v>
      </c>
      <c r="DG135" s="312">
        <f t="shared" si="138"/>
        <v>0</v>
      </c>
      <c r="DH135" s="315">
        <f t="shared" si="139"/>
        <v>0</v>
      </c>
      <c r="DI135" s="296" t="s">
        <v>36</v>
      </c>
    </row>
    <row r="136" spans="1:113" ht="15.75">
      <c r="A136" s="297" t="s">
        <v>330</v>
      </c>
      <c r="B136" s="511" t="s">
        <v>98</v>
      </c>
      <c r="C136" s="296"/>
      <c r="D136" s="297" t="s">
        <v>1010</v>
      </c>
      <c r="E136" s="316" t="str">
        <f t="shared" si="104"/>
        <v/>
      </c>
      <c r="F136" s="299"/>
      <c r="G136" s="300" t="s">
        <v>5</v>
      </c>
      <c r="H136" s="300" t="s">
        <v>5</v>
      </c>
      <c r="I136" s="301" t="s">
        <v>5</v>
      </c>
      <c r="J136" s="302" t="str">
        <f t="shared" si="105"/>
        <v xml:space="preserve">SYS_AVAILABLE
</v>
      </c>
      <c r="K136" s="303" t="s">
        <v>5</v>
      </c>
      <c r="L136" s="188" t="s">
        <v>5</v>
      </c>
      <c r="M136" s="188" t="s">
        <v>5</v>
      </c>
      <c r="N136" s="188" t="s">
        <v>5</v>
      </c>
      <c r="O136" s="188" t="s">
        <v>5</v>
      </c>
      <c r="P136" s="188"/>
      <c r="Q136" s="188"/>
      <c r="R136" s="188" t="s">
        <v>5</v>
      </c>
      <c r="S136" s="188" t="s">
        <v>5</v>
      </c>
      <c r="T136" s="188" t="s">
        <v>5</v>
      </c>
      <c r="U136" s="188" t="s">
        <v>5</v>
      </c>
      <c r="V136" s="188" t="s">
        <v>5</v>
      </c>
      <c r="W136" s="188" t="s">
        <v>5</v>
      </c>
      <c r="X136" s="188" t="s">
        <v>5</v>
      </c>
      <c r="Y136" s="188" t="s">
        <v>1011</v>
      </c>
      <c r="Z136" s="188" t="s">
        <v>5</v>
      </c>
      <c r="AA136" s="188" t="s">
        <v>5</v>
      </c>
      <c r="AB136" s="188" t="s">
        <v>5</v>
      </c>
      <c r="AC136" s="188" t="s">
        <v>5</v>
      </c>
      <c r="AD136" s="188" t="s">
        <v>5</v>
      </c>
      <c r="AE136" s="188" t="s">
        <v>5</v>
      </c>
      <c r="AF136" s="188"/>
      <c r="AG136" s="188" t="s">
        <v>5</v>
      </c>
      <c r="AH136" s="188" t="s">
        <v>5</v>
      </c>
      <c r="AI136" s="188" t="s">
        <v>5</v>
      </c>
      <c r="AJ136" s="188" t="s">
        <v>5</v>
      </c>
      <c r="AK136" s="304" t="s">
        <v>5</v>
      </c>
      <c r="AL136" s="303" t="s">
        <v>5</v>
      </c>
      <c r="AM136" s="188" t="s">
        <v>5</v>
      </c>
      <c r="AN136" s="188" t="s">
        <v>5</v>
      </c>
      <c r="AO136" s="188" t="s">
        <v>5</v>
      </c>
      <c r="AP136" s="188" t="s">
        <v>5</v>
      </c>
      <c r="AQ136" s="188" t="s">
        <v>5</v>
      </c>
      <c r="AR136" s="306" t="s">
        <v>5</v>
      </c>
      <c r="AS136" s="303" t="s">
        <v>5</v>
      </c>
      <c r="AT136" s="188" t="s">
        <v>5</v>
      </c>
      <c r="AU136" s="188" t="s">
        <v>5</v>
      </c>
      <c r="AV136" s="188" t="s">
        <v>5</v>
      </c>
      <c r="AW136" s="188" t="s">
        <v>5</v>
      </c>
      <c r="AX136" s="188" t="s">
        <v>5</v>
      </c>
      <c r="AY136" s="188" t="s">
        <v>5</v>
      </c>
      <c r="AZ136" s="188" t="s">
        <v>5</v>
      </c>
      <c r="BA136" s="188" t="s">
        <v>5</v>
      </c>
      <c r="BB136" s="304" t="s">
        <v>5</v>
      </c>
      <c r="BC136" s="308" t="s">
        <v>5</v>
      </c>
      <c r="BD136" s="300" t="s">
        <v>5</v>
      </c>
      <c r="BE136" s="300" t="s">
        <v>5</v>
      </c>
      <c r="BF136" s="300" t="s">
        <v>5</v>
      </c>
      <c r="BG136" s="300" t="s">
        <v>5</v>
      </c>
      <c r="BH136" s="300" t="s">
        <v>5</v>
      </c>
      <c r="BI136" s="300" t="s">
        <v>5</v>
      </c>
      <c r="BJ136" s="300" t="s">
        <v>5</v>
      </c>
      <c r="BK136" s="300" t="s">
        <v>5</v>
      </c>
      <c r="BL136" s="300" t="s">
        <v>5</v>
      </c>
      <c r="BM136" s="300" t="s">
        <v>5</v>
      </c>
      <c r="BN136" s="300" t="s">
        <v>5</v>
      </c>
      <c r="BO136" s="300" t="s">
        <v>5</v>
      </c>
      <c r="BP136" s="300" t="s">
        <v>5</v>
      </c>
      <c r="BQ136" s="300" t="s">
        <v>5</v>
      </c>
      <c r="BR136" s="300"/>
      <c r="BS136" s="300"/>
      <c r="BT136" s="300" t="s">
        <v>5</v>
      </c>
      <c r="BU136" s="300" t="s">
        <v>5</v>
      </c>
      <c r="BV136" s="301" t="s">
        <v>5</v>
      </c>
      <c r="BW136" s="310">
        <f t="shared" si="106"/>
        <v>0</v>
      </c>
      <c r="BX136" s="311">
        <f t="shared" si="107"/>
        <v>0</v>
      </c>
      <c r="BY136" s="312">
        <f t="shared" si="108"/>
        <v>0</v>
      </c>
      <c r="BZ136" s="311">
        <f t="shared" si="109"/>
        <v>0</v>
      </c>
      <c r="CA136" s="312">
        <f t="shared" si="110"/>
        <v>0</v>
      </c>
      <c r="CB136" s="311">
        <f t="shared" si="111"/>
        <v>0</v>
      </c>
      <c r="CC136" s="312">
        <f t="shared" si="112"/>
        <v>0</v>
      </c>
      <c r="CD136" s="311">
        <f t="shared" si="113"/>
        <v>0</v>
      </c>
      <c r="CE136" s="312">
        <f t="shared" si="114"/>
        <v>0</v>
      </c>
      <c r="CF136" s="311">
        <f t="shared" si="115"/>
        <v>0</v>
      </c>
      <c r="CG136" s="312">
        <f t="shared" si="116"/>
        <v>0</v>
      </c>
      <c r="CH136" s="311">
        <f t="shared" si="117"/>
        <v>0</v>
      </c>
      <c r="CI136" s="312">
        <f t="shared" si="118"/>
        <v>0</v>
      </c>
      <c r="CJ136" s="311">
        <f t="shared" si="119"/>
        <v>0</v>
      </c>
      <c r="CK136" s="312">
        <f t="shared" si="120"/>
        <v>0</v>
      </c>
      <c r="CL136" s="311">
        <f t="shared" si="121"/>
        <v>0</v>
      </c>
      <c r="CM136" s="312">
        <f t="shared" si="122"/>
        <v>0</v>
      </c>
      <c r="CN136" s="311">
        <f t="shared" si="123"/>
        <v>0</v>
      </c>
      <c r="CO136" s="312">
        <v>0</v>
      </c>
      <c r="CP136" s="311">
        <v>0</v>
      </c>
      <c r="CQ136" s="312">
        <f t="shared" si="124"/>
        <v>0</v>
      </c>
      <c r="CR136" s="311">
        <f t="shared" si="125"/>
        <v>0</v>
      </c>
      <c r="CS136" s="312">
        <f t="shared" si="126"/>
        <v>0</v>
      </c>
      <c r="CT136" s="311">
        <f t="shared" si="127"/>
        <v>0</v>
      </c>
      <c r="CU136" s="312">
        <v>0</v>
      </c>
      <c r="CV136" s="311">
        <v>0</v>
      </c>
      <c r="CW136" s="312">
        <f t="shared" si="128"/>
        <v>0</v>
      </c>
      <c r="CX136" s="311">
        <f t="shared" si="129"/>
        <v>0</v>
      </c>
      <c r="CY136" s="312">
        <f t="shared" si="130"/>
        <v>0</v>
      </c>
      <c r="CZ136" s="311">
        <f t="shared" si="131"/>
        <v>0</v>
      </c>
      <c r="DA136" s="312">
        <f t="shared" si="132"/>
        <v>0</v>
      </c>
      <c r="DB136" s="311">
        <f t="shared" si="133"/>
        <v>0</v>
      </c>
      <c r="DC136" s="313">
        <f t="shared" si="134"/>
        <v>0</v>
      </c>
      <c r="DD136" s="314">
        <f t="shared" si="135"/>
        <v>0</v>
      </c>
      <c r="DE136" s="312">
        <f t="shared" si="136"/>
        <v>0</v>
      </c>
      <c r="DF136" s="311">
        <f t="shared" si="137"/>
        <v>0</v>
      </c>
      <c r="DG136" s="312">
        <f t="shared" si="138"/>
        <v>0</v>
      </c>
      <c r="DH136" s="315">
        <f t="shared" si="139"/>
        <v>0</v>
      </c>
      <c r="DI136" s="296" t="s">
        <v>36</v>
      </c>
    </row>
    <row r="137" spans="1:113" ht="15.75">
      <c r="A137" s="297" t="s">
        <v>332</v>
      </c>
      <c r="B137" s="511" t="s">
        <v>100</v>
      </c>
      <c r="C137" s="296"/>
      <c r="D137" s="297" t="s">
        <v>1010</v>
      </c>
      <c r="E137" s="316" t="str">
        <f t="shared" si="104"/>
        <v/>
      </c>
      <c r="F137" s="299"/>
      <c r="G137" s="300" t="s">
        <v>5</v>
      </c>
      <c r="H137" s="300" t="s">
        <v>5</v>
      </c>
      <c r="I137" s="301" t="s">
        <v>5</v>
      </c>
      <c r="J137" s="302" t="str">
        <f t="shared" si="105"/>
        <v xml:space="preserve">SYS_AVAILABLE
</v>
      </c>
      <c r="K137" s="303" t="s">
        <v>5</v>
      </c>
      <c r="L137" s="188" t="s">
        <v>5</v>
      </c>
      <c r="M137" s="188" t="s">
        <v>5</v>
      </c>
      <c r="N137" s="188" t="s">
        <v>5</v>
      </c>
      <c r="O137" s="188" t="s">
        <v>5</v>
      </c>
      <c r="P137" s="188"/>
      <c r="Q137" s="188"/>
      <c r="R137" s="188" t="s">
        <v>5</v>
      </c>
      <c r="S137" s="188" t="s">
        <v>5</v>
      </c>
      <c r="T137" s="188" t="s">
        <v>5</v>
      </c>
      <c r="U137" s="188" t="s">
        <v>5</v>
      </c>
      <c r="V137" s="188" t="s">
        <v>5</v>
      </c>
      <c r="W137" s="188" t="s">
        <v>5</v>
      </c>
      <c r="X137" s="188" t="s">
        <v>5</v>
      </c>
      <c r="Y137" s="188" t="s">
        <v>1011</v>
      </c>
      <c r="Z137" s="188" t="s">
        <v>5</v>
      </c>
      <c r="AA137" s="188" t="s">
        <v>5</v>
      </c>
      <c r="AB137" s="188" t="s">
        <v>5</v>
      </c>
      <c r="AC137" s="188" t="s">
        <v>5</v>
      </c>
      <c r="AD137" s="188" t="s">
        <v>5</v>
      </c>
      <c r="AE137" s="188" t="s">
        <v>5</v>
      </c>
      <c r="AF137" s="188"/>
      <c r="AG137" s="188" t="s">
        <v>5</v>
      </c>
      <c r="AH137" s="188" t="s">
        <v>5</v>
      </c>
      <c r="AI137" s="188" t="s">
        <v>5</v>
      </c>
      <c r="AJ137" s="188" t="s">
        <v>5</v>
      </c>
      <c r="AK137" s="304" t="s">
        <v>5</v>
      </c>
      <c r="AL137" s="303" t="s">
        <v>5</v>
      </c>
      <c r="AM137" s="188" t="s">
        <v>5</v>
      </c>
      <c r="AN137" s="188" t="s">
        <v>5</v>
      </c>
      <c r="AO137" s="188" t="s">
        <v>5</v>
      </c>
      <c r="AP137" s="188" t="s">
        <v>5</v>
      </c>
      <c r="AQ137" s="188" t="s">
        <v>5</v>
      </c>
      <c r="AR137" s="306" t="s">
        <v>5</v>
      </c>
      <c r="AS137" s="303" t="s">
        <v>5</v>
      </c>
      <c r="AT137" s="188" t="s">
        <v>5</v>
      </c>
      <c r="AU137" s="188" t="s">
        <v>5</v>
      </c>
      <c r="AV137" s="188" t="s">
        <v>5</v>
      </c>
      <c r="AW137" s="188" t="s">
        <v>5</v>
      </c>
      <c r="AX137" s="188" t="s">
        <v>5</v>
      </c>
      <c r="AY137" s="188" t="s">
        <v>5</v>
      </c>
      <c r="AZ137" s="188" t="s">
        <v>5</v>
      </c>
      <c r="BA137" s="188" t="s">
        <v>5</v>
      </c>
      <c r="BB137" s="304" t="s">
        <v>5</v>
      </c>
      <c r="BC137" s="308" t="s">
        <v>5</v>
      </c>
      <c r="BD137" s="300" t="s">
        <v>5</v>
      </c>
      <c r="BE137" s="300" t="s">
        <v>5</v>
      </c>
      <c r="BF137" s="300" t="s">
        <v>5</v>
      </c>
      <c r="BG137" s="300" t="s">
        <v>5</v>
      </c>
      <c r="BH137" s="300" t="s">
        <v>5</v>
      </c>
      <c r="BI137" s="300" t="s">
        <v>5</v>
      </c>
      <c r="BJ137" s="300" t="s">
        <v>5</v>
      </c>
      <c r="BK137" s="300" t="s">
        <v>5</v>
      </c>
      <c r="BL137" s="300" t="s">
        <v>5</v>
      </c>
      <c r="BM137" s="300" t="s">
        <v>5</v>
      </c>
      <c r="BN137" s="300" t="s">
        <v>5</v>
      </c>
      <c r="BO137" s="300" t="s">
        <v>5</v>
      </c>
      <c r="BP137" s="300" t="s">
        <v>5</v>
      </c>
      <c r="BQ137" s="300" t="s">
        <v>5</v>
      </c>
      <c r="BR137" s="300"/>
      <c r="BS137" s="300"/>
      <c r="BT137" s="300" t="s">
        <v>5</v>
      </c>
      <c r="BU137" s="300" t="s">
        <v>5</v>
      </c>
      <c r="BV137" s="301" t="s">
        <v>5</v>
      </c>
      <c r="BW137" s="310">
        <f t="shared" si="106"/>
        <v>0</v>
      </c>
      <c r="BX137" s="311">
        <f t="shared" si="107"/>
        <v>0</v>
      </c>
      <c r="BY137" s="312">
        <f t="shared" si="108"/>
        <v>0</v>
      </c>
      <c r="BZ137" s="311">
        <f t="shared" si="109"/>
        <v>0</v>
      </c>
      <c r="CA137" s="312">
        <f t="shared" si="110"/>
        <v>0</v>
      </c>
      <c r="CB137" s="311">
        <f t="shared" si="111"/>
        <v>0</v>
      </c>
      <c r="CC137" s="312">
        <f t="shared" si="112"/>
        <v>0</v>
      </c>
      <c r="CD137" s="311">
        <f t="shared" si="113"/>
        <v>0</v>
      </c>
      <c r="CE137" s="312">
        <f t="shared" si="114"/>
        <v>0</v>
      </c>
      <c r="CF137" s="311">
        <f t="shared" si="115"/>
        <v>0</v>
      </c>
      <c r="CG137" s="312">
        <f t="shared" si="116"/>
        <v>0</v>
      </c>
      <c r="CH137" s="311">
        <f t="shared" si="117"/>
        <v>0</v>
      </c>
      <c r="CI137" s="312">
        <f t="shared" si="118"/>
        <v>0</v>
      </c>
      <c r="CJ137" s="311">
        <f t="shared" si="119"/>
        <v>0</v>
      </c>
      <c r="CK137" s="312">
        <f t="shared" si="120"/>
        <v>0</v>
      </c>
      <c r="CL137" s="311">
        <f t="shared" si="121"/>
        <v>0</v>
      </c>
      <c r="CM137" s="312">
        <f t="shared" si="122"/>
        <v>0</v>
      </c>
      <c r="CN137" s="311">
        <f t="shared" si="123"/>
        <v>0</v>
      </c>
      <c r="CO137" s="312">
        <v>0</v>
      </c>
      <c r="CP137" s="311">
        <v>0</v>
      </c>
      <c r="CQ137" s="312">
        <f t="shared" si="124"/>
        <v>0</v>
      </c>
      <c r="CR137" s="311">
        <f t="shared" si="125"/>
        <v>0</v>
      </c>
      <c r="CS137" s="312">
        <f t="shared" si="126"/>
        <v>0</v>
      </c>
      <c r="CT137" s="311">
        <f t="shared" si="127"/>
        <v>0</v>
      </c>
      <c r="CU137" s="312">
        <v>0</v>
      </c>
      <c r="CV137" s="311">
        <v>0</v>
      </c>
      <c r="CW137" s="312">
        <f t="shared" si="128"/>
        <v>0</v>
      </c>
      <c r="CX137" s="311">
        <f t="shared" si="129"/>
        <v>0</v>
      </c>
      <c r="CY137" s="312">
        <f t="shared" si="130"/>
        <v>0</v>
      </c>
      <c r="CZ137" s="311">
        <f t="shared" si="131"/>
        <v>0</v>
      </c>
      <c r="DA137" s="312">
        <f t="shared" si="132"/>
        <v>0</v>
      </c>
      <c r="DB137" s="311">
        <f t="shared" si="133"/>
        <v>0</v>
      </c>
      <c r="DC137" s="313">
        <f t="shared" si="134"/>
        <v>0</v>
      </c>
      <c r="DD137" s="314">
        <f t="shared" si="135"/>
        <v>0</v>
      </c>
      <c r="DE137" s="312">
        <f t="shared" si="136"/>
        <v>0</v>
      </c>
      <c r="DF137" s="311">
        <f t="shared" si="137"/>
        <v>0</v>
      </c>
      <c r="DG137" s="312">
        <f t="shared" si="138"/>
        <v>0</v>
      </c>
      <c r="DH137" s="315">
        <f t="shared" si="139"/>
        <v>0</v>
      </c>
      <c r="DI137" s="296" t="s">
        <v>36</v>
      </c>
    </row>
    <row r="138" spans="1:113" ht="15.75">
      <c r="A138" s="297" t="s">
        <v>334</v>
      </c>
      <c r="B138" s="511" t="s">
        <v>102</v>
      </c>
      <c r="C138" s="296"/>
      <c r="D138" s="297" t="s">
        <v>1010</v>
      </c>
      <c r="E138" s="316" t="str">
        <f t="shared" si="104"/>
        <v xml:space="preserve">EC_CUBAS_DBG_MON_ACTIVE
</v>
      </c>
      <c r="F138" s="299"/>
      <c r="G138" s="300" t="s">
        <v>5</v>
      </c>
      <c r="H138" s="300" t="s">
        <v>5</v>
      </c>
      <c r="I138" s="301" t="s">
        <v>1011</v>
      </c>
      <c r="J138" s="302" t="str">
        <f t="shared" si="105"/>
        <v xml:space="preserve">SYS_AVAILABLE
</v>
      </c>
      <c r="K138" s="303" t="s">
        <v>5</v>
      </c>
      <c r="L138" s="188" t="s">
        <v>5</v>
      </c>
      <c r="M138" s="188" t="s">
        <v>5</v>
      </c>
      <c r="N138" s="188" t="s">
        <v>5</v>
      </c>
      <c r="O138" s="188" t="s">
        <v>5</v>
      </c>
      <c r="P138" s="188"/>
      <c r="Q138" s="188"/>
      <c r="R138" s="188" t="s">
        <v>5</v>
      </c>
      <c r="S138" s="188" t="s">
        <v>5</v>
      </c>
      <c r="T138" s="188" t="s">
        <v>5</v>
      </c>
      <c r="U138" s="188" t="s">
        <v>5</v>
      </c>
      <c r="V138" s="188" t="s">
        <v>5</v>
      </c>
      <c r="W138" s="188" t="s">
        <v>5</v>
      </c>
      <c r="X138" s="188" t="s">
        <v>5</v>
      </c>
      <c r="Y138" s="188" t="s">
        <v>1011</v>
      </c>
      <c r="Z138" s="188" t="s">
        <v>5</v>
      </c>
      <c r="AA138" s="188" t="s">
        <v>5</v>
      </c>
      <c r="AB138" s="188" t="s">
        <v>5</v>
      </c>
      <c r="AC138" s="188" t="s">
        <v>5</v>
      </c>
      <c r="AD138" s="188" t="s">
        <v>5</v>
      </c>
      <c r="AE138" s="188" t="s">
        <v>5</v>
      </c>
      <c r="AF138" s="188"/>
      <c r="AG138" s="188" t="s">
        <v>5</v>
      </c>
      <c r="AH138" s="188" t="s">
        <v>5</v>
      </c>
      <c r="AI138" s="188" t="s">
        <v>5</v>
      </c>
      <c r="AJ138" s="188" t="s">
        <v>5</v>
      </c>
      <c r="AK138" s="304" t="s">
        <v>5</v>
      </c>
      <c r="AL138" s="303" t="s">
        <v>5</v>
      </c>
      <c r="AM138" s="188" t="s">
        <v>5</v>
      </c>
      <c r="AN138" s="188" t="s">
        <v>5</v>
      </c>
      <c r="AO138" s="188" t="s">
        <v>5</v>
      </c>
      <c r="AP138" s="188" t="s">
        <v>5</v>
      </c>
      <c r="AQ138" s="188" t="s">
        <v>5</v>
      </c>
      <c r="AR138" s="306" t="s">
        <v>5</v>
      </c>
      <c r="AS138" s="303" t="s">
        <v>5</v>
      </c>
      <c r="AT138" s="188" t="s">
        <v>5</v>
      </c>
      <c r="AU138" s="188" t="s">
        <v>5</v>
      </c>
      <c r="AV138" s="188" t="s">
        <v>5</v>
      </c>
      <c r="AW138" s="188" t="s">
        <v>5</v>
      </c>
      <c r="AX138" s="188" t="s">
        <v>5</v>
      </c>
      <c r="AY138" s="188" t="s">
        <v>5</v>
      </c>
      <c r="AZ138" s="188" t="s">
        <v>5</v>
      </c>
      <c r="BA138" s="188" t="s">
        <v>5</v>
      </c>
      <c r="BB138" s="304" t="s">
        <v>5</v>
      </c>
      <c r="BC138" s="308" t="s">
        <v>5</v>
      </c>
      <c r="BD138" s="300" t="s">
        <v>5</v>
      </c>
      <c r="BE138" s="300" t="s">
        <v>5</v>
      </c>
      <c r="BF138" s="300" t="s">
        <v>5</v>
      </c>
      <c r="BG138" s="300" t="s">
        <v>5</v>
      </c>
      <c r="BH138" s="300" t="s">
        <v>5</v>
      </c>
      <c r="BI138" s="300" t="s">
        <v>5</v>
      </c>
      <c r="BJ138" s="300" t="s">
        <v>5</v>
      </c>
      <c r="BK138" s="300" t="s">
        <v>5</v>
      </c>
      <c r="BL138" s="300" t="s">
        <v>5</v>
      </c>
      <c r="BM138" s="300" t="s">
        <v>5</v>
      </c>
      <c r="BN138" s="300" t="s">
        <v>5</v>
      </c>
      <c r="BO138" s="300" t="s">
        <v>5</v>
      </c>
      <c r="BP138" s="300" t="s">
        <v>5</v>
      </c>
      <c r="BQ138" s="300" t="s">
        <v>5</v>
      </c>
      <c r="BR138" s="300"/>
      <c r="BS138" s="300"/>
      <c r="BT138" s="300" t="s">
        <v>5</v>
      </c>
      <c r="BU138" s="300" t="s">
        <v>5</v>
      </c>
      <c r="BV138" s="301" t="s">
        <v>5</v>
      </c>
      <c r="BW138" s="310">
        <f t="shared" si="106"/>
        <v>0</v>
      </c>
      <c r="BX138" s="311">
        <f t="shared" si="107"/>
        <v>0</v>
      </c>
      <c r="BY138" s="312">
        <f t="shared" si="108"/>
        <v>0</v>
      </c>
      <c r="BZ138" s="311">
        <f t="shared" si="109"/>
        <v>0</v>
      </c>
      <c r="CA138" s="312">
        <f t="shared" si="110"/>
        <v>0</v>
      </c>
      <c r="CB138" s="311">
        <f t="shared" si="111"/>
        <v>0</v>
      </c>
      <c r="CC138" s="312">
        <f t="shared" si="112"/>
        <v>0</v>
      </c>
      <c r="CD138" s="311">
        <f t="shared" si="113"/>
        <v>0</v>
      </c>
      <c r="CE138" s="312">
        <f t="shared" si="114"/>
        <v>0</v>
      </c>
      <c r="CF138" s="311">
        <f t="shared" si="115"/>
        <v>0</v>
      </c>
      <c r="CG138" s="312">
        <f t="shared" si="116"/>
        <v>0</v>
      </c>
      <c r="CH138" s="311">
        <f t="shared" si="117"/>
        <v>0</v>
      </c>
      <c r="CI138" s="312">
        <f t="shared" si="118"/>
        <v>0</v>
      </c>
      <c r="CJ138" s="311">
        <f t="shared" si="119"/>
        <v>0</v>
      </c>
      <c r="CK138" s="312">
        <f t="shared" si="120"/>
        <v>0</v>
      </c>
      <c r="CL138" s="311">
        <f t="shared" si="121"/>
        <v>0</v>
      </c>
      <c r="CM138" s="312">
        <f t="shared" si="122"/>
        <v>0</v>
      </c>
      <c r="CN138" s="311">
        <f t="shared" si="123"/>
        <v>0</v>
      </c>
      <c r="CO138" s="312">
        <v>0</v>
      </c>
      <c r="CP138" s="311">
        <v>0</v>
      </c>
      <c r="CQ138" s="312">
        <f t="shared" si="124"/>
        <v>0</v>
      </c>
      <c r="CR138" s="311">
        <f t="shared" si="125"/>
        <v>0</v>
      </c>
      <c r="CS138" s="312">
        <f t="shared" si="126"/>
        <v>0</v>
      </c>
      <c r="CT138" s="311">
        <f t="shared" si="127"/>
        <v>0</v>
      </c>
      <c r="CU138" s="312">
        <v>0</v>
      </c>
      <c r="CV138" s="311">
        <v>0</v>
      </c>
      <c r="CW138" s="312">
        <f t="shared" si="128"/>
        <v>0</v>
      </c>
      <c r="CX138" s="311">
        <f t="shared" si="129"/>
        <v>0</v>
      </c>
      <c r="CY138" s="312">
        <f t="shared" si="130"/>
        <v>0</v>
      </c>
      <c r="CZ138" s="311">
        <f t="shared" si="131"/>
        <v>0</v>
      </c>
      <c r="DA138" s="312">
        <f t="shared" si="132"/>
        <v>0</v>
      </c>
      <c r="DB138" s="311">
        <f t="shared" si="133"/>
        <v>0</v>
      </c>
      <c r="DC138" s="313">
        <f t="shared" si="134"/>
        <v>0</v>
      </c>
      <c r="DD138" s="314">
        <f t="shared" si="135"/>
        <v>0</v>
      </c>
      <c r="DE138" s="312">
        <f t="shared" si="136"/>
        <v>0</v>
      </c>
      <c r="DF138" s="311">
        <f t="shared" si="137"/>
        <v>0</v>
      </c>
      <c r="DG138" s="312">
        <f t="shared" si="138"/>
        <v>0</v>
      </c>
      <c r="DH138" s="315">
        <f t="shared" si="139"/>
        <v>0</v>
      </c>
      <c r="DI138" s="296" t="s">
        <v>36</v>
      </c>
    </row>
    <row r="139" spans="1:113" ht="15.75">
      <c r="A139" s="297" t="s">
        <v>338</v>
      </c>
      <c r="B139" s="511" t="s">
        <v>104</v>
      </c>
      <c r="C139" s="296"/>
      <c r="D139" s="297" t="s">
        <v>1010</v>
      </c>
      <c r="E139" s="316" t="str">
        <f t="shared" si="104"/>
        <v/>
      </c>
      <c r="F139" s="299"/>
      <c r="G139" s="300" t="s">
        <v>5</v>
      </c>
      <c r="H139" s="300" t="s">
        <v>5</v>
      </c>
      <c r="I139" s="301" t="s">
        <v>5</v>
      </c>
      <c r="J139" s="302" t="str">
        <f t="shared" si="105"/>
        <v xml:space="preserve">SYS_AVAILABLE
</v>
      </c>
      <c r="K139" s="303" t="s">
        <v>5</v>
      </c>
      <c r="L139" s="188" t="s">
        <v>5</v>
      </c>
      <c r="M139" s="188" t="s">
        <v>5</v>
      </c>
      <c r="N139" s="188" t="s">
        <v>5</v>
      </c>
      <c r="O139" s="188" t="s">
        <v>5</v>
      </c>
      <c r="P139" s="188"/>
      <c r="Q139" s="188"/>
      <c r="R139" s="188" t="s">
        <v>5</v>
      </c>
      <c r="S139" s="188" t="s">
        <v>5</v>
      </c>
      <c r="T139" s="188" t="s">
        <v>5</v>
      </c>
      <c r="U139" s="188" t="s">
        <v>5</v>
      </c>
      <c r="V139" s="188" t="s">
        <v>5</v>
      </c>
      <c r="W139" s="188" t="s">
        <v>5</v>
      </c>
      <c r="X139" s="188" t="s">
        <v>5</v>
      </c>
      <c r="Y139" s="188" t="s">
        <v>1011</v>
      </c>
      <c r="Z139" s="188" t="s">
        <v>5</v>
      </c>
      <c r="AA139" s="188" t="s">
        <v>5</v>
      </c>
      <c r="AB139" s="188" t="s">
        <v>5</v>
      </c>
      <c r="AC139" s="188" t="s">
        <v>5</v>
      </c>
      <c r="AD139" s="188" t="s">
        <v>5</v>
      </c>
      <c r="AE139" s="188" t="s">
        <v>5</v>
      </c>
      <c r="AF139" s="188"/>
      <c r="AG139" s="188" t="s">
        <v>5</v>
      </c>
      <c r="AH139" s="188" t="s">
        <v>5</v>
      </c>
      <c r="AI139" s="188" t="s">
        <v>5</v>
      </c>
      <c r="AJ139" s="188" t="s">
        <v>5</v>
      </c>
      <c r="AK139" s="304" t="s">
        <v>5</v>
      </c>
      <c r="AL139" s="303" t="s">
        <v>5</v>
      </c>
      <c r="AM139" s="188" t="s">
        <v>5</v>
      </c>
      <c r="AN139" s="188" t="s">
        <v>5</v>
      </c>
      <c r="AO139" s="188" t="s">
        <v>5</v>
      </c>
      <c r="AP139" s="188" t="s">
        <v>5</v>
      </c>
      <c r="AQ139" s="188" t="s">
        <v>5</v>
      </c>
      <c r="AR139" s="306" t="s">
        <v>5</v>
      </c>
      <c r="AS139" s="303" t="s">
        <v>5</v>
      </c>
      <c r="AT139" s="188" t="s">
        <v>5</v>
      </c>
      <c r="AU139" s="188" t="s">
        <v>5</v>
      </c>
      <c r="AV139" s="188" t="s">
        <v>5</v>
      </c>
      <c r="AW139" s="188" t="s">
        <v>5</v>
      </c>
      <c r="AX139" s="188" t="s">
        <v>5</v>
      </c>
      <c r="AY139" s="188" t="s">
        <v>5</v>
      </c>
      <c r="AZ139" s="188" t="s">
        <v>5</v>
      </c>
      <c r="BA139" s="188" t="s">
        <v>5</v>
      </c>
      <c r="BB139" s="304" t="s">
        <v>5</v>
      </c>
      <c r="BC139" s="308" t="s">
        <v>5</v>
      </c>
      <c r="BD139" s="300" t="s">
        <v>5</v>
      </c>
      <c r="BE139" s="300" t="s">
        <v>5</v>
      </c>
      <c r="BF139" s="300" t="s">
        <v>5</v>
      </c>
      <c r="BG139" s="300" t="s">
        <v>5</v>
      </c>
      <c r="BH139" s="300" t="s">
        <v>5</v>
      </c>
      <c r="BI139" s="300" t="s">
        <v>5</v>
      </c>
      <c r="BJ139" s="300" t="s">
        <v>5</v>
      </c>
      <c r="BK139" s="300" t="s">
        <v>5</v>
      </c>
      <c r="BL139" s="300" t="s">
        <v>5</v>
      </c>
      <c r="BM139" s="300" t="s">
        <v>5</v>
      </c>
      <c r="BN139" s="300" t="s">
        <v>5</v>
      </c>
      <c r="BO139" s="300" t="s">
        <v>5</v>
      </c>
      <c r="BP139" s="300" t="s">
        <v>5</v>
      </c>
      <c r="BQ139" s="300" t="s">
        <v>5</v>
      </c>
      <c r="BR139" s="300"/>
      <c r="BS139" s="300"/>
      <c r="BT139" s="300" t="s">
        <v>5</v>
      </c>
      <c r="BU139" s="300" t="s">
        <v>5</v>
      </c>
      <c r="BV139" s="301" t="s">
        <v>5</v>
      </c>
      <c r="BW139" s="310">
        <f t="shared" si="106"/>
        <v>0</v>
      </c>
      <c r="BX139" s="311">
        <f t="shared" si="107"/>
        <v>0</v>
      </c>
      <c r="BY139" s="312">
        <f t="shared" si="108"/>
        <v>0</v>
      </c>
      <c r="BZ139" s="311">
        <f t="shared" si="109"/>
        <v>0</v>
      </c>
      <c r="CA139" s="312">
        <f t="shared" si="110"/>
        <v>0</v>
      </c>
      <c r="CB139" s="311">
        <f t="shared" si="111"/>
        <v>0</v>
      </c>
      <c r="CC139" s="312">
        <f t="shared" si="112"/>
        <v>0</v>
      </c>
      <c r="CD139" s="311">
        <f t="shared" si="113"/>
        <v>0</v>
      </c>
      <c r="CE139" s="312">
        <f t="shared" si="114"/>
        <v>0</v>
      </c>
      <c r="CF139" s="311">
        <f t="shared" si="115"/>
        <v>0</v>
      </c>
      <c r="CG139" s="312">
        <f t="shared" si="116"/>
        <v>0</v>
      </c>
      <c r="CH139" s="311">
        <f t="shared" si="117"/>
        <v>0</v>
      </c>
      <c r="CI139" s="312">
        <f t="shared" si="118"/>
        <v>0</v>
      </c>
      <c r="CJ139" s="311">
        <f t="shared" si="119"/>
        <v>0</v>
      </c>
      <c r="CK139" s="312">
        <f t="shared" si="120"/>
        <v>0</v>
      </c>
      <c r="CL139" s="311">
        <f t="shared" si="121"/>
        <v>0</v>
      </c>
      <c r="CM139" s="312">
        <f t="shared" si="122"/>
        <v>0</v>
      </c>
      <c r="CN139" s="311">
        <f t="shared" si="123"/>
        <v>0</v>
      </c>
      <c r="CO139" s="312">
        <v>0</v>
      </c>
      <c r="CP139" s="311">
        <v>0</v>
      </c>
      <c r="CQ139" s="312">
        <f t="shared" si="124"/>
        <v>0</v>
      </c>
      <c r="CR139" s="311">
        <f t="shared" si="125"/>
        <v>0</v>
      </c>
      <c r="CS139" s="312">
        <f t="shared" si="126"/>
        <v>0</v>
      </c>
      <c r="CT139" s="311">
        <f t="shared" si="127"/>
        <v>0</v>
      </c>
      <c r="CU139" s="312">
        <v>0</v>
      </c>
      <c r="CV139" s="311">
        <v>0</v>
      </c>
      <c r="CW139" s="312">
        <f t="shared" si="128"/>
        <v>0</v>
      </c>
      <c r="CX139" s="311">
        <f t="shared" si="129"/>
        <v>0</v>
      </c>
      <c r="CY139" s="312">
        <f t="shared" si="130"/>
        <v>0</v>
      </c>
      <c r="CZ139" s="311">
        <f t="shared" si="131"/>
        <v>0</v>
      </c>
      <c r="DA139" s="312">
        <f t="shared" si="132"/>
        <v>0</v>
      </c>
      <c r="DB139" s="311">
        <f t="shared" si="133"/>
        <v>0</v>
      </c>
      <c r="DC139" s="313">
        <f t="shared" si="134"/>
        <v>0</v>
      </c>
      <c r="DD139" s="314">
        <f t="shared" si="135"/>
        <v>0</v>
      </c>
      <c r="DE139" s="312">
        <f t="shared" si="136"/>
        <v>0</v>
      </c>
      <c r="DF139" s="311">
        <f t="shared" si="137"/>
        <v>0</v>
      </c>
      <c r="DG139" s="312">
        <f t="shared" si="138"/>
        <v>0</v>
      </c>
      <c r="DH139" s="315">
        <f t="shared" si="139"/>
        <v>0</v>
      </c>
      <c r="DI139" s="296" t="s">
        <v>36</v>
      </c>
    </row>
    <row r="140" spans="1:113" ht="15.75">
      <c r="A140" s="297" t="s">
        <v>340</v>
      </c>
      <c r="B140" s="511" t="s">
        <v>106</v>
      </c>
      <c r="C140" s="296"/>
      <c r="D140" s="297" t="s">
        <v>1010</v>
      </c>
      <c r="E140" s="316" t="str">
        <f t="shared" si="104"/>
        <v/>
      </c>
      <c r="F140" s="299"/>
      <c r="G140" s="300" t="s">
        <v>5</v>
      </c>
      <c r="H140" s="300" t="s">
        <v>5</v>
      </c>
      <c r="I140" s="301" t="s">
        <v>5</v>
      </c>
      <c r="J140" s="302" t="str">
        <f t="shared" si="105"/>
        <v xml:space="preserve">SYS_AVAILABLE
</v>
      </c>
      <c r="K140" s="303" t="s">
        <v>5</v>
      </c>
      <c r="L140" s="188" t="s">
        <v>5</v>
      </c>
      <c r="M140" s="188" t="s">
        <v>5</v>
      </c>
      <c r="N140" s="188" t="s">
        <v>5</v>
      </c>
      <c r="O140" s="188" t="s">
        <v>5</v>
      </c>
      <c r="P140" s="188"/>
      <c r="Q140" s="188"/>
      <c r="R140" s="188" t="s">
        <v>5</v>
      </c>
      <c r="S140" s="188" t="s">
        <v>5</v>
      </c>
      <c r="T140" s="188" t="s">
        <v>5</v>
      </c>
      <c r="U140" s="188" t="s">
        <v>5</v>
      </c>
      <c r="V140" s="188" t="s">
        <v>5</v>
      </c>
      <c r="W140" s="188" t="s">
        <v>5</v>
      </c>
      <c r="X140" s="188" t="s">
        <v>5</v>
      </c>
      <c r="Y140" s="188" t="s">
        <v>1011</v>
      </c>
      <c r="Z140" s="188" t="s">
        <v>5</v>
      </c>
      <c r="AA140" s="188" t="s">
        <v>5</v>
      </c>
      <c r="AB140" s="188" t="s">
        <v>5</v>
      </c>
      <c r="AC140" s="188" t="s">
        <v>5</v>
      </c>
      <c r="AD140" s="188" t="s">
        <v>5</v>
      </c>
      <c r="AE140" s="188" t="s">
        <v>5</v>
      </c>
      <c r="AF140" s="188"/>
      <c r="AG140" s="188" t="s">
        <v>5</v>
      </c>
      <c r="AH140" s="188" t="s">
        <v>5</v>
      </c>
      <c r="AI140" s="188" t="s">
        <v>5</v>
      </c>
      <c r="AJ140" s="188" t="s">
        <v>5</v>
      </c>
      <c r="AK140" s="304" t="s">
        <v>5</v>
      </c>
      <c r="AL140" s="303" t="s">
        <v>5</v>
      </c>
      <c r="AM140" s="188" t="s">
        <v>5</v>
      </c>
      <c r="AN140" s="188" t="s">
        <v>5</v>
      </c>
      <c r="AO140" s="188" t="s">
        <v>5</v>
      </c>
      <c r="AP140" s="188" t="s">
        <v>5</v>
      </c>
      <c r="AQ140" s="188" t="s">
        <v>5</v>
      </c>
      <c r="AR140" s="306" t="s">
        <v>5</v>
      </c>
      <c r="AS140" s="303" t="s">
        <v>5</v>
      </c>
      <c r="AT140" s="188" t="s">
        <v>5</v>
      </c>
      <c r="AU140" s="188" t="s">
        <v>5</v>
      </c>
      <c r="AV140" s="188" t="s">
        <v>5</v>
      </c>
      <c r="AW140" s="188" t="s">
        <v>5</v>
      </c>
      <c r="AX140" s="188" t="s">
        <v>5</v>
      </c>
      <c r="AY140" s="188" t="s">
        <v>5</v>
      </c>
      <c r="AZ140" s="188" t="s">
        <v>5</v>
      </c>
      <c r="BA140" s="188" t="s">
        <v>5</v>
      </c>
      <c r="BB140" s="304" t="s">
        <v>5</v>
      </c>
      <c r="BC140" s="308" t="s">
        <v>5</v>
      </c>
      <c r="BD140" s="300" t="s">
        <v>5</v>
      </c>
      <c r="BE140" s="300" t="s">
        <v>5</v>
      </c>
      <c r="BF140" s="300" t="s">
        <v>5</v>
      </c>
      <c r="BG140" s="300" t="s">
        <v>5</v>
      </c>
      <c r="BH140" s="300" t="s">
        <v>5</v>
      </c>
      <c r="BI140" s="300" t="s">
        <v>5</v>
      </c>
      <c r="BJ140" s="300" t="s">
        <v>5</v>
      </c>
      <c r="BK140" s="300" t="s">
        <v>5</v>
      </c>
      <c r="BL140" s="300" t="s">
        <v>5</v>
      </c>
      <c r="BM140" s="300" t="s">
        <v>5</v>
      </c>
      <c r="BN140" s="300" t="s">
        <v>5</v>
      </c>
      <c r="BO140" s="300" t="s">
        <v>5</v>
      </c>
      <c r="BP140" s="300" t="s">
        <v>5</v>
      </c>
      <c r="BQ140" s="300" t="s">
        <v>5</v>
      </c>
      <c r="BR140" s="300"/>
      <c r="BS140" s="300"/>
      <c r="BT140" s="300" t="s">
        <v>5</v>
      </c>
      <c r="BU140" s="300" t="s">
        <v>5</v>
      </c>
      <c r="BV140" s="301" t="s">
        <v>5</v>
      </c>
      <c r="BW140" s="310">
        <f t="shared" si="106"/>
        <v>0</v>
      </c>
      <c r="BX140" s="311">
        <f t="shared" si="107"/>
        <v>0</v>
      </c>
      <c r="BY140" s="312">
        <f t="shared" si="108"/>
        <v>0</v>
      </c>
      <c r="BZ140" s="311">
        <f t="shared" si="109"/>
        <v>0</v>
      </c>
      <c r="CA140" s="312">
        <f t="shared" si="110"/>
        <v>0</v>
      </c>
      <c r="CB140" s="311">
        <f t="shared" si="111"/>
        <v>0</v>
      </c>
      <c r="CC140" s="312">
        <f t="shared" si="112"/>
        <v>0</v>
      </c>
      <c r="CD140" s="311">
        <f t="shared" si="113"/>
        <v>0</v>
      </c>
      <c r="CE140" s="312">
        <f t="shared" si="114"/>
        <v>0</v>
      </c>
      <c r="CF140" s="311">
        <f t="shared" si="115"/>
        <v>0</v>
      </c>
      <c r="CG140" s="312">
        <f t="shared" si="116"/>
        <v>0</v>
      </c>
      <c r="CH140" s="311">
        <f t="shared" si="117"/>
        <v>0</v>
      </c>
      <c r="CI140" s="312">
        <f t="shared" si="118"/>
        <v>0</v>
      </c>
      <c r="CJ140" s="311">
        <f t="shared" si="119"/>
        <v>0</v>
      </c>
      <c r="CK140" s="312">
        <f t="shared" si="120"/>
        <v>0</v>
      </c>
      <c r="CL140" s="311">
        <f t="shared" si="121"/>
        <v>0</v>
      </c>
      <c r="CM140" s="312">
        <f t="shared" si="122"/>
        <v>0</v>
      </c>
      <c r="CN140" s="311">
        <f t="shared" si="123"/>
        <v>0</v>
      </c>
      <c r="CO140" s="312">
        <v>0</v>
      </c>
      <c r="CP140" s="311">
        <v>0</v>
      </c>
      <c r="CQ140" s="312">
        <f t="shared" si="124"/>
        <v>0</v>
      </c>
      <c r="CR140" s="311">
        <f t="shared" si="125"/>
        <v>0</v>
      </c>
      <c r="CS140" s="312">
        <f t="shared" si="126"/>
        <v>0</v>
      </c>
      <c r="CT140" s="311">
        <f t="shared" si="127"/>
        <v>0</v>
      </c>
      <c r="CU140" s="312">
        <v>0</v>
      </c>
      <c r="CV140" s="311">
        <v>0</v>
      </c>
      <c r="CW140" s="312">
        <f t="shared" si="128"/>
        <v>0</v>
      </c>
      <c r="CX140" s="311">
        <f t="shared" si="129"/>
        <v>0</v>
      </c>
      <c r="CY140" s="312">
        <f t="shared" si="130"/>
        <v>0</v>
      </c>
      <c r="CZ140" s="311">
        <f t="shared" si="131"/>
        <v>0</v>
      </c>
      <c r="DA140" s="312">
        <f t="shared" si="132"/>
        <v>0</v>
      </c>
      <c r="DB140" s="311">
        <f t="shared" si="133"/>
        <v>0</v>
      </c>
      <c r="DC140" s="313">
        <f t="shared" si="134"/>
        <v>0</v>
      </c>
      <c r="DD140" s="314">
        <f t="shared" si="135"/>
        <v>0</v>
      </c>
      <c r="DE140" s="312">
        <f t="shared" si="136"/>
        <v>0</v>
      </c>
      <c r="DF140" s="311">
        <f t="shared" si="137"/>
        <v>0</v>
      </c>
      <c r="DG140" s="312">
        <f t="shared" si="138"/>
        <v>0</v>
      </c>
      <c r="DH140" s="315">
        <f t="shared" si="139"/>
        <v>0</v>
      </c>
      <c r="DI140" s="296" t="s">
        <v>36</v>
      </c>
    </row>
    <row r="141" spans="1:113" ht="15.75">
      <c r="A141" s="297" t="s">
        <v>344</v>
      </c>
      <c r="B141" s="511" t="s">
        <v>108</v>
      </c>
      <c r="C141" s="296"/>
      <c r="D141" s="297" t="s">
        <v>1010</v>
      </c>
      <c r="E141" s="316" t="str">
        <f t="shared" si="104"/>
        <v/>
      </c>
      <c r="F141" s="299"/>
      <c r="G141" s="300" t="s">
        <v>5</v>
      </c>
      <c r="H141" s="300" t="s">
        <v>5</v>
      </c>
      <c r="I141" s="301" t="s">
        <v>5</v>
      </c>
      <c r="J141" s="302" t="str">
        <f t="shared" si="105"/>
        <v xml:space="preserve">SYS_AVAILABLE
</v>
      </c>
      <c r="K141" s="303" t="s">
        <v>5</v>
      </c>
      <c r="L141" s="188" t="s">
        <v>5</v>
      </c>
      <c r="M141" s="188" t="s">
        <v>5</v>
      </c>
      <c r="N141" s="188" t="s">
        <v>5</v>
      </c>
      <c r="O141" s="188" t="s">
        <v>5</v>
      </c>
      <c r="P141" s="188"/>
      <c r="Q141" s="188"/>
      <c r="R141" s="188" t="s">
        <v>5</v>
      </c>
      <c r="S141" s="188" t="s">
        <v>5</v>
      </c>
      <c r="T141" s="188" t="s">
        <v>5</v>
      </c>
      <c r="U141" s="188" t="s">
        <v>5</v>
      </c>
      <c r="V141" s="188" t="s">
        <v>5</v>
      </c>
      <c r="W141" s="188" t="s">
        <v>5</v>
      </c>
      <c r="X141" s="188" t="s">
        <v>5</v>
      </c>
      <c r="Y141" s="188" t="s">
        <v>1011</v>
      </c>
      <c r="Z141" s="188" t="s">
        <v>5</v>
      </c>
      <c r="AA141" s="188" t="s">
        <v>5</v>
      </c>
      <c r="AB141" s="188" t="s">
        <v>5</v>
      </c>
      <c r="AC141" s="188" t="s">
        <v>5</v>
      </c>
      <c r="AD141" s="188" t="s">
        <v>5</v>
      </c>
      <c r="AE141" s="188" t="s">
        <v>5</v>
      </c>
      <c r="AF141" s="188"/>
      <c r="AG141" s="188" t="s">
        <v>5</v>
      </c>
      <c r="AH141" s="188" t="s">
        <v>5</v>
      </c>
      <c r="AI141" s="188" t="s">
        <v>5</v>
      </c>
      <c r="AJ141" s="188" t="s">
        <v>5</v>
      </c>
      <c r="AK141" s="304" t="s">
        <v>5</v>
      </c>
      <c r="AL141" s="303" t="s">
        <v>5</v>
      </c>
      <c r="AM141" s="188" t="s">
        <v>5</v>
      </c>
      <c r="AN141" s="188" t="s">
        <v>5</v>
      </c>
      <c r="AO141" s="188" t="s">
        <v>5</v>
      </c>
      <c r="AP141" s="188" t="s">
        <v>5</v>
      </c>
      <c r="AQ141" s="188" t="s">
        <v>5</v>
      </c>
      <c r="AR141" s="306" t="s">
        <v>5</v>
      </c>
      <c r="AS141" s="303" t="s">
        <v>5</v>
      </c>
      <c r="AT141" s="188" t="s">
        <v>5</v>
      </c>
      <c r="AU141" s="188" t="s">
        <v>5</v>
      </c>
      <c r="AV141" s="188" t="s">
        <v>5</v>
      </c>
      <c r="AW141" s="188" t="s">
        <v>5</v>
      </c>
      <c r="AX141" s="188" t="s">
        <v>5</v>
      </c>
      <c r="AY141" s="188" t="s">
        <v>5</v>
      </c>
      <c r="AZ141" s="188" t="s">
        <v>5</v>
      </c>
      <c r="BA141" s="188" t="s">
        <v>5</v>
      </c>
      <c r="BB141" s="304" t="s">
        <v>5</v>
      </c>
      <c r="BC141" s="308" t="s">
        <v>5</v>
      </c>
      <c r="BD141" s="300" t="s">
        <v>5</v>
      </c>
      <c r="BE141" s="300" t="s">
        <v>5</v>
      </c>
      <c r="BF141" s="300" t="s">
        <v>5</v>
      </c>
      <c r="BG141" s="300" t="s">
        <v>5</v>
      </c>
      <c r="BH141" s="300" t="s">
        <v>5</v>
      </c>
      <c r="BI141" s="300" t="s">
        <v>5</v>
      </c>
      <c r="BJ141" s="300" t="s">
        <v>5</v>
      </c>
      <c r="BK141" s="300" t="s">
        <v>5</v>
      </c>
      <c r="BL141" s="300" t="s">
        <v>5</v>
      </c>
      <c r="BM141" s="300" t="s">
        <v>5</v>
      </c>
      <c r="BN141" s="300" t="s">
        <v>5</v>
      </c>
      <c r="BO141" s="300" t="s">
        <v>5</v>
      </c>
      <c r="BP141" s="300" t="s">
        <v>5</v>
      </c>
      <c r="BQ141" s="300" t="s">
        <v>5</v>
      </c>
      <c r="BR141" s="300"/>
      <c r="BS141" s="300"/>
      <c r="BT141" s="300" t="s">
        <v>5</v>
      </c>
      <c r="BU141" s="300" t="s">
        <v>5</v>
      </c>
      <c r="BV141" s="301" t="s">
        <v>5</v>
      </c>
      <c r="BW141" s="310">
        <f t="shared" si="106"/>
        <v>0</v>
      </c>
      <c r="BX141" s="311">
        <f t="shared" si="107"/>
        <v>0</v>
      </c>
      <c r="BY141" s="312">
        <f t="shared" si="108"/>
        <v>0</v>
      </c>
      <c r="BZ141" s="311">
        <f t="shared" si="109"/>
        <v>0</v>
      </c>
      <c r="CA141" s="312">
        <f t="shared" si="110"/>
        <v>0</v>
      </c>
      <c r="CB141" s="311">
        <f t="shared" si="111"/>
        <v>0</v>
      </c>
      <c r="CC141" s="312">
        <f t="shared" si="112"/>
        <v>0</v>
      </c>
      <c r="CD141" s="311">
        <f t="shared" si="113"/>
        <v>0</v>
      </c>
      <c r="CE141" s="312">
        <f t="shared" si="114"/>
        <v>0</v>
      </c>
      <c r="CF141" s="311">
        <f t="shared" si="115"/>
        <v>0</v>
      </c>
      <c r="CG141" s="312">
        <f t="shared" si="116"/>
        <v>0</v>
      </c>
      <c r="CH141" s="311">
        <f t="shared" si="117"/>
        <v>0</v>
      </c>
      <c r="CI141" s="312">
        <f t="shared" si="118"/>
        <v>0</v>
      </c>
      <c r="CJ141" s="311">
        <f t="shared" si="119"/>
        <v>0</v>
      </c>
      <c r="CK141" s="312">
        <f t="shared" si="120"/>
        <v>0</v>
      </c>
      <c r="CL141" s="311">
        <f t="shared" si="121"/>
        <v>0</v>
      </c>
      <c r="CM141" s="312">
        <f t="shared" si="122"/>
        <v>0</v>
      </c>
      <c r="CN141" s="311">
        <f t="shared" si="123"/>
        <v>0</v>
      </c>
      <c r="CO141" s="312">
        <v>0</v>
      </c>
      <c r="CP141" s="311">
        <v>0</v>
      </c>
      <c r="CQ141" s="312">
        <f t="shared" si="124"/>
        <v>0</v>
      </c>
      <c r="CR141" s="311">
        <f t="shared" si="125"/>
        <v>0</v>
      </c>
      <c r="CS141" s="312">
        <f t="shared" si="126"/>
        <v>0</v>
      </c>
      <c r="CT141" s="311">
        <f t="shared" si="127"/>
        <v>0</v>
      </c>
      <c r="CU141" s="312">
        <v>0</v>
      </c>
      <c r="CV141" s="311">
        <v>0</v>
      </c>
      <c r="CW141" s="312">
        <f t="shared" si="128"/>
        <v>0</v>
      </c>
      <c r="CX141" s="311">
        <f t="shared" si="129"/>
        <v>0</v>
      </c>
      <c r="CY141" s="312">
        <f t="shared" si="130"/>
        <v>0</v>
      </c>
      <c r="CZ141" s="311">
        <f t="shared" si="131"/>
        <v>0</v>
      </c>
      <c r="DA141" s="312">
        <f t="shared" si="132"/>
        <v>0</v>
      </c>
      <c r="DB141" s="311">
        <f t="shared" si="133"/>
        <v>0</v>
      </c>
      <c r="DC141" s="313">
        <f t="shared" si="134"/>
        <v>0</v>
      </c>
      <c r="DD141" s="314">
        <f t="shared" si="135"/>
        <v>0</v>
      </c>
      <c r="DE141" s="312">
        <f t="shared" si="136"/>
        <v>0</v>
      </c>
      <c r="DF141" s="311">
        <f t="shared" si="137"/>
        <v>0</v>
      </c>
      <c r="DG141" s="312">
        <f t="shared" si="138"/>
        <v>0</v>
      </c>
      <c r="DH141" s="315">
        <f t="shared" si="139"/>
        <v>0</v>
      </c>
      <c r="DI141" s="296" t="s">
        <v>36</v>
      </c>
    </row>
    <row r="142" spans="1:113" ht="15.75">
      <c r="A142" s="297" t="s">
        <v>346</v>
      </c>
      <c r="B142" s="511" t="s">
        <v>110</v>
      </c>
      <c r="C142" s="296"/>
      <c r="D142" s="297" t="s">
        <v>1010</v>
      </c>
      <c r="E142" s="316" t="str">
        <f t="shared" si="104"/>
        <v/>
      </c>
      <c r="F142" s="299"/>
      <c r="G142" s="300" t="s">
        <v>5</v>
      </c>
      <c r="H142" s="300" t="s">
        <v>5</v>
      </c>
      <c r="I142" s="301" t="s">
        <v>5</v>
      </c>
      <c r="J142" s="302" t="str">
        <f t="shared" si="105"/>
        <v xml:space="preserve">SYS_AVAILABLE
</v>
      </c>
      <c r="K142" s="303" t="s">
        <v>5</v>
      </c>
      <c r="L142" s="188" t="s">
        <v>5</v>
      </c>
      <c r="M142" s="188" t="s">
        <v>5</v>
      </c>
      <c r="N142" s="188" t="s">
        <v>5</v>
      </c>
      <c r="O142" s="188" t="s">
        <v>5</v>
      </c>
      <c r="P142" s="188"/>
      <c r="Q142" s="188"/>
      <c r="R142" s="188" t="s">
        <v>5</v>
      </c>
      <c r="S142" s="188" t="s">
        <v>5</v>
      </c>
      <c r="T142" s="188" t="s">
        <v>5</v>
      </c>
      <c r="U142" s="188" t="s">
        <v>5</v>
      </c>
      <c r="V142" s="188" t="s">
        <v>5</v>
      </c>
      <c r="W142" s="188" t="s">
        <v>5</v>
      </c>
      <c r="X142" s="188" t="s">
        <v>5</v>
      </c>
      <c r="Y142" s="188" t="s">
        <v>1011</v>
      </c>
      <c r="Z142" s="188" t="s">
        <v>5</v>
      </c>
      <c r="AA142" s="188" t="s">
        <v>5</v>
      </c>
      <c r="AB142" s="188" t="s">
        <v>5</v>
      </c>
      <c r="AC142" s="188" t="s">
        <v>5</v>
      </c>
      <c r="AD142" s="188" t="s">
        <v>5</v>
      </c>
      <c r="AE142" s="188" t="s">
        <v>5</v>
      </c>
      <c r="AF142" s="188"/>
      <c r="AG142" s="188" t="s">
        <v>5</v>
      </c>
      <c r="AH142" s="188" t="s">
        <v>5</v>
      </c>
      <c r="AI142" s="188" t="s">
        <v>5</v>
      </c>
      <c r="AJ142" s="188" t="s">
        <v>5</v>
      </c>
      <c r="AK142" s="304" t="s">
        <v>5</v>
      </c>
      <c r="AL142" s="303" t="s">
        <v>5</v>
      </c>
      <c r="AM142" s="188" t="s">
        <v>5</v>
      </c>
      <c r="AN142" s="188" t="s">
        <v>5</v>
      </c>
      <c r="AO142" s="188" t="s">
        <v>5</v>
      </c>
      <c r="AP142" s="188" t="s">
        <v>5</v>
      </c>
      <c r="AQ142" s="188" t="s">
        <v>5</v>
      </c>
      <c r="AR142" s="306" t="s">
        <v>5</v>
      </c>
      <c r="AS142" s="303" t="s">
        <v>5</v>
      </c>
      <c r="AT142" s="188" t="s">
        <v>5</v>
      </c>
      <c r="AU142" s="188" t="s">
        <v>5</v>
      </c>
      <c r="AV142" s="188" t="s">
        <v>5</v>
      </c>
      <c r="AW142" s="188" t="s">
        <v>5</v>
      </c>
      <c r="AX142" s="188" t="s">
        <v>5</v>
      </c>
      <c r="AY142" s="188" t="s">
        <v>5</v>
      </c>
      <c r="AZ142" s="188" t="s">
        <v>5</v>
      </c>
      <c r="BA142" s="188" t="s">
        <v>5</v>
      </c>
      <c r="BB142" s="304" t="s">
        <v>5</v>
      </c>
      <c r="BC142" s="308" t="s">
        <v>5</v>
      </c>
      <c r="BD142" s="300" t="s">
        <v>5</v>
      </c>
      <c r="BE142" s="300" t="s">
        <v>5</v>
      </c>
      <c r="BF142" s="300" t="s">
        <v>5</v>
      </c>
      <c r="BG142" s="300" t="s">
        <v>5</v>
      </c>
      <c r="BH142" s="300" t="s">
        <v>5</v>
      </c>
      <c r="BI142" s="300" t="s">
        <v>5</v>
      </c>
      <c r="BJ142" s="300" t="s">
        <v>5</v>
      </c>
      <c r="BK142" s="300" t="s">
        <v>5</v>
      </c>
      <c r="BL142" s="300" t="s">
        <v>5</v>
      </c>
      <c r="BM142" s="300" t="s">
        <v>5</v>
      </c>
      <c r="BN142" s="300" t="s">
        <v>5</v>
      </c>
      <c r="BO142" s="300" t="s">
        <v>5</v>
      </c>
      <c r="BP142" s="300" t="s">
        <v>5</v>
      </c>
      <c r="BQ142" s="300" t="s">
        <v>5</v>
      </c>
      <c r="BR142" s="300"/>
      <c r="BS142" s="300"/>
      <c r="BT142" s="300" t="s">
        <v>5</v>
      </c>
      <c r="BU142" s="300" t="s">
        <v>5</v>
      </c>
      <c r="BV142" s="301" t="s">
        <v>5</v>
      </c>
      <c r="BW142" s="310">
        <f t="shared" si="106"/>
        <v>0</v>
      </c>
      <c r="BX142" s="311">
        <f t="shared" si="107"/>
        <v>0</v>
      </c>
      <c r="BY142" s="312">
        <f t="shared" si="108"/>
        <v>0</v>
      </c>
      <c r="BZ142" s="311">
        <f t="shared" si="109"/>
        <v>0</v>
      </c>
      <c r="CA142" s="312">
        <f t="shared" si="110"/>
        <v>0</v>
      </c>
      <c r="CB142" s="311">
        <f t="shared" si="111"/>
        <v>0</v>
      </c>
      <c r="CC142" s="312">
        <f t="shared" si="112"/>
        <v>0</v>
      </c>
      <c r="CD142" s="311">
        <f t="shared" si="113"/>
        <v>0</v>
      </c>
      <c r="CE142" s="312">
        <f t="shared" si="114"/>
        <v>0</v>
      </c>
      <c r="CF142" s="311">
        <f t="shared" si="115"/>
        <v>0</v>
      </c>
      <c r="CG142" s="312">
        <f t="shared" si="116"/>
        <v>0</v>
      </c>
      <c r="CH142" s="311">
        <f t="shared" si="117"/>
        <v>0</v>
      </c>
      <c r="CI142" s="312">
        <f t="shared" si="118"/>
        <v>0</v>
      </c>
      <c r="CJ142" s="311">
        <f t="shared" si="119"/>
        <v>0</v>
      </c>
      <c r="CK142" s="312">
        <f t="shared" si="120"/>
        <v>0</v>
      </c>
      <c r="CL142" s="311">
        <f t="shared" si="121"/>
        <v>0</v>
      </c>
      <c r="CM142" s="312">
        <f t="shared" si="122"/>
        <v>0</v>
      </c>
      <c r="CN142" s="311">
        <f t="shared" si="123"/>
        <v>0</v>
      </c>
      <c r="CO142" s="312">
        <v>0</v>
      </c>
      <c r="CP142" s="311">
        <v>0</v>
      </c>
      <c r="CQ142" s="312">
        <f t="shared" si="124"/>
        <v>0</v>
      </c>
      <c r="CR142" s="311">
        <f t="shared" si="125"/>
        <v>0</v>
      </c>
      <c r="CS142" s="312">
        <f t="shared" si="126"/>
        <v>0</v>
      </c>
      <c r="CT142" s="311">
        <f t="shared" si="127"/>
        <v>0</v>
      </c>
      <c r="CU142" s="312">
        <v>0</v>
      </c>
      <c r="CV142" s="311">
        <v>0</v>
      </c>
      <c r="CW142" s="312">
        <f t="shared" si="128"/>
        <v>0</v>
      </c>
      <c r="CX142" s="311">
        <f t="shared" si="129"/>
        <v>0</v>
      </c>
      <c r="CY142" s="312">
        <f t="shared" si="130"/>
        <v>0</v>
      </c>
      <c r="CZ142" s="311">
        <f t="shared" si="131"/>
        <v>0</v>
      </c>
      <c r="DA142" s="312">
        <f t="shared" si="132"/>
        <v>0</v>
      </c>
      <c r="DB142" s="311">
        <f t="shared" si="133"/>
        <v>0</v>
      </c>
      <c r="DC142" s="313">
        <f t="shared" si="134"/>
        <v>0</v>
      </c>
      <c r="DD142" s="314">
        <f t="shared" si="135"/>
        <v>0</v>
      </c>
      <c r="DE142" s="312">
        <f t="shared" si="136"/>
        <v>0</v>
      </c>
      <c r="DF142" s="311">
        <f t="shared" si="137"/>
        <v>0</v>
      </c>
      <c r="DG142" s="312">
        <f t="shared" si="138"/>
        <v>0</v>
      </c>
      <c r="DH142" s="315">
        <f t="shared" si="139"/>
        <v>0</v>
      </c>
      <c r="DI142" s="296" t="s">
        <v>36</v>
      </c>
    </row>
    <row r="143" spans="1:113" ht="15.75">
      <c r="A143" s="297" t="s">
        <v>348</v>
      </c>
      <c r="B143" s="511" t="s">
        <v>112</v>
      </c>
      <c r="C143" s="296"/>
      <c r="D143" s="297" t="s">
        <v>1010</v>
      </c>
      <c r="E143" s="316" t="str">
        <f t="shared" si="104"/>
        <v/>
      </c>
      <c r="F143" s="299"/>
      <c r="G143" s="300" t="s">
        <v>5</v>
      </c>
      <c r="H143" s="300" t="s">
        <v>5</v>
      </c>
      <c r="I143" s="301" t="s">
        <v>5</v>
      </c>
      <c r="J143" s="302" t="str">
        <f t="shared" si="105"/>
        <v xml:space="preserve">SYS_AVAILABLE
</v>
      </c>
      <c r="K143" s="303" t="s">
        <v>5</v>
      </c>
      <c r="L143" s="188" t="s">
        <v>5</v>
      </c>
      <c r="M143" s="188" t="s">
        <v>5</v>
      </c>
      <c r="N143" s="188" t="s">
        <v>5</v>
      </c>
      <c r="O143" s="188" t="s">
        <v>5</v>
      </c>
      <c r="P143" s="188"/>
      <c r="Q143" s="188"/>
      <c r="R143" s="188" t="s">
        <v>5</v>
      </c>
      <c r="S143" s="188" t="s">
        <v>5</v>
      </c>
      <c r="T143" s="188" t="s">
        <v>5</v>
      </c>
      <c r="U143" s="188" t="s">
        <v>5</v>
      </c>
      <c r="V143" s="188" t="s">
        <v>5</v>
      </c>
      <c r="W143" s="188" t="s">
        <v>5</v>
      </c>
      <c r="X143" s="188" t="s">
        <v>5</v>
      </c>
      <c r="Y143" s="188" t="s">
        <v>1011</v>
      </c>
      <c r="Z143" s="188" t="s">
        <v>5</v>
      </c>
      <c r="AA143" s="188" t="s">
        <v>5</v>
      </c>
      <c r="AB143" s="188" t="s">
        <v>5</v>
      </c>
      <c r="AC143" s="188" t="s">
        <v>5</v>
      </c>
      <c r="AD143" s="188" t="s">
        <v>5</v>
      </c>
      <c r="AE143" s="188" t="s">
        <v>5</v>
      </c>
      <c r="AF143" s="188"/>
      <c r="AG143" s="188" t="s">
        <v>5</v>
      </c>
      <c r="AH143" s="188" t="s">
        <v>5</v>
      </c>
      <c r="AI143" s="188" t="s">
        <v>5</v>
      </c>
      <c r="AJ143" s="188" t="s">
        <v>5</v>
      </c>
      <c r="AK143" s="304" t="s">
        <v>5</v>
      </c>
      <c r="AL143" s="303" t="s">
        <v>5</v>
      </c>
      <c r="AM143" s="188" t="s">
        <v>5</v>
      </c>
      <c r="AN143" s="188" t="s">
        <v>5</v>
      </c>
      <c r="AO143" s="188" t="s">
        <v>5</v>
      </c>
      <c r="AP143" s="188" t="s">
        <v>5</v>
      </c>
      <c r="AQ143" s="188" t="s">
        <v>5</v>
      </c>
      <c r="AR143" s="306" t="s">
        <v>5</v>
      </c>
      <c r="AS143" s="303" t="s">
        <v>5</v>
      </c>
      <c r="AT143" s="188" t="s">
        <v>5</v>
      </c>
      <c r="AU143" s="188" t="s">
        <v>5</v>
      </c>
      <c r="AV143" s="188" t="s">
        <v>5</v>
      </c>
      <c r="AW143" s="188" t="s">
        <v>5</v>
      </c>
      <c r="AX143" s="188" t="s">
        <v>5</v>
      </c>
      <c r="AY143" s="188" t="s">
        <v>5</v>
      </c>
      <c r="AZ143" s="188" t="s">
        <v>5</v>
      </c>
      <c r="BA143" s="188" t="s">
        <v>5</v>
      </c>
      <c r="BB143" s="304" t="s">
        <v>5</v>
      </c>
      <c r="BC143" s="308" t="s">
        <v>5</v>
      </c>
      <c r="BD143" s="300" t="s">
        <v>5</v>
      </c>
      <c r="BE143" s="300" t="s">
        <v>5</v>
      </c>
      <c r="BF143" s="300" t="s">
        <v>5</v>
      </c>
      <c r="BG143" s="300" t="s">
        <v>5</v>
      </c>
      <c r="BH143" s="300" t="s">
        <v>5</v>
      </c>
      <c r="BI143" s="300" t="s">
        <v>5</v>
      </c>
      <c r="BJ143" s="300" t="s">
        <v>5</v>
      </c>
      <c r="BK143" s="300" t="s">
        <v>5</v>
      </c>
      <c r="BL143" s="300" t="s">
        <v>5</v>
      </c>
      <c r="BM143" s="300" t="s">
        <v>5</v>
      </c>
      <c r="BN143" s="300" t="s">
        <v>5</v>
      </c>
      <c r="BO143" s="300" t="s">
        <v>5</v>
      </c>
      <c r="BP143" s="300" t="s">
        <v>5</v>
      </c>
      <c r="BQ143" s="300" t="s">
        <v>5</v>
      </c>
      <c r="BR143" s="300"/>
      <c r="BS143" s="300"/>
      <c r="BT143" s="300" t="s">
        <v>5</v>
      </c>
      <c r="BU143" s="300" t="s">
        <v>5</v>
      </c>
      <c r="BV143" s="301" t="s">
        <v>5</v>
      </c>
      <c r="BW143" s="310">
        <f t="shared" si="106"/>
        <v>0</v>
      </c>
      <c r="BX143" s="311">
        <f t="shared" si="107"/>
        <v>0</v>
      </c>
      <c r="BY143" s="312">
        <f t="shared" si="108"/>
        <v>0</v>
      </c>
      <c r="BZ143" s="311">
        <f t="shared" si="109"/>
        <v>0</v>
      </c>
      <c r="CA143" s="312">
        <f t="shared" si="110"/>
        <v>0</v>
      </c>
      <c r="CB143" s="311">
        <f t="shared" si="111"/>
        <v>0</v>
      </c>
      <c r="CC143" s="312">
        <f t="shared" si="112"/>
        <v>0</v>
      </c>
      <c r="CD143" s="311">
        <f t="shared" si="113"/>
        <v>0</v>
      </c>
      <c r="CE143" s="312">
        <f t="shared" si="114"/>
        <v>0</v>
      </c>
      <c r="CF143" s="311">
        <f t="shared" si="115"/>
        <v>0</v>
      </c>
      <c r="CG143" s="312">
        <f t="shared" si="116"/>
        <v>0</v>
      </c>
      <c r="CH143" s="311">
        <f t="shared" si="117"/>
        <v>0</v>
      </c>
      <c r="CI143" s="312">
        <f t="shared" si="118"/>
        <v>0</v>
      </c>
      <c r="CJ143" s="311">
        <f t="shared" si="119"/>
        <v>0</v>
      </c>
      <c r="CK143" s="312">
        <f t="shared" si="120"/>
        <v>0</v>
      </c>
      <c r="CL143" s="311">
        <f t="shared" si="121"/>
        <v>0</v>
      </c>
      <c r="CM143" s="312">
        <f t="shared" si="122"/>
        <v>0</v>
      </c>
      <c r="CN143" s="311">
        <f t="shared" si="123"/>
        <v>0</v>
      </c>
      <c r="CO143" s="312">
        <v>0</v>
      </c>
      <c r="CP143" s="311">
        <v>0</v>
      </c>
      <c r="CQ143" s="312">
        <f t="shared" si="124"/>
        <v>0</v>
      </c>
      <c r="CR143" s="311">
        <f t="shared" si="125"/>
        <v>0</v>
      </c>
      <c r="CS143" s="312">
        <f t="shared" si="126"/>
        <v>0</v>
      </c>
      <c r="CT143" s="311">
        <f t="shared" si="127"/>
        <v>0</v>
      </c>
      <c r="CU143" s="312">
        <v>0</v>
      </c>
      <c r="CV143" s="311">
        <v>0</v>
      </c>
      <c r="CW143" s="312">
        <f t="shared" si="128"/>
        <v>0</v>
      </c>
      <c r="CX143" s="311">
        <f t="shared" si="129"/>
        <v>0</v>
      </c>
      <c r="CY143" s="312">
        <f t="shared" si="130"/>
        <v>0</v>
      </c>
      <c r="CZ143" s="311">
        <f t="shared" si="131"/>
        <v>0</v>
      </c>
      <c r="DA143" s="312">
        <f t="shared" si="132"/>
        <v>0</v>
      </c>
      <c r="DB143" s="311">
        <f t="shared" si="133"/>
        <v>0</v>
      </c>
      <c r="DC143" s="313">
        <f t="shared" si="134"/>
        <v>0</v>
      </c>
      <c r="DD143" s="314">
        <f t="shared" si="135"/>
        <v>0</v>
      </c>
      <c r="DE143" s="312">
        <f t="shared" si="136"/>
        <v>0</v>
      </c>
      <c r="DF143" s="311">
        <f t="shared" si="137"/>
        <v>0</v>
      </c>
      <c r="DG143" s="312">
        <f t="shared" si="138"/>
        <v>0</v>
      </c>
      <c r="DH143" s="315">
        <f t="shared" si="139"/>
        <v>0</v>
      </c>
      <c r="DI143" s="296" t="s">
        <v>36</v>
      </c>
    </row>
    <row r="144" spans="1:113" ht="16.5" thickBot="1">
      <c r="A144" s="322" t="s">
        <v>350</v>
      </c>
      <c r="B144" s="512" t="s">
        <v>114</v>
      </c>
      <c r="C144" s="321"/>
      <c r="D144" s="322" t="s">
        <v>1010</v>
      </c>
      <c r="E144" s="323" t="str">
        <f t="shared" si="104"/>
        <v/>
      </c>
      <c r="F144" s="324"/>
      <c r="G144" s="325" t="s">
        <v>5</v>
      </c>
      <c r="H144" s="325" t="s">
        <v>5</v>
      </c>
      <c r="I144" s="326" t="s">
        <v>5</v>
      </c>
      <c r="J144" s="302" t="str">
        <f t="shared" si="105"/>
        <v xml:space="preserve">SYS_AVAILABLE
</v>
      </c>
      <c r="K144" s="327" t="s">
        <v>5</v>
      </c>
      <c r="L144" s="328" t="s">
        <v>5</v>
      </c>
      <c r="M144" s="328" t="s">
        <v>5</v>
      </c>
      <c r="N144" s="328" t="s">
        <v>5</v>
      </c>
      <c r="O144" s="328" t="s">
        <v>5</v>
      </c>
      <c r="P144" s="328"/>
      <c r="Q144" s="328"/>
      <c r="R144" s="328" t="s">
        <v>5</v>
      </c>
      <c r="S144" s="328" t="s">
        <v>5</v>
      </c>
      <c r="T144" s="328" t="s">
        <v>5</v>
      </c>
      <c r="U144" s="328" t="s">
        <v>5</v>
      </c>
      <c r="V144" s="328" t="s">
        <v>5</v>
      </c>
      <c r="W144" s="328" t="s">
        <v>5</v>
      </c>
      <c r="X144" s="328" t="s">
        <v>5</v>
      </c>
      <c r="Y144" s="328" t="s">
        <v>1011</v>
      </c>
      <c r="Z144" s="328" t="s">
        <v>5</v>
      </c>
      <c r="AA144" s="328" t="s">
        <v>5</v>
      </c>
      <c r="AB144" s="328" t="s">
        <v>5</v>
      </c>
      <c r="AC144" s="328" t="s">
        <v>5</v>
      </c>
      <c r="AD144" s="328" t="s">
        <v>5</v>
      </c>
      <c r="AE144" s="328" t="s">
        <v>5</v>
      </c>
      <c r="AF144" s="328"/>
      <c r="AG144" s="328" t="s">
        <v>5</v>
      </c>
      <c r="AH144" s="328" t="s">
        <v>5</v>
      </c>
      <c r="AI144" s="328" t="s">
        <v>5</v>
      </c>
      <c r="AJ144" s="328" t="s">
        <v>5</v>
      </c>
      <c r="AK144" s="329" t="s">
        <v>5</v>
      </c>
      <c r="AL144" s="327" t="s">
        <v>5</v>
      </c>
      <c r="AM144" s="328" t="s">
        <v>5</v>
      </c>
      <c r="AN144" s="328" t="s">
        <v>5</v>
      </c>
      <c r="AO144" s="328" t="s">
        <v>5</v>
      </c>
      <c r="AP144" s="328" t="s">
        <v>5</v>
      </c>
      <c r="AQ144" s="328" t="s">
        <v>5</v>
      </c>
      <c r="AR144" s="330" t="s">
        <v>5</v>
      </c>
      <c r="AS144" s="327" t="s">
        <v>5</v>
      </c>
      <c r="AT144" s="328" t="s">
        <v>5</v>
      </c>
      <c r="AU144" s="328" t="s">
        <v>5</v>
      </c>
      <c r="AV144" s="328" t="s">
        <v>5</v>
      </c>
      <c r="AW144" s="328" t="s">
        <v>5</v>
      </c>
      <c r="AX144" s="328" t="s">
        <v>5</v>
      </c>
      <c r="AY144" s="328" t="s">
        <v>5</v>
      </c>
      <c r="AZ144" s="328" t="s">
        <v>5</v>
      </c>
      <c r="BA144" s="328" t="s">
        <v>5</v>
      </c>
      <c r="BB144" s="329" t="s">
        <v>5</v>
      </c>
      <c r="BC144" s="331" t="s">
        <v>5</v>
      </c>
      <c r="BD144" s="325" t="s">
        <v>5</v>
      </c>
      <c r="BE144" s="325" t="s">
        <v>5</v>
      </c>
      <c r="BF144" s="325" t="s">
        <v>5</v>
      </c>
      <c r="BG144" s="325" t="s">
        <v>5</v>
      </c>
      <c r="BH144" s="325" t="s">
        <v>5</v>
      </c>
      <c r="BI144" s="325" t="s">
        <v>5</v>
      </c>
      <c r="BJ144" s="325" t="s">
        <v>5</v>
      </c>
      <c r="BK144" s="325" t="s">
        <v>5</v>
      </c>
      <c r="BL144" s="325" t="s">
        <v>5</v>
      </c>
      <c r="BM144" s="325" t="s">
        <v>5</v>
      </c>
      <c r="BN144" s="325" t="s">
        <v>5</v>
      </c>
      <c r="BO144" s="325" t="s">
        <v>5</v>
      </c>
      <c r="BP144" s="325" t="s">
        <v>5</v>
      </c>
      <c r="BQ144" s="325" t="s">
        <v>5</v>
      </c>
      <c r="BR144" s="325"/>
      <c r="BS144" s="325"/>
      <c r="BT144" s="325" t="s">
        <v>5</v>
      </c>
      <c r="BU144" s="325" t="s">
        <v>5</v>
      </c>
      <c r="BV144" s="326" t="s">
        <v>5</v>
      </c>
      <c r="BW144" s="310">
        <f t="shared" si="106"/>
        <v>0</v>
      </c>
      <c r="BX144" s="311">
        <f t="shared" si="107"/>
        <v>0</v>
      </c>
      <c r="BY144" s="312">
        <f t="shared" si="108"/>
        <v>0</v>
      </c>
      <c r="BZ144" s="311">
        <f t="shared" si="109"/>
        <v>0</v>
      </c>
      <c r="CA144" s="312">
        <f t="shared" si="110"/>
        <v>0</v>
      </c>
      <c r="CB144" s="311">
        <f t="shared" si="111"/>
        <v>0</v>
      </c>
      <c r="CC144" s="312">
        <f t="shared" si="112"/>
        <v>0</v>
      </c>
      <c r="CD144" s="311">
        <f t="shared" si="113"/>
        <v>0</v>
      </c>
      <c r="CE144" s="312">
        <f t="shared" si="114"/>
        <v>0</v>
      </c>
      <c r="CF144" s="311">
        <f t="shared" si="115"/>
        <v>0</v>
      </c>
      <c r="CG144" s="312">
        <f t="shared" si="116"/>
        <v>0</v>
      </c>
      <c r="CH144" s="311">
        <f t="shared" si="117"/>
        <v>0</v>
      </c>
      <c r="CI144" s="312">
        <f t="shared" si="118"/>
        <v>0</v>
      </c>
      <c r="CJ144" s="311">
        <f t="shared" si="119"/>
        <v>0</v>
      </c>
      <c r="CK144" s="312">
        <f t="shared" si="120"/>
        <v>0</v>
      </c>
      <c r="CL144" s="311">
        <f t="shared" si="121"/>
        <v>0</v>
      </c>
      <c r="CM144" s="312">
        <f t="shared" si="122"/>
        <v>0</v>
      </c>
      <c r="CN144" s="311">
        <f t="shared" si="123"/>
        <v>0</v>
      </c>
      <c r="CO144" s="312">
        <v>0</v>
      </c>
      <c r="CP144" s="311">
        <v>0</v>
      </c>
      <c r="CQ144" s="312">
        <f t="shared" si="124"/>
        <v>0</v>
      </c>
      <c r="CR144" s="311">
        <f t="shared" si="125"/>
        <v>0</v>
      </c>
      <c r="CS144" s="312">
        <f t="shared" si="126"/>
        <v>0</v>
      </c>
      <c r="CT144" s="311">
        <f t="shared" si="127"/>
        <v>0</v>
      </c>
      <c r="CU144" s="312">
        <v>0</v>
      </c>
      <c r="CV144" s="311">
        <v>0</v>
      </c>
      <c r="CW144" s="312">
        <f t="shared" si="128"/>
        <v>0</v>
      </c>
      <c r="CX144" s="311">
        <f t="shared" si="129"/>
        <v>0</v>
      </c>
      <c r="CY144" s="312">
        <f t="shared" si="130"/>
        <v>0</v>
      </c>
      <c r="CZ144" s="311">
        <f t="shared" si="131"/>
        <v>0</v>
      </c>
      <c r="DA144" s="312">
        <f t="shared" si="132"/>
        <v>0</v>
      </c>
      <c r="DB144" s="311">
        <f t="shared" si="133"/>
        <v>0</v>
      </c>
      <c r="DC144" s="313">
        <f t="shared" si="134"/>
        <v>0</v>
      </c>
      <c r="DD144" s="314">
        <f t="shared" si="135"/>
        <v>0</v>
      </c>
      <c r="DE144" s="312">
        <f t="shared" si="136"/>
        <v>0</v>
      </c>
      <c r="DF144" s="311">
        <f t="shared" si="137"/>
        <v>0</v>
      </c>
      <c r="DG144" s="312">
        <f t="shared" si="138"/>
        <v>0</v>
      </c>
      <c r="DH144" s="315">
        <f t="shared" si="139"/>
        <v>0</v>
      </c>
      <c r="DI144" s="321" t="s">
        <v>36</v>
      </c>
    </row>
  </sheetData>
  <mergeCells count="29">
    <mergeCell ref="DG2:DH2"/>
    <mergeCell ref="BW1:DH1"/>
    <mergeCell ref="DI1:DI3"/>
    <mergeCell ref="BW2:BZ2"/>
    <mergeCell ref="CA2:CD2"/>
    <mergeCell ref="CE2:CH2"/>
    <mergeCell ref="CI2:CL2"/>
    <mergeCell ref="CM2:CN2"/>
    <mergeCell ref="CO2:CR2"/>
    <mergeCell ref="CS2:CT2"/>
    <mergeCell ref="CU2:CX2"/>
    <mergeCell ref="CY2:CZ2"/>
    <mergeCell ref="DA2:DB2"/>
    <mergeCell ref="DC2:DF2"/>
    <mergeCell ref="A1:A3"/>
    <mergeCell ref="B1:B3"/>
    <mergeCell ref="D1:D3"/>
    <mergeCell ref="K1:AK2"/>
    <mergeCell ref="F1:I2"/>
    <mergeCell ref="J1:J3"/>
    <mergeCell ref="E1:E3"/>
    <mergeCell ref="C1:C3"/>
    <mergeCell ref="BP1:BQ1"/>
    <mergeCell ref="BR1:BU1"/>
    <mergeCell ref="AL1:AR1"/>
    <mergeCell ref="AS1:BB1"/>
    <mergeCell ref="BC1:BE1"/>
    <mergeCell ref="BF1:BI1"/>
    <mergeCell ref="BN1:BO1"/>
  </mergeCells>
  <conditionalFormatting sqref="AL5:BV144">
    <cfRule type="cellIs" dxfId="14" priority="3" operator="equal">
      <formula>"IR"</formula>
    </cfRule>
    <cfRule type="cellIs" dxfId="13" priority="4" operator="equal">
      <formula>"re"</formula>
    </cfRule>
  </conditionalFormatting>
  <conditionalFormatting sqref="K5:AK500">
    <cfRule type="cellIs" dxfId="12" priority="2" operator="equal">
      <formula>"Y"</formula>
    </cfRule>
  </conditionalFormatting>
  <conditionalFormatting sqref="F5:I500">
    <cfRule type="cellIs" dxfId="11" priority="1" operator="equal">
      <formula>"Y"</formula>
    </cfRule>
  </conditionalFormatting>
  <dataValidations count="1">
    <dataValidation type="list" allowBlank="1" showInputMessage="1" showErrorMessage="1" sqref="AL5:BV144">
      <formula1>"re,IR"</formula1>
    </dataValidation>
  </dataValidations>
  <pageMargins left="0.7" right="0.7" top="0.75" bottom="0.75" header="0.3" footer="0.3"/>
  <pageSetup orientation="portrait" r:id="rId1"/>
  <ignoredErrors>
    <ignoredError sqref="DA5 DA6:DA144" formula="1"/>
    <ignoredError sqref="A5:B14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"/>
  <sheetViews>
    <sheetView workbookViewId="0">
      <selection activeCell="C8" sqref="C8"/>
    </sheetView>
  </sheetViews>
  <sheetFormatPr defaultColWidth="9.140625" defaultRowHeight="15"/>
  <cols>
    <col min="1" max="1" width="5.42578125" customWidth="1"/>
    <col min="2" max="2" width="24.140625" customWidth="1"/>
    <col min="3" max="3" width="29.5703125" customWidth="1"/>
    <col min="4" max="4" width="15.85546875" customWidth="1"/>
    <col min="5" max="5" width="23.28515625" customWidth="1"/>
    <col min="6" max="6" width="25.140625" customWidth="1"/>
    <col min="7" max="7" width="20.42578125" customWidth="1"/>
  </cols>
  <sheetData>
    <row r="1" spans="1:7" ht="48.75" customHeight="1">
      <c r="A1" s="620" t="s">
        <v>1059</v>
      </c>
      <c r="B1" s="620"/>
      <c r="C1" s="620"/>
      <c r="D1" s="620"/>
      <c r="E1" s="620"/>
      <c r="F1" s="620"/>
      <c r="G1" s="620"/>
    </row>
    <row r="2" spans="1:7" ht="23.25" customHeight="1">
      <c r="A2" s="194" t="s">
        <v>1060</v>
      </c>
      <c r="B2" s="194" t="s">
        <v>1061</v>
      </c>
      <c r="C2" s="194" t="s">
        <v>1062</v>
      </c>
      <c r="D2" s="194" t="s">
        <v>3</v>
      </c>
      <c r="E2" s="194" t="s">
        <v>1063</v>
      </c>
      <c r="F2" s="194" t="s">
        <v>1064</v>
      </c>
      <c r="G2" s="194" t="s">
        <v>2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6"/>
  <sheetViews>
    <sheetView topLeftCell="A4" workbookViewId="0">
      <selection activeCell="D18" sqref="D18"/>
    </sheetView>
  </sheetViews>
  <sheetFormatPr defaultRowHeight="15"/>
  <cols>
    <col min="1" max="1" width="7.7109375" customWidth="1"/>
    <col min="2" max="2" width="28.42578125" customWidth="1"/>
    <col min="3" max="3" width="30.85546875" customWidth="1"/>
    <col min="4" max="4" width="60.42578125" style="166" bestFit="1" customWidth="1"/>
    <col min="5" max="5" width="19.5703125" customWidth="1"/>
    <col min="6" max="6" width="14.28515625" customWidth="1"/>
  </cols>
  <sheetData>
    <row r="1" spans="1:6" ht="15.75">
      <c r="A1" s="195" t="s">
        <v>18</v>
      </c>
      <c r="B1" s="196" t="s">
        <v>1065</v>
      </c>
      <c r="C1" s="196" t="s">
        <v>1066</v>
      </c>
      <c r="D1" s="196" t="s">
        <v>1067</v>
      </c>
      <c r="E1" s="196" t="s">
        <v>1068</v>
      </c>
      <c r="F1" s="197" t="s">
        <v>1063</v>
      </c>
    </row>
    <row r="2" spans="1:6" ht="15.75">
      <c r="A2" s="169">
        <v>1</v>
      </c>
      <c r="B2" s="170" t="s">
        <v>1069</v>
      </c>
      <c r="C2" s="170" t="s">
        <v>1070</v>
      </c>
      <c r="D2" s="170" t="s">
        <v>933</v>
      </c>
      <c r="E2" s="170" t="s">
        <v>1071</v>
      </c>
      <c r="F2" s="171"/>
    </row>
    <row r="3" spans="1:6" ht="15.75">
      <c r="A3" s="169">
        <v>2</v>
      </c>
      <c r="B3" s="170" t="s">
        <v>1072</v>
      </c>
      <c r="C3" s="170" t="s">
        <v>1073</v>
      </c>
      <c r="D3" s="170" t="s">
        <v>932</v>
      </c>
      <c r="E3" s="170" t="s">
        <v>1071</v>
      </c>
      <c r="F3" s="171"/>
    </row>
    <row r="4" spans="1:6" ht="15.75">
      <c r="A4" s="169">
        <v>3</v>
      </c>
      <c r="B4" s="170" t="s">
        <v>1074</v>
      </c>
      <c r="C4" s="170" t="s">
        <v>1075</v>
      </c>
      <c r="D4" s="170" t="s">
        <v>932</v>
      </c>
      <c r="E4" s="170" t="s">
        <v>1076</v>
      </c>
      <c r="F4" s="171"/>
    </row>
    <row r="5" spans="1:6" ht="15.75">
      <c r="A5" s="169">
        <v>4</v>
      </c>
      <c r="B5" s="170" t="s">
        <v>1077</v>
      </c>
      <c r="C5" s="170" t="s">
        <v>1078</v>
      </c>
      <c r="D5" s="170" t="s">
        <v>935</v>
      </c>
      <c r="E5" s="170" t="s">
        <v>1071</v>
      </c>
      <c r="F5" s="171"/>
    </row>
    <row r="6" spans="1:6" ht="15.75">
      <c r="A6" s="169">
        <v>5</v>
      </c>
      <c r="B6" s="170" t="s">
        <v>1079</v>
      </c>
      <c r="C6" s="170" t="s">
        <v>1080</v>
      </c>
      <c r="D6" s="170" t="s">
        <v>939</v>
      </c>
      <c r="E6" s="170" t="s">
        <v>1071</v>
      </c>
      <c r="F6" s="171"/>
    </row>
    <row r="7" spans="1:6" ht="78.75">
      <c r="A7" s="169">
        <v>6</v>
      </c>
      <c r="B7" s="170" t="s">
        <v>1081</v>
      </c>
      <c r="C7" s="170" t="s">
        <v>1082</v>
      </c>
      <c r="D7" s="170" t="s">
        <v>1083</v>
      </c>
      <c r="E7" s="170" t="s">
        <v>1071</v>
      </c>
      <c r="F7" s="171"/>
    </row>
    <row r="8" spans="1:6" ht="78.75">
      <c r="A8" s="169">
        <v>7</v>
      </c>
      <c r="B8" s="170" t="s">
        <v>1084</v>
      </c>
      <c r="C8" s="170" t="s">
        <v>1085</v>
      </c>
      <c r="D8" s="170" t="s">
        <v>1083</v>
      </c>
      <c r="E8" s="170" t="s">
        <v>1076</v>
      </c>
      <c r="F8" s="171"/>
    </row>
    <row r="9" spans="1:6" ht="31.5">
      <c r="A9" s="169">
        <v>8</v>
      </c>
      <c r="B9" s="170" t="s">
        <v>1086</v>
      </c>
      <c r="C9" s="170" t="s">
        <v>1087</v>
      </c>
      <c r="D9" s="170" t="s">
        <v>1088</v>
      </c>
      <c r="E9" s="170" t="s">
        <v>1071</v>
      </c>
      <c r="F9" s="171"/>
    </row>
    <row r="10" spans="1:6" ht="47.25">
      <c r="A10" s="169">
        <v>9</v>
      </c>
      <c r="B10" s="170" t="s">
        <v>1089</v>
      </c>
      <c r="C10" s="170" t="s">
        <v>1090</v>
      </c>
      <c r="D10" s="170" t="s">
        <v>1091</v>
      </c>
      <c r="E10" s="170" t="s">
        <v>1071</v>
      </c>
      <c r="F10" s="171"/>
    </row>
    <row r="11" spans="1:6" ht="15.75">
      <c r="A11" s="169">
        <v>10</v>
      </c>
      <c r="B11" s="170" t="s">
        <v>1092</v>
      </c>
      <c r="C11" s="170" t="s">
        <v>1093</v>
      </c>
      <c r="D11" s="170" t="s">
        <v>943</v>
      </c>
      <c r="E11" s="170" t="s">
        <v>1071</v>
      </c>
      <c r="F11" s="171"/>
    </row>
    <row r="12" spans="1:6" ht="31.5">
      <c r="A12" s="169">
        <v>11</v>
      </c>
      <c r="B12" s="170" t="s">
        <v>1094</v>
      </c>
      <c r="C12" s="170" t="s">
        <v>1095</v>
      </c>
      <c r="D12" s="170" t="s">
        <v>1096</v>
      </c>
      <c r="E12" s="170" t="s">
        <v>1076</v>
      </c>
      <c r="F12" s="171"/>
    </row>
    <row r="13" spans="1:6" ht="15.75">
      <c r="A13" s="169">
        <v>12</v>
      </c>
      <c r="B13" s="170" t="s">
        <v>1097</v>
      </c>
      <c r="C13" s="170" t="s">
        <v>1098</v>
      </c>
      <c r="D13" s="170" t="s">
        <v>949</v>
      </c>
      <c r="E13" s="170" t="s">
        <v>1071</v>
      </c>
      <c r="F13" s="171"/>
    </row>
    <row r="14" spans="1:6" ht="15.75">
      <c r="A14" s="169">
        <v>13</v>
      </c>
      <c r="B14" s="170" t="s">
        <v>1099</v>
      </c>
      <c r="C14" s="170" t="s">
        <v>1100</v>
      </c>
      <c r="D14" s="170" t="s">
        <v>950</v>
      </c>
      <c r="E14" s="170" t="s">
        <v>1071</v>
      </c>
      <c r="F14" s="171"/>
    </row>
    <row r="15" spans="1:6" ht="15.75">
      <c r="A15" s="169">
        <v>14</v>
      </c>
      <c r="B15" s="170" t="s">
        <v>1101</v>
      </c>
      <c r="C15" s="170" t="s">
        <v>1102</v>
      </c>
      <c r="D15" s="170" t="s">
        <v>951</v>
      </c>
      <c r="E15" s="170" t="s">
        <v>1071</v>
      </c>
      <c r="F15" s="171"/>
    </row>
    <row r="16" spans="1:6" ht="15.75">
      <c r="A16" s="169">
        <v>15</v>
      </c>
      <c r="B16" s="170" t="s">
        <v>1103</v>
      </c>
      <c r="C16" s="170" t="s">
        <v>1104</v>
      </c>
      <c r="D16" s="170" t="s">
        <v>952</v>
      </c>
      <c r="E16" s="170" t="s">
        <v>1071</v>
      </c>
      <c r="F16" s="171"/>
    </row>
    <row r="17" spans="1:6" ht="15.75">
      <c r="A17" s="169">
        <v>16</v>
      </c>
      <c r="B17" s="170" t="s">
        <v>1105</v>
      </c>
      <c r="C17" s="170" t="s">
        <v>1106</v>
      </c>
      <c r="D17" s="170" t="s">
        <v>952</v>
      </c>
      <c r="E17" s="170" t="s">
        <v>1076</v>
      </c>
      <c r="F17" s="171"/>
    </row>
    <row r="18" spans="1:6" ht="31.5">
      <c r="A18" s="169">
        <v>17</v>
      </c>
      <c r="B18" s="170" t="s">
        <v>1107</v>
      </c>
      <c r="C18" s="170" t="s">
        <v>1108</v>
      </c>
      <c r="D18" s="170" t="s">
        <v>1109</v>
      </c>
      <c r="E18" s="170" t="s">
        <v>1071</v>
      </c>
      <c r="F18" s="171"/>
    </row>
    <row r="19" spans="1:6" ht="31.5">
      <c r="A19" s="169">
        <v>18</v>
      </c>
      <c r="B19" s="170" t="s">
        <v>1110</v>
      </c>
      <c r="C19" s="170" t="s">
        <v>1111</v>
      </c>
      <c r="D19" s="170" t="s">
        <v>1109</v>
      </c>
      <c r="E19" s="170" t="s">
        <v>1076</v>
      </c>
      <c r="F19" s="171"/>
    </row>
    <row r="20" spans="1:6" ht="31.5">
      <c r="A20" s="169">
        <v>19</v>
      </c>
      <c r="B20" s="170" t="s">
        <v>1112</v>
      </c>
      <c r="C20" s="170" t="s">
        <v>1113</v>
      </c>
      <c r="D20" s="170" t="s">
        <v>1114</v>
      </c>
      <c r="E20" s="170" t="s">
        <v>1071</v>
      </c>
      <c r="F20" s="171"/>
    </row>
    <row r="21" spans="1:6" ht="31.5">
      <c r="A21" s="169">
        <v>20</v>
      </c>
      <c r="B21" s="170" t="s">
        <v>1115</v>
      </c>
      <c r="C21" s="170" t="s">
        <v>1116</v>
      </c>
      <c r="D21" s="170" t="s">
        <v>1117</v>
      </c>
      <c r="E21" s="170" t="s">
        <v>1076</v>
      </c>
      <c r="F21" s="171"/>
    </row>
    <row r="22" spans="1:6" ht="15.75">
      <c r="A22" s="169">
        <v>21</v>
      </c>
      <c r="B22" s="170" t="s">
        <v>1118</v>
      </c>
      <c r="C22" s="170" t="s">
        <v>1119</v>
      </c>
      <c r="D22" s="167" t="s">
        <v>964</v>
      </c>
      <c r="E22" s="170" t="s">
        <v>1071</v>
      </c>
      <c r="F22" s="168"/>
    </row>
    <row r="23" spans="1:6" ht="15.75">
      <c r="A23" s="169">
        <v>22</v>
      </c>
      <c r="B23" s="170" t="s">
        <v>1120</v>
      </c>
      <c r="C23" s="170" t="s">
        <v>1121</v>
      </c>
      <c r="D23" s="167" t="s">
        <v>964</v>
      </c>
      <c r="E23" s="167" t="s">
        <v>1076</v>
      </c>
      <c r="F23" s="168"/>
    </row>
    <row r="24" spans="1:6" ht="15.75">
      <c r="A24" s="169">
        <v>23</v>
      </c>
      <c r="B24" s="170" t="s">
        <v>1122</v>
      </c>
      <c r="C24" s="170" t="s">
        <v>1123</v>
      </c>
      <c r="D24" s="167" t="s">
        <v>965</v>
      </c>
      <c r="E24" s="170" t="s">
        <v>1071</v>
      </c>
      <c r="F24" s="168"/>
    </row>
    <row r="25" spans="1:6" ht="15.75">
      <c r="A25" s="169">
        <v>24</v>
      </c>
      <c r="B25" s="170" t="s">
        <v>1124</v>
      </c>
      <c r="C25" s="170" t="s">
        <v>1125</v>
      </c>
      <c r="D25" s="167" t="s">
        <v>965</v>
      </c>
      <c r="E25" s="167" t="s">
        <v>1076</v>
      </c>
      <c r="F25" s="168"/>
    </row>
    <row r="26" spans="1:6" ht="45">
      <c r="A26" s="172">
        <v>25</v>
      </c>
      <c r="B26" s="173" t="s">
        <v>1127</v>
      </c>
      <c r="C26" s="173" t="s">
        <v>1128</v>
      </c>
      <c r="D26" s="174" t="s">
        <v>1129</v>
      </c>
      <c r="E26" s="175" t="s">
        <v>1071</v>
      </c>
      <c r="F26" s="176"/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9E5473D533BA9241B68108A352B0700301006E111FED3D8E1943A6E02496CEB1151F" ma:contentTypeVersion="32" ma:contentTypeDescription="Bosch Document Content Type for ILM" ma:contentTypeScope="" ma:versionID="db4747ab3cfe4bb6a80510ef2ecf8cfd">
  <xsd:schema xmlns:xsd="http://www.w3.org/2001/XMLSchema" xmlns:xs="http://www.w3.org/2001/XMLSchema" xmlns:p="http://schemas.microsoft.com/office/2006/metadata/properties" xmlns:ns1="http://schemas.microsoft.com/sharepoint/v3" xmlns:ns2="61269d4f-8abe-431c-b3c6-03f7b59d9a43" xmlns:ns3="http://schemas.microsoft.com/sharepoint/v4" xmlns:ns4="bca0bc44-19d1-4824-98a4-321de56310bf" targetNamespace="http://schemas.microsoft.com/office/2006/metadata/properties" ma:root="true" ma:fieldsID="e8364e9b02d90bb94d2e3a2f8d5655cb" ns1:_="" ns2:_="" ns3:_="" ns4:_="">
    <xsd:import namespace="http://schemas.microsoft.com/sharepoint/v3"/>
    <xsd:import namespace="61269d4f-8abe-431c-b3c6-03f7b59d9a43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ofb1a9d3904c4dd4ba432bc4ab478cb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1:RB_DMS_MIG_HISTORY_FILE_GUID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RB_DMS_MIG_HISTORY_FILE_GUID" ma:index="32" nillable="true" ma:displayName="History File GUID" ma:internalName="RB_DMS_MIG_HISTORY_FILE_GUID" ma:readOnly="false">
      <xsd:simpleType>
        <xsd:restriction base="dms:Text"/>
      </xsd:simpleType>
    </xsd:element>
    <xsd:element name="_vti_ItemDeclaredRecord" ma:index="34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5" nillable="true" ma:displayName="Hold and Record Status" ma:decimals="0" ma:hidden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69d4f-8abe-431c-b3c6-03f7b59d9a4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ofb1a9d3904c4dd4ba432bc4ab478cbd" ma:index="11" nillable="true" ma:taxonomy="true" ma:internalName="ofb1a9d3904c4dd4ba432bc4ab478cbd" ma:taxonomyFieldName="DMSKeywords" ma:displayName="Keywords" ma:fieldId="{8fb1a9d3-904c-4dd4-ba43-2bc4ab478cbd}" ma:sspId="b81b984e-7d9a-4f77-a40b-67f8485df2c3" ma:termSetId="e15e37e1-f9f0-4d06-8da8-164ae0ffac6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88c8a51d-ed77-48c1-a69c-431dea38687e}" ma:internalName="TaxCatchAll" ma:showField="CatchAllData" ma:web="61269d4f-8abe-431c-b3c6-03f7b59d9a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88c8a51d-ed77-48c1-a69c-431dea38687e}" ma:internalName="TaxCatchAllLabel" ma:readOnly="true" ma:showField="CatchAllDataLabel" ma:web="61269d4f-8abe-431c-b3c6-03f7b59d9a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hidden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fault="15" ma:description="File will be deleted from the archive after end of the archiving" ma:format="Dropdown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dexed="true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3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6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7" nillable="true" ma:displayName="From" ma:internalName="From1">
      <xsd:simpleType>
        <xsd:restriction base="dms:Text">
          <xsd:maxLength value="255"/>
        </xsd:restriction>
      </xsd:simpleType>
    </xsd:element>
    <xsd:element name="Cc" ma:index="38" nillable="true" ma:displayName="Cc" ma:internalName="Cc">
      <xsd:simpleType>
        <xsd:restriction base="dms:Note">
          <xsd:maxLength value="255"/>
        </xsd:restriction>
      </xsd:simpleType>
    </xsd:element>
    <xsd:element name="Bcc" ma:index="39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40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1" nillable="true" ma:displayName="Date" ma:format="DateOnly" ma:internalName="Date1">
      <xsd:simpleType>
        <xsd:restriction base="dms:DateTime"/>
      </xsd:simpleType>
    </xsd:element>
    <xsd:element name="Reply-To" ma:index="42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3" nillable="true" ma:displayName="To" ma:internalName="To">
      <xsd:simpleType>
        <xsd:restriction base="dms:Note">
          <xsd:maxLength value="255"/>
        </xsd:restriction>
      </xsd:simpleType>
    </xsd:element>
    <xsd:element name="Received" ma:index="44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5" nillable="true" ma:displayName="Attachment" ma:default="1" ma:internalName="Attachment">
      <xsd:simpleType>
        <xsd:restriction base="dms:Boolean"/>
      </xsd:simpleType>
    </xsd:element>
    <xsd:element name="Sensitivity" ma:index="46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7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8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9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50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1" nillable="true" ma:displayName="MailPreviewData" ma:internalName="MailPreviewData" ma:readOnly="false">
      <xsd:simpleType>
        <xsd:restriction base="dms:Note"/>
      </xsd:simpleType>
    </xsd:element>
    <xsd:element name="MessageClass" ma:index="52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3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chivingPeriod xmlns="61269d4f-8abe-431c-b3c6-03f7b59d9a43">35</ArchivingPeriod>
    <ISC xmlns="61269d4f-8abe-431c-b3c6-03f7b59d9a43">1</ISC>
    <RB_DMS_ORIG_NAME xmlns="http://schemas.microsoft.com/sharepoint/v3" xsi:nil="true"/>
    <ofb1a9d3904c4dd4ba432bc4ab478cbd xmlns="61269d4f-8abe-431c-b3c6-03f7b59d9a43">
      <Terms xmlns="http://schemas.microsoft.com/office/infopath/2007/PartnerControls"/>
    </ofb1a9d3904c4dd4ba432bc4ab478cbd>
    <RB_DMS_MIG_HISTORY_FILE_GUID xmlns="http://schemas.microsoft.com/sharepoint/v3" xsi:nil="true"/>
    <RB_DMS_KM_GUID xmlns="http://schemas.microsoft.com/sharepoint/v3" xsi:nil="true"/>
    <_dlc_DocId xmlns="61269d4f-8abe-431c-b3c6-03f7b59d9a43">P12S098753-1065257791-41534</_dlc_DocId>
    <_dlc_DocIdUrl xmlns="61269d4f-8abe-431c-b3c6-03f7b59d9a43">
      <Url>https://sites.inside-share2.bosch.com/sites/098753/_layouts/15/DocIdRedir.aspx?ID=P12S098753-1065257791-41534</Url>
      <Description>P12S098753-1065257791-41534</Description>
    </_dlc_DocIdUrl>
    <Safeguarding xmlns="61269d4f-8abe-431c-b3c6-03f7b59d9a43">No</Safeguarding>
    <RB_DMS_SAP_METADATA xmlns="http://schemas.microsoft.com/sharepoint/v3" xsi:nil="true"/>
    <TaxCatchAll xmlns="61269d4f-8abe-431c-b3c6-03f7b59d9a43"/>
    <CSC xmlns="61269d4f-8abe-431c-b3c6-03f7b59d9a43">1</CSC>
    <RB_DMS_MIG_REMARKS xmlns="http://schemas.microsoft.com/sharepoint/v3" xsi:nil="true"/>
    <RB_DMS_ORIG_RID xmlns="http://schemas.microsoft.com/sharepoint/v3" xsi:nil="true"/>
    <ASC xmlns="61269d4f-8abe-431c-b3c6-03f7b59d9a43">1</ASC>
    <Historicalrelevance xmlns="61269d4f-8abe-431c-b3c6-03f7b59d9a43">No</Historicalrelevance>
    <IconOverlay xmlns="http://schemas.microsoft.com/sharepoint/v4" xsi:nil="true"/>
    <Revisions xmlns="61269d4f-8abe-431c-b3c6-03f7b59d9a43">
      <Url xsi:nil="true"/>
      <Description xsi:nil="true"/>
    </Revisions>
    <ILMCreationRevision xmlns="61269d4f-8abe-431c-b3c6-03f7b59d9a43">false</ILMCreationRevision>
    <IlmBasedOn xmlns="61269d4f-8abe-431c-b3c6-03f7b59d9a43" xsi:nil="true"/>
    <LockedStatus xmlns="61269d4f-8abe-431c-b3c6-03f7b59d9a43">Unlocked</LockedStatus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</documentManagement>
</p:properties>
</file>

<file path=customXml/itemProps1.xml><?xml version="1.0" encoding="utf-8"?>
<ds:datastoreItem xmlns:ds="http://schemas.openxmlformats.org/officeDocument/2006/customXml" ds:itemID="{82A52CD9-9299-4B8F-B619-CF8894E4F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1269d4f-8abe-431c-b3c6-03f7b59d9a43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5E70FB-27A1-4CCF-BDA1-4E5F3B749EE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935506C-5C8D-47FA-9761-0EEAD402D3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F5765-D12E-4332-B049-8D23D6A17019}">
  <ds:schemaRefs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61269d4f-8abe-431c-b3c6-03f7b59d9a4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Revision History</vt:lpstr>
      <vt:lpstr>2. Failsafe</vt:lpstr>
      <vt:lpstr>3. DTC list</vt:lpstr>
      <vt:lpstr>4. Customer System Degradation</vt:lpstr>
      <vt:lpstr>5. Platform System Degradation</vt:lpstr>
      <vt:lpstr>6. Review</vt:lpstr>
      <vt:lpstr>7. Definition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Huynh Thai An (RBVH/ESS6)</cp:lastModifiedBy>
  <cp:revision/>
  <dcterms:created xsi:type="dcterms:W3CDTF">2019-03-01T06:55:29Z</dcterms:created>
  <dcterms:modified xsi:type="dcterms:W3CDTF">2020-08-11T02:10:10Z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0x0101009E5473D533BA9241B68108A352B0700301006E111FED3D8E1943A6E02496CEB1151F</vt:lpwstr>
  </property>
  <property fmtid="{D5CDD505-2E9C-101B-9397-08002B2CF9AE}" pid="3" name="_dlc_DocIdItemGuid">
    <vt:lpwstr>ad2e3195-d89b-4ecb-85d1-965af8259549</vt:lpwstr>
  </property>
  <property fmtid="{D5CDD505-2E9C-101B-9397-08002B2CF9AE}" pid="4" name="DMSKeywords">
    <vt:lpwstr/>
  </property>
</Properties>
</file>