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 activeTab="1"/>
  </bookViews>
  <sheets>
    <sheet name="Batch 1-4" sheetId="1" r:id="rId1"/>
    <sheet name="Standard Deviation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5" i="1"/>
  <c r="F24" i="1"/>
  <c r="F46" i="1"/>
  <c r="F38" i="1"/>
  <c r="F37" i="1"/>
  <c r="F32" i="1"/>
  <c r="F33" i="1"/>
  <c r="F35" i="1"/>
  <c r="F36" i="1"/>
  <c r="L47" i="1"/>
  <c r="L46" i="1"/>
  <c r="L21" i="1"/>
  <c r="L23" i="1"/>
  <c r="L28" i="1"/>
  <c r="L26" i="1"/>
  <c r="L24" i="1"/>
  <c r="L25" i="1"/>
  <c r="L22" i="1"/>
  <c r="L27" i="1"/>
  <c r="F27" i="1"/>
  <c r="F28" i="1"/>
  <c r="F26" i="1"/>
  <c r="F22" i="1"/>
  <c r="F21" i="1"/>
  <c r="F42" i="1"/>
  <c r="A26" i="4"/>
  <c r="F41" i="1"/>
  <c r="F44" i="1"/>
  <c r="F40" i="1"/>
  <c r="F43" i="1"/>
  <c r="F39" i="1"/>
  <c r="L39" i="1"/>
  <c r="L38" i="1"/>
  <c r="L37" i="1"/>
  <c r="F47" i="1"/>
  <c r="F30" i="1"/>
  <c r="L45" i="1"/>
  <c r="F45" i="1"/>
  <c r="L34" i="1"/>
  <c r="L33" i="1"/>
  <c r="L32" i="1"/>
  <c r="L31" i="1"/>
  <c r="F31" i="1"/>
  <c r="L12" i="1"/>
  <c r="L13" i="1"/>
  <c r="L14" i="1"/>
  <c r="L15" i="1"/>
  <c r="L16" i="1"/>
  <c r="L17" i="1"/>
  <c r="L18" i="1"/>
  <c r="L11" i="1"/>
  <c r="F12" i="1"/>
  <c r="F13" i="1"/>
  <c r="F14" i="1"/>
  <c r="F15" i="1"/>
  <c r="F16" i="1"/>
  <c r="F17" i="1"/>
  <c r="F18" i="1"/>
  <c r="F11" i="1"/>
  <c r="F7" i="1"/>
  <c r="L7" i="1"/>
  <c r="L6" i="1"/>
  <c r="L8" i="1"/>
  <c r="F8" i="1"/>
  <c r="F6" i="1"/>
  <c r="L4" i="1"/>
  <c r="L5" i="1"/>
  <c r="F4" i="1"/>
  <c r="L3" i="1"/>
  <c r="F3" i="1"/>
  <c r="L2" i="1"/>
  <c r="F5" i="1"/>
  <c r="F2" i="1"/>
  <c r="C2" i="4" l="1"/>
  <c r="A28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E24" i="4"/>
  <c r="E3" i="4" s="1"/>
  <c r="B24" i="4"/>
  <c r="E10" i="4" l="1"/>
  <c r="E6" i="4"/>
  <c r="E18" i="4"/>
  <c r="E14" i="4"/>
  <c r="E16" i="4"/>
  <c r="E8" i="4"/>
  <c r="C24" i="4"/>
  <c r="A31" i="4" s="1"/>
  <c r="E20" i="4"/>
  <c r="E12" i="4"/>
  <c r="E4" i="4"/>
  <c r="E2" i="4"/>
  <c r="E21" i="4"/>
  <c r="E19" i="4"/>
  <c r="E17" i="4"/>
  <c r="E15" i="4"/>
  <c r="E13" i="4"/>
  <c r="E11" i="4"/>
  <c r="E9" i="4"/>
  <c r="E7" i="4"/>
  <c r="E5" i="4"/>
</calcChain>
</file>

<file path=xl/sharedStrings.xml><?xml version="1.0" encoding="utf-8"?>
<sst xmlns="http://schemas.openxmlformats.org/spreadsheetml/2006/main" count="43" uniqueCount="39">
  <si>
    <t>NT</t>
  </si>
  <si>
    <t>NSIM</t>
  </si>
  <si>
    <t>Value - Call</t>
  </si>
  <si>
    <t>Value - Put</t>
  </si>
  <si>
    <t>Closed Solution</t>
  </si>
  <si>
    <t>[0]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</si>
  <si>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</si>
  <si>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</si>
  <si>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</si>
  <si>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</si>
  <si>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</si>
  <si>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</si>
  <si>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</si>
  <si>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</si>
  <si>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</si>
  <si>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</si>
  <si>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</si>
  <si>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</si>
  <si>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</si>
  <si>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</si>
  <si>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</si>
  <si>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</si>
  <si>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</si>
  <si>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</si>
  <si>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</si>
  <si>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Sum</t>
  </si>
  <si>
    <t>SumSquares</t>
  </si>
  <si>
    <t>Average</t>
  </si>
  <si>
    <t>Standard Deviation coded in TestMC.cpp</t>
  </si>
  <si>
    <t>Excel STD.S</t>
  </si>
  <si>
    <t>x exp(-0.08*0.25)</t>
  </si>
  <si>
    <t>Call Output Price stored in vector</t>
  </si>
  <si>
    <t>SD</t>
  </si>
  <si>
    <t>Batch #2 - Call</t>
  </si>
  <si>
    <t>SE</t>
  </si>
  <si>
    <t>Batch #1</t>
  </si>
  <si>
    <t>batch 4</t>
  </si>
  <si>
    <t>batch 3</t>
  </si>
  <si>
    <t>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</si>
</sst>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  <numFmt numFmtId="166" formatCode="_(* #,##0.0000000_);_(* \(#,##0.0000000\);_(* &quot;-&quot;??_);_(@_)"/>
    <numFmt numFmtId="169" formatCode="0.0000000"/>
    <numFmt numFmtId="170" formatCode="0.00000"/>
    <numFmt numFmtId="171" formatCode="0.000000"/>
    <numFmt numFmtId="172" formatCode="0.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/>
    <xf numFmtId="0" fontId="2" fillId="0" borderId="0" xfId="0" applyFont="1"/>
    <xf numFmtId="3" fontId="0" fillId="0" borderId="0" xfId="0" applyNumberFormat="1"/>
    <xf numFmtId="0" fontId="0" fillId="2" borderId="0" xfId="0" applyFill="1"/>
    <xf numFmtId="169" fontId="0" fillId="0" borderId="0" xfId="0" applyNumberFormat="1"/>
    <xf numFmtId="171" fontId="0" fillId="0" borderId="0" xfId="0" applyNumberFormat="1"/>
    <xf numFmtId="0" fontId="4" fillId="0" borderId="0" xfId="0" applyFont="1"/>
    <xf numFmtId="0" fontId="4" fillId="2" borderId="0" xfId="0" applyFont="1" applyFill="1"/>
    <xf numFmtId="166" fontId="4" fillId="0" borderId="0" xfId="0" applyNumberFormat="1" applyFont="1"/>
    <xf numFmtId="0" fontId="3" fillId="0" borderId="0" xfId="0" applyFont="1"/>
    <xf numFmtId="3" fontId="0" fillId="0" borderId="0" xfId="0" applyNumberFormat="1" applyFont="1"/>
    <xf numFmtId="0" fontId="5" fillId="0" borderId="0" xfId="0" applyFont="1"/>
    <xf numFmtId="0" fontId="0" fillId="0" borderId="0" xfId="0" applyFont="1"/>
    <xf numFmtId="172" fontId="0" fillId="0" borderId="0" xfId="0" applyNumberFormat="1"/>
    <xf numFmtId="171" fontId="0" fillId="0" borderId="0" xfId="0" applyNumberFormat="1" applyAlignment="1"/>
    <xf numFmtId="3" fontId="0" fillId="0" borderId="0" xfId="0" applyNumberFormat="1" applyFill="1"/>
    <xf numFmtId="170" fontId="0" fillId="0" borderId="0" xfId="0" applyNumberFormat="1" applyFill="1"/>
    <xf numFmtId="169" fontId="0" fillId="0" borderId="0" xfId="0" applyNumberFormat="1" applyFill="1"/>
    <xf numFmtId="0" fontId="0" fillId="0" borderId="0" xfId="0" applyFont="1" applyFill="1"/>
    <xf numFmtId="3" fontId="0" fillId="0" borderId="0" xfId="0" applyNumberFormat="1" applyFont="1" applyFill="1"/>
    <xf numFmtId="0" fontId="4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zoomScale="85" zoomScaleNormal="85" workbookViewId="0">
      <pane ySplit="1" topLeftCell="A2" activePane="bottomLeft" state="frozen"/>
      <selection pane="bottomLeft" activeCell="C33" sqref="C33"/>
    </sheetView>
  </sheetViews>
  <sheetFormatPr defaultRowHeight="15" x14ac:dyDescent="0.25"/>
  <cols>
    <col min="1" max="1" width="13.28515625" bestFit="1" customWidth="1"/>
    <col min="2" max="2" width="9.28515625" bestFit="1" customWidth="1"/>
    <col min="3" max="3" width="14.28515625" bestFit="1" customWidth="1"/>
    <col min="4" max="4" width="15" customWidth="1"/>
    <col min="5" max="5" width="11" customWidth="1"/>
    <col min="6" max="6" width="11.7109375" customWidth="1"/>
    <col min="7" max="8" width="11" customWidth="1"/>
    <col min="9" max="9" width="4.85546875" style="7" customWidth="1"/>
    <col min="10" max="10" width="15" bestFit="1" customWidth="1"/>
    <col min="11" max="11" width="10.7109375" customWidth="1"/>
    <col min="12" max="12" width="18.85546875" customWidth="1"/>
    <col min="13" max="14" width="9.7109375" bestFit="1" customWidth="1"/>
  </cols>
  <sheetData>
    <row r="1" spans="1:14" x14ac:dyDescent="0.25">
      <c r="A1" t="s">
        <v>35</v>
      </c>
      <c r="B1" s="10" t="s">
        <v>0</v>
      </c>
      <c r="C1" s="10" t="s">
        <v>1</v>
      </c>
      <c r="D1" s="10" t="s">
        <v>4</v>
      </c>
      <c r="E1" s="10" t="s">
        <v>2</v>
      </c>
      <c r="F1" s="12" t="s">
        <v>38</v>
      </c>
      <c r="G1" s="10" t="s">
        <v>32</v>
      </c>
      <c r="H1" s="10" t="s">
        <v>34</v>
      </c>
      <c r="I1" s="11"/>
      <c r="J1" s="10" t="s">
        <v>4</v>
      </c>
      <c r="K1" s="10" t="s">
        <v>3</v>
      </c>
      <c r="L1" s="12" t="s">
        <v>38</v>
      </c>
      <c r="M1" s="10" t="s">
        <v>32</v>
      </c>
      <c r="N1" s="10" t="s">
        <v>34</v>
      </c>
    </row>
    <row r="2" spans="1:14" x14ac:dyDescent="0.25">
      <c r="B2" s="1">
        <v>500</v>
      </c>
      <c r="C2" s="6">
        <v>500000</v>
      </c>
      <c r="D2" s="2">
        <v>2.1333700000000002</v>
      </c>
      <c r="E2">
        <v>2.1253000000000002</v>
      </c>
      <c r="F2" s="3">
        <f>+D2-E2</f>
        <v>8.0700000000000216E-3</v>
      </c>
      <c r="G2">
        <v>4.5136500000000002</v>
      </c>
      <c r="H2">
        <v>6.38326E-3</v>
      </c>
      <c r="J2" s="2">
        <v>5.8462800000000001</v>
      </c>
      <c r="K2">
        <v>5.8549300000000004</v>
      </c>
      <c r="L2" s="3">
        <f t="shared" ref="L2:L8" si="0">+J2-K2</f>
        <v>-8.6500000000002686E-3</v>
      </c>
      <c r="M2">
        <v>6.0537299999999998</v>
      </c>
      <c r="N2">
        <v>8.5612599999999994E-3</v>
      </c>
    </row>
    <row r="3" spans="1:14" x14ac:dyDescent="0.25">
      <c r="B3" s="1">
        <v>500</v>
      </c>
      <c r="C3" s="6">
        <v>900000</v>
      </c>
      <c r="D3" s="2">
        <v>2.1333700000000002</v>
      </c>
      <c r="E3">
        <v>2.1305800000000001</v>
      </c>
      <c r="F3" s="3">
        <f>+D3-E3</f>
        <v>2.7900000000000702E-3</v>
      </c>
      <c r="G3">
        <v>4.51349</v>
      </c>
      <c r="H3">
        <v>4.7576399999999996E-3</v>
      </c>
      <c r="J3" s="2">
        <v>5.8462800000000001</v>
      </c>
      <c r="K3">
        <v>5.8403799999999997</v>
      </c>
      <c r="L3" s="3">
        <f t="shared" si="0"/>
        <v>5.9000000000004604E-3</v>
      </c>
      <c r="M3">
        <v>6.0476900000000002</v>
      </c>
      <c r="N3">
        <v>6.3748299999999997E-3</v>
      </c>
    </row>
    <row r="4" spans="1:14" x14ac:dyDescent="0.25">
      <c r="B4" s="1">
        <v>300</v>
      </c>
      <c r="C4" s="6">
        <v>1000000</v>
      </c>
      <c r="D4" s="2">
        <v>2.1333700000000002</v>
      </c>
      <c r="E4">
        <v>2.1347</v>
      </c>
      <c r="F4" s="3">
        <f>+D4-E4</f>
        <v>-1.3299999999998313E-3</v>
      </c>
      <c r="G4">
        <v>4.5176600000000002</v>
      </c>
      <c r="H4">
        <v>4.5176599999999997E-3</v>
      </c>
      <c r="J4" s="2">
        <v>5.8462800000000001</v>
      </c>
      <c r="K4">
        <v>5.8536900000000003</v>
      </c>
      <c r="L4" s="3">
        <f t="shared" si="0"/>
        <v>-7.4100000000001387E-3</v>
      </c>
      <c r="M4">
        <v>6.0571400000000004</v>
      </c>
      <c r="N4">
        <v>6.0571399999999999E-3</v>
      </c>
    </row>
    <row r="5" spans="1:14" x14ac:dyDescent="0.25">
      <c r="B5" s="1">
        <v>500</v>
      </c>
      <c r="C5" s="6">
        <v>1000000</v>
      </c>
      <c r="D5" s="2">
        <v>2.1333700000000002</v>
      </c>
      <c r="E5">
        <v>2.1307100000000001</v>
      </c>
      <c r="F5" s="3">
        <f>+D5-E5</f>
        <v>2.6600000000001067E-3</v>
      </c>
      <c r="G5">
        <v>4.5128599999999999</v>
      </c>
      <c r="H5">
        <v>4.5128599999999996E-3</v>
      </c>
      <c r="J5" s="2">
        <v>5.8462800000000001</v>
      </c>
      <c r="K5">
        <v>5.8412499999999996</v>
      </c>
      <c r="L5" s="3">
        <f t="shared" si="0"/>
        <v>5.030000000000534E-3</v>
      </c>
      <c r="M5">
        <v>6.0474300000000003</v>
      </c>
      <c r="N5">
        <v>6.0474300000000003E-3</v>
      </c>
    </row>
    <row r="6" spans="1:14" x14ac:dyDescent="0.25">
      <c r="B6" s="1">
        <v>500</v>
      </c>
      <c r="C6" s="6">
        <v>3000000</v>
      </c>
      <c r="D6" s="2">
        <v>2.1333700000000002</v>
      </c>
      <c r="E6">
        <v>2.13232</v>
      </c>
      <c r="F6" s="3">
        <f>+D6-E6</f>
        <v>1.0500000000002174E-3</v>
      </c>
      <c r="G6">
        <v>4.5104300000000004</v>
      </c>
      <c r="H6">
        <v>2.6040999999999998E-3</v>
      </c>
      <c r="J6" s="2">
        <v>5.8462800000000001</v>
      </c>
      <c r="K6">
        <v>5.8410900000000003</v>
      </c>
      <c r="L6" s="3">
        <f t="shared" si="0"/>
        <v>5.1899999999998059E-3</v>
      </c>
      <c r="M6">
        <v>6.0482199999999997</v>
      </c>
      <c r="N6">
        <v>3.4919399999999998E-3</v>
      </c>
    </row>
    <row r="7" spans="1:14" x14ac:dyDescent="0.25">
      <c r="B7" s="1">
        <v>300</v>
      </c>
      <c r="C7" s="6">
        <v>15000000</v>
      </c>
      <c r="D7" s="2">
        <v>2.1333700000000002</v>
      </c>
      <c r="E7">
        <v>2.1317900000000001</v>
      </c>
      <c r="F7" s="3">
        <f>+D7-E7</f>
        <v>1.5800000000001369E-3</v>
      </c>
      <c r="G7">
        <v>4.5130699999999999</v>
      </c>
      <c r="H7">
        <v>1.1652699999999999E-3</v>
      </c>
      <c r="J7" s="2">
        <v>5.8462800000000001</v>
      </c>
      <c r="K7">
        <v>5.84504</v>
      </c>
      <c r="L7" s="3">
        <f t="shared" si="0"/>
        <v>1.2400000000001299E-3</v>
      </c>
      <c r="M7">
        <v>6.0484900000000001</v>
      </c>
      <c r="N7">
        <v>1.56171E-3</v>
      </c>
    </row>
    <row r="8" spans="1:14" x14ac:dyDescent="0.25">
      <c r="B8" s="1">
        <v>500</v>
      </c>
      <c r="C8" s="6">
        <v>15000000</v>
      </c>
      <c r="D8" s="2">
        <v>2.1333700000000002</v>
      </c>
      <c r="E8">
        <v>2.1333500000000001</v>
      </c>
      <c r="F8" s="3">
        <f>+D8-E8</f>
        <v>2.0000000000131024E-5</v>
      </c>
      <c r="G8">
        <v>4.5147500000000003</v>
      </c>
      <c r="H8">
        <v>1.1657E-3</v>
      </c>
      <c r="J8" s="2">
        <v>5.8462800000000001</v>
      </c>
      <c r="K8">
        <v>5.8462399999999999</v>
      </c>
      <c r="L8" s="3">
        <f t="shared" si="0"/>
        <v>4.0000000000262048E-5</v>
      </c>
      <c r="M8">
        <v>6.0480999999999998</v>
      </c>
      <c r="N8">
        <v>1.56161E-3</v>
      </c>
    </row>
    <row r="11" spans="1:14" x14ac:dyDescent="0.25">
      <c r="A11" t="s">
        <v>33</v>
      </c>
      <c r="B11" s="1">
        <v>500</v>
      </c>
      <c r="C11" s="6">
        <v>500000</v>
      </c>
      <c r="D11">
        <v>7.9655699999999996</v>
      </c>
      <c r="E11">
        <v>7.9417999999999997</v>
      </c>
      <c r="F11">
        <f>D11-E11</f>
        <v>2.3769999999999847E-2</v>
      </c>
      <c r="G11">
        <v>13.142099999999999</v>
      </c>
      <c r="H11">
        <v>1.85857E-2</v>
      </c>
      <c r="J11">
        <v>7.9655699999999996</v>
      </c>
      <c r="K11">
        <v>7.9786900000000003</v>
      </c>
      <c r="L11">
        <f>J11-K11</f>
        <v>-1.3120000000000687E-2</v>
      </c>
      <c r="M11">
        <v>10.4208</v>
      </c>
      <c r="N11">
        <v>1.47373E-2</v>
      </c>
    </row>
    <row r="12" spans="1:14" x14ac:dyDescent="0.25">
      <c r="B12" s="1">
        <v>500</v>
      </c>
      <c r="C12" s="6">
        <v>700000</v>
      </c>
      <c r="D12">
        <v>7.9655699999999996</v>
      </c>
      <c r="E12">
        <v>7.94876</v>
      </c>
      <c r="F12">
        <f t="shared" ref="F12:F18" si="1">D12-E12</f>
        <v>1.6809999999999548E-2</v>
      </c>
      <c r="G12">
        <v>13.1404</v>
      </c>
      <c r="H12">
        <v>1.5705799999999999E-2</v>
      </c>
      <c r="J12">
        <v>7.9655699999999996</v>
      </c>
      <c r="K12">
        <v>7.97051</v>
      </c>
      <c r="L12">
        <f t="shared" ref="L12:L18" si="2">J12-K12</f>
        <v>-4.9400000000003885E-3</v>
      </c>
      <c r="M12">
        <v>10.4154</v>
      </c>
      <c r="N12">
        <v>1.2448799999999999E-2</v>
      </c>
    </row>
    <row r="13" spans="1:14" x14ac:dyDescent="0.25">
      <c r="B13" s="1">
        <v>500</v>
      </c>
      <c r="C13" s="6">
        <v>900000</v>
      </c>
      <c r="D13">
        <v>7.9655699999999996</v>
      </c>
      <c r="E13">
        <v>7.9617199999999997</v>
      </c>
      <c r="F13">
        <f t="shared" si="1"/>
        <v>3.8499999999999091E-3</v>
      </c>
      <c r="G13">
        <v>13.1433</v>
      </c>
      <c r="H13">
        <v>1.3854200000000001E-2</v>
      </c>
      <c r="J13">
        <v>7.9655699999999996</v>
      </c>
      <c r="K13">
        <v>7.9552500000000004</v>
      </c>
      <c r="L13">
        <f t="shared" si="2"/>
        <v>1.0319999999999219E-2</v>
      </c>
      <c r="M13">
        <v>10.405799999999999</v>
      </c>
      <c r="N13">
        <v>1.09687E-2</v>
      </c>
    </row>
    <row r="14" spans="1:14" x14ac:dyDescent="0.25">
      <c r="B14" s="1">
        <v>300</v>
      </c>
      <c r="C14" s="6">
        <v>1000000</v>
      </c>
      <c r="D14">
        <v>7.9655699999999996</v>
      </c>
      <c r="E14">
        <v>7.9723499999999996</v>
      </c>
      <c r="F14">
        <f t="shared" si="1"/>
        <v>-6.7800000000000082E-3</v>
      </c>
      <c r="G14">
        <v>13.153499999999999</v>
      </c>
      <c r="H14">
        <v>1.31535E-2</v>
      </c>
      <c r="J14">
        <v>7.9655699999999996</v>
      </c>
      <c r="K14">
        <v>7.9845499999999996</v>
      </c>
      <c r="L14">
        <f t="shared" si="2"/>
        <v>-1.8979999999999997E-2</v>
      </c>
      <c r="M14">
        <v>10.4229</v>
      </c>
      <c r="N14">
        <v>1.0422900000000001E-2</v>
      </c>
    </row>
    <row r="15" spans="1:14" x14ac:dyDescent="0.25">
      <c r="B15" s="1">
        <v>500</v>
      </c>
      <c r="C15" s="6">
        <v>1000000</v>
      </c>
      <c r="D15">
        <v>7.9655699999999996</v>
      </c>
      <c r="E15">
        <v>7.9614200000000004</v>
      </c>
      <c r="F15">
        <f t="shared" si="1"/>
        <v>4.1499999999992099E-3</v>
      </c>
      <c r="G15">
        <v>13.142099999999999</v>
      </c>
      <c r="H15">
        <v>1.31421E-2</v>
      </c>
      <c r="J15">
        <v>7.9655699999999996</v>
      </c>
      <c r="K15">
        <v>7.9566299999999996</v>
      </c>
      <c r="L15">
        <f t="shared" si="2"/>
        <v>8.939999999999948E-3</v>
      </c>
      <c r="M15">
        <v>10.405200000000001</v>
      </c>
      <c r="N15">
        <v>1.04052E-2</v>
      </c>
    </row>
    <row r="16" spans="1:14" x14ac:dyDescent="0.25">
      <c r="B16" s="1">
        <v>500</v>
      </c>
      <c r="C16" s="6">
        <v>3000000</v>
      </c>
      <c r="D16">
        <v>7.9655699999999996</v>
      </c>
      <c r="E16">
        <v>7.9667500000000002</v>
      </c>
      <c r="F16">
        <f t="shared" si="1"/>
        <v>-1.180000000000625E-3</v>
      </c>
      <c r="G16">
        <v>13.1372</v>
      </c>
      <c r="H16" s="8">
        <v>7.5847600000000003E-3</v>
      </c>
      <c r="J16">
        <v>7.9655699999999996</v>
      </c>
      <c r="K16">
        <v>7.9579399999999998</v>
      </c>
      <c r="L16">
        <f t="shared" si="2"/>
        <v>7.6299999999998036E-3</v>
      </c>
      <c r="M16">
        <v>10.405799999999999</v>
      </c>
      <c r="N16" s="9">
        <v>6.0078199999999997E-3</v>
      </c>
    </row>
    <row r="17" spans="1:14" x14ac:dyDescent="0.25">
      <c r="B17" s="1">
        <v>300</v>
      </c>
      <c r="C17" s="6">
        <v>15000000</v>
      </c>
      <c r="D17">
        <v>7.9655699999999996</v>
      </c>
      <c r="E17">
        <v>7.9643699999999997</v>
      </c>
      <c r="F17">
        <f t="shared" si="1"/>
        <v>1.1999999999998678E-3</v>
      </c>
      <c r="G17">
        <v>13.1427</v>
      </c>
      <c r="H17" s="8">
        <v>3.3934400000000002E-3</v>
      </c>
      <c r="J17">
        <v>7.9655699999999996</v>
      </c>
      <c r="K17">
        <v>7.9652000000000003</v>
      </c>
      <c r="L17">
        <f t="shared" si="2"/>
        <v>3.6999999999931532E-4</v>
      </c>
      <c r="M17">
        <v>10.4069</v>
      </c>
      <c r="N17" s="9">
        <v>2.6870399999999999E-3</v>
      </c>
    </row>
    <row r="18" spans="1:14" x14ac:dyDescent="0.25">
      <c r="B18" s="1">
        <v>500</v>
      </c>
      <c r="C18" s="6">
        <v>15000000</v>
      </c>
      <c r="D18">
        <v>7.9655699999999996</v>
      </c>
      <c r="E18">
        <v>7.9667199999999996</v>
      </c>
      <c r="F18">
        <f t="shared" si="1"/>
        <v>-1.1499999999999844E-3</v>
      </c>
      <c r="G18">
        <v>13.1473</v>
      </c>
      <c r="H18" s="8">
        <v>3.3946200000000001E-3</v>
      </c>
      <c r="J18">
        <v>7.9655699999999996</v>
      </c>
      <c r="K18">
        <v>7.9665999999999997</v>
      </c>
      <c r="L18">
        <f t="shared" si="2"/>
        <v>-1.0300000000000864E-3</v>
      </c>
      <c r="M18">
        <v>10.4055</v>
      </c>
      <c r="N18" s="9">
        <v>2.6867000000000002E-3</v>
      </c>
    </row>
    <row r="21" spans="1:14" x14ac:dyDescent="0.25">
      <c r="A21" t="s">
        <v>37</v>
      </c>
      <c r="B21">
        <v>500</v>
      </c>
      <c r="C21" s="6">
        <v>1000000</v>
      </c>
      <c r="D21">
        <v>0.20405799999999999</v>
      </c>
      <c r="E21">
        <v>0.20316799999999999</v>
      </c>
      <c r="F21">
        <f>D21-E21</f>
        <v>8.900000000000019E-4</v>
      </c>
      <c r="G21">
        <v>1.0244</v>
      </c>
      <c r="H21">
        <v>1.0244E-3</v>
      </c>
      <c r="J21">
        <v>4.0732600000000003</v>
      </c>
      <c r="K21">
        <v>4.0722699999999996</v>
      </c>
      <c r="L21">
        <f t="shared" ref="L21:L23" si="3">J21-K21</f>
        <v>9.9000000000071253E-4</v>
      </c>
      <c r="M21">
        <v>2.09477</v>
      </c>
      <c r="N21">
        <v>2.0947700000000001E-3</v>
      </c>
    </row>
    <row r="22" spans="1:14" x14ac:dyDescent="0.25">
      <c r="B22">
        <v>500</v>
      </c>
      <c r="C22" s="6">
        <v>5000000</v>
      </c>
      <c r="D22">
        <v>0.20405799999999999</v>
      </c>
      <c r="E22">
        <v>0.20353099999999999</v>
      </c>
      <c r="F22">
        <f>D22-E22</f>
        <v>5.2699999999999969E-4</v>
      </c>
      <c r="G22">
        <v>1.0218799999999999</v>
      </c>
      <c r="H22" s="17">
        <v>4.5699800000000002E-4</v>
      </c>
      <c r="J22">
        <v>4.0732600000000003</v>
      </c>
      <c r="K22">
        <v>4.0715000000000003</v>
      </c>
      <c r="L22">
        <f t="shared" si="3"/>
        <v>1.7599999999999838E-3</v>
      </c>
      <c r="M22">
        <v>2.0958399999999999</v>
      </c>
      <c r="N22">
        <v>9.3729000000000002E-4</v>
      </c>
    </row>
    <row r="23" spans="1:14" x14ac:dyDescent="0.25">
      <c r="B23" s="16">
        <v>500</v>
      </c>
      <c r="C23" s="14">
        <v>10000000</v>
      </c>
      <c r="D23">
        <v>0.20405799999999999</v>
      </c>
      <c r="E23">
        <v>0.20344200000000001</v>
      </c>
      <c r="F23">
        <f>D23-E23</f>
        <v>6.1599999999997768E-4</v>
      </c>
      <c r="G23">
        <v>1.0202199999999999</v>
      </c>
      <c r="H23">
        <v>3.2262300000000002E-4</v>
      </c>
      <c r="J23">
        <v>4.0732600000000003</v>
      </c>
      <c r="K23">
        <v>4.0723000000000003</v>
      </c>
      <c r="L23">
        <f t="shared" si="3"/>
        <v>9.6000000000007191E-4</v>
      </c>
      <c r="M23">
        <v>2.0964200000000002</v>
      </c>
      <c r="N23">
        <v>6.6294499999999996E-4</v>
      </c>
    </row>
    <row r="24" spans="1:14" x14ac:dyDescent="0.25">
      <c r="B24" s="16">
        <v>600</v>
      </c>
      <c r="C24" s="14">
        <v>1000000</v>
      </c>
      <c r="D24">
        <v>0.20405799999999999</v>
      </c>
      <c r="E24">
        <v>0.203489</v>
      </c>
      <c r="F24">
        <f>D24-E24</f>
        <v>5.6899999999998618E-4</v>
      </c>
      <c r="G24">
        <v>1.02074</v>
      </c>
      <c r="H24">
        <v>1.02074E-3</v>
      </c>
      <c r="J24">
        <v>4.0732600000000003</v>
      </c>
      <c r="K24">
        <v>4.0723399999999996</v>
      </c>
      <c r="L24">
        <f t="shared" ref="L24:L28" si="4">J24-K24</f>
        <v>9.2000000000069804E-4</v>
      </c>
      <c r="M24">
        <v>2.0950700000000002</v>
      </c>
      <c r="N24">
        <v>2.0950700000000001E-3</v>
      </c>
    </row>
    <row r="25" spans="1:14" x14ac:dyDescent="0.25">
      <c r="B25" s="16">
        <v>700</v>
      </c>
      <c r="C25" s="14">
        <v>1000000</v>
      </c>
      <c r="D25">
        <v>0.20405799999999999</v>
      </c>
      <c r="E25">
        <v>0.20433000000000001</v>
      </c>
      <c r="F25">
        <f>D25-E25</f>
        <v>-2.7200000000002222E-4</v>
      </c>
      <c r="G25">
        <v>1.02704</v>
      </c>
      <c r="H25">
        <v>1.0270399999999999E-3</v>
      </c>
      <c r="J25">
        <v>4.0732600000000003</v>
      </c>
      <c r="K25">
        <v>4.0714699999999997</v>
      </c>
      <c r="L25">
        <f t="shared" si="4"/>
        <v>1.7900000000006244E-3</v>
      </c>
      <c r="M25">
        <v>2.09552</v>
      </c>
      <c r="N25">
        <v>2.09552E-3</v>
      </c>
    </row>
    <row r="26" spans="1:14" x14ac:dyDescent="0.25">
      <c r="B26">
        <v>900</v>
      </c>
      <c r="C26" s="6">
        <v>1000000</v>
      </c>
      <c r="D26">
        <v>0.20405799999999999</v>
      </c>
      <c r="E26" s="18">
        <v>0.20371500000000001</v>
      </c>
      <c r="F26">
        <f>D26-E26</f>
        <v>3.4299999999998221E-4</v>
      </c>
      <c r="G26">
        <v>1.0203599999999999</v>
      </c>
      <c r="H26">
        <v>1.0203600000000001E-3</v>
      </c>
      <c r="J26">
        <v>4.0732600000000003</v>
      </c>
      <c r="K26">
        <v>4.0694800000000004</v>
      </c>
      <c r="L26">
        <f t="shared" si="4"/>
        <v>3.7799999999998946E-3</v>
      </c>
      <c r="M26">
        <v>2.0971799999999998</v>
      </c>
      <c r="N26">
        <v>2.0971800000000001E-3</v>
      </c>
    </row>
    <row r="27" spans="1:14" x14ac:dyDescent="0.25">
      <c r="B27">
        <v>950</v>
      </c>
      <c r="C27" s="6">
        <v>5000000</v>
      </c>
      <c r="D27">
        <v>0.20405799999999999</v>
      </c>
      <c r="E27">
        <v>0.20453199999999999</v>
      </c>
      <c r="F27">
        <f>D27-E27</f>
        <v>-4.740000000000022E-4</v>
      </c>
      <c r="G27">
        <v>1.02572</v>
      </c>
      <c r="H27">
        <v>4.5871699999999998E-4</v>
      </c>
      <c r="J27">
        <v>4.0732600000000003</v>
      </c>
      <c r="K27">
        <v>4.0732699999999999</v>
      </c>
      <c r="L27">
        <f t="shared" si="4"/>
        <v>-9.9999999996214228E-6</v>
      </c>
      <c r="M27">
        <v>2.0961699999999999</v>
      </c>
      <c r="N27">
        <v>9.3743400000000001E-4</v>
      </c>
    </row>
    <row r="28" spans="1:14" x14ac:dyDescent="0.25">
      <c r="B28" s="16">
        <v>600</v>
      </c>
      <c r="C28" s="14">
        <v>6000000</v>
      </c>
      <c r="D28">
        <v>0.20405799999999999</v>
      </c>
      <c r="E28">
        <v>0.20349</v>
      </c>
      <c r="F28">
        <f>D28-E28</f>
        <v>5.6799999999998518E-4</v>
      </c>
      <c r="G28">
        <v>1.0207999999999999</v>
      </c>
      <c r="H28">
        <v>4.1674099999999999E-4</v>
      </c>
      <c r="J28">
        <v>4.0732600000000003</v>
      </c>
      <c r="K28">
        <v>4.0714800000000002</v>
      </c>
      <c r="L28">
        <f t="shared" si="4"/>
        <v>1.7800000000001148E-3</v>
      </c>
      <c r="M28">
        <v>2.09632</v>
      </c>
      <c r="N28">
        <v>8.5582099999999999E-4</v>
      </c>
    </row>
    <row r="30" spans="1:14" x14ac:dyDescent="0.25">
      <c r="A30" t="s">
        <v>36</v>
      </c>
      <c r="B30" s="4">
        <v>500</v>
      </c>
      <c r="C30" s="19">
        <v>500000</v>
      </c>
      <c r="D30" s="4">
        <v>92.175700000000006</v>
      </c>
      <c r="E30" s="4">
        <v>91.858000000000004</v>
      </c>
      <c r="F30" s="4">
        <f>+D30-E30</f>
        <v>0.31770000000000209</v>
      </c>
      <c r="G30" s="4">
        <v>372.55399999999997</v>
      </c>
      <c r="H30" s="20">
        <v>0.52687099999999998</v>
      </c>
      <c r="I30" s="4"/>
      <c r="J30" s="4"/>
      <c r="K30" s="4"/>
      <c r="L30" s="4"/>
      <c r="M30" s="4"/>
      <c r="N30" s="4"/>
    </row>
    <row r="31" spans="1:14" x14ac:dyDescent="0.25">
      <c r="B31" s="4">
        <v>500</v>
      </c>
      <c r="C31" s="19">
        <v>1000000</v>
      </c>
      <c r="D31" s="4">
        <v>92.175700000000006</v>
      </c>
      <c r="E31" s="4">
        <v>91.844999999999999</v>
      </c>
      <c r="F31" s="4">
        <f>+D31-E31</f>
        <v>0.33070000000000732</v>
      </c>
      <c r="G31" s="4">
        <v>375.21499999999997</v>
      </c>
      <c r="H31" s="20">
        <v>0.37521500000000002</v>
      </c>
      <c r="I31" s="4"/>
      <c r="J31" s="4">
        <v>1.2475000000000001</v>
      </c>
      <c r="K31" s="4">
        <v>1.2542800000000001</v>
      </c>
      <c r="L31" s="4">
        <f>+J31-K31</f>
        <v>-6.7800000000000082E-3</v>
      </c>
      <c r="M31" s="21">
        <v>2.46068</v>
      </c>
      <c r="N31" s="21">
        <v>2.4606799999999998E-3</v>
      </c>
    </row>
    <row r="32" spans="1:14" x14ac:dyDescent="0.25">
      <c r="B32" s="4">
        <v>500</v>
      </c>
      <c r="C32" s="19">
        <v>5000000</v>
      </c>
      <c r="D32" s="4">
        <v>92.175700000000006</v>
      </c>
      <c r="E32" s="4">
        <v>91.731200000000001</v>
      </c>
      <c r="F32" s="4">
        <f t="shared" ref="F32:F38" si="5">+D32-E32</f>
        <v>0.444500000000005</v>
      </c>
      <c r="G32" s="4">
        <v>378.661</v>
      </c>
      <c r="H32" s="20">
        <v>0.16934199999999999</v>
      </c>
      <c r="I32" s="4"/>
      <c r="J32" s="4">
        <v>1.2475000000000001</v>
      </c>
      <c r="K32" s="4">
        <v>1.25478</v>
      </c>
      <c r="L32" s="4">
        <f>+J32-K32</f>
        <v>-7.2799999999999532E-3</v>
      </c>
      <c r="M32" s="21">
        <v>2.4605100000000002</v>
      </c>
      <c r="N32" s="21">
        <v>1.10038E-3</v>
      </c>
    </row>
    <row r="33" spans="2:14" x14ac:dyDescent="0.25">
      <c r="B33" s="22">
        <v>500</v>
      </c>
      <c r="C33" s="23">
        <v>10000000</v>
      </c>
      <c r="D33" s="4">
        <v>92.175700000000006</v>
      </c>
      <c r="E33" s="4">
        <v>91.605800000000002</v>
      </c>
      <c r="F33" s="4">
        <f t="shared" si="5"/>
        <v>0.56990000000000407</v>
      </c>
      <c r="G33" s="4">
        <v>367.03800000000001</v>
      </c>
      <c r="H33" s="20">
        <v>0.116068</v>
      </c>
      <c r="I33" s="4"/>
      <c r="J33" s="4">
        <v>1.2475000000000001</v>
      </c>
      <c r="K33" s="4">
        <v>1.2559400000000001</v>
      </c>
      <c r="L33" s="4">
        <f>+J33-K33</f>
        <v>-8.4400000000000031E-3</v>
      </c>
      <c r="M33" s="21">
        <v>2.4614799999999999</v>
      </c>
      <c r="N33" s="21">
        <v>7.7838699999999996E-4</v>
      </c>
    </row>
    <row r="34" spans="2:14" x14ac:dyDescent="0.25">
      <c r="B34" s="4">
        <v>500</v>
      </c>
      <c r="C34" s="19">
        <v>15000000</v>
      </c>
      <c r="D34" s="4"/>
      <c r="E34" s="4"/>
      <c r="F34" s="4"/>
      <c r="G34" s="4"/>
      <c r="H34" s="20"/>
      <c r="I34" s="4"/>
      <c r="J34" s="4">
        <v>1.2475000000000001</v>
      </c>
      <c r="K34" s="4">
        <v>1.25606</v>
      </c>
      <c r="L34" s="4">
        <f>+J34-K34</f>
        <v>-8.559999999999901E-3</v>
      </c>
      <c r="M34" s="21">
        <v>2.46129</v>
      </c>
      <c r="N34" s="21">
        <v>6.3550300000000004E-4</v>
      </c>
    </row>
    <row r="35" spans="2:14" hidden="1" x14ac:dyDescent="0.25">
      <c r="B35" s="4">
        <v>600</v>
      </c>
      <c r="C35" s="19">
        <v>6000000</v>
      </c>
      <c r="D35" s="4">
        <v>92.175700000000006</v>
      </c>
      <c r="E35" s="4">
        <v>91.733999999999995</v>
      </c>
      <c r="F35" s="4">
        <f t="shared" si="5"/>
        <v>0.44170000000001153</v>
      </c>
      <c r="G35" s="4">
        <v>364.18799999999999</v>
      </c>
      <c r="H35" s="20">
        <v>0.14867900000000001</v>
      </c>
      <c r="I35" s="4"/>
      <c r="J35" s="4"/>
      <c r="K35" s="4"/>
      <c r="L35" s="4"/>
      <c r="M35" s="21"/>
      <c r="N35" s="21"/>
    </row>
    <row r="36" spans="2:14" hidden="1" x14ac:dyDescent="0.25">
      <c r="B36" s="4">
        <v>600</v>
      </c>
      <c r="C36" s="19">
        <v>1000000</v>
      </c>
      <c r="D36" s="4">
        <v>92.175700000000006</v>
      </c>
      <c r="E36" s="4">
        <v>91.599599999999995</v>
      </c>
      <c r="F36" s="4">
        <f t="shared" si="5"/>
        <v>0.57610000000001094</v>
      </c>
      <c r="G36" s="4">
        <v>351.59</v>
      </c>
      <c r="H36" s="4">
        <v>0.35159000000000001</v>
      </c>
      <c r="I36" s="4"/>
      <c r="J36" s="4">
        <v>1.2475000000000001</v>
      </c>
      <c r="K36" s="4"/>
      <c r="L36" s="4"/>
      <c r="M36" s="21"/>
      <c r="N36" s="21"/>
    </row>
    <row r="37" spans="2:14" x14ac:dyDescent="0.25">
      <c r="B37" s="22">
        <v>700</v>
      </c>
      <c r="C37" s="23">
        <v>1000000</v>
      </c>
      <c r="D37" s="4">
        <v>92.175700000000006</v>
      </c>
      <c r="E37" s="4">
        <v>92.240499999999997</v>
      </c>
      <c r="F37" s="4">
        <f t="shared" si="5"/>
        <v>-6.4799999999991087E-2</v>
      </c>
      <c r="G37" s="4">
        <v>392.99099999999999</v>
      </c>
      <c r="H37" s="4">
        <v>0.39299099999999998</v>
      </c>
      <c r="I37" s="4"/>
      <c r="J37" s="4">
        <v>1.2475000000000001</v>
      </c>
      <c r="K37" s="4">
        <v>1.25214</v>
      </c>
      <c r="L37" s="4">
        <f>+J37-K37</f>
        <v>-4.6399999999999775E-3</v>
      </c>
      <c r="M37" s="21">
        <v>2.4571700000000001</v>
      </c>
      <c r="N37" s="21">
        <v>2.4571699999999998E-3</v>
      </c>
    </row>
    <row r="38" spans="2:14" x14ac:dyDescent="0.25">
      <c r="B38" s="22">
        <v>900</v>
      </c>
      <c r="C38" s="23">
        <v>1000000</v>
      </c>
      <c r="D38" s="4">
        <v>92.175700000000006</v>
      </c>
      <c r="E38" s="4">
        <v>91.896799999999999</v>
      </c>
      <c r="F38" s="4">
        <f t="shared" si="5"/>
        <v>0.27890000000000725</v>
      </c>
      <c r="G38" s="4">
        <v>358.89699999999999</v>
      </c>
      <c r="H38" s="4">
        <v>0.35889700000000002</v>
      </c>
      <c r="I38" s="4"/>
      <c r="J38" s="4">
        <v>1.2475000000000001</v>
      </c>
      <c r="K38" s="4">
        <v>1.2511000000000001</v>
      </c>
      <c r="L38" s="4">
        <f>+J38-K38</f>
        <v>-3.6000000000000476E-3</v>
      </c>
      <c r="M38" s="21">
        <v>2.4571399999999999</v>
      </c>
      <c r="N38" s="21">
        <v>2.45714E-3</v>
      </c>
    </row>
    <row r="39" spans="2:14" x14ac:dyDescent="0.25">
      <c r="B39" s="4">
        <v>950</v>
      </c>
      <c r="C39" s="19">
        <v>1000000</v>
      </c>
      <c r="D39" s="4">
        <v>92.175700000000006</v>
      </c>
      <c r="E39" s="4">
        <v>92.546499999999995</v>
      </c>
      <c r="F39" s="4">
        <f>+D39-E39</f>
        <v>-0.37079999999998847</v>
      </c>
      <c r="G39" s="4">
        <v>398.52699999999999</v>
      </c>
      <c r="H39" s="4">
        <v>0.39852700000000002</v>
      </c>
      <c r="I39" s="4"/>
      <c r="J39" s="4">
        <v>1.2475000000000001</v>
      </c>
      <c r="K39" s="24">
        <v>1.24942</v>
      </c>
      <c r="L39" s="4">
        <f>+J39-K39</f>
        <v>-1.9199999999999218E-3</v>
      </c>
      <c r="M39" s="21">
        <v>2.4551599999999998</v>
      </c>
      <c r="N39" s="21">
        <v>2.4551600000000001E-3</v>
      </c>
    </row>
    <row r="40" spans="2:14" hidden="1" x14ac:dyDescent="0.25">
      <c r="B40" s="4">
        <v>970</v>
      </c>
      <c r="C40" s="19">
        <v>1000000</v>
      </c>
      <c r="D40" s="4">
        <v>92.175700000000006</v>
      </c>
      <c r="E40" s="4">
        <v>92.243200000000002</v>
      </c>
      <c r="F40" s="4">
        <f>+D40-E40</f>
        <v>-6.7499999999995453E-2</v>
      </c>
      <c r="G40" s="4">
        <v>368.05599999999998</v>
      </c>
      <c r="H40" s="4">
        <v>0.36805599999999999</v>
      </c>
      <c r="I40" s="4"/>
      <c r="J40" s="4"/>
      <c r="K40" s="24"/>
      <c r="L40" s="4"/>
      <c r="M40" s="21"/>
      <c r="N40" s="21"/>
    </row>
    <row r="41" spans="2:14" hidden="1" x14ac:dyDescent="0.25">
      <c r="B41" s="4">
        <v>970</v>
      </c>
      <c r="C41" s="19">
        <v>5000000</v>
      </c>
      <c r="D41" s="4">
        <v>92.175700000000006</v>
      </c>
      <c r="E41" s="4">
        <v>91.8001</v>
      </c>
      <c r="F41" s="4">
        <f>+D41-E41</f>
        <v>0.37560000000000571</v>
      </c>
      <c r="G41" s="4">
        <v>368.53800000000001</v>
      </c>
      <c r="H41" s="4">
        <v>0.16481499999999999</v>
      </c>
      <c r="I41" s="4"/>
      <c r="J41" s="4"/>
      <c r="K41" s="24"/>
      <c r="L41" s="4"/>
      <c r="M41" s="21"/>
      <c r="N41" s="21"/>
    </row>
    <row r="42" spans="2:14" hidden="1" x14ac:dyDescent="0.25">
      <c r="B42" s="4">
        <v>974</v>
      </c>
      <c r="C42" s="19">
        <v>1000000</v>
      </c>
      <c r="D42" s="4">
        <v>92.175700000000006</v>
      </c>
      <c r="E42" s="4">
        <v>92.281000000000006</v>
      </c>
      <c r="F42" s="4">
        <f>+D42-E42</f>
        <v>-0.10529999999999973</v>
      </c>
      <c r="G42" s="4">
        <v>381.85300000000001</v>
      </c>
      <c r="H42" s="4">
        <v>0.381853</v>
      </c>
      <c r="I42" s="4"/>
      <c r="J42" s="4"/>
      <c r="K42" s="24"/>
      <c r="L42" s="4"/>
      <c r="M42" s="21"/>
      <c r="N42" s="21"/>
    </row>
    <row r="43" spans="2:14" hidden="1" x14ac:dyDescent="0.25">
      <c r="B43" s="22">
        <v>975</v>
      </c>
      <c r="C43" s="19">
        <v>1000000</v>
      </c>
      <c r="D43" s="4">
        <v>92.175700000000006</v>
      </c>
      <c r="E43" s="4">
        <v>92.089100000000002</v>
      </c>
      <c r="F43" s="4">
        <f>+D43-E43</f>
        <v>8.6600000000004229E-2</v>
      </c>
      <c r="G43" s="4">
        <v>367.84399999999999</v>
      </c>
      <c r="H43" s="4">
        <v>0.367844</v>
      </c>
      <c r="I43" s="4"/>
      <c r="J43" s="4"/>
      <c r="K43" s="24"/>
      <c r="L43" s="4"/>
      <c r="M43" s="21"/>
      <c r="N43" s="21"/>
    </row>
    <row r="44" spans="2:14" hidden="1" x14ac:dyDescent="0.25">
      <c r="B44" s="22">
        <v>975</v>
      </c>
      <c r="C44" s="19">
        <v>5000000</v>
      </c>
      <c r="D44" s="4">
        <v>92.175700000000006</v>
      </c>
      <c r="E44" s="4">
        <v>91.931399999999996</v>
      </c>
      <c r="F44" s="4">
        <f>+D44-E44</f>
        <v>0.24430000000000973</v>
      </c>
      <c r="G44" s="4"/>
      <c r="H44" s="4"/>
      <c r="I44" s="4"/>
      <c r="J44" s="4"/>
      <c r="K44" s="24"/>
      <c r="L44" s="4"/>
      <c r="M44" s="21"/>
      <c r="N44" s="21"/>
    </row>
    <row r="45" spans="2:14" x14ac:dyDescent="0.25">
      <c r="B45" s="22">
        <v>1000</v>
      </c>
      <c r="C45" s="23">
        <v>1000000</v>
      </c>
      <c r="D45" s="4">
        <v>92.175700000000006</v>
      </c>
      <c r="E45" s="4">
        <v>91.564599999999999</v>
      </c>
      <c r="F45" s="4">
        <f>+D45-E45</f>
        <v>0.61110000000000753</v>
      </c>
      <c r="G45" s="4">
        <v>352.82400000000001</v>
      </c>
      <c r="H45" s="4">
        <v>0.35282400000000003</v>
      </c>
      <c r="I45" s="4"/>
      <c r="J45" s="4">
        <v>1.2475000000000001</v>
      </c>
      <c r="K45" s="24">
        <v>1.24861</v>
      </c>
      <c r="L45" s="4">
        <f>+J45-K45</f>
        <v>-1.1099999999999444E-3</v>
      </c>
      <c r="M45" s="21">
        <v>2.4550399999999999</v>
      </c>
      <c r="N45" s="21">
        <v>2.4550399999999999E-3</v>
      </c>
    </row>
    <row r="46" spans="2:14" x14ac:dyDescent="0.25">
      <c r="B46" s="22">
        <v>1000</v>
      </c>
      <c r="C46" s="23">
        <v>5000000</v>
      </c>
      <c r="D46" s="4">
        <v>92.175700000000006</v>
      </c>
      <c r="E46" s="4">
        <v>91.744399999999999</v>
      </c>
      <c r="F46" s="4">
        <f>+D46-E46</f>
        <v>0.43130000000000734</v>
      </c>
      <c r="G46" s="4">
        <v>361.59800000000001</v>
      </c>
      <c r="H46" s="4">
        <v>0.16171099999999999</v>
      </c>
      <c r="I46" s="4"/>
      <c r="J46" s="4">
        <v>1.2475000000000001</v>
      </c>
      <c r="K46" s="4">
        <v>1.2521800000000001</v>
      </c>
      <c r="L46" s="4">
        <f>+J46-K46</f>
        <v>-4.6800000000000175E-3</v>
      </c>
      <c r="M46" s="21">
        <v>2.4567800000000002</v>
      </c>
      <c r="N46" s="21">
        <v>1.0987E-3</v>
      </c>
    </row>
    <row r="47" spans="2:14" x14ac:dyDescent="0.25">
      <c r="B47" s="4">
        <v>500</v>
      </c>
      <c r="C47" s="23">
        <v>30000000</v>
      </c>
      <c r="D47" s="4">
        <v>92.175700000000006</v>
      </c>
      <c r="E47" s="4">
        <v>91.568600000000004</v>
      </c>
      <c r="F47" s="4">
        <f>+D47-E47</f>
        <v>0.60710000000000264</v>
      </c>
      <c r="G47" s="4">
        <v>359.50400000000002</v>
      </c>
      <c r="H47" s="20">
        <v>6.5636200000000006E-2</v>
      </c>
      <c r="I47" s="4"/>
      <c r="J47" s="4">
        <v>1.2475000000000001</v>
      </c>
      <c r="K47" s="4">
        <v>1.2558199999999999</v>
      </c>
      <c r="L47" s="4">
        <f>+J47-K47</f>
        <v>-8.319999999999883E-3</v>
      </c>
      <c r="M47" s="4">
        <v>2.4611200000000002</v>
      </c>
      <c r="N47" s="4">
        <v>4.4933700000000001E-4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D15" sqref="D15"/>
    </sheetView>
  </sheetViews>
  <sheetFormatPr defaultRowHeight="15" x14ac:dyDescent="0.25"/>
  <cols>
    <col min="1" max="1" width="7.5703125" customWidth="1"/>
    <col min="2" max="2" width="30.140625" customWidth="1"/>
    <col min="3" max="3" width="12" bestFit="1" customWidth="1"/>
    <col min="5" max="6" width="12" bestFit="1" customWidth="1"/>
    <col min="7" max="7" width="16.140625" bestFit="1" customWidth="1"/>
  </cols>
  <sheetData>
    <row r="1" spans="1:5" x14ac:dyDescent="0.25">
      <c r="B1" t="s">
        <v>31</v>
      </c>
    </row>
    <row r="2" spans="1:5" x14ac:dyDescent="0.25">
      <c r="A2" t="s">
        <v>5</v>
      </c>
      <c r="B2">
        <v>6.31375283535289</v>
      </c>
      <c r="C2">
        <f>(B2*B2)</f>
        <v>39.863474865926655</v>
      </c>
      <c r="E2">
        <f t="shared" ref="E2:E21" si="0">POWER((B2-E$24),2)</f>
        <v>1.2166328691234867</v>
      </c>
    </row>
    <row r="3" spans="1:5" x14ac:dyDescent="0.25">
      <c r="A3" t="s">
        <v>6</v>
      </c>
      <c r="B3">
        <v>0</v>
      </c>
      <c r="C3">
        <f t="shared" ref="C3:C21" si="1">(B3*B3)</f>
        <v>0</v>
      </c>
      <c r="E3">
        <f t="shared" si="0"/>
        <v>27.151832350155669</v>
      </c>
    </row>
    <row r="4" spans="1:5" x14ac:dyDescent="0.25">
      <c r="A4" t="s">
        <v>7</v>
      </c>
      <c r="B4">
        <v>9.4049993693729395</v>
      </c>
      <c r="C4">
        <f t="shared" si="1"/>
        <v>88.454013137905392</v>
      </c>
      <c r="E4">
        <f t="shared" si="0"/>
        <v>17.59179475207986</v>
      </c>
    </row>
    <row r="5" spans="1:5" x14ac:dyDescent="0.25">
      <c r="A5" t="s">
        <v>8</v>
      </c>
      <c r="B5">
        <v>7.8553687255514903</v>
      </c>
      <c r="C5">
        <f t="shared" si="1"/>
        <v>61.706817814372442</v>
      </c>
      <c r="E5">
        <f t="shared" si="0"/>
        <v>6.9940504365030618</v>
      </c>
    </row>
    <row r="6" spans="1:5" x14ac:dyDescent="0.25">
      <c r="A6" t="s">
        <v>9</v>
      </c>
      <c r="B6">
        <v>0</v>
      </c>
      <c r="C6">
        <f t="shared" si="1"/>
        <v>0</v>
      </c>
      <c r="E6">
        <f t="shared" si="0"/>
        <v>27.151832350155669</v>
      </c>
    </row>
    <row r="7" spans="1:5" x14ac:dyDescent="0.25">
      <c r="A7" t="s">
        <v>10</v>
      </c>
      <c r="B7">
        <v>3.8456985107117898</v>
      </c>
      <c r="C7">
        <f t="shared" si="1"/>
        <v>14.789397035290879</v>
      </c>
      <c r="E7">
        <f t="shared" si="0"/>
        <v>1.8633437694559145</v>
      </c>
    </row>
    <row r="8" spans="1:5" x14ac:dyDescent="0.25">
      <c r="A8" t="s">
        <v>11</v>
      </c>
      <c r="B8">
        <v>10.7438852950936</v>
      </c>
      <c r="C8">
        <f t="shared" si="1"/>
        <v>115.4310712341285</v>
      </c>
      <c r="E8">
        <f t="shared" si="0"/>
        <v>30.615674554573268</v>
      </c>
    </row>
    <row r="9" spans="1:5" x14ac:dyDescent="0.25">
      <c r="A9" t="s">
        <v>12</v>
      </c>
      <c r="B9">
        <v>0</v>
      </c>
      <c r="C9">
        <f t="shared" si="1"/>
        <v>0</v>
      </c>
      <c r="E9">
        <f t="shared" si="0"/>
        <v>27.151832350155669</v>
      </c>
    </row>
    <row r="10" spans="1:5" x14ac:dyDescent="0.25">
      <c r="A10" t="s">
        <v>13</v>
      </c>
      <c r="B10">
        <v>21.897953924708499</v>
      </c>
      <c r="C10">
        <f t="shared" si="1"/>
        <v>479.52038608865638</v>
      </c>
      <c r="E10">
        <f t="shared" si="0"/>
        <v>278.46304130904707</v>
      </c>
    </row>
    <row r="11" spans="1:5" x14ac:dyDescent="0.25">
      <c r="A11" t="s">
        <v>14</v>
      </c>
      <c r="B11">
        <v>0</v>
      </c>
      <c r="C11">
        <f t="shared" si="1"/>
        <v>0</v>
      </c>
      <c r="E11">
        <f t="shared" si="0"/>
        <v>27.151832350155669</v>
      </c>
    </row>
    <row r="12" spans="1:5" x14ac:dyDescent="0.25">
      <c r="A12" t="s">
        <v>15</v>
      </c>
      <c r="B12">
        <v>0</v>
      </c>
      <c r="C12">
        <f t="shared" si="1"/>
        <v>0</v>
      </c>
      <c r="E12">
        <f t="shared" si="0"/>
        <v>27.151832350155669</v>
      </c>
    </row>
    <row r="13" spans="1:5" x14ac:dyDescent="0.25">
      <c r="A13" t="s">
        <v>16</v>
      </c>
      <c r="B13">
        <v>0</v>
      </c>
      <c r="C13">
        <f t="shared" si="1"/>
        <v>0</v>
      </c>
      <c r="E13">
        <f t="shared" si="0"/>
        <v>27.151832350155669</v>
      </c>
    </row>
    <row r="14" spans="1:5" x14ac:dyDescent="0.25">
      <c r="A14" t="s">
        <v>17</v>
      </c>
      <c r="B14">
        <v>6.8018317414254303</v>
      </c>
      <c r="C14">
        <f t="shared" si="1"/>
        <v>46.264915038662501</v>
      </c>
      <c r="E14">
        <f t="shared" si="0"/>
        <v>2.5315665165382435</v>
      </c>
    </row>
    <row r="15" spans="1:5" x14ac:dyDescent="0.25">
      <c r="A15" t="s">
        <v>18</v>
      </c>
      <c r="B15">
        <v>0</v>
      </c>
      <c r="C15">
        <f t="shared" si="1"/>
        <v>0</v>
      </c>
      <c r="E15">
        <f t="shared" si="0"/>
        <v>27.151832350155669</v>
      </c>
    </row>
    <row r="16" spans="1:5" x14ac:dyDescent="0.25">
      <c r="A16" t="s">
        <v>19</v>
      </c>
      <c r="B16">
        <v>12.382210416543399</v>
      </c>
      <c r="C16">
        <f t="shared" si="1"/>
        <v>153.31913479955585</v>
      </c>
      <c r="E16">
        <f t="shared" si="0"/>
        <v>51.4299590298358</v>
      </c>
    </row>
    <row r="17" spans="1:5" x14ac:dyDescent="0.25">
      <c r="A17" t="s">
        <v>20</v>
      </c>
      <c r="B17">
        <v>1.15784555709014</v>
      </c>
      <c r="C17">
        <f t="shared" si="1"/>
        <v>1.3406063340733767</v>
      </c>
      <c r="E17">
        <f t="shared" si="0"/>
        <v>16.425969701081222</v>
      </c>
    </row>
    <row r="18" spans="1:5" x14ac:dyDescent="0.25">
      <c r="A18" t="s">
        <v>21</v>
      </c>
      <c r="B18">
        <v>5.4557834198184798</v>
      </c>
      <c r="C18">
        <f t="shared" si="1"/>
        <v>29.765572723966226</v>
      </c>
      <c r="E18">
        <f t="shared" si="0"/>
        <v>6.0045289921666273E-2</v>
      </c>
    </row>
    <row r="19" spans="1:5" x14ac:dyDescent="0.25">
      <c r="A19" t="s">
        <v>22</v>
      </c>
      <c r="B19">
        <v>18.355510510605701</v>
      </c>
      <c r="C19">
        <f t="shared" si="1"/>
        <v>336.92476610495635</v>
      </c>
      <c r="E19">
        <f t="shared" si="0"/>
        <v>172.78493879482065</v>
      </c>
    </row>
    <row r="20" spans="1:5" x14ac:dyDescent="0.25">
      <c r="A20" t="s">
        <v>23</v>
      </c>
      <c r="B20">
        <v>0</v>
      </c>
      <c r="C20">
        <f t="shared" si="1"/>
        <v>0</v>
      </c>
      <c r="E20">
        <f t="shared" si="0"/>
        <v>27.151832350155669</v>
      </c>
    </row>
    <row r="21" spans="1:5" x14ac:dyDescent="0.25">
      <c r="A21" t="s">
        <v>24</v>
      </c>
      <c r="B21">
        <v>0</v>
      </c>
      <c r="C21">
        <f t="shared" si="1"/>
        <v>0</v>
      </c>
      <c r="E21">
        <f t="shared" si="0"/>
        <v>27.151832350155669</v>
      </c>
    </row>
    <row r="23" spans="1:5" x14ac:dyDescent="0.25">
      <c r="B23" s="10" t="s">
        <v>25</v>
      </c>
      <c r="C23" s="10" t="s">
        <v>26</v>
      </c>
      <c r="E23" t="s">
        <v>27</v>
      </c>
    </row>
    <row r="24" spans="1:5" x14ac:dyDescent="0.25">
      <c r="B24" s="10">
        <f>+SUM(B2:B21)</f>
        <v>104.21484030627435</v>
      </c>
      <c r="C24" s="10">
        <f>SUM(C2:C21)</f>
        <v>1367.3801551774945</v>
      </c>
      <c r="E24">
        <f>AVERAGE(B2:B21)</f>
        <v>5.2107420153137181</v>
      </c>
    </row>
    <row r="25" spans="1:5" x14ac:dyDescent="0.25">
      <c r="A25" t="s">
        <v>29</v>
      </c>
    </row>
    <row r="26" spans="1:5" x14ac:dyDescent="0.25">
      <c r="A26" s="15">
        <f>_xlfn.STDEV.S(B2:B21)</f>
        <v>6.5868429790173826</v>
      </c>
    </row>
    <row r="27" spans="1:5" x14ac:dyDescent="0.25">
      <c r="A27" t="s">
        <v>30</v>
      </c>
    </row>
    <row r="28" spans="1:5" x14ac:dyDescent="0.25">
      <c r="A28" s="5">
        <f>A26* EXP(-0.08*0.25)</f>
        <v>6.4564147493127537</v>
      </c>
    </row>
    <row r="30" spans="1:5" x14ac:dyDescent="0.25">
      <c r="A30" t="s">
        <v>28</v>
      </c>
    </row>
    <row r="31" spans="1:5" x14ac:dyDescent="0.25">
      <c r="A31" s="13">
        <f>SQRT((C24 - (1 / 20)*(B24*B24)) / (20 - 1)) *( EXP(-0.08*0.25))</f>
        <v>6.4564147493127537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 1-4</vt:lpstr>
      <vt:lpstr>Standard Deviation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2017-07-06T23:24:49Z</dcterms:modified>
</cp:coreProperties>
</file>