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banedanmarkonline-my.sharepoint.com/personal/srod_bane_dk/Documents/"/>
    </mc:Choice>
  </mc:AlternateContent>
  <xr:revisionPtr revIDLastSave="0" documentId="8_{8FC0193C-2E87-48C9-B708-E4E0EB9E894E}" xr6:coauthVersionLast="46" xr6:coauthVersionMax="46" xr10:uidLastSave="{00000000-0000-0000-0000-000000000000}"/>
  <bookViews>
    <workbookView xWindow="-120" yWindow="-120" windowWidth="29040" windowHeight="15840" activeTab="3" xr2:uid="{B032A057-C5B6-4224-836E-26C3D28C997C}"/>
  </bookViews>
  <sheets>
    <sheet name="NL og DK togpunktlighed" sheetId="5" r:id="rId1"/>
    <sheet name="Punktlighedstal for DSB, Arriva" sheetId="1" r:id="rId2"/>
    <sheet name="Punktlighedstal for KH" sheetId="3" r:id="rId3"/>
    <sheet name="Pivot" sheetId="4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B6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</calcChain>
</file>

<file path=xl/sharedStrings.xml><?xml version="1.0" encoding="utf-8"?>
<sst xmlns="http://schemas.openxmlformats.org/spreadsheetml/2006/main" count="84" uniqueCount="36">
  <si>
    <t>TOGPUNKTLIGHED</t>
  </si>
  <si>
    <t>2015 Q1</t>
  </si>
  <si>
    <t>2015 Q2</t>
  </si>
  <si>
    <t>SAMLET</t>
  </si>
  <si>
    <t>KH</t>
  </si>
  <si>
    <t>Kvartal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</si>
  <si>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</si>
  <si>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</si>
  <si>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</si>
  <si>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</si>
  <si>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</si>
  <si>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</si>
  <si>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</si>
  <si>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</si>
  <si>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</si>
  <si>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</si>
  <si>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</si>
  <si>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</si>
  <si>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</si>
  <si>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</si>
  <si>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</si>
  <si>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København H</t>
  </si>
  <si>
    <t>DSB Fjern</t>
  </si>
  <si>
    <t>Resten af Holland</t>
  </si>
  <si>
    <t>Utrecht</t>
  </si>
  <si>
    <t>Rækkemærkater</t>
  </si>
  <si>
    <t>Hovedtotal</t>
  </si>
  <si>
    <t>Hele DSB Fjern</t>
  </si>
  <si>
    <t xml:space="preserve"> København H</t>
  </si>
  <si>
    <t xml:space="preserve"> Resten af Holland</t>
  </si>
  <si>
    <t xml:space="preserve"> Utrecht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</si>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</sst>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center" vertical="center" readingOrder="1"/>
    </xf>
    <xf numFmtId="0" fontId="0" fillId="0" borderId="0" xfId="0" applyAlignment="1">
      <alignment wrapText="1"/>
    </xf>
    <xf numFmtId="9" fontId="0" fillId="0" borderId="0" xfId="1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rocent" xfId="1" builtinId="5"/>
  </cellStyles>
  <dxfs count="1">
    <dxf>
      <numFmt numFmtId="164" formatCode="0.0%"/>
    </dxf>
  </dxfs>
  <tableStyles count="0" defaultTableStyle="TableStyleMedium2" defaultPivotStyle="PivotStyleLight16"/>
  <colors>
    <mruColors>
      <color rgb="FFF9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[Udtræk fra TAO v2 til studenter.xlsx]Pivot!Pivottabel2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0070C0"/>
            </a:solidFill>
            <a:prstDash val="sysDot"/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prstDash val="sysDot"/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prstDash val="sysDot"/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rgbClr val="00B050"/>
            </a:solidFill>
            <a:prstDash val="sysDot"/>
            <a:round/>
          </a:ln>
          <a:effectLst/>
        </c:spPr>
        <c:marker>
          <c:symbol val="none"/>
        </c:marker>
      </c:pivotFmt>
      <c:pivotFmt>
        <c:idx val="8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orbel" panose="020B0503020204020204" pitchFamily="34" charset="0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8100" cap="rnd">
            <a:solidFill>
              <a:srgbClr val="0070C0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orbel" panose="020B0503020204020204" pitchFamily="34" charset="0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8100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orbel" panose="020B0503020204020204" pitchFamily="34" charset="0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8100" cap="rnd">
            <a:solidFill>
              <a:srgbClr val="00B050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orbel" panose="020B0503020204020204" pitchFamily="34" charset="0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064402340730465E-2"/>
          <c:y val="0.1375244764090901"/>
          <c:w val="0.86978154830955012"/>
          <c:h val="0.76619083165764912"/>
        </c:manualLayout>
      </c:layout>
      <c:lineChart>
        <c:grouping val="standard"/>
        <c:varyColors val="0"/>
        <c:ser>
          <c:idx val="0"/>
          <c:order val="0"/>
          <c:tx>
            <c:strRef>
              <c:f>Pivot!$I$1</c:f>
              <c:strCache>
                <c:ptCount val="1"/>
                <c:pt idx="0">
                  <c:v>Hele DSB Fjern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Pivot!$H$2:$H$19</c:f>
              <c:strCache>
                <c:ptCount val="17"/>
                <c:pt idx="0">
                  <c:v>2015</c:v>
                </c:pt>
                <c:pt idx="1">
                  <c:v>2015 Q2</c:v>
                </c:pt>
                <c:pt idx="2">
                  <c:v>2015 Q3</c:v>
                </c:pt>
                <c:pt idx="3">
                  <c:v>2015 Q4</c:v>
                </c:pt>
                <c:pt idx="4">
                  <c:v>2016</c:v>
                </c:pt>
                <c:pt idx="5">
                  <c:v>2016 Q2</c:v>
                </c:pt>
                <c:pt idx="6">
                  <c:v>2016 Q3</c:v>
                </c:pt>
                <c:pt idx="7">
                  <c:v>2016 Q4</c:v>
                </c:pt>
                <c:pt idx="8">
                  <c:v>2017</c:v>
                </c:pt>
                <c:pt idx="9">
                  <c:v>2017 Q2</c:v>
                </c:pt>
                <c:pt idx="10">
                  <c:v>2017 Q3</c:v>
                </c:pt>
                <c:pt idx="11">
                  <c:v>2017 Q4</c:v>
                </c:pt>
                <c:pt idx="12">
                  <c:v>2018</c:v>
                </c:pt>
                <c:pt idx="13">
                  <c:v>2018 Q2</c:v>
                </c:pt>
                <c:pt idx="14">
                  <c:v>2018 Q3</c:v>
                </c:pt>
                <c:pt idx="15">
                  <c:v>2018 Q4</c:v>
                </c:pt>
                <c:pt idx="16">
                  <c:v>2019</c:v>
                </c:pt>
              </c:strCache>
            </c:strRef>
          </c:cat>
          <c:val>
            <c:numRef>
              <c:f>Pivot!$I$2:$I$19</c:f>
              <c:numCache>
                <c:formatCode>0.0%</c:formatCode>
                <c:ptCount val="17"/>
                <c:pt idx="0">
                  <c:v>0.876</c:v>
                </c:pt>
                <c:pt idx="1">
                  <c:v>0.82833333333333348</c:v>
                </c:pt>
                <c:pt idx="2">
                  <c:v>0.80633333333333335</c:v>
                </c:pt>
                <c:pt idx="3">
                  <c:v>0.77600000000000013</c:v>
                </c:pt>
                <c:pt idx="4">
                  <c:v>0.81566666666666665</c:v>
                </c:pt>
                <c:pt idx="5">
                  <c:v>0.751</c:v>
                </c:pt>
                <c:pt idx="6">
                  <c:v>0.81733333333333336</c:v>
                </c:pt>
                <c:pt idx="7">
                  <c:v>0.77700000000000014</c:v>
                </c:pt>
                <c:pt idx="8">
                  <c:v>0.84166666666666679</c:v>
                </c:pt>
                <c:pt idx="9">
                  <c:v>0.83400000000000007</c:v>
                </c:pt>
                <c:pt idx="10">
                  <c:v>0.83166666666666667</c:v>
                </c:pt>
                <c:pt idx="11">
                  <c:v>0.83033333333333337</c:v>
                </c:pt>
                <c:pt idx="12">
                  <c:v>0.85233333333333328</c:v>
                </c:pt>
                <c:pt idx="13">
                  <c:v>0.78799999999999992</c:v>
                </c:pt>
                <c:pt idx="14">
                  <c:v>0.80033333333333345</c:v>
                </c:pt>
                <c:pt idx="15">
                  <c:v>0.83700000000000008</c:v>
                </c:pt>
                <c:pt idx="16">
                  <c:v>0.86299999999999999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8-4D74-B478-B43A4FEBA991}"/>
            </c:ext>
          </c:extLst>
        </c:ser>
        <c:ser>
          <c:idx val="1"/>
          <c:order val="1"/>
          <c:tx>
            <c:strRef>
              <c:f>Pivot!$J$1</c:f>
              <c:strCache>
                <c:ptCount val="1"/>
                <c:pt idx="0">
                  <c:v> København H</c:v>
                </c:pt>
              </c:strCache>
            </c:strRef>
          </c:tx>
          <c:spPr>
            <a:ln w="3810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Pivot!$H$2:$H$19</c:f>
              <c:strCache>
                <c:ptCount val="17"/>
                <c:pt idx="0">
                  <c:v>2015</c:v>
                </c:pt>
                <c:pt idx="1">
                  <c:v>2015 Q2</c:v>
                </c:pt>
                <c:pt idx="2">
                  <c:v>2015 Q3</c:v>
                </c:pt>
                <c:pt idx="3">
                  <c:v>2015 Q4</c:v>
                </c:pt>
                <c:pt idx="4">
                  <c:v>2016</c:v>
                </c:pt>
                <c:pt idx="5">
                  <c:v>2016 Q2</c:v>
                </c:pt>
                <c:pt idx="6">
                  <c:v>2016 Q3</c:v>
                </c:pt>
                <c:pt idx="7">
                  <c:v>2016 Q4</c:v>
                </c:pt>
                <c:pt idx="8">
                  <c:v>2017</c:v>
                </c:pt>
                <c:pt idx="9">
                  <c:v>2017 Q2</c:v>
                </c:pt>
                <c:pt idx="10">
                  <c:v>2017 Q3</c:v>
                </c:pt>
                <c:pt idx="11">
                  <c:v>2017 Q4</c:v>
                </c:pt>
                <c:pt idx="12">
                  <c:v>2018</c:v>
                </c:pt>
                <c:pt idx="13">
                  <c:v>2018 Q2</c:v>
                </c:pt>
                <c:pt idx="14">
                  <c:v>2018 Q3</c:v>
                </c:pt>
                <c:pt idx="15">
                  <c:v>2018 Q4</c:v>
                </c:pt>
                <c:pt idx="16">
                  <c:v>2019</c:v>
                </c:pt>
              </c:strCache>
            </c:strRef>
          </c:cat>
          <c:val>
            <c:numRef>
              <c:f>Pivot!$J$2:$J$19</c:f>
              <c:numCache>
                <c:formatCode>0.0%</c:formatCode>
                <c:ptCount val="17"/>
                <c:pt idx="0">
                  <c:v>0.84399999999999997</c:v>
                </c:pt>
                <c:pt idx="1">
                  <c:v>0.79499999999999993</c:v>
                </c:pt>
                <c:pt idx="2">
                  <c:v>0.79566666666666652</c:v>
                </c:pt>
                <c:pt idx="3">
                  <c:v>0.78433333333333322</c:v>
                </c:pt>
                <c:pt idx="4">
                  <c:v>0.78133333333333344</c:v>
                </c:pt>
                <c:pt idx="5">
                  <c:v>0.70266666666666655</c:v>
                </c:pt>
                <c:pt idx="6">
                  <c:v>0.77166666666666661</c:v>
                </c:pt>
                <c:pt idx="7">
                  <c:v>0.73866666666666669</c:v>
                </c:pt>
                <c:pt idx="8">
                  <c:v>0.80133333333333334</c:v>
                </c:pt>
                <c:pt idx="9">
                  <c:v>0.755</c:v>
                </c:pt>
                <c:pt idx="10">
                  <c:v>0.78366666666666662</c:v>
                </c:pt>
                <c:pt idx="11">
                  <c:v>0.81199999999999994</c:v>
                </c:pt>
                <c:pt idx="12">
                  <c:v>0.83800000000000008</c:v>
                </c:pt>
                <c:pt idx="13">
                  <c:v>0.7553333333333333</c:v>
                </c:pt>
                <c:pt idx="14">
                  <c:v>0.78600000000000003</c:v>
                </c:pt>
                <c:pt idx="15">
                  <c:v>0.82</c:v>
                </c:pt>
                <c:pt idx="16">
                  <c:v>0.85333333333333339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8-4D74-B478-B43A4FEBA991}"/>
            </c:ext>
          </c:extLst>
        </c:ser>
        <c:ser>
          <c:idx val="2"/>
          <c:order val="2"/>
          <c:tx>
            <c:strRef>
              <c:f>Pivot!$K$1</c:f>
              <c:strCache>
                <c:ptCount val="1"/>
                <c:pt idx="0">
                  <c:v> Resten af Holland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Pivot!$H$2:$H$19</c:f>
              <c:strCache>
                <c:ptCount val="17"/>
                <c:pt idx="0">
                  <c:v>2015</c:v>
                </c:pt>
                <c:pt idx="1">
                  <c:v>2015 Q2</c:v>
                </c:pt>
                <c:pt idx="2">
                  <c:v>2015 Q3</c:v>
                </c:pt>
                <c:pt idx="3">
                  <c:v>2015 Q4</c:v>
                </c:pt>
                <c:pt idx="4">
                  <c:v>2016</c:v>
                </c:pt>
                <c:pt idx="5">
                  <c:v>2016 Q2</c:v>
                </c:pt>
                <c:pt idx="6">
                  <c:v>2016 Q3</c:v>
                </c:pt>
                <c:pt idx="7">
                  <c:v>2016 Q4</c:v>
                </c:pt>
                <c:pt idx="8">
                  <c:v>2017</c:v>
                </c:pt>
                <c:pt idx="9">
                  <c:v>2017 Q2</c:v>
                </c:pt>
                <c:pt idx="10">
                  <c:v>2017 Q3</c:v>
                </c:pt>
                <c:pt idx="11">
                  <c:v>2017 Q4</c:v>
                </c:pt>
                <c:pt idx="12">
                  <c:v>2018</c:v>
                </c:pt>
                <c:pt idx="13">
                  <c:v>2018 Q2</c:v>
                </c:pt>
                <c:pt idx="14">
                  <c:v>2018 Q3</c:v>
                </c:pt>
                <c:pt idx="15">
                  <c:v>2018 Q4</c:v>
                </c:pt>
                <c:pt idx="16">
                  <c:v>2019</c:v>
                </c:pt>
              </c:strCache>
            </c:strRef>
          </c:cat>
          <c:val>
            <c:numRef>
              <c:f>Pivot!$K$2:$K$19</c:f>
              <c:numCache>
                <c:formatCode>0.0%</c:formatCode>
                <c:ptCount val="17"/>
                <c:pt idx="0">
                  <c:v>0.90400000000000003</c:v>
                </c:pt>
                <c:pt idx="1">
                  <c:v>0.91</c:v>
                </c:pt>
                <c:pt idx="2">
                  <c:v>0.90400000000000003</c:v>
                </c:pt>
                <c:pt idx="3">
                  <c:v>0.871</c:v>
                </c:pt>
                <c:pt idx="4">
                  <c:v>0.91100000000000003</c:v>
                </c:pt>
                <c:pt idx="5">
                  <c:v>0.90300000000000002</c:v>
                </c:pt>
                <c:pt idx="6">
                  <c:v>0.90100000000000002</c:v>
                </c:pt>
                <c:pt idx="7">
                  <c:v>0.86099999999999999</c:v>
                </c:pt>
                <c:pt idx="8">
                  <c:v>0.89200000000000002</c:v>
                </c:pt>
                <c:pt idx="9">
                  <c:v>0.91200000000000003</c:v>
                </c:pt>
                <c:pt idx="10">
                  <c:v>0.92</c:v>
                </c:pt>
                <c:pt idx="11">
                  <c:v>0.89100000000000001</c:v>
                </c:pt>
                <c:pt idx="12">
                  <c:v>0.91900000000000004</c:v>
                </c:pt>
                <c:pt idx="13">
                  <c:v>0.92200000000000004</c:v>
                </c:pt>
                <c:pt idx="14">
                  <c:v>0.91800000000000004</c:v>
                </c:pt>
                <c:pt idx="15">
                  <c:v>0.89500000000000002</c:v>
                </c:pt>
                <c:pt idx="16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8-4D74-B478-B43A4FEBA991}"/>
            </c:ext>
          </c:extLst>
        </c:ser>
        <c:ser>
          <c:idx val="3"/>
          <c:order val="3"/>
          <c:tx>
            <c:strRef>
              <c:f>Pivot!$L$1</c:f>
              <c:strCache>
                <c:ptCount val="1"/>
                <c:pt idx="0">
                  <c:v> Utrecht</c:v>
                </c:pt>
              </c:strCache>
            </c:strRef>
          </c:tx>
          <c:spPr>
            <a:ln w="3810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Pivot!$H$2:$H$19</c:f>
              <c:strCache>
                <c:ptCount val="17"/>
                <c:pt idx="0">
                  <c:v>2015</c:v>
                </c:pt>
                <c:pt idx="1">
                  <c:v>2015 Q2</c:v>
                </c:pt>
                <c:pt idx="2">
                  <c:v>2015 Q3</c:v>
                </c:pt>
                <c:pt idx="3">
                  <c:v>2015 Q4</c:v>
                </c:pt>
                <c:pt idx="4">
                  <c:v>2016</c:v>
                </c:pt>
                <c:pt idx="5">
                  <c:v>2016 Q2</c:v>
                </c:pt>
                <c:pt idx="6">
                  <c:v>2016 Q3</c:v>
                </c:pt>
                <c:pt idx="7">
                  <c:v>2016 Q4</c:v>
                </c:pt>
                <c:pt idx="8">
                  <c:v>2017</c:v>
                </c:pt>
                <c:pt idx="9">
                  <c:v>2017 Q2</c:v>
                </c:pt>
                <c:pt idx="10">
                  <c:v>2017 Q3</c:v>
                </c:pt>
                <c:pt idx="11">
                  <c:v>2017 Q4</c:v>
                </c:pt>
                <c:pt idx="12">
                  <c:v>2018</c:v>
                </c:pt>
                <c:pt idx="13">
                  <c:v>2018 Q2</c:v>
                </c:pt>
                <c:pt idx="14">
                  <c:v>2018 Q3</c:v>
                </c:pt>
                <c:pt idx="15">
                  <c:v>2018 Q4</c:v>
                </c:pt>
                <c:pt idx="16">
                  <c:v>2019</c:v>
                </c:pt>
              </c:strCache>
            </c:strRef>
          </c:cat>
          <c:val>
            <c:numRef>
              <c:f>Pivot!$L$2:$L$19</c:f>
              <c:numCache>
                <c:formatCode>0.0%</c:formatCode>
                <c:ptCount val="17"/>
                <c:pt idx="0">
                  <c:v>0.88</c:v>
                </c:pt>
                <c:pt idx="1">
                  <c:v>0.89</c:v>
                </c:pt>
                <c:pt idx="2">
                  <c:v>0.87</c:v>
                </c:pt>
                <c:pt idx="3">
                  <c:v>0.84899999999999998</c:v>
                </c:pt>
                <c:pt idx="4">
                  <c:v>0.89800000000000002</c:v>
                </c:pt>
                <c:pt idx="5">
                  <c:v>0.89500000000000002</c:v>
                </c:pt>
                <c:pt idx="6">
                  <c:v>0.89900000000000002</c:v>
                </c:pt>
                <c:pt idx="7">
                  <c:v>0.85499999999999998</c:v>
                </c:pt>
                <c:pt idx="8">
                  <c:v>0.91500000000000004</c:v>
                </c:pt>
                <c:pt idx="9">
                  <c:v>0.93</c:v>
                </c:pt>
                <c:pt idx="10">
                  <c:v>0.92900000000000005</c:v>
                </c:pt>
                <c:pt idx="11">
                  <c:v>0.90100000000000002</c:v>
                </c:pt>
                <c:pt idx="12">
                  <c:v>0.93</c:v>
                </c:pt>
                <c:pt idx="13">
                  <c:v>0.93500000000000005</c:v>
                </c:pt>
                <c:pt idx="14">
                  <c:v>0.93500000000000005</c:v>
                </c:pt>
                <c:pt idx="15">
                  <c:v>0.90600000000000003</c:v>
                </c:pt>
                <c:pt idx="16">
                  <c:v>0.93500000000000005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D8-4D74-B478-B43A4FEBA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755952"/>
        <c:axId val="486670384"/>
      </c:lineChart>
      <c:catAx>
        <c:axId val="5197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Corbel" panose="020B0503020204020204" pitchFamily="34" charset="0"/>
                <a:ea typeface="+mn-ea"/>
                <a:cs typeface="+mn-cs"/>
              </a:defRPr>
            </a:pPr>
            <a:endParaRPr lang="da-DK"/>
          </a:p>
        </c:txPr>
        <c:crossAx val="48667038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866703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Corbel" panose="020B0503020204020204" pitchFamily="34" charset="0"/>
                <a:ea typeface="+mn-ea"/>
                <a:cs typeface="+mn-cs"/>
              </a:defRPr>
            </a:pPr>
            <a:endParaRPr lang="da-DK"/>
          </a:p>
        </c:txPr>
        <c:crossAx val="5197559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0696714570004068E-3"/>
          <c:y val="1.2551159977546271E-2"/>
          <c:w val="0.9879568278651425"/>
          <c:h val="8.2637034948227286E-2"/>
        </c:manualLayout>
      </c:layout>
      <c:overlay val="0"/>
      <c:spPr>
        <a:solidFill>
          <a:srgbClr val="F9F9F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Corbel" panose="020B0503020204020204" pitchFamily="34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9F9F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latin typeface="Corbel" panose="020B0503020204020204" pitchFamily="34" charset="0"/>
        </a:defRPr>
      </a:pPr>
      <a:endParaRPr lang="da-DK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180E84-6701-49CB-8651-9CE7398B4767}">
  <sheetPr/>
  <sheetViews>
    <sheetView zoomScale="6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4161434" cy="8012206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8006754-6183-46B5-9361-4D4B49C1A3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bias Molich" refreshedDate="43923.617213078702" createdVersion="6" refreshedVersion="6" minRefreshableVersion="3" recordCount="51" xr:uid="{A2474D48-741F-4DF3-A316-5171B5CE39EC}">
  <cacheSource type="worksheet">
    <worksheetSource ref="A1:E52" sheet="Pivot"/>
  </cacheSource>
  <cacheFields count="5">
    <cacheField name="DSB Fjern" numFmtId="9">
      <sharedItems containsSemiMixedTypes="0" containsString="0" containsNumber="1" minValue="0.71799999999999997" maxValue="0.89"/>
    </cacheField>
    <cacheField name="København H" numFmtId="9">
      <sharedItems containsSemiMixedTypes="0" containsString="0" containsNumber="1" minValue="0.67799999999999994" maxValue="0.875"/>
    </cacheField>
    <cacheField name="Resten af Holland" numFmtId="9">
      <sharedItems containsString="0" containsBlank="1" containsNumber="1" minValue="0.86099999999999999" maxValue="0.92200000000000004"/>
    </cacheField>
    <cacheField name="Utrecht" numFmtId="9">
      <sharedItems containsString="0" containsBlank="1" containsNumber="1" minValue="0.84899999999999998" maxValue="0.93500000000000005"/>
    </cacheField>
    <cacheField name="Kvartal" numFmtId="0">
      <sharedItems count="17">
        <s v="2015 Q1"/>
        <s v="2015 Q2"/>
        <s v="2015 Q3"/>
        <s v="2015 Q4"/>
        <s v="2016 Q1"/>
        <s v="2016 Q2"/>
        <s v="2016 Q3"/>
        <s v="2016 Q4"/>
        <s v="2017 Q1"/>
        <s v="2017 Q2"/>
        <s v="2017 Q3"/>
        <s v="2017 Q4"/>
        <s v="2018 Q1"/>
        <s v="2018 Q2"/>
        <s v="2018 Q3"/>
        <s v="2018 Q4"/>
        <s v="2019 Q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0.86599999999999999"/>
    <n v="0.83299999999999996"/>
    <n v="0.90400000000000003"/>
    <n v="0.88"/>
    <x v="0"/>
  </r>
  <r>
    <n v="0.872"/>
    <n v="0.82900000000000007"/>
    <m/>
    <m/>
    <x v="0"/>
  </r>
  <r>
    <n v="0.89"/>
    <n v="0.87"/>
    <m/>
    <m/>
    <x v="0"/>
  </r>
  <r>
    <n v="0.84699999999999998"/>
    <n v="0.83299999999999996"/>
    <n v="0.91"/>
    <n v="0.89"/>
    <x v="1"/>
  </r>
  <r>
    <n v="0.81700000000000006"/>
    <n v="0.78099999999999992"/>
    <m/>
    <m/>
    <x v="1"/>
  </r>
  <r>
    <n v="0.82099999999999995"/>
    <n v="0.77099999999999991"/>
    <m/>
    <m/>
    <x v="1"/>
  </r>
  <r>
    <n v="0.82700000000000007"/>
    <n v="0.80500000000000005"/>
    <n v="0.90400000000000003"/>
    <n v="0.87"/>
    <x v="2"/>
  </r>
  <r>
    <n v="0.79500000000000004"/>
    <n v="0.78099999999999992"/>
    <m/>
    <m/>
    <x v="2"/>
  </r>
  <r>
    <n v="0.79700000000000004"/>
    <n v="0.80099999999999993"/>
    <m/>
    <m/>
    <x v="2"/>
  </r>
  <r>
    <n v="0.77500000000000002"/>
    <n v="0.8"/>
    <n v="0.871"/>
    <n v="0.84899999999999998"/>
    <x v="3"/>
  </r>
  <r>
    <n v="0.73199999999999998"/>
    <n v="0.74"/>
    <m/>
    <m/>
    <x v="3"/>
  </r>
  <r>
    <n v="0.82099999999999995"/>
    <n v="0.81299999999999994"/>
    <m/>
    <m/>
    <x v="3"/>
  </r>
  <r>
    <n v="0.80500000000000005"/>
    <n v="0.79700000000000004"/>
    <n v="0.91100000000000003"/>
    <n v="0.89800000000000002"/>
    <x v="4"/>
  </r>
  <r>
    <n v="0.84799999999999998"/>
    <n v="0.81700000000000006"/>
    <m/>
    <m/>
    <x v="4"/>
  </r>
  <r>
    <n v="0.79400000000000004"/>
    <n v="0.73"/>
    <m/>
    <m/>
    <x v="4"/>
  </r>
  <r>
    <n v="0.79799999999999993"/>
    <n v="0.73699999999999999"/>
    <n v="0.90300000000000002"/>
    <n v="0.89500000000000002"/>
    <x v="5"/>
  </r>
  <r>
    <n v="0.71799999999999997"/>
    <n v="0.69299999999999995"/>
    <m/>
    <m/>
    <x v="5"/>
  </r>
  <r>
    <n v="0.73699999999999999"/>
    <n v="0.67799999999999994"/>
    <m/>
    <m/>
    <x v="5"/>
  </r>
  <r>
    <n v="0.83900000000000008"/>
    <n v="0.80299999999999994"/>
    <n v="0.90100000000000002"/>
    <n v="0.89900000000000002"/>
    <x v="6"/>
  </r>
  <r>
    <n v="0.80299999999999994"/>
    <n v="0.755"/>
    <m/>
    <m/>
    <x v="6"/>
  </r>
  <r>
    <n v="0.81"/>
    <n v="0.75700000000000001"/>
    <m/>
    <m/>
    <x v="6"/>
  </r>
  <r>
    <n v="0.77200000000000002"/>
    <n v="0.72599999999999998"/>
    <n v="0.86099999999999999"/>
    <n v="0.85499999999999998"/>
    <x v="7"/>
  </r>
  <r>
    <n v="0.72699999999999998"/>
    <n v="0.69700000000000006"/>
    <m/>
    <m/>
    <x v="7"/>
  </r>
  <r>
    <n v="0.83200000000000007"/>
    <n v="0.79299999999999993"/>
    <m/>
    <m/>
    <x v="7"/>
  </r>
  <r>
    <n v="0.83700000000000008"/>
    <n v="0.79599999999999993"/>
    <n v="0.89200000000000002"/>
    <n v="0.91500000000000004"/>
    <x v="8"/>
  </r>
  <r>
    <n v="0.84900000000000009"/>
    <n v="0.79900000000000004"/>
    <m/>
    <m/>
    <x v="8"/>
  </r>
  <r>
    <n v="0.83900000000000008"/>
    <n v="0.80900000000000005"/>
    <m/>
    <m/>
    <x v="8"/>
  </r>
  <r>
    <n v="0.86599999999999999"/>
    <n v="0.81099999999999994"/>
    <n v="0.91200000000000003"/>
    <n v="0.93"/>
    <x v="9"/>
  </r>
  <r>
    <n v="0.80900000000000005"/>
    <n v="0.71"/>
    <m/>
    <m/>
    <x v="9"/>
  </r>
  <r>
    <n v="0.82700000000000007"/>
    <n v="0.74400000000000011"/>
    <m/>
    <m/>
    <x v="9"/>
  </r>
  <r>
    <n v="0.8590000000000001"/>
    <n v="0.80599999999999994"/>
    <n v="0.92"/>
    <n v="0.92900000000000005"/>
    <x v="10"/>
  </r>
  <r>
    <n v="0.81099999999999994"/>
    <n v="0.753"/>
    <m/>
    <m/>
    <x v="10"/>
  </r>
  <r>
    <n v="0.82499999999999996"/>
    <n v="0.79200000000000004"/>
    <m/>
    <m/>
    <x v="10"/>
  </r>
  <r>
    <n v="0.81"/>
    <n v="0.78900000000000003"/>
    <n v="0.89100000000000001"/>
    <n v="0.90100000000000002"/>
    <x v="11"/>
  </r>
  <r>
    <n v="0.80299999999999994"/>
    <n v="0.77900000000000003"/>
    <m/>
    <m/>
    <x v="11"/>
  </r>
  <r>
    <n v="0.878"/>
    <n v="0.86799999999999999"/>
    <m/>
    <m/>
    <x v="11"/>
  </r>
  <r>
    <n v="0.88400000000000001"/>
    <n v="0.875"/>
    <n v="0.91900000000000004"/>
    <n v="0.93"/>
    <x v="12"/>
  </r>
  <r>
    <n v="0.82599999999999996"/>
    <n v="0.82700000000000007"/>
    <m/>
    <m/>
    <x v="12"/>
  </r>
  <r>
    <n v="0.84699999999999998"/>
    <n v="0.81200000000000006"/>
    <m/>
    <m/>
    <x v="12"/>
  </r>
  <r>
    <n v="0.85499999999999998"/>
    <n v="0.83099999999999996"/>
    <n v="0.92200000000000004"/>
    <n v="0.93500000000000005"/>
    <x v="13"/>
  </r>
  <r>
    <n v="0.76"/>
    <n v="0.71599999999999997"/>
    <m/>
    <m/>
    <x v="13"/>
  </r>
  <r>
    <n v="0.74900000000000011"/>
    <n v="0.71900000000000008"/>
    <m/>
    <m/>
    <x v="13"/>
  </r>
  <r>
    <n v="0.79400000000000004"/>
    <n v="0.77200000000000002"/>
    <n v="0.91800000000000004"/>
    <n v="0.93500000000000005"/>
    <x v="14"/>
  </r>
  <r>
    <n v="0.78900000000000003"/>
    <n v="0.76700000000000002"/>
    <m/>
    <m/>
    <x v="14"/>
  </r>
  <r>
    <n v="0.81799999999999995"/>
    <n v="0.81900000000000006"/>
    <m/>
    <m/>
    <x v="14"/>
  </r>
  <r>
    <n v="0.83200000000000007"/>
    <n v="0.82799999999999996"/>
    <n v="0.89500000000000002"/>
    <n v="0.90600000000000003"/>
    <x v="15"/>
  </r>
  <r>
    <n v="0.79299999999999993"/>
    <n v="0.77099999999999991"/>
    <m/>
    <m/>
    <x v="15"/>
  </r>
  <r>
    <n v="0.8859999999999999"/>
    <n v="0.86099999999999999"/>
    <m/>
    <m/>
    <x v="15"/>
  </r>
  <r>
    <n v="0.85599999999999998"/>
    <n v="0.84099999999999997"/>
    <n v="0.91500000000000004"/>
    <n v="0.93500000000000005"/>
    <x v="16"/>
  </r>
  <r>
    <n v="0.87400000000000011"/>
    <n v="0.86799999999999999"/>
    <m/>
    <m/>
    <x v="16"/>
  </r>
  <r>
    <n v="0.8590000000000001"/>
    <n v="0.85099999999999998"/>
    <m/>
    <m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38DB3-A6D8-449D-BD9D-52743CAA960C}" name="Pivottabel2" cacheId="1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32">
  <location ref="H1:L19" firstHeaderRow="0" firstDataRow="1" firstDataCol="1"/>
  <pivotFields count="5">
    <pivotField dataField="1" numFmtId="9" showAll="0"/>
    <pivotField dataField="1" numFmtId="9" showAll="0"/>
    <pivotField dataField="1" showAll="0"/>
    <pivotField dataField="1" showAll="0"/>
    <pivotField axis="axisRow" showAll="0">
      <items count="18">
        <item n="2015" x="0"/>
        <item x="1"/>
        <item x="2"/>
        <item x="3"/>
        <item n="2016" x="4"/>
        <item x="5"/>
        <item x="6"/>
        <item x="7"/>
        <item n="2017" x="8"/>
        <item x="9"/>
        <item x="10"/>
        <item x="11"/>
        <item n="2018" x="12"/>
        <item x="13"/>
        <item x="14"/>
        <item x="15"/>
        <item n="2019" x="16"/>
        <item t="default"/>
      </items>
    </pivotField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Hele DSB Fjern" fld="0" subtotal="average" baseField="4" baseItem="0"/>
    <dataField name=" København H" fld="1" subtotal="average" baseField="4" baseItem="0"/>
    <dataField name=" Resten af Holland" fld="2" subtotal="average" baseField="4" baseItem="0"/>
    <dataField name=" Utrecht" fld="3" subtotal="average" baseField="4" baseItem="0"/>
  </dataFields>
  <formats count="1">
    <format dxfId="0">
      <pivotArea collapsedLevelsAreSubtotals="1" fieldPosition="0">
        <references count="1">
          <reference field="4" count="0"/>
        </references>
      </pivotArea>
    </format>
  </formats>
  <chartFormats count="24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0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1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352-D031-435A-B3A9-63B3924F435D}">
  <dimension ref="A1:H63"/>
  <sheetViews>
    <sheetView zoomScale="70" zoomScaleNormal="70" workbookViewId="0">
      <selection activeCell="B4" sqref="A1:B1048576"/>
    </sheetView>
  </sheetViews>
  <sheetFormatPr defaultRowHeight="15" x14ac:dyDescent="0.25"/>
  <cols>
    <col min="1" max="1" width="9.140625" style="1"/>
    <col min="2" max="2" width="20.28515625" bestFit="1" customWidth="1"/>
    <col min="3" max="3" width="9.5703125" bestFit="1" customWidth="1"/>
    <col min="4" max="4" width="5.7109375" bestFit="1" customWidth="1"/>
  </cols>
  <sheetData>
    <row r="1" spans="1:8" ht="18.75" x14ac:dyDescent="0.25">
      <c r="B1" t="s">
        <v>0</v>
      </c>
      <c r="C1" t="s">
        <v>3</v>
      </c>
      <c r="D1" t="s">
        <v>4</v>
      </c>
      <c r="E1" t="s">
        <v>5</v>
      </c>
      <c r="H1" s="2"/>
    </row>
    <row r="2" spans="1:8" x14ac:dyDescent="0.25">
      <c r="A2" s="1">
        <v>42005</v>
      </c>
      <c r="B2">
        <v>86.6</v>
      </c>
      <c r="C2" s="4">
        <f>B2/100</f>
        <v>0.86599999999999999</v>
      </c>
      <c r="D2" s="4">
        <f>'Punktlighedstal for KH'!B2/100</f>
        <v>0.83299999999999996</v>
      </c>
      <c r="E2" s="3" t="str">
        <f>YEAR(A2) &amp; " Q" &amp;ROUNDUP(MONTH(A2)/3,0)</f>
        <v>2015 Q1</v>
      </c>
      <c r="F2" s="5"/>
    </row>
    <row r="3" spans="1:8" x14ac:dyDescent="0.25">
      <c r="A3" s="1">
        <v>42036</v>
      </c>
      <c r="B3">
        <v>87.2</v>
      </c>
      <c r="C3" s="4">
        <f t="shared" ref="C3:C61" si="0">B3/100</f>
        <v>0.872</v>
      </c>
      <c r="D3" s="4">
        <f>'Punktlighedstal for KH'!B3/100</f>
        <v>0.82900000000000007</v>
      </c>
      <c r="E3" s="3" t="str">
        <f>YEAR(A3) &amp; " Q" &amp;ROUNDUP(MONTH(A3)/3,0)</f>
        <v>2015 Q1</v>
      </c>
      <c r="F3" s="5"/>
    </row>
    <row r="4" spans="1:8" x14ac:dyDescent="0.25">
      <c r="A4" s="1">
        <v>42064</v>
      </c>
      <c r="B4">
        <v>89</v>
      </c>
      <c r="C4" s="4">
        <f t="shared" si="0"/>
        <v>0.89</v>
      </c>
      <c r="D4" s="4">
        <f>'Punktlighedstal for KH'!B4/100</f>
        <v>0.87</v>
      </c>
      <c r="E4" s="3" t="str">
        <f t="shared" ref="E4:E61" si="1">YEAR(A4) &amp; " Q" &amp;ROUNDUP(MONTH(A4)/3,0)</f>
        <v>2015 Q1</v>
      </c>
    </row>
    <row r="5" spans="1:8" x14ac:dyDescent="0.25">
      <c r="A5" s="1">
        <v>42095</v>
      </c>
      <c r="B5">
        <v>84.7</v>
      </c>
      <c r="C5" s="4">
        <f t="shared" si="0"/>
        <v>0.84699999999999998</v>
      </c>
      <c r="D5" s="4">
        <f>'Punktlighedstal for KH'!B5/100</f>
        <v>0.83299999999999996</v>
      </c>
      <c r="E5" s="3" t="str">
        <f t="shared" si="1"/>
        <v>2015 Q2</v>
      </c>
    </row>
    <row r="6" spans="1:8" x14ac:dyDescent="0.25">
      <c r="A6" s="1">
        <v>42125</v>
      </c>
      <c r="B6">
        <v>81.7</v>
      </c>
      <c r="C6" s="4">
        <f t="shared" si="0"/>
        <v>0.81700000000000006</v>
      </c>
      <c r="D6" s="4">
        <f>'Punktlighedstal for KH'!B6/100</f>
        <v>0.78099999999999992</v>
      </c>
      <c r="E6" s="3" t="str">
        <f t="shared" si="1"/>
        <v>2015 Q2</v>
      </c>
    </row>
    <row r="7" spans="1:8" x14ac:dyDescent="0.25">
      <c r="A7" s="1">
        <v>42156</v>
      </c>
      <c r="B7">
        <v>82.1</v>
      </c>
      <c r="C7" s="4">
        <f t="shared" si="0"/>
        <v>0.82099999999999995</v>
      </c>
      <c r="D7" s="4">
        <f>'Punktlighedstal for KH'!B7/100</f>
        <v>0.77099999999999991</v>
      </c>
      <c r="E7" s="3" t="str">
        <f t="shared" si="1"/>
        <v>2015 Q2</v>
      </c>
    </row>
    <row r="8" spans="1:8" x14ac:dyDescent="0.25">
      <c r="A8" s="1">
        <v>42186</v>
      </c>
      <c r="B8">
        <v>82.7</v>
      </c>
      <c r="C8" s="4">
        <f t="shared" si="0"/>
        <v>0.82700000000000007</v>
      </c>
      <c r="D8" s="4">
        <f>'Punktlighedstal for KH'!B8/100</f>
        <v>0.80500000000000005</v>
      </c>
      <c r="E8" s="3" t="str">
        <f t="shared" si="1"/>
        <v>2015 Q3</v>
      </c>
    </row>
    <row r="9" spans="1:8" x14ac:dyDescent="0.25">
      <c r="A9" s="1">
        <v>42217</v>
      </c>
      <c r="B9">
        <v>79.5</v>
      </c>
      <c r="C9" s="4">
        <f t="shared" si="0"/>
        <v>0.79500000000000004</v>
      </c>
      <c r="D9" s="4">
        <f>'Punktlighedstal for KH'!B9/100</f>
        <v>0.78099999999999992</v>
      </c>
      <c r="E9" s="3" t="str">
        <f t="shared" si="1"/>
        <v>2015 Q3</v>
      </c>
    </row>
    <row r="10" spans="1:8" x14ac:dyDescent="0.25">
      <c r="A10" s="1">
        <v>42248</v>
      </c>
      <c r="B10">
        <v>79.7</v>
      </c>
      <c r="C10" s="4">
        <f t="shared" si="0"/>
        <v>0.79700000000000004</v>
      </c>
      <c r="D10" s="4">
        <f>'Punktlighedstal for KH'!B10/100</f>
        <v>0.80099999999999993</v>
      </c>
      <c r="E10" s="3" t="str">
        <f t="shared" si="1"/>
        <v>2015 Q3</v>
      </c>
    </row>
    <row r="11" spans="1:8" x14ac:dyDescent="0.25">
      <c r="A11" s="1">
        <v>42278</v>
      </c>
      <c r="B11">
        <v>77.5</v>
      </c>
      <c r="C11" s="4">
        <f t="shared" si="0"/>
        <v>0.77500000000000002</v>
      </c>
      <c r="D11" s="4">
        <f>'Punktlighedstal for KH'!B11/100</f>
        <v>0.8</v>
      </c>
      <c r="E11" s="3" t="str">
        <f t="shared" si="1"/>
        <v>2015 Q4</v>
      </c>
    </row>
    <row r="12" spans="1:8" x14ac:dyDescent="0.25">
      <c r="A12" s="1">
        <v>42309</v>
      </c>
      <c r="B12">
        <v>73.2</v>
      </c>
      <c r="C12" s="4">
        <f t="shared" si="0"/>
        <v>0.73199999999999998</v>
      </c>
      <c r="D12" s="4">
        <f>'Punktlighedstal for KH'!B12/100</f>
        <v>0.74</v>
      </c>
      <c r="E12" s="3" t="str">
        <f t="shared" si="1"/>
        <v>2015 Q4</v>
      </c>
    </row>
    <row r="13" spans="1:8" x14ac:dyDescent="0.25">
      <c r="A13" s="1">
        <v>42339</v>
      </c>
      <c r="B13">
        <v>82.1</v>
      </c>
      <c r="C13" s="4">
        <f t="shared" si="0"/>
        <v>0.82099999999999995</v>
      </c>
      <c r="D13" s="4">
        <f>'Punktlighedstal for KH'!B13/100</f>
        <v>0.81299999999999994</v>
      </c>
      <c r="E13" s="3" t="str">
        <f t="shared" si="1"/>
        <v>2015 Q4</v>
      </c>
    </row>
    <row r="14" spans="1:8" x14ac:dyDescent="0.25">
      <c r="A14" s="1">
        <v>42370</v>
      </c>
      <c r="B14">
        <v>80.5</v>
      </c>
      <c r="C14" s="4">
        <f t="shared" si="0"/>
        <v>0.80500000000000005</v>
      </c>
      <c r="D14" s="4">
        <f>'Punktlighedstal for KH'!B14/100</f>
        <v>0.79700000000000004</v>
      </c>
      <c r="E14" s="3" t="str">
        <f t="shared" si="1"/>
        <v>2016 Q1</v>
      </c>
    </row>
    <row r="15" spans="1:8" x14ac:dyDescent="0.25">
      <c r="A15" s="1">
        <v>42401</v>
      </c>
      <c r="B15">
        <v>84.8</v>
      </c>
      <c r="C15" s="4">
        <f t="shared" si="0"/>
        <v>0.84799999999999998</v>
      </c>
      <c r="D15" s="4">
        <f>'Punktlighedstal for KH'!B15/100</f>
        <v>0.81700000000000006</v>
      </c>
      <c r="E15" s="3" t="str">
        <f t="shared" si="1"/>
        <v>2016 Q1</v>
      </c>
    </row>
    <row r="16" spans="1:8" x14ac:dyDescent="0.25">
      <c r="A16" s="1">
        <v>42430</v>
      </c>
      <c r="B16">
        <v>79.400000000000006</v>
      </c>
      <c r="C16" s="4">
        <f t="shared" si="0"/>
        <v>0.79400000000000004</v>
      </c>
      <c r="D16" s="4">
        <f>'Punktlighedstal for KH'!B16/100</f>
        <v>0.73</v>
      </c>
      <c r="E16" s="3" t="str">
        <f t="shared" si="1"/>
        <v>2016 Q1</v>
      </c>
    </row>
    <row r="17" spans="1:5" x14ac:dyDescent="0.25">
      <c r="A17" s="1">
        <v>42461</v>
      </c>
      <c r="B17">
        <v>79.8</v>
      </c>
      <c r="C17" s="4">
        <f t="shared" si="0"/>
        <v>0.79799999999999993</v>
      </c>
      <c r="D17" s="4">
        <f>'Punktlighedstal for KH'!B17/100</f>
        <v>0.73699999999999999</v>
      </c>
      <c r="E17" s="3" t="str">
        <f t="shared" si="1"/>
        <v>2016 Q2</v>
      </c>
    </row>
    <row r="18" spans="1:5" x14ac:dyDescent="0.25">
      <c r="A18" s="1">
        <v>42491</v>
      </c>
      <c r="B18">
        <v>71.8</v>
      </c>
      <c r="C18" s="4">
        <f t="shared" si="0"/>
        <v>0.71799999999999997</v>
      </c>
      <c r="D18" s="4">
        <f>'Punktlighedstal for KH'!B18/100</f>
        <v>0.69299999999999995</v>
      </c>
      <c r="E18" s="3" t="str">
        <f t="shared" si="1"/>
        <v>2016 Q2</v>
      </c>
    </row>
    <row r="19" spans="1:5" x14ac:dyDescent="0.25">
      <c r="A19" s="1">
        <v>42522</v>
      </c>
      <c r="B19">
        <v>73.7</v>
      </c>
      <c r="C19" s="4">
        <f t="shared" si="0"/>
        <v>0.73699999999999999</v>
      </c>
      <c r="D19" s="4">
        <f>'Punktlighedstal for KH'!B19/100</f>
        <v>0.67799999999999994</v>
      </c>
      <c r="E19" s="3" t="str">
        <f t="shared" si="1"/>
        <v>2016 Q2</v>
      </c>
    </row>
    <row r="20" spans="1:5" x14ac:dyDescent="0.25">
      <c r="A20" s="1">
        <v>42552</v>
      </c>
      <c r="B20">
        <v>83.9</v>
      </c>
      <c r="C20" s="4">
        <f t="shared" si="0"/>
        <v>0.83900000000000008</v>
      </c>
      <c r="D20" s="4">
        <f>'Punktlighedstal for KH'!B20/100</f>
        <v>0.80299999999999994</v>
      </c>
      <c r="E20" s="3" t="str">
        <f t="shared" si="1"/>
        <v>2016 Q3</v>
      </c>
    </row>
    <row r="21" spans="1:5" x14ac:dyDescent="0.25">
      <c r="A21" s="1">
        <v>42583</v>
      </c>
      <c r="B21">
        <v>80.3</v>
      </c>
      <c r="C21" s="4">
        <f t="shared" si="0"/>
        <v>0.80299999999999994</v>
      </c>
      <c r="D21" s="4">
        <f>'Punktlighedstal for KH'!B21/100</f>
        <v>0.755</v>
      </c>
      <c r="E21" s="3" t="str">
        <f t="shared" si="1"/>
        <v>2016 Q3</v>
      </c>
    </row>
    <row r="22" spans="1:5" x14ac:dyDescent="0.25">
      <c r="A22" s="1">
        <v>42614</v>
      </c>
      <c r="B22">
        <v>81</v>
      </c>
      <c r="C22" s="4">
        <f t="shared" si="0"/>
        <v>0.81</v>
      </c>
      <c r="D22" s="4">
        <f>'Punktlighedstal for KH'!B22/100</f>
        <v>0.75700000000000001</v>
      </c>
      <c r="E22" s="3" t="str">
        <f t="shared" si="1"/>
        <v>2016 Q3</v>
      </c>
    </row>
    <row r="23" spans="1:5" x14ac:dyDescent="0.25">
      <c r="A23" s="1">
        <v>42644</v>
      </c>
      <c r="B23">
        <v>77.2</v>
      </c>
      <c r="C23" s="4">
        <f t="shared" si="0"/>
        <v>0.77200000000000002</v>
      </c>
      <c r="D23" s="4">
        <f>'Punktlighedstal for KH'!B23/100</f>
        <v>0.72599999999999998</v>
      </c>
      <c r="E23" s="3" t="str">
        <f t="shared" si="1"/>
        <v>2016 Q4</v>
      </c>
    </row>
    <row r="24" spans="1:5" x14ac:dyDescent="0.25">
      <c r="A24" s="1">
        <v>42675</v>
      </c>
      <c r="B24">
        <v>72.7</v>
      </c>
      <c r="C24" s="4">
        <f t="shared" si="0"/>
        <v>0.72699999999999998</v>
      </c>
      <c r="D24" s="4">
        <f>'Punktlighedstal for KH'!B24/100</f>
        <v>0.69700000000000006</v>
      </c>
      <c r="E24" s="3" t="str">
        <f t="shared" si="1"/>
        <v>2016 Q4</v>
      </c>
    </row>
    <row r="25" spans="1:5" x14ac:dyDescent="0.25">
      <c r="A25" s="1">
        <v>42705</v>
      </c>
      <c r="B25">
        <v>83.2</v>
      </c>
      <c r="C25" s="4">
        <f t="shared" si="0"/>
        <v>0.83200000000000007</v>
      </c>
      <c r="D25" s="4">
        <f>'Punktlighedstal for KH'!B25/100</f>
        <v>0.79299999999999993</v>
      </c>
      <c r="E25" s="3" t="str">
        <f t="shared" si="1"/>
        <v>2016 Q4</v>
      </c>
    </row>
    <row r="26" spans="1:5" x14ac:dyDescent="0.25">
      <c r="A26" s="1">
        <v>42736</v>
      </c>
      <c r="B26">
        <v>83.7</v>
      </c>
      <c r="C26" s="4">
        <f t="shared" si="0"/>
        <v>0.83700000000000008</v>
      </c>
      <c r="D26" s="4">
        <f>'Punktlighedstal for KH'!B26/100</f>
        <v>0.79599999999999993</v>
      </c>
      <c r="E26" s="3" t="str">
        <f t="shared" si="1"/>
        <v>2017 Q1</v>
      </c>
    </row>
    <row r="27" spans="1:5" x14ac:dyDescent="0.25">
      <c r="A27" s="1">
        <v>42767</v>
      </c>
      <c r="B27">
        <v>84.9</v>
      </c>
      <c r="C27" s="4">
        <f t="shared" si="0"/>
        <v>0.84900000000000009</v>
      </c>
      <c r="D27" s="4">
        <f>'Punktlighedstal for KH'!B27/100</f>
        <v>0.79900000000000004</v>
      </c>
      <c r="E27" s="3" t="str">
        <f t="shared" si="1"/>
        <v>2017 Q1</v>
      </c>
    </row>
    <row r="28" spans="1:5" x14ac:dyDescent="0.25">
      <c r="A28" s="1">
        <v>42795</v>
      </c>
      <c r="B28">
        <v>83.9</v>
      </c>
      <c r="C28" s="4">
        <f t="shared" si="0"/>
        <v>0.83900000000000008</v>
      </c>
      <c r="D28" s="4">
        <f>'Punktlighedstal for KH'!B28/100</f>
        <v>0.80900000000000005</v>
      </c>
      <c r="E28" s="3" t="str">
        <f t="shared" si="1"/>
        <v>2017 Q1</v>
      </c>
    </row>
    <row r="29" spans="1:5" x14ac:dyDescent="0.25">
      <c r="A29" s="1">
        <v>42826</v>
      </c>
      <c r="B29">
        <v>86.6</v>
      </c>
      <c r="C29" s="4">
        <f t="shared" si="0"/>
        <v>0.86599999999999999</v>
      </c>
      <c r="D29" s="4">
        <f>'Punktlighedstal for KH'!B29/100</f>
        <v>0.81099999999999994</v>
      </c>
      <c r="E29" s="3" t="str">
        <f t="shared" si="1"/>
        <v>2017 Q2</v>
      </c>
    </row>
    <row r="30" spans="1:5" x14ac:dyDescent="0.25">
      <c r="A30" s="1">
        <v>42856</v>
      </c>
      <c r="B30">
        <v>80.900000000000006</v>
      </c>
      <c r="C30" s="4">
        <f t="shared" si="0"/>
        <v>0.80900000000000005</v>
      </c>
      <c r="D30" s="4">
        <f>'Punktlighedstal for KH'!B30/100</f>
        <v>0.71</v>
      </c>
      <c r="E30" s="3" t="str">
        <f t="shared" si="1"/>
        <v>2017 Q2</v>
      </c>
    </row>
    <row r="31" spans="1:5" x14ac:dyDescent="0.25">
      <c r="A31" s="1">
        <v>42887</v>
      </c>
      <c r="B31">
        <v>82.7</v>
      </c>
      <c r="C31" s="4">
        <f t="shared" si="0"/>
        <v>0.82700000000000007</v>
      </c>
      <c r="D31" s="4">
        <f>'Punktlighedstal for KH'!B31/100</f>
        <v>0.74400000000000011</v>
      </c>
      <c r="E31" s="3" t="str">
        <f t="shared" si="1"/>
        <v>2017 Q2</v>
      </c>
    </row>
    <row r="32" spans="1:5" x14ac:dyDescent="0.25">
      <c r="A32" s="1">
        <v>42917</v>
      </c>
      <c r="B32">
        <v>85.9</v>
      </c>
      <c r="C32" s="4">
        <f t="shared" si="0"/>
        <v>0.8590000000000001</v>
      </c>
      <c r="D32" s="4">
        <f>'Punktlighedstal for KH'!B32/100</f>
        <v>0.80599999999999994</v>
      </c>
      <c r="E32" s="3" t="str">
        <f t="shared" si="1"/>
        <v>2017 Q3</v>
      </c>
    </row>
    <row r="33" spans="1:5" x14ac:dyDescent="0.25">
      <c r="A33" s="1">
        <v>42948</v>
      </c>
      <c r="B33">
        <v>81.099999999999994</v>
      </c>
      <c r="C33" s="4">
        <f t="shared" si="0"/>
        <v>0.81099999999999994</v>
      </c>
      <c r="D33" s="4">
        <f>'Punktlighedstal for KH'!B33/100</f>
        <v>0.753</v>
      </c>
      <c r="E33" s="3" t="str">
        <f t="shared" si="1"/>
        <v>2017 Q3</v>
      </c>
    </row>
    <row r="34" spans="1:5" x14ac:dyDescent="0.25">
      <c r="A34" s="1">
        <v>42979</v>
      </c>
      <c r="B34">
        <v>82.5</v>
      </c>
      <c r="C34" s="4">
        <f t="shared" si="0"/>
        <v>0.82499999999999996</v>
      </c>
      <c r="D34" s="4">
        <f>'Punktlighedstal for KH'!B34/100</f>
        <v>0.79200000000000004</v>
      </c>
      <c r="E34" s="3" t="str">
        <f t="shared" si="1"/>
        <v>2017 Q3</v>
      </c>
    </row>
    <row r="35" spans="1:5" x14ac:dyDescent="0.25">
      <c r="A35" s="1">
        <v>43009</v>
      </c>
      <c r="B35">
        <v>81</v>
      </c>
      <c r="C35" s="4">
        <f t="shared" si="0"/>
        <v>0.81</v>
      </c>
      <c r="D35" s="4">
        <f>'Punktlighedstal for KH'!B35/100</f>
        <v>0.78900000000000003</v>
      </c>
      <c r="E35" s="3" t="str">
        <f t="shared" si="1"/>
        <v>2017 Q4</v>
      </c>
    </row>
    <row r="36" spans="1:5" x14ac:dyDescent="0.25">
      <c r="A36" s="1">
        <v>43040</v>
      </c>
      <c r="B36">
        <v>80.3</v>
      </c>
      <c r="C36" s="4">
        <f t="shared" si="0"/>
        <v>0.80299999999999994</v>
      </c>
      <c r="D36" s="4">
        <f>'Punktlighedstal for KH'!B36/100</f>
        <v>0.77900000000000003</v>
      </c>
      <c r="E36" s="3" t="str">
        <f t="shared" si="1"/>
        <v>2017 Q4</v>
      </c>
    </row>
    <row r="37" spans="1:5" x14ac:dyDescent="0.25">
      <c r="A37" s="1">
        <v>43070</v>
      </c>
      <c r="B37">
        <v>87.8</v>
      </c>
      <c r="C37" s="4">
        <f t="shared" si="0"/>
        <v>0.878</v>
      </c>
      <c r="D37" s="4">
        <f>'Punktlighedstal for KH'!B37/100</f>
        <v>0.86799999999999999</v>
      </c>
      <c r="E37" s="3" t="str">
        <f t="shared" si="1"/>
        <v>2017 Q4</v>
      </c>
    </row>
    <row r="38" spans="1:5" x14ac:dyDescent="0.25">
      <c r="A38" s="1">
        <v>43101</v>
      </c>
      <c r="B38">
        <v>88.4</v>
      </c>
      <c r="C38" s="4">
        <f t="shared" si="0"/>
        <v>0.88400000000000001</v>
      </c>
      <c r="D38" s="4">
        <f>'Punktlighedstal for KH'!B38/100</f>
        <v>0.875</v>
      </c>
      <c r="E38" s="3" t="str">
        <f t="shared" si="1"/>
        <v>2018 Q1</v>
      </c>
    </row>
    <row r="39" spans="1:5" x14ac:dyDescent="0.25">
      <c r="A39" s="1">
        <v>43132</v>
      </c>
      <c r="B39">
        <v>82.6</v>
      </c>
      <c r="C39" s="4">
        <f t="shared" si="0"/>
        <v>0.82599999999999996</v>
      </c>
      <c r="D39" s="4">
        <f>'Punktlighedstal for KH'!B39/100</f>
        <v>0.82700000000000007</v>
      </c>
      <c r="E39" s="3" t="str">
        <f t="shared" si="1"/>
        <v>2018 Q1</v>
      </c>
    </row>
    <row r="40" spans="1:5" x14ac:dyDescent="0.25">
      <c r="A40" s="1">
        <v>43160</v>
      </c>
      <c r="B40">
        <v>84.7</v>
      </c>
      <c r="C40" s="4">
        <f t="shared" si="0"/>
        <v>0.84699999999999998</v>
      </c>
      <c r="D40" s="4">
        <f>'Punktlighedstal for KH'!B40/100</f>
        <v>0.81200000000000006</v>
      </c>
      <c r="E40" s="3" t="str">
        <f t="shared" si="1"/>
        <v>2018 Q1</v>
      </c>
    </row>
    <row r="41" spans="1:5" x14ac:dyDescent="0.25">
      <c r="A41" s="1">
        <v>43191</v>
      </c>
      <c r="B41">
        <v>85.5</v>
      </c>
      <c r="C41" s="4">
        <f t="shared" si="0"/>
        <v>0.85499999999999998</v>
      </c>
      <c r="D41" s="4">
        <f>'Punktlighedstal for KH'!B41/100</f>
        <v>0.83099999999999996</v>
      </c>
      <c r="E41" s="3" t="str">
        <f t="shared" si="1"/>
        <v>2018 Q2</v>
      </c>
    </row>
    <row r="42" spans="1:5" x14ac:dyDescent="0.25">
      <c r="A42" s="1">
        <v>43221</v>
      </c>
      <c r="B42">
        <v>76</v>
      </c>
      <c r="C42" s="4">
        <f t="shared" si="0"/>
        <v>0.76</v>
      </c>
      <c r="D42" s="4">
        <f>'Punktlighedstal for KH'!B42/100</f>
        <v>0.71599999999999997</v>
      </c>
      <c r="E42" s="3" t="str">
        <f t="shared" si="1"/>
        <v>2018 Q2</v>
      </c>
    </row>
    <row r="43" spans="1:5" x14ac:dyDescent="0.25">
      <c r="A43" s="1">
        <v>43252</v>
      </c>
      <c r="B43">
        <v>74.900000000000006</v>
      </c>
      <c r="C43" s="4">
        <f t="shared" si="0"/>
        <v>0.74900000000000011</v>
      </c>
      <c r="D43" s="4">
        <f>'Punktlighedstal for KH'!B43/100</f>
        <v>0.71900000000000008</v>
      </c>
      <c r="E43" s="3" t="str">
        <f t="shared" si="1"/>
        <v>2018 Q2</v>
      </c>
    </row>
    <row r="44" spans="1:5" x14ac:dyDescent="0.25">
      <c r="A44" s="1">
        <v>43282</v>
      </c>
      <c r="B44">
        <v>79.400000000000006</v>
      </c>
      <c r="C44" s="4">
        <f t="shared" si="0"/>
        <v>0.79400000000000004</v>
      </c>
      <c r="D44" s="4">
        <f>'Punktlighedstal for KH'!B44/100</f>
        <v>0.77200000000000002</v>
      </c>
      <c r="E44" s="3" t="str">
        <f t="shared" si="1"/>
        <v>2018 Q3</v>
      </c>
    </row>
    <row r="45" spans="1:5" x14ac:dyDescent="0.25">
      <c r="A45" s="1">
        <v>43313</v>
      </c>
      <c r="B45">
        <v>78.900000000000006</v>
      </c>
      <c r="C45" s="4">
        <f t="shared" si="0"/>
        <v>0.78900000000000003</v>
      </c>
      <c r="D45" s="4">
        <f>'Punktlighedstal for KH'!B45/100</f>
        <v>0.76700000000000002</v>
      </c>
      <c r="E45" s="3" t="str">
        <f t="shared" si="1"/>
        <v>2018 Q3</v>
      </c>
    </row>
    <row r="46" spans="1:5" x14ac:dyDescent="0.25">
      <c r="A46" s="1">
        <v>43344</v>
      </c>
      <c r="B46">
        <v>81.8</v>
      </c>
      <c r="C46" s="4">
        <f t="shared" si="0"/>
        <v>0.81799999999999995</v>
      </c>
      <c r="D46" s="4">
        <f>'Punktlighedstal for KH'!B46/100</f>
        <v>0.81900000000000006</v>
      </c>
      <c r="E46" s="3" t="str">
        <f t="shared" si="1"/>
        <v>2018 Q3</v>
      </c>
    </row>
    <row r="47" spans="1:5" x14ac:dyDescent="0.25">
      <c r="A47" s="1">
        <v>43374</v>
      </c>
      <c r="B47">
        <v>83.2</v>
      </c>
      <c r="C47" s="4">
        <f t="shared" si="0"/>
        <v>0.83200000000000007</v>
      </c>
      <c r="D47" s="4">
        <f>'Punktlighedstal for KH'!B47/100</f>
        <v>0.82799999999999996</v>
      </c>
      <c r="E47" s="3" t="str">
        <f t="shared" si="1"/>
        <v>2018 Q4</v>
      </c>
    </row>
    <row r="48" spans="1:5" x14ac:dyDescent="0.25">
      <c r="A48" s="1">
        <v>43405</v>
      </c>
      <c r="B48">
        <v>79.3</v>
      </c>
      <c r="C48" s="4">
        <f t="shared" si="0"/>
        <v>0.79299999999999993</v>
      </c>
      <c r="D48" s="4">
        <f>'Punktlighedstal for KH'!B48/100</f>
        <v>0.77099999999999991</v>
      </c>
      <c r="E48" s="3" t="str">
        <f t="shared" si="1"/>
        <v>2018 Q4</v>
      </c>
    </row>
    <row r="49" spans="1:5" x14ac:dyDescent="0.25">
      <c r="A49" s="1">
        <v>43435</v>
      </c>
      <c r="B49">
        <v>88.6</v>
      </c>
      <c r="C49" s="4">
        <f t="shared" si="0"/>
        <v>0.8859999999999999</v>
      </c>
      <c r="D49" s="4">
        <f>'Punktlighedstal for KH'!B49/100</f>
        <v>0.86099999999999999</v>
      </c>
      <c r="E49" s="3" t="str">
        <f t="shared" si="1"/>
        <v>2018 Q4</v>
      </c>
    </row>
    <row r="50" spans="1:5" x14ac:dyDescent="0.25">
      <c r="A50" s="1">
        <v>43466</v>
      </c>
      <c r="B50">
        <v>85.6</v>
      </c>
      <c r="C50" s="4">
        <f t="shared" si="0"/>
        <v>0.85599999999999998</v>
      </c>
      <c r="D50" s="4">
        <f>'Punktlighedstal for KH'!B50/100</f>
        <v>0.84099999999999997</v>
      </c>
      <c r="E50" s="3" t="str">
        <f t="shared" si="1"/>
        <v>2019 Q1</v>
      </c>
    </row>
    <row r="51" spans="1:5" x14ac:dyDescent="0.25">
      <c r="A51" s="1">
        <v>43497</v>
      </c>
      <c r="B51">
        <v>87.4</v>
      </c>
      <c r="C51" s="4">
        <f t="shared" si="0"/>
        <v>0.87400000000000011</v>
      </c>
      <c r="D51" s="4">
        <f>'Punktlighedstal for KH'!B51/100</f>
        <v>0.86799999999999999</v>
      </c>
      <c r="E51" s="3" t="str">
        <f t="shared" si="1"/>
        <v>2019 Q1</v>
      </c>
    </row>
    <row r="52" spans="1:5" x14ac:dyDescent="0.25">
      <c r="A52" s="1">
        <v>43525</v>
      </c>
      <c r="B52">
        <v>85.9</v>
      </c>
      <c r="C52" s="4">
        <f t="shared" si="0"/>
        <v>0.8590000000000001</v>
      </c>
      <c r="D52" s="4">
        <f>'Punktlighedstal for KH'!B52/100</f>
        <v>0.85099999999999998</v>
      </c>
      <c r="E52" s="3" t="str">
        <f t="shared" si="1"/>
        <v>2019 Q1</v>
      </c>
    </row>
    <row r="53" spans="1:5" x14ac:dyDescent="0.25">
      <c r="A53" s="1">
        <v>43556</v>
      </c>
      <c r="B53">
        <v>83.6</v>
      </c>
      <c r="C53" s="4">
        <f t="shared" si="0"/>
        <v>0.83599999999999997</v>
      </c>
      <c r="D53" s="4">
        <f>'Punktlighedstal for KH'!B53/100</f>
        <v>0.81</v>
      </c>
      <c r="E53" s="3" t="str">
        <f t="shared" si="1"/>
        <v>2019 Q2</v>
      </c>
    </row>
    <row r="54" spans="1:5" x14ac:dyDescent="0.25">
      <c r="A54" s="1">
        <v>43586</v>
      </c>
      <c r="B54">
        <v>81.400000000000006</v>
      </c>
      <c r="C54" s="4">
        <f t="shared" si="0"/>
        <v>0.81400000000000006</v>
      </c>
      <c r="D54" s="4">
        <f>'Punktlighedstal for KH'!B54/100</f>
        <v>0.79900000000000004</v>
      </c>
      <c r="E54" s="3" t="str">
        <f t="shared" si="1"/>
        <v>2019 Q2</v>
      </c>
    </row>
    <row r="55" spans="1:5" x14ac:dyDescent="0.25">
      <c r="A55" s="1">
        <v>43617</v>
      </c>
      <c r="B55">
        <v>78.2</v>
      </c>
      <c r="C55" s="4">
        <f t="shared" si="0"/>
        <v>0.78200000000000003</v>
      </c>
      <c r="D55" s="4">
        <f>'Punktlighedstal for KH'!B55/100</f>
        <v>0.72099999999999997</v>
      </c>
      <c r="E55" s="3" t="str">
        <f t="shared" si="1"/>
        <v>2019 Q2</v>
      </c>
    </row>
    <row r="56" spans="1:5" x14ac:dyDescent="0.25">
      <c r="A56" s="1">
        <v>43647</v>
      </c>
      <c r="B56">
        <v>84.3</v>
      </c>
      <c r="C56" s="4">
        <f t="shared" si="0"/>
        <v>0.84299999999999997</v>
      </c>
      <c r="D56" s="4">
        <f>'Punktlighedstal for KH'!B56/100</f>
        <v>0.79</v>
      </c>
      <c r="E56" s="3" t="str">
        <f t="shared" si="1"/>
        <v>2019 Q3</v>
      </c>
    </row>
    <row r="57" spans="1:5" x14ac:dyDescent="0.25">
      <c r="A57" s="1">
        <v>43678</v>
      </c>
      <c r="B57">
        <v>81.3</v>
      </c>
      <c r="C57" s="4">
        <f t="shared" si="0"/>
        <v>0.81299999999999994</v>
      </c>
      <c r="D57" s="4">
        <f>'Punktlighedstal for KH'!B57/100</f>
        <v>0.78700000000000003</v>
      </c>
      <c r="E57" s="3" t="str">
        <f t="shared" si="1"/>
        <v>2019 Q3</v>
      </c>
    </row>
    <row r="58" spans="1:5" x14ac:dyDescent="0.25">
      <c r="A58" s="1">
        <v>43709</v>
      </c>
      <c r="B58">
        <v>81.599999999999994</v>
      </c>
      <c r="C58" s="4">
        <f t="shared" si="0"/>
        <v>0.81599999999999995</v>
      </c>
      <c r="D58" s="4">
        <f>'Punktlighedstal for KH'!B58/100</f>
        <v>0.80400000000000005</v>
      </c>
      <c r="E58" s="3" t="str">
        <f t="shared" si="1"/>
        <v>2019 Q3</v>
      </c>
    </row>
    <row r="59" spans="1:5" x14ac:dyDescent="0.25">
      <c r="A59" s="1">
        <v>43739</v>
      </c>
      <c r="B59">
        <v>79.599999999999994</v>
      </c>
      <c r="C59" s="4">
        <f t="shared" si="0"/>
        <v>0.79599999999999993</v>
      </c>
      <c r="D59" s="4">
        <f>'Punktlighedstal for KH'!B59/100</f>
        <v>0.79</v>
      </c>
      <c r="E59" s="3" t="str">
        <f t="shared" si="1"/>
        <v>2019 Q4</v>
      </c>
    </row>
    <row r="60" spans="1:5" x14ac:dyDescent="0.25">
      <c r="A60" s="1">
        <v>43770</v>
      </c>
      <c r="B60">
        <v>82.1</v>
      </c>
      <c r="C60" s="4">
        <f t="shared" si="0"/>
        <v>0.82099999999999995</v>
      </c>
      <c r="D60" s="4">
        <f>'Punktlighedstal for KH'!B60/100</f>
        <v>0.79</v>
      </c>
      <c r="E60" s="3" t="str">
        <f t="shared" si="1"/>
        <v>2019 Q4</v>
      </c>
    </row>
    <row r="61" spans="1:5" x14ac:dyDescent="0.25">
      <c r="A61" s="1">
        <v>43800</v>
      </c>
      <c r="B61">
        <v>88.9</v>
      </c>
      <c r="C61" s="4">
        <f t="shared" si="0"/>
        <v>0.88900000000000001</v>
      </c>
      <c r="D61" s="4">
        <f>'Punktlighedstal for KH'!B61/100</f>
        <v>0.87400000000000011</v>
      </c>
      <c r="E61" s="3" t="str">
        <f t="shared" si="1"/>
        <v>2019 Q4</v>
      </c>
    </row>
    <row r="63" spans="1:5" x14ac:dyDescent="0.25">
      <c r="B63">
        <f>SUM(B50:B61)/12</f>
        <v>83.325000000000003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77C5-03F0-4313-86AC-3DCB74FBE2AA}">
  <dimension ref="A1:I61"/>
  <sheetViews>
    <sheetView zoomScale="150" zoomScaleNormal="150" workbookViewId="0">
      <selection activeCell="B1" sqref="A1:B1048576"/>
    </sheetView>
  </sheetViews>
  <sheetFormatPr defaultRowHeight="15" x14ac:dyDescent="0.25"/>
  <cols>
    <col min="2" max="2" width="17.28515625" bestFit="1" customWidth="1"/>
    <col min="3" max="3" width="19.7109375" bestFit="1" customWidth="1"/>
  </cols>
  <sheetData>
    <row r="1" spans="1:9" ht="18.75" x14ac:dyDescent="0.25">
      <c r="B1" t="s">
        <v>0</v>
      </c>
      <c r="I1" s="2"/>
    </row>
    <row r="2" spans="1:9" x14ac:dyDescent="0.25">
      <c r="A2" s="1">
        <v>42005</v>
      </c>
      <c r="B2">
        <v>83.3</v>
      </c>
    </row>
    <row r="3" spans="1:9" x14ac:dyDescent="0.25">
      <c r="A3" s="1">
        <v>42036</v>
      </c>
      <c r="B3">
        <v>82.9</v>
      </c>
    </row>
    <row r="4" spans="1:9" x14ac:dyDescent="0.25">
      <c r="A4" s="1">
        <v>42064</v>
      </c>
      <c r="B4">
        <v>87</v>
      </c>
    </row>
    <row r="5" spans="1:9" x14ac:dyDescent="0.25">
      <c r="A5" s="1">
        <v>42095</v>
      </c>
      <c r="B5">
        <v>83.3</v>
      </c>
    </row>
    <row r="6" spans="1:9" x14ac:dyDescent="0.25">
      <c r="A6" s="1">
        <v>42125</v>
      </c>
      <c r="B6">
        <v>78.099999999999994</v>
      </c>
    </row>
    <row r="7" spans="1:9" x14ac:dyDescent="0.25">
      <c r="A7" s="1">
        <v>42156</v>
      </c>
      <c r="B7">
        <v>77.099999999999994</v>
      </c>
    </row>
    <row r="8" spans="1:9" x14ac:dyDescent="0.25">
      <c r="A8" s="1">
        <v>42186</v>
      </c>
      <c r="B8">
        <v>80.5</v>
      </c>
    </row>
    <row r="9" spans="1:9" x14ac:dyDescent="0.25">
      <c r="A9" s="1">
        <v>42217</v>
      </c>
      <c r="B9">
        <v>78.099999999999994</v>
      </c>
    </row>
    <row r="10" spans="1:9" x14ac:dyDescent="0.25">
      <c r="A10" s="1">
        <v>42248</v>
      </c>
      <c r="B10">
        <v>80.099999999999994</v>
      </c>
    </row>
    <row r="11" spans="1:9" x14ac:dyDescent="0.25">
      <c r="A11" s="1">
        <v>42278</v>
      </c>
      <c r="B11">
        <v>80</v>
      </c>
    </row>
    <row r="12" spans="1:9" x14ac:dyDescent="0.25">
      <c r="A12" s="1">
        <v>42309</v>
      </c>
      <c r="B12">
        <v>74</v>
      </c>
    </row>
    <row r="13" spans="1:9" x14ac:dyDescent="0.25">
      <c r="A13" s="1">
        <v>42339</v>
      </c>
      <c r="B13">
        <v>81.3</v>
      </c>
    </row>
    <row r="14" spans="1:9" x14ac:dyDescent="0.25">
      <c r="A14" s="1">
        <v>42370</v>
      </c>
      <c r="B14">
        <v>79.7</v>
      </c>
    </row>
    <row r="15" spans="1:9" x14ac:dyDescent="0.25">
      <c r="A15" s="1">
        <v>42401</v>
      </c>
      <c r="B15">
        <v>81.7</v>
      </c>
    </row>
    <row r="16" spans="1:9" x14ac:dyDescent="0.25">
      <c r="A16" s="1">
        <v>42430</v>
      </c>
      <c r="B16">
        <v>73</v>
      </c>
    </row>
    <row r="17" spans="1:2" x14ac:dyDescent="0.25">
      <c r="A17" s="1">
        <v>42461</v>
      </c>
      <c r="B17">
        <v>73.7</v>
      </c>
    </row>
    <row r="18" spans="1:2" x14ac:dyDescent="0.25">
      <c r="A18" s="1">
        <v>42491</v>
      </c>
      <c r="B18">
        <v>69.3</v>
      </c>
    </row>
    <row r="19" spans="1:2" x14ac:dyDescent="0.25">
      <c r="A19" s="1">
        <v>42522</v>
      </c>
      <c r="B19">
        <v>67.8</v>
      </c>
    </row>
    <row r="20" spans="1:2" x14ac:dyDescent="0.25">
      <c r="A20" s="1">
        <v>42552</v>
      </c>
      <c r="B20">
        <v>80.3</v>
      </c>
    </row>
    <row r="21" spans="1:2" x14ac:dyDescent="0.25">
      <c r="A21" s="1">
        <v>42583</v>
      </c>
      <c r="B21">
        <v>75.5</v>
      </c>
    </row>
    <row r="22" spans="1:2" x14ac:dyDescent="0.25">
      <c r="A22" s="1">
        <v>42614</v>
      </c>
      <c r="B22">
        <v>75.7</v>
      </c>
    </row>
    <row r="23" spans="1:2" x14ac:dyDescent="0.25">
      <c r="A23" s="1">
        <v>42644</v>
      </c>
      <c r="B23">
        <v>72.599999999999994</v>
      </c>
    </row>
    <row r="24" spans="1:2" x14ac:dyDescent="0.25">
      <c r="A24" s="1">
        <v>42675</v>
      </c>
      <c r="B24">
        <v>69.7</v>
      </c>
    </row>
    <row r="25" spans="1:2" x14ac:dyDescent="0.25">
      <c r="A25" s="1">
        <v>42705</v>
      </c>
      <c r="B25">
        <v>79.3</v>
      </c>
    </row>
    <row r="26" spans="1:2" x14ac:dyDescent="0.25">
      <c r="A26" s="1">
        <v>42736</v>
      </c>
      <c r="B26">
        <v>79.599999999999994</v>
      </c>
    </row>
    <row r="27" spans="1:2" x14ac:dyDescent="0.25">
      <c r="A27" s="1">
        <v>42767</v>
      </c>
      <c r="B27">
        <v>79.900000000000006</v>
      </c>
    </row>
    <row r="28" spans="1:2" x14ac:dyDescent="0.25">
      <c r="A28" s="1">
        <v>42795</v>
      </c>
      <c r="B28">
        <v>80.900000000000006</v>
      </c>
    </row>
    <row r="29" spans="1:2" x14ac:dyDescent="0.25">
      <c r="A29" s="1">
        <v>42826</v>
      </c>
      <c r="B29">
        <v>81.099999999999994</v>
      </c>
    </row>
    <row r="30" spans="1:2" x14ac:dyDescent="0.25">
      <c r="A30" s="1">
        <v>42856</v>
      </c>
      <c r="B30">
        <v>71</v>
      </c>
    </row>
    <row r="31" spans="1:2" x14ac:dyDescent="0.25">
      <c r="A31" s="1">
        <v>42887</v>
      </c>
      <c r="B31">
        <v>74.400000000000006</v>
      </c>
    </row>
    <row r="32" spans="1:2" x14ac:dyDescent="0.25">
      <c r="A32" s="1">
        <v>42917</v>
      </c>
      <c r="B32">
        <v>80.599999999999994</v>
      </c>
    </row>
    <row r="33" spans="1:2" x14ac:dyDescent="0.25">
      <c r="A33" s="1">
        <v>42948</v>
      </c>
      <c r="B33">
        <v>75.3</v>
      </c>
    </row>
    <row r="34" spans="1:2" x14ac:dyDescent="0.25">
      <c r="A34" s="1">
        <v>42979</v>
      </c>
      <c r="B34">
        <v>79.2</v>
      </c>
    </row>
    <row r="35" spans="1:2" x14ac:dyDescent="0.25">
      <c r="A35" s="1">
        <v>43009</v>
      </c>
      <c r="B35">
        <v>78.900000000000006</v>
      </c>
    </row>
    <row r="36" spans="1:2" x14ac:dyDescent="0.25">
      <c r="A36" s="1">
        <v>43040</v>
      </c>
      <c r="B36">
        <v>77.900000000000006</v>
      </c>
    </row>
    <row r="37" spans="1:2" x14ac:dyDescent="0.25">
      <c r="A37" s="1">
        <v>43070</v>
      </c>
      <c r="B37">
        <v>86.8</v>
      </c>
    </row>
    <row r="38" spans="1:2" x14ac:dyDescent="0.25">
      <c r="A38" s="1">
        <v>43101</v>
      </c>
      <c r="B38">
        <v>87.5</v>
      </c>
    </row>
    <row r="39" spans="1:2" x14ac:dyDescent="0.25">
      <c r="A39" s="1">
        <v>43132</v>
      </c>
      <c r="B39">
        <v>82.7</v>
      </c>
    </row>
    <row r="40" spans="1:2" x14ac:dyDescent="0.25">
      <c r="A40" s="1">
        <v>43160</v>
      </c>
      <c r="B40">
        <v>81.2</v>
      </c>
    </row>
    <row r="41" spans="1:2" x14ac:dyDescent="0.25">
      <c r="A41" s="1">
        <v>43191</v>
      </c>
      <c r="B41">
        <v>83.1</v>
      </c>
    </row>
    <row r="42" spans="1:2" x14ac:dyDescent="0.25">
      <c r="A42" s="1">
        <v>43221</v>
      </c>
      <c r="B42">
        <v>71.599999999999994</v>
      </c>
    </row>
    <row r="43" spans="1:2" x14ac:dyDescent="0.25">
      <c r="A43" s="1">
        <v>43252</v>
      </c>
      <c r="B43">
        <v>71.900000000000006</v>
      </c>
    </row>
    <row r="44" spans="1:2" x14ac:dyDescent="0.25">
      <c r="A44" s="1">
        <v>43282</v>
      </c>
      <c r="B44">
        <v>77.2</v>
      </c>
    </row>
    <row r="45" spans="1:2" x14ac:dyDescent="0.25">
      <c r="A45" s="1">
        <v>43313</v>
      </c>
      <c r="B45">
        <v>76.7</v>
      </c>
    </row>
    <row r="46" spans="1:2" x14ac:dyDescent="0.25">
      <c r="A46" s="1">
        <v>43344</v>
      </c>
      <c r="B46">
        <v>81.900000000000006</v>
      </c>
    </row>
    <row r="47" spans="1:2" x14ac:dyDescent="0.25">
      <c r="A47" s="1">
        <v>43374</v>
      </c>
      <c r="B47">
        <v>82.8</v>
      </c>
    </row>
    <row r="48" spans="1:2" x14ac:dyDescent="0.25">
      <c r="A48" s="1">
        <v>43405</v>
      </c>
      <c r="B48">
        <v>77.099999999999994</v>
      </c>
    </row>
    <row r="49" spans="1:2" x14ac:dyDescent="0.25">
      <c r="A49" s="1">
        <v>43435</v>
      </c>
      <c r="B49">
        <v>86.1</v>
      </c>
    </row>
    <row r="50" spans="1:2" x14ac:dyDescent="0.25">
      <c r="A50" s="1">
        <v>43466</v>
      </c>
      <c r="B50">
        <v>84.1</v>
      </c>
    </row>
    <row r="51" spans="1:2" x14ac:dyDescent="0.25">
      <c r="A51" s="1">
        <v>43497</v>
      </c>
      <c r="B51">
        <v>86.8</v>
      </c>
    </row>
    <row r="52" spans="1:2" x14ac:dyDescent="0.25">
      <c r="A52" s="1">
        <v>43525</v>
      </c>
      <c r="B52">
        <v>85.1</v>
      </c>
    </row>
    <row r="53" spans="1:2" x14ac:dyDescent="0.25">
      <c r="A53" s="1">
        <v>43556</v>
      </c>
      <c r="B53">
        <v>81</v>
      </c>
    </row>
    <row r="54" spans="1:2" x14ac:dyDescent="0.25">
      <c r="A54" s="1">
        <v>43586</v>
      </c>
      <c r="B54">
        <v>79.900000000000006</v>
      </c>
    </row>
    <row r="55" spans="1:2" x14ac:dyDescent="0.25">
      <c r="A55" s="1">
        <v>43617</v>
      </c>
      <c r="B55">
        <v>72.099999999999994</v>
      </c>
    </row>
    <row r="56" spans="1:2" x14ac:dyDescent="0.25">
      <c r="A56" s="1">
        <v>43647</v>
      </c>
      <c r="B56">
        <v>79</v>
      </c>
    </row>
    <row r="57" spans="1:2" x14ac:dyDescent="0.25">
      <c r="A57" s="1">
        <v>43678</v>
      </c>
      <c r="B57">
        <v>78.7</v>
      </c>
    </row>
    <row r="58" spans="1:2" x14ac:dyDescent="0.25">
      <c r="A58" s="1">
        <v>43709</v>
      </c>
      <c r="B58">
        <v>80.400000000000006</v>
      </c>
    </row>
    <row r="59" spans="1:2" x14ac:dyDescent="0.25">
      <c r="A59" s="1">
        <v>43739</v>
      </c>
      <c r="B59">
        <v>79</v>
      </c>
    </row>
    <row r="60" spans="1:2" x14ac:dyDescent="0.25">
      <c r="A60" s="1">
        <v>43770</v>
      </c>
      <c r="B60">
        <v>79</v>
      </c>
    </row>
    <row r="61" spans="1:2" x14ac:dyDescent="0.25">
      <c r="A61" s="1">
        <v>43800</v>
      </c>
      <c r="B61">
        <v>87.4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8B13A-FCE6-467E-9F05-D17159FA42CF}">
  <dimension ref="A1:L52"/>
  <sheetViews>
    <sheetView tabSelected="1" workbookViewId="0">
      <selection activeCell="J13" sqref="J13"/>
    </sheetView>
  </sheetViews>
  <sheetFormatPr defaultRowHeight="15" x14ac:dyDescent="0.25"/>
  <cols>
    <col min="1" max="1" width="9.140625" style="10"/>
    <col min="2" max="4" width="9.140625" style="4"/>
    <col min="8" max="8" width="18.140625" bestFit="1" customWidth="1"/>
    <col min="9" max="9" width="23.42578125" bestFit="1" customWidth="1"/>
    <col min="10" max="10" width="26.85546875" bestFit="1" customWidth="1"/>
    <col min="11" max="11" width="30.85546875" bestFit="1" customWidth="1"/>
    <col min="12" max="12" width="21.7109375" bestFit="1" customWidth="1"/>
  </cols>
  <sheetData>
    <row r="1" spans="1:12" x14ac:dyDescent="0.25">
      <c r="A1" s="10" t="s">
        <v>22</v>
      </c>
      <c r="B1" s="4" t="s">
        <v>21</v>
      </c>
      <c r="C1" s="4" t="s">
        <v>23</v>
      </c>
      <c r="D1" s="4" t="s">
        <v>24</v>
      </c>
      <c r="E1" t="s">
        <v>5</v>
      </c>
      <c r="H1" s="6" t="s">
        <v>25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25">
      <c r="A2" s="10">
        <v>0.86599999999999999</v>
      </c>
      <c r="B2" s="4">
        <v>0.83299999999999996</v>
      </c>
      <c r="C2" s="4">
        <v>0.90400000000000003</v>
      </c>
      <c r="D2" s="4">
        <v>0.88</v>
      </c>
      <c r="E2" t="s">
        <v>1</v>
      </c>
      <c r="F2">
        <f>SUM(A2:A4)/3</f>
        <v>0.876</v>
      </c>
      <c r="H2" s="7" t="s">
        <v>31</v>
      </c>
      <c r="I2" s="9">
        <v>0.876</v>
      </c>
      <c r="J2" s="9">
        <v>0.84399999999999997</v>
      </c>
      <c r="K2" s="9">
        <v>0.90400000000000003</v>
      </c>
      <c r="L2" s="9">
        <v>0.88</v>
      </c>
    </row>
    <row r="3" spans="1:12" x14ac:dyDescent="0.25">
      <c r="A3" s="10">
        <v>0.872</v>
      </c>
      <c r="B3" s="4">
        <v>0.82900000000000007</v>
      </c>
      <c r="E3" t="s">
        <v>1</v>
      </c>
      <c r="H3" s="7" t="s">
        <v>2</v>
      </c>
      <c r="I3" s="9">
        <v>0.82833333333333348</v>
      </c>
      <c r="J3" s="9">
        <v>0.79499999999999993</v>
      </c>
      <c r="K3" s="9">
        <v>0.91</v>
      </c>
      <c r="L3" s="9">
        <v>0.89</v>
      </c>
    </row>
    <row r="4" spans="1:12" x14ac:dyDescent="0.25">
      <c r="A4" s="10">
        <v>0.89</v>
      </c>
      <c r="B4" s="4">
        <v>0.87</v>
      </c>
      <c r="E4" t="s">
        <v>1</v>
      </c>
      <c r="H4" s="7" t="s">
        <v>6</v>
      </c>
      <c r="I4" s="9">
        <v>0.80633333333333335</v>
      </c>
      <c r="J4" s="9">
        <v>0.79566666666666652</v>
      </c>
      <c r="K4" s="9">
        <v>0.90400000000000003</v>
      </c>
      <c r="L4" s="9">
        <v>0.87</v>
      </c>
    </row>
    <row r="5" spans="1:12" x14ac:dyDescent="0.25">
      <c r="A5" s="10">
        <v>0.84699999999999998</v>
      </c>
      <c r="B5" s="4">
        <v>0.83299999999999996</v>
      </c>
      <c r="C5" s="4">
        <v>0.91</v>
      </c>
      <c r="D5" s="4">
        <v>0.89</v>
      </c>
      <c r="E5" t="s">
        <v>2</v>
      </c>
      <c r="H5" s="7" t="s">
        <v>7</v>
      </c>
      <c r="I5" s="9">
        <v>0.77600000000000013</v>
      </c>
      <c r="J5" s="9">
        <v>0.78433333333333322</v>
      </c>
      <c r="K5" s="9">
        <v>0.871</v>
      </c>
      <c r="L5" s="9">
        <v>0.84899999999999998</v>
      </c>
    </row>
    <row r="6" spans="1:12" x14ac:dyDescent="0.25">
      <c r="A6" s="10">
        <v>0.81700000000000006</v>
      </c>
      <c r="B6" s="4">
        <v>0.78099999999999992</v>
      </c>
      <c r="E6" t="s">
        <v>2</v>
      </c>
      <c r="H6" s="7" t="s">
        <v>32</v>
      </c>
      <c r="I6" s="9">
        <v>0.81566666666666665</v>
      </c>
      <c r="J6" s="9">
        <v>0.78133333333333344</v>
      </c>
      <c r="K6" s="9">
        <v>0.91100000000000003</v>
      </c>
      <c r="L6" s="9">
        <v>0.89800000000000002</v>
      </c>
    </row>
    <row r="7" spans="1:12" x14ac:dyDescent="0.25">
      <c r="A7" s="10">
        <v>0.82099999999999995</v>
      </c>
      <c r="B7" s="4">
        <v>0.77099999999999991</v>
      </c>
      <c r="E7" t="s">
        <v>2</v>
      </c>
      <c r="H7" s="7" t="s">
        <v>9</v>
      </c>
      <c r="I7" s="9">
        <v>0.751</v>
      </c>
      <c r="J7" s="9">
        <v>0.70266666666666655</v>
      </c>
      <c r="K7" s="9">
        <v>0.90300000000000002</v>
      </c>
      <c r="L7" s="9">
        <v>0.89500000000000002</v>
      </c>
    </row>
    <row r="8" spans="1:12" x14ac:dyDescent="0.25">
      <c r="A8" s="10">
        <v>0.82700000000000007</v>
      </c>
      <c r="B8" s="4">
        <v>0.80500000000000005</v>
      </c>
      <c r="C8" s="4">
        <v>0.90400000000000003</v>
      </c>
      <c r="D8" s="4">
        <v>0.87</v>
      </c>
      <c r="E8" t="s">
        <v>6</v>
      </c>
      <c r="H8" s="7" t="s">
        <v>10</v>
      </c>
      <c r="I8" s="9">
        <v>0.81733333333333336</v>
      </c>
      <c r="J8" s="9">
        <v>0.77166666666666661</v>
      </c>
      <c r="K8" s="9">
        <v>0.90100000000000002</v>
      </c>
      <c r="L8" s="9">
        <v>0.89900000000000002</v>
      </c>
    </row>
    <row r="9" spans="1:12" x14ac:dyDescent="0.25">
      <c r="A9" s="10">
        <v>0.79500000000000004</v>
      </c>
      <c r="B9" s="4">
        <v>0.78099999999999992</v>
      </c>
      <c r="E9" t="s">
        <v>6</v>
      </c>
      <c r="H9" s="7" t="s">
        <v>11</v>
      </c>
      <c r="I9" s="9">
        <v>0.77700000000000014</v>
      </c>
      <c r="J9" s="9">
        <v>0.73866666666666669</v>
      </c>
      <c r="K9" s="9">
        <v>0.86099999999999999</v>
      </c>
      <c r="L9" s="9">
        <v>0.85499999999999998</v>
      </c>
    </row>
    <row r="10" spans="1:12" x14ac:dyDescent="0.25">
      <c r="A10" s="10">
        <v>0.79700000000000004</v>
      </c>
      <c r="B10" s="4">
        <v>0.80099999999999993</v>
      </c>
      <c r="E10" t="s">
        <v>6</v>
      </c>
      <c r="H10" s="7" t="s">
        <v>33</v>
      </c>
      <c r="I10" s="9">
        <v>0.84166666666666679</v>
      </c>
      <c r="J10" s="9">
        <v>0.80133333333333334</v>
      </c>
      <c r="K10" s="9">
        <v>0.89200000000000002</v>
      </c>
      <c r="L10" s="9">
        <v>0.91500000000000004</v>
      </c>
    </row>
    <row r="11" spans="1:12" x14ac:dyDescent="0.25">
      <c r="A11" s="10">
        <v>0.77500000000000002</v>
      </c>
      <c r="B11" s="4">
        <v>0.8</v>
      </c>
      <c r="C11" s="4">
        <v>0.871</v>
      </c>
      <c r="D11" s="4">
        <v>0.84899999999999998</v>
      </c>
      <c r="E11" t="s">
        <v>7</v>
      </c>
      <c r="H11" s="7" t="s">
        <v>13</v>
      </c>
      <c r="I11" s="9">
        <v>0.83400000000000007</v>
      </c>
      <c r="J11" s="9">
        <v>0.755</v>
      </c>
      <c r="K11" s="9">
        <v>0.91200000000000003</v>
      </c>
      <c r="L11" s="9">
        <v>0.93</v>
      </c>
    </row>
    <row r="12" spans="1:12" x14ac:dyDescent="0.25">
      <c r="A12" s="10">
        <v>0.73199999999999998</v>
      </c>
      <c r="B12" s="4">
        <v>0.74</v>
      </c>
      <c r="E12" t="s">
        <v>7</v>
      </c>
      <c r="H12" s="7" t="s">
        <v>14</v>
      </c>
      <c r="I12" s="9">
        <v>0.83166666666666667</v>
      </c>
      <c r="J12" s="9">
        <v>0.78366666666666662</v>
      </c>
      <c r="K12" s="9">
        <v>0.92</v>
      </c>
      <c r="L12" s="9">
        <v>0.92900000000000005</v>
      </c>
    </row>
    <row r="13" spans="1:12" x14ac:dyDescent="0.25">
      <c r="A13" s="10">
        <v>0.82099999999999995</v>
      </c>
      <c r="B13" s="4">
        <v>0.81299999999999994</v>
      </c>
      <c r="E13" t="s">
        <v>7</v>
      </c>
      <c r="H13" s="7" t="s">
        <v>15</v>
      </c>
      <c r="I13" s="9">
        <v>0.83033333333333337</v>
      </c>
      <c r="J13" s="9">
        <v>0.81199999999999994</v>
      </c>
      <c r="K13" s="9">
        <v>0.89100000000000001</v>
      </c>
      <c r="L13" s="9">
        <v>0.90100000000000002</v>
      </c>
    </row>
    <row r="14" spans="1:12" x14ac:dyDescent="0.25">
      <c r="A14" s="10">
        <v>0.80500000000000005</v>
      </c>
      <c r="B14" s="4">
        <v>0.79700000000000004</v>
      </c>
      <c r="C14" s="4">
        <v>0.91100000000000003</v>
      </c>
      <c r="D14" s="4">
        <v>0.89800000000000002</v>
      </c>
      <c r="E14" t="s">
        <v>8</v>
      </c>
      <c r="H14" s="7" t="s">
        <v>34</v>
      </c>
      <c r="I14" s="9">
        <v>0.85233333333333328</v>
      </c>
      <c r="J14" s="9">
        <v>0.83800000000000008</v>
      </c>
      <c r="K14" s="9">
        <v>0.91900000000000004</v>
      </c>
      <c r="L14" s="9">
        <v>0.93</v>
      </c>
    </row>
    <row r="15" spans="1:12" x14ac:dyDescent="0.25">
      <c r="A15" s="10">
        <v>0.84799999999999998</v>
      </c>
      <c r="B15" s="4">
        <v>0.81700000000000006</v>
      </c>
      <c r="E15" t="s">
        <v>8</v>
      </c>
      <c r="H15" s="7" t="s">
        <v>17</v>
      </c>
      <c r="I15" s="9">
        <v>0.78799999999999992</v>
      </c>
      <c r="J15" s="9">
        <v>0.7553333333333333</v>
      </c>
      <c r="K15" s="9">
        <v>0.92200000000000004</v>
      </c>
      <c r="L15" s="9">
        <v>0.93500000000000005</v>
      </c>
    </row>
    <row r="16" spans="1:12" x14ac:dyDescent="0.25">
      <c r="A16" s="10">
        <v>0.79400000000000004</v>
      </c>
      <c r="B16" s="4">
        <v>0.73</v>
      </c>
      <c r="E16" t="s">
        <v>8</v>
      </c>
      <c r="H16" s="7" t="s">
        <v>18</v>
      </c>
      <c r="I16" s="9">
        <v>0.80033333333333345</v>
      </c>
      <c r="J16" s="9">
        <v>0.78600000000000003</v>
      </c>
      <c r="K16" s="9">
        <v>0.91800000000000004</v>
      </c>
      <c r="L16" s="9">
        <v>0.93500000000000005</v>
      </c>
    </row>
    <row r="17" spans="1:12" x14ac:dyDescent="0.25">
      <c r="A17" s="10">
        <v>0.79799999999999993</v>
      </c>
      <c r="B17" s="4">
        <v>0.73699999999999999</v>
      </c>
      <c r="C17" s="4">
        <v>0.90300000000000002</v>
      </c>
      <c r="D17" s="4">
        <v>0.89500000000000002</v>
      </c>
      <c r="E17" t="s">
        <v>9</v>
      </c>
      <c r="H17" s="7" t="s">
        <v>19</v>
      </c>
      <c r="I17" s="9">
        <v>0.83700000000000008</v>
      </c>
      <c r="J17" s="9">
        <v>0.82</v>
      </c>
      <c r="K17" s="9">
        <v>0.89500000000000002</v>
      </c>
      <c r="L17" s="9">
        <v>0.90600000000000003</v>
      </c>
    </row>
    <row r="18" spans="1:12" x14ac:dyDescent="0.25">
      <c r="A18" s="10">
        <v>0.71799999999999997</v>
      </c>
      <c r="B18" s="4">
        <v>0.69299999999999995</v>
      </c>
      <c r="E18" t="s">
        <v>9</v>
      </c>
      <c r="H18" s="7" t="s">
        <v>35</v>
      </c>
      <c r="I18" s="9">
        <v>0.86299999999999999</v>
      </c>
      <c r="J18" s="9">
        <v>0.85333333333333339</v>
      </c>
      <c r="K18" s="9">
        <v>0.91500000000000004</v>
      </c>
      <c r="L18" s="9">
        <v>0.93500000000000005</v>
      </c>
    </row>
    <row r="19" spans="1:12" x14ac:dyDescent="0.25">
      <c r="A19" s="10">
        <v>0.73699999999999999</v>
      </c>
      <c r="B19" s="4">
        <v>0.67799999999999994</v>
      </c>
      <c r="E19" t="s">
        <v>9</v>
      </c>
      <c r="H19" s="7" t="s">
        <v>26</v>
      </c>
      <c r="I19" s="8">
        <v>0.81917647058823539</v>
      </c>
      <c r="J19" s="8">
        <v>0.78929411764705903</v>
      </c>
      <c r="K19" s="8">
        <v>0.90288235294117647</v>
      </c>
      <c r="L19" s="8">
        <v>0.90305882352941191</v>
      </c>
    </row>
    <row r="20" spans="1:12" x14ac:dyDescent="0.25">
      <c r="A20" s="10">
        <v>0.83900000000000008</v>
      </c>
      <c r="B20" s="4">
        <v>0.80299999999999994</v>
      </c>
      <c r="C20" s="4">
        <v>0.90100000000000002</v>
      </c>
      <c r="D20" s="4">
        <v>0.89900000000000002</v>
      </c>
      <c r="E20" t="s">
        <v>10</v>
      </c>
    </row>
    <row r="21" spans="1:12" x14ac:dyDescent="0.25">
      <c r="A21" s="10">
        <v>0.80299999999999994</v>
      </c>
      <c r="B21" s="4">
        <v>0.755</v>
      </c>
      <c r="E21" t="s">
        <v>10</v>
      </c>
    </row>
    <row r="22" spans="1:12" x14ac:dyDescent="0.25">
      <c r="A22" s="10">
        <v>0.81</v>
      </c>
      <c r="B22" s="4">
        <v>0.75700000000000001</v>
      </c>
      <c r="E22" t="s">
        <v>10</v>
      </c>
    </row>
    <row r="23" spans="1:12" x14ac:dyDescent="0.25">
      <c r="A23" s="10">
        <v>0.77200000000000002</v>
      </c>
      <c r="B23" s="4">
        <v>0.72599999999999998</v>
      </c>
      <c r="C23" s="4">
        <v>0.86099999999999999</v>
      </c>
      <c r="D23" s="4">
        <v>0.85499999999999998</v>
      </c>
      <c r="E23" t="s">
        <v>11</v>
      </c>
    </row>
    <row r="24" spans="1:12" x14ac:dyDescent="0.25">
      <c r="A24" s="10">
        <v>0.72699999999999998</v>
      </c>
      <c r="B24" s="4">
        <v>0.69700000000000006</v>
      </c>
      <c r="E24" t="s">
        <v>11</v>
      </c>
    </row>
    <row r="25" spans="1:12" x14ac:dyDescent="0.25">
      <c r="A25" s="10">
        <v>0.83200000000000007</v>
      </c>
      <c r="B25" s="4">
        <v>0.79299999999999993</v>
      </c>
      <c r="E25" t="s">
        <v>11</v>
      </c>
    </row>
    <row r="26" spans="1:12" x14ac:dyDescent="0.25">
      <c r="A26" s="10">
        <v>0.83700000000000008</v>
      </c>
      <c r="B26" s="4">
        <v>0.79599999999999993</v>
      </c>
      <c r="C26" s="4">
        <v>0.89200000000000002</v>
      </c>
      <c r="D26" s="4">
        <v>0.91500000000000004</v>
      </c>
      <c r="E26" t="s">
        <v>12</v>
      </c>
    </row>
    <row r="27" spans="1:12" x14ac:dyDescent="0.25">
      <c r="A27" s="10">
        <v>0.84900000000000009</v>
      </c>
      <c r="B27" s="4">
        <v>0.79900000000000004</v>
      </c>
      <c r="E27" t="s">
        <v>12</v>
      </c>
    </row>
    <row r="28" spans="1:12" x14ac:dyDescent="0.25">
      <c r="A28" s="10">
        <v>0.83900000000000008</v>
      </c>
      <c r="B28" s="4">
        <v>0.80900000000000005</v>
      </c>
      <c r="E28" t="s">
        <v>12</v>
      </c>
    </row>
    <row r="29" spans="1:12" x14ac:dyDescent="0.25">
      <c r="A29" s="10">
        <v>0.86599999999999999</v>
      </c>
      <c r="B29" s="4">
        <v>0.81099999999999994</v>
      </c>
      <c r="C29" s="4">
        <v>0.91200000000000003</v>
      </c>
      <c r="D29" s="4">
        <v>0.93</v>
      </c>
      <c r="E29" t="s">
        <v>13</v>
      </c>
    </row>
    <row r="30" spans="1:12" x14ac:dyDescent="0.25">
      <c r="A30" s="10">
        <v>0.80900000000000005</v>
      </c>
      <c r="B30" s="4">
        <v>0.71</v>
      </c>
      <c r="E30" t="s">
        <v>13</v>
      </c>
    </row>
    <row r="31" spans="1:12" x14ac:dyDescent="0.25">
      <c r="A31" s="10">
        <v>0.82700000000000007</v>
      </c>
      <c r="B31" s="4">
        <v>0.74400000000000011</v>
      </c>
      <c r="E31" t="s">
        <v>13</v>
      </c>
    </row>
    <row r="32" spans="1:12" x14ac:dyDescent="0.25">
      <c r="A32" s="10">
        <v>0.8590000000000001</v>
      </c>
      <c r="B32" s="4">
        <v>0.80599999999999994</v>
      </c>
      <c r="C32" s="4">
        <v>0.92</v>
      </c>
      <c r="D32" s="4">
        <v>0.92900000000000005</v>
      </c>
      <c r="E32" t="s">
        <v>14</v>
      </c>
    </row>
    <row r="33" spans="1:5" x14ac:dyDescent="0.25">
      <c r="A33" s="10">
        <v>0.81099999999999994</v>
      </c>
      <c r="B33" s="4">
        <v>0.753</v>
      </c>
      <c r="E33" t="s">
        <v>14</v>
      </c>
    </row>
    <row r="34" spans="1:5" x14ac:dyDescent="0.25">
      <c r="A34" s="10">
        <v>0.82499999999999996</v>
      </c>
      <c r="B34" s="4">
        <v>0.79200000000000004</v>
      </c>
      <c r="E34" t="s">
        <v>14</v>
      </c>
    </row>
    <row r="35" spans="1:5" x14ac:dyDescent="0.25">
      <c r="A35" s="10">
        <v>0.81</v>
      </c>
      <c r="B35" s="4">
        <v>0.78900000000000003</v>
      </c>
      <c r="C35" s="4">
        <v>0.89100000000000001</v>
      </c>
      <c r="D35" s="4">
        <v>0.90100000000000002</v>
      </c>
      <c r="E35" t="s">
        <v>15</v>
      </c>
    </row>
    <row r="36" spans="1:5" x14ac:dyDescent="0.25">
      <c r="A36" s="10">
        <v>0.80299999999999994</v>
      </c>
      <c r="B36" s="4">
        <v>0.77900000000000003</v>
      </c>
      <c r="E36" t="s">
        <v>15</v>
      </c>
    </row>
    <row r="37" spans="1:5" x14ac:dyDescent="0.25">
      <c r="A37" s="10">
        <v>0.878</v>
      </c>
      <c r="B37" s="4">
        <v>0.86799999999999999</v>
      </c>
      <c r="E37" t="s">
        <v>15</v>
      </c>
    </row>
    <row r="38" spans="1:5" x14ac:dyDescent="0.25">
      <c r="A38" s="10">
        <v>0.88400000000000001</v>
      </c>
      <c r="B38" s="4">
        <v>0.875</v>
      </c>
      <c r="C38" s="4">
        <v>0.91900000000000004</v>
      </c>
      <c r="D38" s="4">
        <v>0.93</v>
      </c>
      <c r="E38" t="s">
        <v>16</v>
      </c>
    </row>
    <row r="39" spans="1:5" x14ac:dyDescent="0.25">
      <c r="A39" s="10">
        <v>0.82599999999999996</v>
      </c>
      <c r="B39" s="4">
        <v>0.82700000000000007</v>
      </c>
      <c r="E39" t="s">
        <v>16</v>
      </c>
    </row>
    <row r="40" spans="1:5" x14ac:dyDescent="0.25">
      <c r="A40" s="10">
        <v>0.84699999999999998</v>
      </c>
      <c r="B40" s="4">
        <v>0.81200000000000006</v>
      </c>
      <c r="E40" t="s">
        <v>16</v>
      </c>
    </row>
    <row r="41" spans="1:5" x14ac:dyDescent="0.25">
      <c r="A41" s="10">
        <v>0.85499999999999998</v>
      </c>
      <c r="B41" s="4">
        <v>0.83099999999999996</v>
      </c>
      <c r="C41" s="4">
        <v>0.92200000000000004</v>
      </c>
      <c r="D41" s="4">
        <v>0.93500000000000005</v>
      </c>
      <c r="E41" t="s">
        <v>17</v>
      </c>
    </row>
    <row r="42" spans="1:5" x14ac:dyDescent="0.25">
      <c r="A42" s="10">
        <v>0.76</v>
      </c>
      <c r="B42" s="4">
        <v>0.71599999999999997</v>
      </c>
      <c r="E42" t="s">
        <v>17</v>
      </c>
    </row>
    <row r="43" spans="1:5" x14ac:dyDescent="0.25">
      <c r="A43" s="10">
        <v>0.74900000000000011</v>
      </c>
      <c r="B43" s="4">
        <v>0.71900000000000008</v>
      </c>
      <c r="E43" t="s">
        <v>17</v>
      </c>
    </row>
    <row r="44" spans="1:5" x14ac:dyDescent="0.25">
      <c r="A44" s="10">
        <v>0.79400000000000004</v>
      </c>
      <c r="B44" s="4">
        <v>0.77200000000000002</v>
      </c>
      <c r="C44" s="4">
        <v>0.91800000000000004</v>
      </c>
      <c r="D44" s="4">
        <v>0.93500000000000005</v>
      </c>
      <c r="E44" t="s">
        <v>18</v>
      </c>
    </row>
    <row r="45" spans="1:5" x14ac:dyDescent="0.25">
      <c r="A45" s="10">
        <v>0.78900000000000003</v>
      </c>
      <c r="B45" s="4">
        <v>0.76700000000000002</v>
      </c>
      <c r="E45" t="s">
        <v>18</v>
      </c>
    </row>
    <row r="46" spans="1:5" x14ac:dyDescent="0.25">
      <c r="A46" s="10">
        <v>0.81799999999999995</v>
      </c>
      <c r="B46" s="4">
        <v>0.81900000000000006</v>
      </c>
      <c r="E46" t="s">
        <v>18</v>
      </c>
    </row>
    <row r="47" spans="1:5" x14ac:dyDescent="0.25">
      <c r="A47" s="10">
        <v>0.83200000000000007</v>
      </c>
      <c r="B47" s="4">
        <v>0.82799999999999996</v>
      </c>
      <c r="C47" s="4">
        <v>0.89500000000000002</v>
      </c>
      <c r="D47" s="4">
        <v>0.90600000000000003</v>
      </c>
      <c r="E47" t="s">
        <v>19</v>
      </c>
    </row>
    <row r="48" spans="1:5" x14ac:dyDescent="0.25">
      <c r="A48" s="10">
        <v>0.79299999999999993</v>
      </c>
      <c r="B48" s="4">
        <v>0.77099999999999991</v>
      </c>
      <c r="E48" t="s">
        <v>19</v>
      </c>
    </row>
    <row r="49" spans="1:5" x14ac:dyDescent="0.25">
      <c r="A49" s="10">
        <v>0.8859999999999999</v>
      </c>
      <c r="B49" s="4">
        <v>0.86099999999999999</v>
      </c>
      <c r="E49" t="s">
        <v>19</v>
      </c>
    </row>
    <row r="50" spans="1:5" x14ac:dyDescent="0.25">
      <c r="A50" s="10">
        <v>0.85599999999999998</v>
      </c>
      <c r="B50" s="4">
        <v>0.84099999999999997</v>
      </c>
      <c r="C50" s="4">
        <v>0.91500000000000004</v>
      </c>
      <c r="D50" s="4">
        <v>0.93500000000000005</v>
      </c>
      <c r="E50" t="s">
        <v>20</v>
      </c>
    </row>
    <row r="51" spans="1:5" x14ac:dyDescent="0.25">
      <c r="A51" s="10">
        <v>0.87400000000000011</v>
      </c>
      <c r="B51" s="4">
        <v>0.86799999999999999</v>
      </c>
      <c r="E51" t="s">
        <v>20</v>
      </c>
    </row>
    <row r="52" spans="1:5" x14ac:dyDescent="0.25">
      <c r="A52" s="10">
        <v>0.8590000000000001</v>
      </c>
      <c r="B52" s="4">
        <v>0.85099999999999998</v>
      </c>
      <c r="E52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eeea9554-18f9-45df-b48a-d6aeffd9a926" ContentTypeId="0x010100714CB19F1F31C243A649EF58ED9DBD0E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DK Document" ma:contentTypeID="0x010100714CB19F1F31C243A649EF58ED9DBD0E00718B0488CDCDCB429004DCF167A683F3" ma:contentTypeVersion="5" ma:contentTypeDescription="" ma:contentTypeScope="" ma:versionID="927a282a8cea8fbab2f79f3f6ba28b1d">
  <xsd:schema xmlns:xsd="http://www.w3.org/2001/XMLSchema" xmlns:xs="http://www.w3.org/2001/XMLSchema" xmlns:p="http://schemas.microsoft.com/office/2006/metadata/properties" xmlns:ns2="2c8898e1-d2fb-49e5-bd22-e78955a92ea2" targetNamespace="http://schemas.microsoft.com/office/2006/metadata/properties" ma:root="true" ma:fieldsID="5d34197de06687d1dc249619fd342174" ns2:_="">
    <xsd:import namespace="2c8898e1-d2fb-49e5-bd22-e78955a92ea2"/>
    <xsd:element name="properties">
      <xsd:complexType>
        <xsd:sequence>
          <xsd:element name="documentManagement">
            <xsd:complexType>
              <xsd:all>
                <xsd:element ref="ns2:gf363b669f7f4e8b9aba450c32630b5f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898e1-d2fb-49e5-bd22-e78955a92ea2" elementFormDefault="qualified">
    <xsd:import namespace="http://schemas.microsoft.com/office/2006/documentManagement/types"/>
    <xsd:import namespace="http://schemas.microsoft.com/office/infopath/2007/PartnerControls"/>
    <xsd:element name="gf363b669f7f4e8b9aba450c32630b5f" ma:index="8" ma:taxonomy="true" ma:internalName="gf363b669f7f4e8b9aba450c32630b5f" ma:taxonomyFieldName="Document_x0020_Classification" ma:displayName="Document Classification" ma:readOnly="false" ma:default="1;#Tjenestebrug|863bd111-1cbc-454e-85c1-2ced21d5b50a" ma:fieldId="{0f363b66-9f7f-4e8b-9aba-450c32630b5f}" ma:sspId="eeea9554-18f9-45df-b48a-d6aeffd9a926" ma:termSetId="f4d04b67-386e-4d72-8353-eace1ec91a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d843ad39-12ba-4159-94ca-cebacffc9b8f}" ma:internalName="TaxCatchAll" ma:showField="CatchAllData" ma:web="945bd0fe-81a3-47df-a111-fcf0284461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d843ad39-12ba-4159-94ca-cebacffc9b8f}" ma:internalName="TaxCatchAllLabel" ma:readOnly="true" ma:showField="CatchAllDataLabel" ma:web="945bd0fe-81a3-47df-a111-fcf0284461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c8898e1-d2fb-49e5-bd22-e78955a92ea2">
      <Value>1</Value>
    </TaxCatchAll>
    <gf363b669f7f4e8b9aba450c32630b5f xmlns="2c8898e1-d2fb-49e5-bd22-e78955a92ea2">
      <Terms xmlns="http://schemas.microsoft.com/office/infopath/2007/PartnerControls">
        <TermInfo xmlns="http://schemas.microsoft.com/office/infopath/2007/PartnerControls">
          <TermName xmlns="http://schemas.microsoft.com/office/infopath/2007/PartnerControls">Tjenestebrug</TermName>
          <TermId xmlns="http://schemas.microsoft.com/office/infopath/2007/PartnerControls">863bd111-1cbc-454e-85c1-2ced21d5b50a</TermId>
        </TermInfo>
      </Terms>
    </gf363b669f7f4e8b9aba450c32630b5f>
  </documentManagement>
</p:properties>
</file>

<file path=customXml/itemProps1.xml><?xml version="1.0" encoding="utf-8"?>
<ds:datastoreItem xmlns:ds="http://schemas.openxmlformats.org/officeDocument/2006/customXml" ds:itemID="{20787FBF-1C01-4FF6-9F1D-AFE2C0E568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9812EA-7ADF-463F-8B1B-B0144F022D44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19024734-C782-49DA-A504-693C1F28A7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898e1-d2fb-49e5-bd22-e78955a92e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A223B14-9E64-46BD-9E2E-9F5B3A3C2165}">
  <ds:schemaRefs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elements/1.1/"/>
    <ds:schemaRef ds:uri="2c8898e1-d2fb-49e5-bd22-e78955a92ea2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Diagrammer</vt:lpstr>
      </vt:variant>
      <vt:variant>
        <vt:i4>1</vt:i4>
      </vt:variant>
    </vt:vector>
  </HeadingPairs>
  <TitlesOfParts>
    <vt:vector size="4" baseType="lpstr">
      <vt:lpstr>Punktlighedstal for DSB, Arriva</vt:lpstr>
      <vt:lpstr>Punktlighedstal for KH</vt:lpstr>
      <vt:lpstr>Pivot</vt:lpstr>
      <vt:lpstr>NL og DK togpunktlighed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Coilin Peter Boylan Jeritslev (CTBJ)</dc:creator>
  <cp:lastModifiedBy>Stina Margareta Rosenlind (SROD)</cp:lastModifiedBy>
  <dcterms:created xsi:type="dcterms:W3CDTF">2020-03-26T14:06:51Z</dcterms:created>
  <dcterms:modified xsi:type="dcterms:W3CDTF">2021-11-15T08:07:46Z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0x010100714CB19F1F31C243A649EF58ED9DBD0E00718B0488CDCDCB429004DCF167A683F3</vt:lpwstr>
  </property>
  <property fmtid="{D5CDD505-2E9C-101B-9397-08002B2CF9AE}" pid="3" name="Document Classification">
    <vt:lpwstr>1;#Tjenestebrug|863bd111-1cbc-454e-85c1-2ced21d5b50a</vt:lpwstr>
  </property>
</Properties>
</file>