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ój dysk\Sędziowanie\sezon 2022 - 2023\"/>
    </mc:Choice>
  </mc:AlternateContent>
  <xr:revisionPtr revIDLastSave="0" documentId="13_ncr:1_{C91EB547-331A-4DF0-B919-C3A64BA963F2}" xr6:coauthVersionLast="47" xr6:coauthVersionMax="47" xr10:uidLastSave="{00000000-0000-0000-0000-000000000000}"/>
  <bookViews>
    <workbookView xWindow="-120" yWindow="-120" windowWidth="20730" windowHeight="11160" xr2:uid="{F180A3EE-7EAA-454C-8671-1E3DC1CB5733}"/>
  </bookViews>
  <sheets>
    <sheet name="Arkusz2" sheetId="2" r:id="rId1"/>
    <sheet name="Różnice" sheetId="1" r:id="rId2"/>
  </sheets>
  <definedNames>
    <definedName name="_xlnm.Print_Area" localSheetId="1">Różnice!$B$3:$P$19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" i="2" l="1"/>
  <c r="E18" i="2"/>
  <c r="F18" i="2"/>
  <c r="G18" i="2"/>
  <c r="H18" i="2"/>
  <c r="I18" i="2"/>
  <c r="J18" i="2"/>
  <c r="K18" i="2"/>
  <c r="L18" i="2"/>
  <c r="M18" i="2"/>
  <c r="N18" i="2"/>
  <c r="C18" i="2"/>
  <c r="D9" i="2"/>
  <c r="E9" i="2"/>
  <c r="F9" i="2"/>
  <c r="G9" i="2"/>
  <c r="H9" i="2"/>
  <c r="I9" i="2"/>
  <c r="J9" i="2"/>
  <c r="K9" i="2"/>
  <c r="L9" i="2"/>
  <c r="M9" i="2"/>
  <c r="N9" i="2"/>
  <c r="O9" i="2"/>
  <c r="P9" i="2"/>
  <c r="C9" i="2"/>
  <c r="N16" i="2"/>
  <c r="N17" i="2" s="1"/>
  <c r="N19" i="2" s="1"/>
  <c r="M16" i="2"/>
  <c r="M17" i="2" s="1"/>
  <c r="M19" i="2" s="1"/>
  <c r="L16" i="2"/>
  <c r="L17" i="2" s="1"/>
  <c r="L19" i="2" s="1"/>
  <c r="K16" i="2"/>
  <c r="K17" i="2" s="1"/>
  <c r="J16" i="2"/>
  <c r="J17" i="2" s="1"/>
  <c r="J19" i="2" s="1"/>
  <c r="I16" i="2"/>
  <c r="I17" i="2" s="1"/>
  <c r="I19" i="2" s="1"/>
  <c r="H16" i="2"/>
  <c r="H17" i="2" s="1"/>
  <c r="H19" i="2" s="1"/>
  <c r="G16" i="2"/>
  <c r="G17" i="2" s="1"/>
  <c r="F16" i="2"/>
  <c r="F17" i="2" s="1"/>
  <c r="F19" i="2" s="1"/>
  <c r="E16" i="2"/>
  <c r="E17" i="2" s="1"/>
  <c r="E19" i="2" s="1"/>
  <c r="D16" i="2"/>
  <c r="D17" i="2" s="1"/>
  <c r="D19" i="2" s="1"/>
  <c r="C16" i="2"/>
  <c r="C17" i="2" s="1"/>
  <c r="C19" i="2" s="1"/>
  <c r="P8" i="2"/>
  <c r="P10" i="2" s="1"/>
  <c r="M8" i="2"/>
  <c r="M10" i="2" s="1"/>
  <c r="L8" i="2"/>
  <c r="L10" i="2" s="1"/>
  <c r="I8" i="2"/>
  <c r="I10" i="2" s="1"/>
  <c r="H8" i="2"/>
  <c r="H10" i="2" s="1"/>
  <c r="E8" i="2"/>
  <c r="E10" i="2" s="1"/>
  <c r="D8" i="2"/>
  <c r="D10" i="2" s="1"/>
  <c r="P7" i="2"/>
  <c r="O7" i="2"/>
  <c r="O8" i="2" s="1"/>
  <c r="N7" i="2"/>
  <c r="N8" i="2" s="1"/>
  <c r="N10" i="2" s="1"/>
  <c r="M7" i="2"/>
  <c r="L7" i="2"/>
  <c r="K7" i="2"/>
  <c r="K8" i="2" s="1"/>
  <c r="J7" i="2"/>
  <c r="J8" i="2" s="1"/>
  <c r="J10" i="2" s="1"/>
  <c r="I7" i="2"/>
  <c r="H7" i="2"/>
  <c r="G7" i="2"/>
  <c r="G8" i="2" s="1"/>
  <c r="F7" i="2"/>
  <c r="F8" i="2" s="1"/>
  <c r="F10" i="2" s="1"/>
  <c r="E7" i="2"/>
  <c r="D7" i="2"/>
  <c r="C7" i="2"/>
  <c r="C8" i="2" s="1"/>
  <c r="C10" i="2" s="1"/>
  <c r="AL7" i="1"/>
  <c r="AM7" i="1"/>
  <c r="AN7" i="1"/>
  <c r="AQ7" i="1"/>
  <c r="AR7" i="1"/>
  <c r="AS7" i="1"/>
  <c r="AT7" i="1"/>
  <c r="AU7" i="1"/>
  <c r="AV7" i="1"/>
  <c r="AW7" i="1"/>
  <c r="AX7" i="1"/>
  <c r="AK7" i="1"/>
  <c r="AE16" i="1"/>
  <c r="AE17" i="1" s="1"/>
  <c r="AE18" i="1" s="1"/>
  <c r="AE19" i="1" s="1"/>
  <c r="AD16" i="1"/>
  <c r="AD17" i="1" s="1"/>
  <c r="AD18" i="1" s="1"/>
  <c r="AD19" i="1" s="1"/>
  <c r="AC16" i="1"/>
  <c r="AC17" i="1" s="1"/>
  <c r="AC18" i="1" s="1"/>
  <c r="AC19" i="1" s="1"/>
  <c r="AB16" i="1"/>
  <c r="AB17" i="1" s="1"/>
  <c r="AB18" i="1" s="1"/>
  <c r="AB19" i="1" s="1"/>
  <c r="AA16" i="1"/>
  <c r="AA17" i="1" s="1"/>
  <c r="AA18" i="1" s="1"/>
  <c r="AA19" i="1" s="1"/>
  <c r="Z16" i="1"/>
  <c r="Z17" i="1" s="1"/>
  <c r="Z18" i="1" s="1"/>
  <c r="Z19" i="1" s="1"/>
  <c r="Y16" i="1"/>
  <c r="Y17" i="1" s="1"/>
  <c r="Y18" i="1" s="1"/>
  <c r="Y19" i="1" s="1"/>
  <c r="AP7" i="1" s="1"/>
  <c r="X16" i="1"/>
  <c r="X17" i="1" s="1"/>
  <c r="X18" i="1" s="1"/>
  <c r="X19" i="1" s="1"/>
  <c r="AO7" i="1" s="1"/>
  <c r="W16" i="1"/>
  <c r="W17" i="1" s="1"/>
  <c r="W18" i="1" s="1"/>
  <c r="W19" i="1" s="1"/>
  <c r="V16" i="1"/>
  <c r="V17" i="1" s="1"/>
  <c r="V18" i="1" s="1"/>
  <c r="V19" i="1" s="1"/>
  <c r="U16" i="1"/>
  <c r="U17" i="1" s="1"/>
  <c r="U18" i="1" s="1"/>
  <c r="U19" i="1" s="1"/>
  <c r="T16" i="1"/>
  <c r="T17" i="1" s="1"/>
  <c r="T18" i="1" s="1"/>
  <c r="T19" i="1" s="1"/>
  <c r="AG7" i="1"/>
  <c r="AG8" i="1" s="1"/>
  <c r="AG9" i="1" s="1"/>
  <c r="AG10" i="1" s="1"/>
  <c r="AF7" i="1"/>
  <c r="AF8" i="1" s="1"/>
  <c r="AF9" i="1" s="1"/>
  <c r="AF10" i="1" s="1"/>
  <c r="AW6" i="1" s="1"/>
  <c r="AE7" i="1"/>
  <c r="AE8" i="1" s="1"/>
  <c r="AE9" i="1" s="1"/>
  <c r="AE10" i="1" s="1"/>
  <c r="AD7" i="1"/>
  <c r="AD8" i="1" s="1"/>
  <c r="AD9" i="1" s="1"/>
  <c r="AD10" i="1" s="1"/>
  <c r="AC7" i="1"/>
  <c r="AC8" i="1" s="1"/>
  <c r="AC9" i="1" s="1"/>
  <c r="AC10" i="1" s="1"/>
  <c r="AB7" i="1"/>
  <c r="AB8" i="1" s="1"/>
  <c r="AB9" i="1" s="1"/>
  <c r="AB10" i="1" s="1"/>
  <c r="AS6" i="1" s="1"/>
  <c r="AA7" i="1"/>
  <c r="AA8" i="1" s="1"/>
  <c r="AA9" i="1" s="1"/>
  <c r="AA10" i="1" s="1"/>
  <c r="Z7" i="1"/>
  <c r="Z8" i="1" s="1"/>
  <c r="Z9" i="1" s="1"/>
  <c r="Z10" i="1" s="1"/>
  <c r="Y7" i="1"/>
  <c r="Y8" i="1" s="1"/>
  <c r="Y9" i="1" s="1"/>
  <c r="Y10" i="1" s="1"/>
  <c r="X7" i="1"/>
  <c r="X8" i="1" s="1"/>
  <c r="X9" i="1" s="1"/>
  <c r="X10" i="1" s="1"/>
  <c r="AO6" i="1" s="1"/>
  <c r="W7" i="1"/>
  <c r="W8" i="1" s="1"/>
  <c r="W9" i="1" s="1"/>
  <c r="W10" i="1" s="1"/>
  <c r="AN6" i="1" s="1"/>
  <c r="V7" i="1"/>
  <c r="V8" i="1" s="1"/>
  <c r="V9" i="1" s="1"/>
  <c r="V10" i="1" s="1"/>
  <c r="U7" i="1"/>
  <c r="U8" i="1" s="1"/>
  <c r="U9" i="1" s="1"/>
  <c r="U10" i="1" s="1"/>
  <c r="T7" i="1"/>
  <c r="T8" i="1" s="1"/>
  <c r="T9" i="1" s="1"/>
  <c r="T10" i="1" s="1"/>
  <c r="D16" i="1"/>
  <c r="D17" i="1" s="1"/>
  <c r="D18" i="1" s="1"/>
  <c r="D19" i="1" s="1"/>
  <c r="E16" i="1"/>
  <c r="E17" i="1" s="1"/>
  <c r="E18" i="1" s="1"/>
  <c r="E19" i="1" s="1"/>
  <c r="F16" i="1"/>
  <c r="F17" i="1" s="1"/>
  <c r="F18" i="1" s="1"/>
  <c r="F19" i="1" s="1"/>
  <c r="G16" i="1"/>
  <c r="G17" i="1" s="1"/>
  <c r="G18" i="1" s="1"/>
  <c r="G19" i="1" s="1"/>
  <c r="H16" i="1"/>
  <c r="H17" i="1" s="1"/>
  <c r="H18" i="1" s="1"/>
  <c r="H19" i="1" s="1"/>
  <c r="I16" i="1"/>
  <c r="I17" i="1" s="1"/>
  <c r="I18" i="1" s="1"/>
  <c r="I19" i="1" s="1"/>
  <c r="J16" i="1"/>
  <c r="J17" i="1" s="1"/>
  <c r="J18" i="1" s="1"/>
  <c r="J19" i="1" s="1"/>
  <c r="K16" i="1"/>
  <c r="K17" i="1" s="1"/>
  <c r="K18" i="1" s="1"/>
  <c r="K19" i="1" s="1"/>
  <c r="L16" i="1"/>
  <c r="L17" i="1" s="1"/>
  <c r="L18" i="1" s="1"/>
  <c r="L19" i="1" s="1"/>
  <c r="M16" i="1"/>
  <c r="M17" i="1" s="1"/>
  <c r="M18" i="1" s="1"/>
  <c r="M19" i="1" s="1"/>
  <c r="N16" i="1"/>
  <c r="N17" i="1" s="1"/>
  <c r="N18" i="1" s="1"/>
  <c r="N19" i="1" s="1"/>
  <c r="C16" i="1"/>
  <c r="C17" i="1" s="1"/>
  <c r="C18" i="1" s="1"/>
  <c r="C19" i="1" s="1"/>
  <c r="D7" i="1"/>
  <c r="D8" i="1" s="1"/>
  <c r="D9" i="1" s="1"/>
  <c r="D10" i="1" s="1"/>
  <c r="E7" i="1"/>
  <c r="E8" i="1" s="1"/>
  <c r="E9" i="1" s="1"/>
  <c r="E10" i="1" s="1"/>
  <c r="F7" i="1"/>
  <c r="F8" i="1" s="1"/>
  <c r="F9" i="1" s="1"/>
  <c r="F10" i="1" s="1"/>
  <c r="G7" i="1"/>
  <c r="G8" i="1" s="1"/>
  <c r="G9" i="1" s="1"/>
  <c r="G10" i="1" s="1"/>
  <c r="H7" i="1"/>
  <c r="H8" i="1" s="1"/>
  <c r="H9" i="1" s="1"/>
  <c r="H10" i="1" s="1"/>
  <c r="I7" i="1"/>
  <c r="I8" i="1" s="1"/>
  <c r="I9" i="1" s="1"/>
  <c r="I10" i="1" s="1"/>
  <c r="J7" i="1"/>
  <c r="J8" i="1" s="1"/>
  <c r="J9" i="1" s="1"/>
  <c r="J10" i="1" s="1"/>
  <c r="AR6" i="1" s="1"/>
  <c r="K7" i="1"/>
  <c r="K8" i="1" s="1"/>
  <c r="K9" i="1" s="1"/>
  <c r="K10" i="1" s="1"/>
  <c r="L7" i="1"/>
  <c r="L8" i="1" s="1"/>
  <c r="L9" i="1" s="1"/>
  <c r="L10" i="1" s="1"/>
  <c r="M7" i="1"/>
  <c r="M8" i="1" s="1"/>
  <c r="M9" i="1" s="1"/>
  <c r="M10" i="1" s="1"/>
  <c r="N7" i="1"/>
  <c r="N8" i="1" s="1"/>
  <c r="N9" i="1" s="1"/>
  <c r="N10" i="1" s="1"/>
  <c r="AV6" i="1" s="1"/>
  <c r="O7" i="1"/>
  <c r="O8" i="1" s="1"/>
  <c r="O9" i="1" s="1"/>
  <c r="O10" i="1" s="1"/>
  <c r="P7" i="1"/>
  <c r="P8" i="1" s="1"/>
  <c r="P9" i="1" s="1"/>
  <c r="P10" i="1" s="1"/>
  <c r="C7" i="1"/>
  <c r="C8" i="1" s="1"/>
  <c r="C9" i="1" s="1"/>
  <c r="C10" i="1" s="1"/>
  <c r="G19" i="2" l="1"/>
  <c r="K19" i="2"/>
  <c r="O10" i="2"/>
  <c r="G10" i="2"/>
  <c r="K10" i="2"/>
  <c r="AL6" i="1"/>
  <c r="AP6" i="1"/>
  <c r="AT6" i="1"/>
  <c r="AX6" i="1"/>
  <c r="AM6" i="1"/>
  <c r="AQ6" i="1"/>
  <c r="AU6" i="1"/>
  <c r="AK6" i="1"/>
</calcChain>
</file>

<file path=xl/sharedStrings.xml><?xml version="1.0" encoding="utf-8"?>
<sst xmlns="http://schemas.openxmlformats.org/spreadsheetml/2006/main" count="138" uniqueCount="26">
  <si>
    <t>SĘDZIA GŁÓWNY</t>
  </si>
  <si>
    <t>4-LIGA</t>
  </si>
  <si>
    <t>5-LIGA</t>
  </si>
  <si>
    <t>KL,,A’’</t>
  </si>
  <si>
    <t>KL,,B’’</t>
  </si>
  <si>
    <t>ŚW-JUN. ST</t>
  </si>
  <si>
    <t>ŚW-JUN. MŁ</t>
  </si>
  <si>
    <t>O/A JUN.ST</t>
  </si>
  <si>
    <t>O-JUN.MŁ</t>
  </si>
  <si>
    <t>WOJ.</t>
  </si>
  <si>
    <t>TR I MŁ</t>
  </si>
  <si>
    <t>TR</t>
  </si>
  <si>
    <t>MŁ</t>
  </si>
  <si>
    <t>III-LIGA KOBIET</t>
  </si>
  <si>
    <t>EKWIWALENT</t>
  </si>
  <si>
    <t>KOSZTY 20%</t>
  </si>
  <si>
    <t>RAZEM</t>
  </si>
  <si>
    <t>PODATEK 17%</t>
  </si>
  <si>
    <t>DO WYPŁATY</t>
  </si>
  <si>
    <t>SĘDZIA ASYSTENT</t>
  </si>
  <si>
    <t>ORLIK</t>
  </si>
  <si>
    <t>ŻAK/  SKRZAT</t>
  </si>
  <si>
    <t xml:space="preserve">SG </t>
  </si>
  <si>
    <t>Różnica</t>
  </si>
  <si>
    <t xml:space="preserve">SA </t>
  </si>
  <si>
    <t>PODATEK 12%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</si>
</sst>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2" fontId="2" fillId="0" borderId="4" xfId="0" applyNumberFormat="1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/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2" fillId="0" borderId="5" xfId="0" applyFont="1" applyBorder="1" applyAlignment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FD5E0-009F-4E1F-A121-D6540DC8FCD9}">
  <dimension ref="B3:P21"/>
  <sheetViews>
    <sheetView tabSelected="1" zoomScale="85" zoomScaleNormal="85" workbookViewId="0">
      <selection activeCell="G22" sqref="G22"/>
    </sheetView>
  </sheetViews>
  <sheetFormatPr defaultRowHeight="15" x14ac:dyDescent="0.25"/>
  <cols>
    <col min="2" max="2" width="15" bestFit="1" customWidth="1"/>
    <col min="3" max="16" width="8.7109375" customWidth="1"/>
  </cols>
  <sheetData>
    <row r="3" spans="2:16" ht="16.5" thickBot="1" x14ac:dyDescent="0.3">
      <c r="B3" s="16" t="s">
        <v>0</v>
      </c>
      <c r="C3" s="17"/>
      <c r="D3" s="17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2:16" ht="15.75" x14ac:dyDescent="0.25">
      <c r="B4" s="20"/>
      <c r="C4" s="14" t="s">
        <v>1</v>
      </c>
      <c r="D4" s="14" t="s">
        <v>2</v>
      </c>
      <c r="E4" s="14" t="s">
        <v>3</v>
      </c>
      <c r="F4" s="14" t="s">
        <v>4</v>
      </c>
      <c r="G4" s="14" t="s">
        <v>5</v>
      </c>
      <c r="H4" s="14" t="s">
        <v>6</v>
      </c>
      <c r="I4" s="14" t="s">
        <v>7</v>
      </c>
      <c r="J4" s="14" t="s">
        <v>8</v>
      </c>
      <c r="K4" s="1" t="s">
        <v>9</v>
      </c>
      <c r="L4" s="14" t="s">
        <v>11</v>
      </c>
      <c r="M4" s="14" t="s">
        <v>12</v>
      </c>
      <c r="N4" s="14" t="s">
        <v>13</v>
      </c>
      <c r="O4" s="14" t="s">
        <v>20</v>
      </c>
      <c r="P4" s="14" t="s">
        <v>21</v>
      </c>
    </row>
    <row r="5" spans="2:16" ht="16.5" thickBot="1" x14ac:dyDescent="0.3">
      <c r="B5" s="21"/>
      <c r="C5" s="15"/>
      <c r="D5" s="15"/>
      <c r="E5" s="15"/>
      <c r="F5" s="15"/>
      <c r="G5" s="15"/>
      <c r="H5" s="15"/>
      <c r="I5" s="15"/>
      <c r="J5" s="15"/>
      <c r="K5" s="2" t="s">
        <v>10</v>
      </c>
      <c r="L5" s="15"/>
      <c r="M5" s="15"/>
      <c r="N5" s="15"/>
      <c r="O5" s="15"/>
      <c r="P5" s="15"/>
    </row>
    <row r="6" spans="2:16" ht="16.5" thickBot="1" x14ac:dyDescent="0.3">
      <c r="B6" s="10" t="s">
        <v>14</v>
      </c>
      <c r="C6" s="4">
        <v>309</v>
      </c>
      <c r="D6" s="4">
        <v>247</v>
      </c>
      <c r="E6" s="4">
        <v>185</v>
      </c>
      <c r="F6" s="4">
        <v>168</v>
      </c>
      <c r="G6" s="4">
        <v>179</v>
      </c>
      <c r="H6" s="4">
        <v>168</v>
      </c>
      <c r="I6" s="4">
        <v>131</v>
      </c>
      <c r="J6" s="4">
        <v>116</v>
      </c>
      <c r="K6" s="4">
        <v>105</v>
      </c>
      <c r="L6" s="4">
        <v>95</v>
      </c>
      <c r="M6" s="4">
        <v>84</v>
      </c>
      <c r="N6" s="4">
        <v>121</v>
      </c>
      <c r="O6" s="4">
        <v>15</v>
      </c>
      <c r="P6" s="4">
        <v>12</v>
      </c>
    </row>
    <row r="7" spans="2:16" ht="16.5" thickBot="1" x14ac:dyDescent="0.3">
      <c r="B7" s="10" t="s">
        <v>15</v>
      </c>
      <c r="C7" s="8">
        <f>0.2*C6</f>
        <v>61.800000000000004</v>
      </c>
      <c r="D7" s="8">
        <f t="shared" ref="D7:P7" si="0">0.2*D6</f>
        <v>49.400000000000006</v>
      </c>
      <c r="E7" s="8">
        <f t="shared" si="0"/>
        <v>37</v>
      </c>
      <c r="F7" s="8">
        <f t="shared" si="0"/>
        <v>33.6</v>
      </c>
      <c r="G7" s="8">
        <f t="shared" si="0"/>
        <v>35.800000000000004</v>
      </c>
      <c r="H7" s="8">
        <f t="shared" si="0"/>
        <v>33.6</v>
      </c>
      <c r="I7" s="8">
        <f t="shared" si="0"/>
        <v>26.200000000000003</v>
      </c>
      <c r="J7" s="8">
        <f t="shared" si="0"/>
        <v>23.200000000000003</v>
      </c>
      <c r="K7" s="8">
        <f t="shared" si="0"/>
        <v>21</v>
      </c>
      <c r="L7" s="8">
        <f t="shared" si="0"/>
        <v>19</v>
      </c>
      <c r="M7" s="8">
        <f t="shared" si="0"/>
        <v>16.8</v>
      </c>
      <c r="N7" s="8">
        <f t="shared" si="0"/>
        <v>24.200000000000003</v>
      </c>
      <c r="O7" s="8">
        <f t="shared" si="0"/>
        <v>3</v>
      </c>
      <c r="P7" s="8">
        <f t="shared" si="0"/>
        <v>2.4000000000000004</v>
      </c>
    </row>
    <row r="8" spans="2:16" ht="16.5" thickBot="1" x14ac:dyDescent="0.3">
      <c r="B8" s="10" t="s">
        <v>16</v>
      </c>
      <c r="C8" s="8">
        <f>C6-C7</f>
        <v>247.2</v>
      </c>
      <c r="D8" s="8">
        <f t="shared" ref="D8:P8" si="1">D6-D7</f>
        <v>197.6</v>
      </c>
      <c r="E8" s="8">
        <f t="shared" si="1"/>
        <v>148</v>
      </c>
      <c r="F8" s="8">
        <f t="shared" si="1"/>
        <v>134.4</v>
      </c>
      <c r="G8" s="8">
        <f t="shared" si="1"/>
        <v>143.19999999999999</v>
      </c>
      <c r="H8" s="8">
        <f t="shared" si="1"/>
        <v>134.4</v>
      </c>
      <c r="I8" s="8">
        <f t="shared" si="1"/>
        <v>104.8</v>
      </c>
      <c r="J8" s="8">
        <f t="shared" si="1"/>
        <v>92.8</v>
      </c>
      <c r="K8" s="8">
        <f t="shared" si="1"/>
        <v>84</v>
      </c>
      <c r="L8" s="8">
        <f t="shared" si="1"/>
        <v>76</v>
      </c>
      <c r="M8" s="8">
        <f t="shared" si="1"/>
        <v>67.2</v>
      </c>
      <c r="N8" s="8">
        <f t="shared" si="1"/>
        <v>96.8</v>
      </c>
      <c r="O8" s="8">
        <f t="shared" si="1"/>
        <v>12</v>
      </c>
      <c r="P8" s="8">
        <f t="shared" si="1"/>
        <v>9.6</v>
      </c>
    </row>
    <row r="9" spans="2:16" ht="16.5" thickBot="1" x14ac:dyDescent="0.3">
      <c r="B9" s="10" t="s">
        <v>25</v>
      </c>
      <c r="C9" s="9">
        <f>C8*0.12</f>
        <v>29.663999999999998</v>
      </c>
      <c r="D9" s="9">
        <f t="shared" ref="D9:P9" si="2">D8*0.12</f>
        <v>23.712</v>
      </c>
      <c r="E9" s="9">
        <f t="shared" si="2"/>
        <v>17.759999999999998</v>
      </c>
      <c r="F9" s="9">
        <f t="shared" si="2"/>
        <v>16.128</v>
      </c>
      <c r="G9" s="9">
        <f t="shared" si="2"/>
        <v>17.183999999999997</v>
      </c>
      <c r="H9" s="9">
        <f t="shared" si="2"/>
        <v>16.128</v>
      </c>
      <c r="I9" s="9">
        <f t="shared" si="2"/>
        <v>12.575999999999999</v>
      </c>
      <c r="J9" s="9">
        <f t="shared" si="2"/>
        <v>11.135999999999999</v>
      </c>
      <c r="K9" s="9">
        <f t="shared" si="2"/>
        <v>10.08</v>
      </c>
      <c r="L9" s="9">
        <f t="shared" si="2"/>
        <v>9.1199999999999992</v>
      </c>
      <c r="M9" s="9">
        <f t="shared" si="2"/>
        <v>8.0640000000000001</v>
      </c>
      <c r="N9" s="9">
        <f t="shared" si="2"/>
        <v>11.616</v>
      </c>
      <c r="O9" s="9">
        <f t="shared" si="2"/>
        <v>1.44</v>
      </c>
      <c r="P9" s="9">
        <f t="shared" si="2"/>
        <v>1.1519999999999999</v>
      </c>
    </row>
    <row r="10" spans="2:16" ht="16.5" thickBot="1" x14ac:dyDescent="0.3">
      <c r="B10" s="10" t="s">
        <v>18</v>
      </c>
      <c r="C10" s="9">
        <f>C6-C9</f>
        <v>279.33600000000001</v>
      </c>
      <c r="D10" s="9">
        <f t="shared" ref="D10:P10" si="3">D6-D9</f>
        <v>223.28800000000001</v>
      </c>
      <c r="E10" s="9">
        <f t="shared" si="3"/>
        <v>167.24</v>
      </c>
      <c r="F10" s="9">
        <f t="shared" si="3"/>
        <v>151.87200000000001</v>
      </c>
      <c r="G10" s="9">
        <f t="shared" si="3"/>
        <v>161.816</v>
      </c>
      <c r="H10" s="9">
        <f t="shared" si="3"/>
        <v>151.87200000000001</v>
      </c>
      <c r="I10" s="9">
        <f t="shared" si="3"/>
        <v>118.42400000000001</v>
      </c>
      <c r="J10" s="9">
        <f t="shared" si="3"/>
        <v>104.864</v>
      </c>
      <c r="K10" s="9">
        <f t="shared" si="3"/>
        <v>94.92</v>
      </c>
      <c r="L10" s="9">
        <f t="shared" si="3"/>
        <v>85.88</v>
      </c>
      <c r="M10" s="9">
        <f t="shared" si="3"/>
        <v>75.936000000000007</v>
      </c>
      <c r="N10" s="9">
        <f t="shared" si="3"/>
        <v>109.384</v>
      </c>
      <c r="O10" s="9">
        <f t="shared" si="3"/>
        <v>13.56</v>
      </c>
      <c r="P10" s="9">
        <f t="shared" si="3"/>
        <v>10.848000000000001</v>
      </c>
    </row>
    <row r="11" spans="2:16" ht="15.75" x14ac:dyDescent="0.25">
      <c r="B11" s="13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pans="2:16" ht="16.5" thickBot="1" x14ac:dyDescent="0.3">
      <c r="B12" s="16" t="s">
        <v>19</v>
      </c>
      <c r="C12" s="17"/>
      <c r="D12" s="17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spans="2:16" ht="15.75" x14ac:dyDescent="0.25">
      <c r="B13" s="18"/>
      <c r="C13" s="14" t="s">
        <v>1</v>
      </c>
      <c r="D13" s="14" t="s">
        <v>2</v>
      </c>
      <c r="E13" s="14" t="s">
        <v>3</v>
      </c>
      <c r="F13" s="14" t="s">
        <v>4</v>
      </c>
      <c r="G13" s="14" t="s">
        <v>5</v>
      </c>
      <c r="H13" s="14" t="s">
        <v>6</v>
      </c>
      <c r="I13" s="14" t="s">
        <v>7</v>
      </c>
      <c r="J13" s="14" t="s">
        <v>8</v>
      </c>
      <c r="K13" s="1" t="s">
        <v>9</v>
      </c>
      <c r="L13" s="14" t="s">
        <v>11</v>
      </c>
      <c r="M13" s="14" t="s">
        <v>12</v>
      </c>
      <c r="N13" s="14" t="s">
        <v>13</v>
      </c>
      <c r="O13" s="12"/>
      <c r="P13" s="12"/>
    </row>
    <row r="14" spans="2:16" ht="16.5" thickBot="1" x14ac:dyDescent="0.3">
      <c r="B14" s="19"/>
      <c r="C14" s="15"/>
      <c r="D14" s="15"/>
      <c r="E14" s="15"/>
      <c r="F14" s="15"/>
      <c r="G14" s="15"/>
      <c r="H14" s="15"/>
      <c r="I14" s="15"/>
      <c r="J14" s="15"/>
      <c r="K14" s="4" t="s">
        <v>10</v>
      </c>
      <c r="L14" s="15"/>
      <c r="M14" s="15"/>
      <c r="N14" s="15"/>
      <c r="O14" s="12"/>
      <c r="P14" s="12"/>
    </row>
    <row r="15" spans="2:16" ht="16.5" thickBot="1" x14ac:dyDescent="0.3">
      <c r="B15" s="10" t="s">
        <v>14</v>
      </c>
      <c r="C15" s="4">
        <v>227</v>
      </c>
      <c r="D15" s="4">
        <v>201</v>
      </c>
      <c r="E15" s="4">
        <v>144</v>
      </c>
      <c r="F15" s="4">
        <v>126</v>
      </c>
      <c r="G15" s="4">
        <v>156</v>
      </c>
      <c r="H15" s="4">
        <v>150</v>
      </c>
      <c r="I15" s="4">
        <v>110</v>
      </c>
      <c r="J15" s="4">
        <v>98</v>
      </c>
      <c r="K15" s="4">
        <v>87</v>
      </c>
      <c r="L15" s="4">
        <v>76</v>
      </c>
      <c r="M15" s="4">
        <v>64</v>
      </c>
      <c r="N15" s="4">
        <v>99</v>
      </c>
      <c r="O15" s="12"/>
      <c r="P15" s="12"/>
    </row>
    <row r="16" spans="2:16" ht="16.5" thickBot="1" x14ac:dyDescent="0.3">
      <c r="B16" s="10" t="s">
        <v>15</v>
      </c>
      <c r="C16" s="8">
        <f>0.2*C15</f>
        <v>45.400000000000006</v>
      </c>
      <c r="D16" s="8">
        <f t="shared" ref="D16:N16" si="4">0.2*D15</f>
        <v>40.200000000000003</v>
      </c>
      <c r="E16" s="8">
        <f t="shared" si="4"/>
        <v>28.8</v>
      </c>
      <c r="F16" s="8">
        <f t="shared" si="4"/>
        <v>25.200000000000003</v>
      </c>
      <c r="G16" s="8">
        <f t="shared" si="4"/>
        <v>31.200000000000003</v>
      </c>
      <c r="H16" s="8">
        <f t="shared" si="4"/>
        <v>30</v>
      </c>
      <c r="I16" s="8">
        <f t="shared" si="4"/>
        <v>22</v>
      </c>
      <c r="J16" s="8">
        <f t="shared" si="4"/>
        <v>19.600000000000001</v>
      </c>
      <c r="K16" s="8">
        <f t="shared" si="4"/>
        <v>17.400000000000002</v>
      </c>
      <c r="L16" s="8">
        <f t="shared" si="4"/>
        <v>15.200000000000001</v>
      </c>
      <c r="M16" s="8">
        <f t="shared" si="4"/>
        <v>12.8</v>
      </c>
      <c r="N16" s="8">
        <f t="shared" si="4"/>
        <v>19.8</v>
      </c>
      <c r="O16" s="12"/>
      <c r="P16" s="12"/>
    </row>
    <row r="17" spans="2:16" ht="16.5" thickBot="1" x14ac:dyDescent="0.3">
      <c r="B17" s="10" t="s">
        <v>16</v>
      </c>
      <c r="C17" s="8">
        <f>C15-C16</f>
        <v>181.6</v>
      </c>
      <c r="D17" s="8">
        <f t="shared" ref="D17:N17" si="5">D15-D16</f>
        <v>160.80000000000001</v>
      </c>
      <c r="E17" s="8">
        <f t="shared" si="5"/>
        <v>115.2</v>
      </c>
      <c r="F17" s="8">
        <f t="shared" si="5"/>
        <v>100.8</v>
      </c>
      <c r="G17" s="8">
        <f t="shared" si="5"/>
        <v>124.8</v>
      </c>
      <c r="H17" s="8">
        <f t="shared" si="5"/>
        <v>120</v>
      </c>
      <c r="I17" s="8">
        <f t="shared" si="5"/>
        <v>88</v>
      </c>
      <c r="J17" s="8">
        <f t="shared" si="5"/>
        <v>78.400000000000006</v>
      </c>
      <c r="K17" s="8">
        <f t="shared" si="5"/>
        <v>69.599999999999994</v>
      </c>
      <c r="L17" s="8">
        <f t="shared" si="5"/>
        <v>60.8</v>
      </c>
      <c r="M17" s="8">
        <f t="shared" si="5"/>
        <v>51.2</v>
      </c>
      <c r="N17" s="8">
        <f t="shared" si="5"/>
        <v>79.2</v>
      </c>
      <c r="O17" s="12"/>
      <c r="P17" s="12"/>
    </row>
    <row r="18" spans="2:16" ht="16.5" thickBot="1" x14ac:dyDescent="0.3">
      <c r="B18" s="11" t="s">
        <v>25</v>
      </c>
      <c r="C18" s="9">
        <f>0.12*C17</f>
        <v>21.791999999999998</v>
      </c>
      <c r="D18" s="9">
        <f t="shared" ref="D18:N18" si="6">0.12*D17</f>
        <v>19.295999999999999</v>
      </c>
      <c r="E18" s="9">
        <f t="shared" si="6"/>
        <v>13.824</v>
      </c>
      <c r="F18" s="9">
        <f t="shared" si="6"/>
        <v>12.096</v>
      </c>
      <c r="G18" s="9">
        <f t="shared" si="6"/>
        <v>14.975999999999999</v>
      </c>
      <c r="H18" s="9">
        <f t="shared" si="6"/>
        <v>14.399999999999999</v>
      </c>
      <c r="I18" s="9">
        <f t="shared" si="6"/>
        <v>10.559999999999999</v>
      </c>
      <c r="J18" s="9">
        <f t="shared" si="6"/>
        <v>9.4079999999999995</v>
      </c>
      <c r="K18" s="9">
        <f t="shared" si="6"/>
        <v>8.3519999999999985</v>
      </c>
      <c r="L18" s="9">
        <f t="shared" si="6"/>
        <v>7.2959999999999994</v>
      </c>
      <c r="M18" s="9">
        <f t="shared" si="6"/>
        <v>6.1440000000000001</v>
      </c>
      <c r="N18" s="9">
        <f t="shared" si="6"/>
        <v>9.5039999999999996</v>
      </c>
      <c r="O18" s="12"/>
      <c r="P18" s="12"/>
    </row>
    <row r="19" spans="2:16" ht="16.5" thickBot="1" x14ac:dyDescent="0.3">
      <c r="B19" s="10" t="s">
        <v>18</v>
      </c>
      <c r="C19" s="9">
        <f>C15-C18</f>
        <v>205.208</v>
      </c>
      <c r="D19" s="9">
        <f t="shared" ref="D19:N19" si="7">D15-D18</f>
        <v>181.70400000000001</v>
      </c>
      <c r="E19" s="9">
        <f t="shared" si="7"/>
        <v>130.17599999999999</v>
      </c>
      <c r="F19" s="9">
        <f t="shared" si="7"/>
        <v>113.904</v>
      </c>
      <c r="G19" s="9">
        <f t="shared" si="7"/>
        <v>141.024</v>
      </c>
      <c r="H19" s="9">
        <f t="shared" si="7"/>
        <v>135.6</v>
      </c>
      <c r="I19" s="9">
        <f t="shared" si="7"/>
        <v>99.44</v>
      </c>
      <c r="J19" s="9">
        <f t="shared" si="7"/>
        <v>88.591999999999999</v>
      </c>
      <c r="K19" s="9">
        <f t="shared" si="7"/>
        <v>78.647999999999996</v>
      </c>
      <c r="L19" s="9">
        <f t="shared" si="7"/>
        <v>68.704000000000008</v>
      </c>
      <c r="M19" s="9">
        <f t="shared" si="7"/>
        <v>57.856000000000002</v>
      </c>
      <c r="N19" s="9">
        <f t="shared" si="7"/>
        <v>89.495999999999995</v>
      </c>
      <c r="O19" s="12"/>
      <c r="P19" s="12"/>
    </row>
    <row r="20" spans="2:16" ht="15.75" x14ac:dyDescent="0.25">
      <c r="B20" s="6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spans="2:16" ht="15.75" x14ac:dyDescent="0.25">
      <c r="B21" s="7"/>
    </row>
  </sheetData>
  <mergeCells count="28">
    <mergeCell ref="M4:M5"/>
    <mergeCell ref="B3:D3"/>
    <mergeCell ref="B4:B5"/>
    <mergeCell ref="C4:C5"/>
    <mergeCell ref="D4:D5"/>
    <mergeCell ref="E4:E5"/>
    <mergeCell ref="F4:F5"/>
    <mergeCell ref="N13:N14"/>
    <mergeCell ref="N4:N5"/>
    <mergeCell ref="O4:O5"/>
    <mergeCell ref="P4:P5"/>
    <mergeCell ref="B12:D12"/>
    <mergeCell ref="B13:B14"/>
    <mergeCell ref="C13:C14"/>
    <mergeCell ref="D13:D14"/>
    <mergeCell ref="E13:E14"/>
    <mergeCell ref="F13:F14"/>
    <mergeCell ref="G13:G14"/>
    <mergeCell ref="G4:G5"/>
    <mergeCell ref="H4:H5"/>
    <mergeCell ref="I4:I5"/>
    <mergeCell ref="J4:J5"/>
    <mergeCell ref="L4:L5"/>
    <mergeCell ref="H13:H14"/>
    <mergeCell ref="I13:I14"/>
    <mergeCell ref="J13:J14"/>
    <mergeCell ref="L13:L14"/>
    <mergeCell ref="M13:M14"/>
  </mergeCells>
  <pageMargins left="0.25" right="0.25" top="0.75" bottom="0.75" header="0.3" footer="0.3"/>
  <pageSetup paperSize="9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282C2-757F-4A57-8AE4-AE6C9EEE9B0D}">
  <dimension ref="B3:AX21"/>
  <sheetViews>
    <sheetView zoomScale="55" zoomScaleNormal="55" workbookViewId="0">
      <selection activeCell="S1" sqref="S1:AG1048576"/>
    </sheetView>
  </sheetViews>
  <sheetFormatPr defaultRowHeight="15" x14ac:dyDescent="0.25"/>
  <cols>
    <col min="1" max="1" width="4.28515625" customWidth="1"/>
    <col min="2" max="2" width="14.5703125" customWidth="1"/>
    <col min="3" max="16" width="8.7109375" customWidth="1"/>
    <col min="19" max="19" width="14.5703125" customWidth="1"/>
    <col min="20" max="33" width="8.7109375" customWidth="1"/>
    <col min="36" max="36" width="14.5703125" customWidth="1"/>
    <col min="37" max="50" width="8.7109375" customWidth="1"/>
  </cols>
  <sheetData>
    <row r="3" spans="2:50" ht="21.75" thickBot="1" x14ac:dyDescent="0.3">
      <c r="B3" s="22" t="s">
        <v>0</v>
      </c>
      <c r="C3" s="23"/>
      <c r="D3" s="23"/>
      <c r="S3" s="22" t="s">
        <v>0</v>
      </c>
      <c r="T3" s="23"/>
      <c r="U3" s="23"/>
      <c r="AJ3" s="22" t="s">
        <v>23</v>
      </c>
      <c r="AK3" s="23"/>
      <c r="AL3" s="23"/>
    </row>
    <row r="4" spans="2:50" ht="26.25" customHeight="1" x14ac:dyDescent="0.25">
      <c r="B4" s="20"/>
      <c r="C4" s="14" t="s">
        <v>1</v>
      </c>
      <c r="D4" s="14" t="s">
        <v>2</v>
      </c>
      <c r="E4" s="14" t="s">
        <v>3</v>
      </c>
      <c r="F4" s="14" t="s">
        <v>4</v>
      </c>
      <c r="G4" s="14" t="s">
        <v>5</v>
      </c>
      <c r="H4" s="14" t="s">
        <v>6</v>
      </c>
      <c r="I4" s="14" t="s">
        <v>7</v>
      </c>
      <c r="J4" s="14" t="s">
        <v>8</v>
      </c>
      <c r="K4" s="1" t="s">
        <v>9</v>
      </c>
      <c r="L4" s="14" t="s">
        <v>11</v>
      </c>
      <c r="M4" s="14" t="s">
        <v>12</v>
      </c>
      <c r="N4" s="14" t="s">
        <v>13</v>
      </c>
      <c r="O4" s="14" t="s">
        <v>20</v>
      </c>
      <c r="P4" s="14" t="s">
        <v>21</v>
      </c>
      <c r="S4" s="20"/>
      <c r="T4" s="14" t="s">
        <v>1</v>
      </c>
      <c r="U4" s="14" t="s">
        <v>2</v>
      </c>
      <c r="V4" s="14" t="s">
        <v>3</v>
      </c>
      <c r="W4" s="14" t="s">
        <v>4</v>
      </c>
      <c r="X4" s="14" t="s">
        <v>5</v>
      </c>
      <c r="Y4" s="14" t="s">
        <v>6</v>
      </c>
      <c r="Z4" s="14" t="s">
        <v>7</v>
      </c>
      <c r="AA4" s="14" t="s">
        <v>8</v>
      </c>
      <c r="AB4" s="1" t="s">
        <v>9</v>
      </c>
      <c r="AC4" s="14" t="s">
        <v>11</v>
      </c>
      <c r="AD4" s="14" t="s">
        <v>12</v>
      </c>
      <c r="AE4" s="14" t="s">
        <v>13</v>
      </c>
      <c r="AF4" s="14" t="s">
        <v>20</v>
      </c>
      <c r="AG4" s="14" t="s">
        <v>21</v>
      </c>
      <c r="AJ4" s="20"/>
      <c r="AK4" s="14" t="s">
        <v>1</v>
      </c>
      <c r="AL4" s="14" t="s">
        <v>2</v>
      </c>
      <c r="AM4" s="14" t="s">
        <v>3</v>
      </c>
      <c r="AN4" s="14" t="s">
        <v>4</v>
      </c>
      <c r="AO4" s="14" t="s">
        <v>5</v>
      </c>
      <c r="AP4" s="14" t="s">
        <v>6</v>
      </c>
      <c r="AQ4" s="14" t="s">
        <v>7</v>
      </c>
      <c r="AR4" s="14" t="s">
        <v>8</v>
      </c>
      <c r="AS4" s="1" t="s">
        <v>9</v>
      </c>
      <c r="AT4" s="14" t="s">
        <v>11</v>
      </c>
      <c r="AU4" s="14" t="s">
        <v>12</v>
      </c>
      <c r="AV4" s="14" t="s">
        <v>13</v>
      </c>
      <c r="AW4" s="14" t="s">
        <v>20</v>
      </c>
      <c r="AX4" s="14" t="s">
        <v>21</v>
      </c>
    </row>
    <row r="5" spans="2:50" ht="17.45" customHeight="1" thickBot="1" x14ac:dyDescent="0.3">
      <c r="B5" s="21"/>
      <c r="C5" s="15"/>
      <c r="D5" s="15"/>
      <c r="E5" s="15"/>
      <c r="F5" s="15"/>
      <c r="G5" s="15"/>
      <c r="H5" s="15"/>
      <c r="I5" s="15"/>
      <c r="J5" s="15"/>
      <c r="K5" s="2" t="s">
        <v>10</v>
      </c>
      <c r="L5" s="15"/>
      <c r="M5" s="15"/>
      <c r="N5" s="15"/>
      <c r="O5" s="15"/>
      <c r="P5" s="15"/>
      <c r="S5" s="21"/>
      <c r="T5" s="15"/>
      <c r="U5" s="15"/>
      <c r="V5" s="15"/>
      <c r="W5" s="15"/>
      <c r="X5" s="15"/>
      <c r="Y5" s="15"/>
      <c r="Z5" s="15"/>
      <c r="AA5" s="15"/>
      <c r="AB5" s="2" t="s">
        <v>10</v>
      </c>
      <c r="AC5" s="15"/>
      <c r="AD5" s="15"/>
      <c r="AE5" s="15"/>
      <c r="AF5" s="15"/>
      <c r="AG5" s="15"/>
      <c r="AJ5" s="21"/>
      <c r="AK5" s="15"/>
      <c r="AL5" s="15"/>
      <c r="AM5" s="15"/>
      <c r="AN5" s="15"/>
      <c r="AO5" s="15"/>
      <c r="AP5" s="15"/>
      <c r="AQ5" s="15"/>
      <c r="AR5" s="15"/>
      <c r="AS5" s="2" t="s">
        <v>10</v>
      </c>
      <c r="AT5" s="15"/>
      <c r="AU5" s="15"/>
      <c r="AV5" s="15"/>
      <c r="AW5" s="15"/>
      <c r="AX5" s="15"/>
    </row>
    <row r="6" spans="2:50" ht="39.950000000000003" customHeight="1" thickBot="1" x14ac:dyDescent="0.3">
      <c r="B6" s="3" t="s">
        <v>14</v>
      </c>
      <c r="C6" s="4">
        <v>268</v>
      </c>
      <c r="D6" s="4">
        <v>216</v>
      </c>
      <c r="E6" s="4">
        <v>165</v>
      </c>
      <c r="F6" s="4">
        <v>144</v>
      </c>
      <c r="G6" s="4">
        <v>176</v>
      </c>
      <c r="H6" s="4">
        <v>165</v>
      </c>
      <c r="I6" s="4">
        <v>127</v>
      </c>
      <c r="J6" s="4">
        <v>110</v>
      </c>
      <c r="K6" s="4">
        <v>99</v>
      </c>
      <c r="L6" s="4">
        <v>88</v>
      </c>
      <c r="M6" s="4">
        <v>77</v>
      </c>
      <c r="N6" s="4">
        <v>116</v>
      </c>
      <c r="O6" s="4">
        <v>15</v>
      </c>
      <c r="P6" s="4">
        <v>12</v>
      </c>
      <c r="S6" s="10" t="s">
        <v>14</v>
      </c>
      <c r="T6" s="4">
        <v>309</v>
      </c>
      <c r="U6" s="4">
        <v>247</v>
      </c>
      <c r="V6" s="4">
        <v>185</v>
      </c>
      <c r="W6" s="4">
        <v>168</v>
      </c>
      <c r="X6" s="4">
        <v>179</v>
      </c>
      <c r="Y6" s="4">
        <v>168</v>
      </c>
      <c r="Z6" s="4">
        <v>131</v>
      </c>
      <c r="AA6" s="4">
        <v>116</v>
      </c>
      <c r="AB6" s="4">
        <v>105</v>
      </c>
      <c r="AC6" s="4">
        <v>95</v>
      </c>
      <c r="AD6" s="4">
        <v>84</v>
      </c>
      <c r="AE6" s="4">
        <v>121</v>
      </c>
      <c r="AF6" s="4">
        <v>15</v>
      </c>
      <c r="AG6" s="4">
        <v>12</v>
      </c>
      <c r="AJ6" s="10" t="s">
        <v>22</v>
      </c>
      <c r="AK6" s="9">
        <f>T10-C10</f>
        <v>35.424000000000007</v>
      </c>
      <c r="AL6" s="9">
        <f t="shared" ref="AL6:AX6" si="0">U10-D10</f>
        <v>26.78400000000002</v>
      </c>
      <c r="AM6" s="9">
        <f t="shared" si="0"/>
        <v>17.28</v>
      </c>
      <c r="AN6" s="9">
        <f t="shared" si="0"/>
        <v>20.73599999999999</v>
      </c>
      <c r="AO6" s="9">
        <f t="shared" si="0"/>
        <v>2.592000000000013</v>
      </c>
      <c r="AP6" s="9">
        <f t="shared" si="0"/>
        <v>2.5919999999999845</v>
      </c>
      <c r="AQ6" s="9">
        <f t="shared" si="0"/>
        <v>3.4560000000000031</v>
      </c>
      <c r="AR6" s="9">
        <f t="shared" si="0"/>
        <v>5.1840000000000117</v>
      </c>
      <c r="AS6" s="9">
        <f t="shared" si="0"/>
        <v>5.1839999999999975</v>
      </c>
      <c r="AT6" s="9">
        <f t="shared" si="0"/>
        <v>6.0480000000000018</v>
      </c>
      <c r="AU6" s="9">
        <f t="shared" si="0"/>
        <v>6.0480000000000018</v>
      </c>
      <c r="AV6" s="9">
        <f t="shared" si="0"/>
        <v>4.3199999999999932</v>
      </c>
      <c r="AW6" s="9">
        <f t="shared" si="0"/>
        <v>0</v>
      </c>
      <c r="AX6" s="9">
        <f t="shared" si="0"/>
        <v>0</v>
      </c>
    </row>
    <row r="7" spans="2:50" ht="39.950000000000003" customHeight="1" thickBot="1" x14ac:dyDescent="0.3">
      <c r="B7" s="3" t="s">
        <v>15</v>
      </c>
      <c r="C7" s="8">
        <f>0.2*C6</f>
        <v>53.6</v>
      </c>
      <c r="D7" s="8">
        <f t="shared" ref="D7:P7" si="1">0.2*D6</f>
        <v>43.2</v>
      </c>
      <c r="E7" s="8">
        <f t="shared" si="1"/>
        <v>33</v>
      </c>
      <c r="F7" s="8">
        <f t="shared" si="1"/>
        <v>28.8</v>
      </c>
      <c r="G7" s="8">
        <f t="shared" si="1"/>
        <v>35.200000000000003</v>
      </c>
      <c r="H7" s="8">
        <f t="shared" si="1"/>
        <v>33</v>
      </c>
      <c r="I7" s="8">
        <f t="shared" si="1"/>
        <v>25.400000000000002</v>
      </c>
      <c r="J7" s="8">
        <f t="shared" si="1"/>
        <v>22</v>
      </c>
      <c r="K7" s="8">
        <f t="shared" si="1"/>
        <v>19.8</v>
      </c>
      <c r="L7" s="8">
        <f t="shared" si="1"/>
        <v>17.600000000000001</v>
      </c>
      <c r="M7" s="8">
        <f t="shared" si="1"/>
        <v>15.4</v>
      </c>
      <c r="N7" s="8">
        <f t="shared" si="1"/>
        <v>23.200000000000003</v>
      </c>
      <c r="O7" s="8">
        <f t="shared" si="1"/>
        <v>3</v>
      </c>
      <c r="P7" s="8">
        <f t="shared" si="1"/>
        <v>2.4000000000000004</v>
      </c>
      <c r="S7" s="10" t="s">
        <v>15</v>
      </c>
      <c r="T7" s="8">
        <f>0.2*T6</f>
        <v>61.800000000000004</v>
      </c>
      <c r="U7" s="8">
        <f t="shared" ref="U7:AG7" si="2">0.2*U6</f>
        <v>49.400000000000006</v>
      </c>
      <c r="V7" s="8">
        <f t="shared" si="2"/>
        <v>37</v>
      </c>
      <c r="W7" s="8">
        <f t="shared" si="2"/>
        <v>33.6</v>
      </c>
      <c r="X7" s="8">
        <f t="shared" si="2"/>
        <v>35.800000000000004</v>
      </c>
      <c r="Y7" s="8">
        <f t="shared" si="2"/>
        <v>33.6</v>
      </c>
      <c r="Z7" s="8">
        <f t="shared" si="2"/>
        <v>26.200000000000003</v>
      </c>
      <c r="AA7" s="8">
        <f t="shared" si="2"/>
        <v>23.200000000000003</v>
      </c>
      <c r="AB7" s="8">
        <f t="shared" si="2"/>
        <v>21</v>
      </c>
      <c r="AC7" s="8">
        <f t="shared" si="2"/>
        <v>19</v>
      </c>
      <c r="AD7" s="8">
        <f t="shared" si="2"/>
        <v>16.8</v>
      </c>
      <c r="AE7" s="8">
        <f t="shared" si="2"/>
        <v>24.200000000000003</v>
      </c>
      <c r="AF7" s="8">
        <f t="shared" si="2"/>
        <v>3</v>
      </c>
      <c r="AG7" s="8">
        <f t="shared" si="2"/>
        <v>2.4000000000000004</v>
      </c>
      <c r="AJ7" s="10" t="s">
        <v>24</v>
      </c>
      <c r="AK7" s="9">
        <f>T19-C19</f>
        <v>5.1839999999999975</v>
      </c>
      <c r="AL7" s="9">
        <f t="shared" ref="AL7:AX7" si="3">U19-D19</f>
        <v>13.823999999999984</v>
      </c>
      <c r="AM7" s="9">
        <f t="shared" si="3"/>
        <v>4.3199999999999932</v>
      </c>
      <c r="AN7" s="9">
        <f t="shared" si="3"/>
        <v>6.9120000000000061</v>
      </c>
      <c r="AO7" s="9">
        <f t="shared" si="3"/>
        <v>6.0480000000000018</v>
      </c>
      <c r="AP7" s="9">
        <f t="shared" si="3"/>
        <v>6.0480000000000018</v>
      </c>
      <c r="AQ7" s="9">
        <f t="shared" si="3"/>
        <v>4.3199999999999932</v>
      </c>
      <c r="AR7" s="9">
        <f t="shared" si="3"/>
        <v>3.4560000000000031</v>
      </c>
      <c r="AS7" s="9">
        <f t="shared" si="3"/>
        <v>3.4560000000000031</v>
      </c>
      <c r="AT7" s="9">
        <f t="shared" si="3"/>
        <v>3.4560000000000031</v>
      </c>
      <c r="AU7" s="9">
        <f t="shared" si="3"/>
        <v>2.5919999999999987</v>
      </c>
      <c r="AV7" s="9">
        <f t="shared" si="3"/>
        <v>4.3200000000000074</v>
      </c>
      <c r="AW7" s="9">
        <f t="shared" si="3"/>
        <v>0</v>
      </c>
      <c r="AX7" s="9">
        <f t="shared" si="3"/>
        <v>0</v>
      </c>
    </row>
    <row r="8" spans="2:50" ht="39.950000000000003" customHeight="1" thickBot="1" x14ac:dyDescent="0.3">
      <c r="B8" s="3" t="s">
        <v>16</v>
      </c>
      <c r="C8" s="8">
        <f>C6-C7</f>
        <v>214.4</v>
      </c>
      <c r="D8" s="8">
        <f t="shared" ref="D8:P8" si="4">D6-D7</f>
        <v>172.8</v>
      </c>
      <c r="E8" s="8">
        <f t="shared" si="4"/>
        <v>132</v>
      </c>
      <c r="F8" s="8">
        <f t="shared" si="4"/>
        <v>115.2</v>
      </c>
      <c r="G8" s="8">
        <f t="shared" si="4"/>
        <v>140.80000000000001</v>
      </c>
      <c r="H8" s="8">
        <f t="shared" si="4"/>
        <v>132</v>
      </c>
      <c r="I8" s="8">
        <f t="shared" si="4"/>
        <v>101.6</v>
      </c>
      <c r="J8" s="8">
        <f t="shared" si="4"/>
        <v>88</v>
      </c>
      <c r="K8" s="8">
        <f t="shared" si="4"/>
        <v>79.2</v>
      </c>
      <c r="L8" s="8">
        <f t="shared" si="4"/>
        <v>70.400000000000006</v>
      </c>
      <c r="M8" s="8">
        <f t="shared" si="4"/>
        <v>61.6</v>
      </c>
      <c r="N8" s="8">
        <f t="shared" si="4"/>
        <v>92.8</v>
      </c>
      <c r="O8" s="8">
        <f t="shared" si="4"/>
        <v>12</v>
      </c>
      <c r="P8" s="8">
        <f t="shared" si="4"/>
        <v>9.6</v>
      </c>
      <c r="S8" s="10" t="s">
        <v>16</v>
      </c>
      <c r="T8" s="8">
        <f>T6-T7</f>
        <v>247.2</v>
      </c>
      <c r="U8" s="8">
        <f t="shared" ref="U8:AG8" si="5">U6-U7</f>
        <v>197.6</v>
      </c>
      <c r="V8" s="8">
        <f t="shared" si="5"/>
        <v>148</v>
      </c>
      <c r="W8" s="8">
        <f t="shared" si="5"/>
        <v>134.4</v>
      </c>
      <c r="X8" s="8">
        <f t="shared" si="5"/>
        <v>143.19999999999999</v>
      </c>
      <c r="Y8" s="8">
        <f t="shared" si="5"/>
        <v>134.4</v>
      </c>
      <c r="Z8" s="8">
        <f t="shared" si="5"/>
        <v>104.8</v>
      </c>
      <c r="AA8" s="8">
        <f t="shared" si="5"/>
        <v>92.8</v>
      </c>
      <c r="AB8" s="8">
        <f t="shared" si="5"/>
        <v>84</v>
      </c>
      <c r="AC8" s="8">
        <f t="shared" si="5"/>
        <v>76</v>
      </c>
      <c r="AD8" s="8">
        <f t="shared" si="5"/>
        <v>67.2</v>
      </c>
      <c r="AE8" s="8">
        <f t="shared" si="5"/>
        <v>96.8</v>
      </c>
      <c r="AF8" s="8">
        <f t="shared" si="5"/>
        <v>12</v>
      </c>
      <c r="AG8" s="8">
        <f t="shared" si="5"/>
        <v>9.6</v>
      </c>
      <c r="AJ8" s="6"/>
    </row>
    <row r="9" spans="2:50" ht="39.950000000000003" customHeight="1" thickBot="1" x14ac:dyDescent="0.3">
      <c r="B9" s="3" t="s">
        <v>17</v>
      </c>
      <c r="C9" s="9">
        <f>C8*0.17</f>
        <v>36.448</v>
      </c>
      <c r="D9" s="9">
        <f t="shared" ref="D9:P9" si="6">D8*0.17</f>
        <v>29.376000000000005</v>
      </c>
      <c r="E9" s="9">
        <f t="shared" si="6"/>
        <v>22.44</v>
      </c>
      <c r="F9" s="9">
        <f t="shared" si="6"/>
        <v>19.584000000000003</v>
      </c>
      <c r="G9" s="9">
        <f t="shared" si="6"/>
        <v>23.936000000000003</v>
      </c>
      <c r="H9" s="9">
        <f t="shared" si="6"/>
        <v>22.44</v>
      </c>
      <c r="I9" s="9">
        <f t="shared" si="6"/>
        <v>17.272000000000002</v>
      </c>
      <c r="J9" s="9">
        <f t="shared" si="6"/>
        <v>14.96</v>
      </c>
      <c r="K9" s="9">
        <f t="shared" si="6"/>
        <v>13.464000000000002</v>
      </c>
      <c r="L9" s="9">
        <f t="shared" si="6"/>
        <v>11.968000000000002</v>
      </c>
      <c r="M9" s="9">
        <f t="shared" si="6"/>
        <v>10.472000000000001</v>
      </c>
      <c r="N9" s="9">
        <f t="shared" si="6"/>
        <v>15.776</v>
      </c>
      <c r="O9" s="9">
        <f t="shared" si="6"/>
        <v>2.04</v>
      </c>
      <c r="P9" s="9">
        <f t="shared" si="6"/>
        <v>1.6320000000000001</v>
      </c>
      <c r="S9" s="10" t="s">
        <v>17</v>
      </c>
      <c r="T9" s="9">
        <f>T8*0.17</f>
        <v>42.024000000000001</v>
      </c>
      <c r="U9" s="9">
        <f t="shared" ref="U9:AG9" si="7">U8*0.17</f>
        <v>33.591999999999999</v>
      </c>
      <c r="V9" s="9">
        <f t="shared" si="7"/>
        <v>25.16</v>
      </c>
      <c r="W9" s="9">
        <f t="shared" si="7"/>
        <v>22.848000000000003</v>
      </c>
      <c r="X9" s="9">
        <f t="shared" si="7"/>
        <v>24.344000000000001</v>
      </c>
      <c r="Y9" s="9">
        <f t="shared" si="7"/>
        <v>22.848000000000003</v>
      </c>
      <c r="Z9" s="9">
        <f t="shared" si="7"/>
        <v>17.816000000000003</v>
      </c>
      <c r="AA9" s="9">
        <f t="shared" si="7"/>
        <v>15.776</v>
      </c>
      <c r="AB9" s="9">
        <f t="shared" si="7"/>
        <v>14.280000000000001</v>
      </c>
      <c r="AC9" s="9">
        <f t="shared" si="7"/>
        <v>12.920000000000002</v>
      </c>
      <c r="AD9" s="9">
        <f t="shared" si="7"/>
        <v>11.424000000000001</v>
      </c>
      <c r="AE9" s="9">
        <f t="shared" si="7"/>
        <v>16.456</v>
      </c>
      <c r="AF9" s="9">
        <f t="shared" si="7"/>
        <v>2.04</v>
      </c>
      <c r="AG9" s="9">
        <f t="shared" si="7"/>
        <v>1.6320000000000001</v>
      </c>
      <c r="AJ9" s="7"/>
    </row>
    <row r="10" spans="2:50" ht="39.950000000000003" customHeight="1" thickBot="1" x14ac:dyDescent="0.3">
      <c r="B10" s="3" t="s">
        <v>18</v>
      </c>
      <c r="C10" s="9">
        <f>C6-C9</f>
        <v>231.55199999999999</v>
      </c>
      <c r="D10" s="9">
        <f t="shared" ref="D10:P10" si="8">D6-D9</f>
        <v>186.624</v>
      </c>
      <c r="E10" s="9">
        <f t="shared" si="8"/>
        <v>142.56</v>
      </c>
      <c r="F10" s="9">
        <f t="shared" si="8"/>
        <v>124.416</v>
      </c>
      <c r="G10" s="9">
        <f t="shared" si="8"/>
        <v>152.06399999999999</v>
      </c>
      <c r="H10" s="9">
        <f t="shared" si="8"/>
        <v>142.56</v>
      </c>
      <c r="I10" s="9">
        <f t="shared" si="8"/>
        <v>109.72799999999999</v>
      </c>
      <c r="J10" s="9">
        <f t="shared" si="8"/>
        <v>95.039999999999992</v>
      </c>
      <c r="K10" s="9">
        <f t="shared" si="8"/>
        <v>85.536000000000001</v>
      </c>
      <c r="L10" s="9">
        <f t="shared" si="8"/>
        <v>76.031999999999996</v>
      </c>
      <c r="M10" s="9">
        <f t="shared" si="8"/>
        <v>66.527999999999992</v>
      </c>
      <c r="N10" s="9">
        <f t="shared" si="8"/>
        <v>100.224</v>
      </c>
      <c r="O10" s="9">
        <f t="shared" si="8"/>
        <v>12.96</v>
      </c>
      <c r="P10" s="9">
        <f t="shared" si="8"/>
        <v>10.368</v>
      </c>
      <c r="S10" s="10" t="s">
        <v>18</v>
      </c>
      <c r="T10" s="9">
        <f>T6-T9</f>
        <v>266.976</v>
      </c>
      <c r="U10" s="9">
        <f t="shared" ref="U10:AG10" si="9">U6-U9</f>
        <v>213.40800000000002</v>
      </c>
      <c r="V10" s="9">
        <f t="shared" si="9"/>
        <v>159.84</v>
      </c>
      <c r="W10" s="9">
        <f t="shared" si="9"/>
        <v>145.15199999999999</v>
      </c>
      <c r="X10" s="9">
        <f t="shared" si="9"/>
        <v>154.65600000000001</v>
      </c>
      <c r="Y10" s="9">
        <f t="shared" si="9"/>
        <v>145.15199999999999</v>
      </c>
      <c r="Z10" s="9">
        <f t="shared" si="9"/>
        <v>113.184</v>
      </c>
      <c r="AA10" s="9">
        <f t="shared" si="9"/>
        <v>100.224</v>
      </c>
      <c r="AB10" s="9">
        <f t="shared" si="9"/>
        <v>90.72</v>
      </c>
      <c r="AC10" s="9">
        <f t="shared" si="9"/>
        <v>82.08</v>
      </c>
      <c r="AD10" s="9">
        <f t="shared" si="9"/>
        <v>72.575999999999993</v>
      </c>
      <c r="AE10" s="9">
        <f t="shared" si="9"/>
        <v>104.544</v>
      </c>
      <c r="AF10" s="9">
        <f t="shared" si="9"/>
        <v>12.96</v>
      </c>
      <c r="AG10" s="9">
        <f t="shared" si="9"/>
        <v>10.368</v>
      </c>
    </row>
    <row r="11" spans="2:50" ht="7.15" customHeight="1" x14ac:dyDescent="0.25">
      <c r="B11" s="5"/>
      <c r="S11" s="5"/>
    </row>
    <row r="12" spans="2:50" ht="21.75" thickBot="1" x14ac:dyDescent="0.3">
      <c r="B12" s="22" t="s">
        <v>19</v>
      </c>
      <c r="C12" s="23"/>
      <c r="D12" s="23"/>
      <c r="S12" s="22" t="s">
        <v>19</v>
      </c>
      <c r="T12" s="23"/>
      <c r="U12" s="23"/>
    </row>
    <row r="13" spans="2:50" ht="21" customHeight="1" x14ac:dyDescent="0.25">
      <c r="B13" s="18"/>
      <c r="C13" s="14" t="s">
        <v>1</v>
      </c>
      <c r="D13" s="14" t="s">
        <v>2</v>
      </c>
      <c r="E13" s="14" t="s">
        <v>3</v>
      </c>
      <c r="F13" s="14" t="s">
        <v>4</v>
      </c>
      <c r="G13" s="14" t="s">
        <v>5</v>
      </c>
      <c r="H13" s="14" t="s">
        <v>6</v>
      </c>
      <c r="I13" s="14" t="s">
        <v>7</v>
      </c>
      <c r="J13" s="14" t="s">
        <v>8</v>
      </c>
      <c r="K13" s="1" t="s">
        <v>9</v>
      </c>
      <c r="L13" s="14" t="s">
        <v>11</v>
      </c>
      <c r="M13" s="14" t="s">
        <v>12</v>
      </c>
      <c r="N13" s="14" t="s">
        <v>13</v>
      </c>
      <c r="S13" s="18"/>
      <c r="T13" s="14" t="s">
        <v>1</v>
      </c>
      <c r="U13" s="14" t="s">
        <v>2</v>
      </c>
      <c r="V13" s="14" t="s">
        <v>3</v>
      </c>
      <c r="W13" s="14" t="s">
        <v>4</v>
      </c>
      <c r="X13" s="14" t="s">
        <v>5</v>
      </c>
      <c r="Y13" s="14" t="s">
        <v>6</v>
      </c>
      <c r="Z13" s="14" t="s">
        <v>7</v>
      </c>
      <c r="AA13" s="14" t="s">
        <v>8</v>
      </c>
      <c r="AB13" s="1" t="s">
        <v>9</v>
      </c>
      <c r="AC13" s="14" t="s">
        <v>11</v>
      </c>
      <c r="AD13" s="14" t="s">
        <v>12</v>
      </c>
      <c r="AE13" s="14" t="s">
        <v>13</v>
      </c>
    </row>
    <row r="14" spans="2:50" ht="27" customHeight="1" thickBot="1" x14ac:dyDescent="0.3">
      <c r="B14" s="19"/>
      <c r="C14" s="15"/>
      <c r="D14" s="15"/>
      <c r="E14" s="15"/>
      <c r="F14" s="15"/>
      <c r="G14" s="15"/>
      <c r="H14" s="15"/>
      <c r="I14" s="15"/>
      <c r="J14" s="15"/>
      <c r="K14" s="4" t="s">
        <v>10</v>
      </c>
      <c r="L14" s="15"/>
      <c r="M14" s="15"/>
      <c r="N14" s="15"/>
      <c r="S14" s="19"/>
      <c r="T14" s="15"/>
      <c r="U14" s="15"/>
      <c r="V14" s="15"/>
      <c r="W14" s="15"/>
      <c r="X14" s="15"/>
      <c r="Y14" s="15"/>
      <c r="Z14" s="15"/>
      <c r="AA14" s="15"/>
      <c r="AB14" s="4" t="s">
        <v>10</v>
      </c>
      <c r="AC14" s="15"/>
      <c r="AD14" s="15"/>
      <c r="AE14" s="15"/>
    </row>
    <row r="15" spans="2:50" ht="39.950000000000003" customHeight="1" thickBot="1" x14ac:dyDescent="0.3">
      <c r="B15" s="3" t="s">
        <v>14</v>
      </c>
      <c r="C15" s="4">
        <v>221</v>
      </c>
      <c r="D15" s="4">
        <v>185</v>
      </c>
      <c r="E15" s="4">
        <v>139</v>
      </c>
      <c r="F15" s="4">
        <v>118</v>
      </c>
      <c r="G15" s="4">
        <v>149</v>
      </c>
      <c r="H15" s="4">
        <v>143</v>
      </c>
      <c r="I15" s="4">
        <v>105</v>
      </c>
      <c r="J15" s="4">
        <v>94</v>
      </c>
      <c r="K15" s="4">
        <v>83</v>
      </c>
      <c r="L15" s="4">
        <v>72</v>
      </c>
      <c r="M15" s="4">
        <v>61</v>
      </c>
      <c r="N15" s="4">
        <v>94</v>
      </c>
      <c r="S15" s="10" t="s">
        <v>14</v>
      </c>
      <c r="T15" s="4">
        <v>227</v>
      </c>
      <c r="U15" s="4">
        <v>201</v>
      </c>
      <c r="V15" s="4">
        <v>144</v>
      </c>
      <c r="W15" s="4">
        <v>126</v>
      </c>
      <c r="X15" s="4">
        <v>156</v>
      </c>
      <c r="Y15" s="4">
        <v>150</v>
      </c>
      <c r="Z15" s="4">
        <v>110</v>
      </c>
      <c r="AA15" s="4">
        <v>98</v>
      </c>
      <c r="AB15" s="4">
        <v>87</v>
      </c>
      <c r="AC15" s="4">
        <v>76</v>
      </c>
      <c r="AD15" s="4">
        <v>64</v>
      </c>
      <c r="AE15" s="4">
        <v>99</v>
      </c>
    </row>
    <row r="16" spans="2:50" ht="39.950000000000003" customHeight="1" thickBot="1" x14ac:dyDescent="0.3">
      <c r="B16" s="3" t="s">
        <v>15</v>
      </c>
      <c r="C16" s="8">
        <f>0.2*C15</f>
        <v>44.2</v>
      </c>
      <c r="D16" s="8">
        <f t="shared" ref="D16:N16" si="10">0.2*D15</f>
        <v>37</v>
      </c>
      <c r="E16" s="8">
        <f t="shared" si="10"/>
        <v>27.8</v>
      </c>
      <c r="F16" s="8">
        <f t="shared" si="10"/>
        <v>23.6</v>
      </c>
      <c r="G16" s="8">
        <f t="shared" si="10"/>
        <v>29.8</v>
      </c>
      <c r="H16" s="8">
        <f t="shared" si="10"/>
        <v>28.6</v>
      </c>
      <c r="I16" s="8">
        <f t="shared" si="10"/>
        <v>21</v>
      </c>
      <c r="J16" s="8">
        <f t="shared" si="10"/>
        <v>18.8</v>
      </c>
      <c r="K16" s="8">
        <f t="shared" si="10"/>
        <v>16.600000000000001</v>
      </c>
      <c r="L16" s="8">
        <f t="shared" si="10"/>
        <v>14.4</v>
      </c>
      <c r="M16" s="8">
        <f t="shared" si="10"/>
        <v>12.200000000000001</v>
      </c>
      <c r="N16" s="8">
        <f t="shared" si="10"/>
        <v>18.8</v>
      </c>
      <c r="S16" s="10" t="s">
        <v>15</v>
      </c>
      <c r="T16" s="8">
        <f>0.2*T15</f>
        <v>45.400000000000006</v>
      </c>
      <c r="U16" s="8">
        <f t="shared" ref="U16:AE16" si="11">0.2*U15</f>
        <v>40.200000000000003</v>
      </c>
      <c r="V16" s="8">
        <f t="shared" si="11"/>
        <v>28.8</v>
      </c>
      <c r="W16" s="8">
        <f t="shared" si="11"/>
        <v>25.200000000000003</v>
      </c>
      <c r="X16" s="8">
        <f t="shared" si="11"/>
        <v>31.200000000000003</v>
      </c>
      <c r="Y16" s="8">
        <f t="shared" si="11"/>
        <v>30</v>
      </c>
      <c r="Z16" s="8">
        <f t="shared" si="11"/>
        <v>22</v>
      </c>
      <c r="AA16" s="8">
        <f t="shared" si="11"/>
        <v>19.600000000000001</v>
      </c>
      <c r="AB16" s="8">
        <f t="shared" si="11"/>
        <v>17.400000000000002</v>
      </c>
      <c r="AC16" s="8">
        <f t="shared" si="11"/>
        <v>15.200000000000001</v>
      </c>
      <c r="AD16" s="8">
        <f t="shared" si="11"/>
        <v>12.8</v>
      </c>
      <c r="AE16" s="8">
        <f t="shared" si="11"/>
        <v>19.8</v>
      </c>
    </row>
    <row r="17" spans="2:31" ht="39.950000000000003" customHeight="1" thickBot="1" x14ac:dyDescent="0.3">
      <c r="B17" s="3" t="s">
        <v>16</v>
      </c>
      <c r="C17" s="8">
        <f>C15-C16</f>
        <v>176.8</v>
      </c>
      <c r="D17" s="8">
        <f t="shared" ref="D17:N17" si="12">D15-D16</f>
        <v>148</v>
      </c>
      <c r="E17" s="8">
        <f t="shared" si="12"/>
        <v>111.2</v>
      </c>
      <c r="F17" s="8">
        <f t="shared" si="12"/>
        <v>94.4</v>
      </c>
      <c r="G17" s="8">
        <f t="shared" si="12"/>
        <v>119.2</v>
      </c>
      <c r="H17" s="8">
        <f t="shared" si="12"/>
        <v>114.4</v>
      </c>
      <c r="I17" s="8">
        <f t="shared" si="12"/>
        <v>84</v>
      </c>
      <c r="J17" s="8">
        <f t="shared" si="12"/>
        <v>75.2</v>
      </c>
      <c r="K17" s="8">
        <f t="shared" si="12"/>
        <v>66.400000000000006</v>
      </c>
      <c r="L17" s="8">
        <f t="shared" si="12"/>
        <v>57.6</v>
      </c>
      <c r="M17" s="8">
        <f t="shared" si="12"/>
        <v>48.8</v>
      </c>
      <c r="N17" s="8">
        <f t="shared" si="12"/>
        <v>75.2</v>
      </c>
      <c r="S17" s="10" t="s">
        <v>16</v>
      </c>
      <c r="T17" s="8">
        <f>T15-T16</f>
        <v>181.6</v>
      </c>
      <c r="U17" s="8">
        <f t="shared" ref="U17:AE17" si="13">U15-U16</f>
        <v>160.80000000000001</v>
      </c>
      <c r="V17" s="8">
        <f t="shared" si="13"/>
        <v>115.2</v>
      </c>
      <c r="W17" s="8">
        <f t="shared" si="13"/>
        <v>100.8</v>
      </c>
      <c r="X17" s="8">
        <f t="shared" si="13"/>
        <v>124.8</v>
      </c>
      <c r="Y17" s="8">
        <f t="shared" si="13"/>
        <v>120</v>
      </c>
      <c r="Z17" s="8">
        <f t="shared" si="13"/>
        <v>88</v>
      </c>
      <c r="AA17" s="8">
        <f t="shared" si="13"/>
        <v>78.400000000000006</v>
      </c>
      <c r="AB17" s="8">
        <f t="shared" si="13"/>
        <v>69.599999999999994</v>
      </c>
      <c r="AC17" s="8">
        <f t="shared" si="13"/>
        <v>60.8</v>
      </c>
      <c r="AD17" s="8">
        <f t="shared" si="13"/>
        <v>51.2</v>
      </c>
      <c r="AE17" s="8">
        <f t="shared" si="13"/>
        <v>79.2</v>
      </c>
    </row>
    <row r="18" spans="2:31" ht="39.950000000000003" customHeight="1" thickBot="1" x14ac:dyDescent="0.3">
      <c r="B18" s="3" t="s">
        <v>17</v>
      </c>
      <c r="C18" s="9">
        <f>0.17*C17</f>
        <v>30.056000000000004</v>
      </c>
      <c r="D18" s="9">
        <f t="shared" ref="D18:N18" si="14">0.17*D17</f>
        <v>25.16</v>
      </c>
      <c r="E18" s="9">
        <f t="shared" si="14"/>
        <v>18.904000000000003</v>
      </c>
      <c r="F18" s="9">
        <f t="shared" si="14"/>
        <v>16.048000000000002</v>
      </c>
      <c r="G18" s="9">
        <f t="shared" si="14"/>
        <v>20.264000000000003</v>
      </c>
      <c r="H18" s="9">
        <f t="shared" si="14"/>
        <v>19.448000000000004</v>
      </c>
      <c r="I18" s="9">
        <f t="shared" si="14"/>
        <v>14.280000000000001</v>
      </c>
      <c r="J18" s="9">
        <f t="shared" si="14"/>
        <v>12.784000000000001</v>
      </c>
      <c r="K18" s="9">
        <f t="shared" si="14"/>
        <v>11.288000000000002</v>
      </c>
      <c r="L18" s="9">
        <f t="shared" si="14"/>
        <v>9.7920000000000016</v>
      </c>
      <c r="M18" s="9">
        <f t="shared" si="14"/>
        <v>8.2959999999999994</v>
      </c>
      <c r="N18" s="9">
        <f t="shared" si="14"/>
        <v>12.784000000000001</v>
      </c>
      <c r="S18" s="10" t="s">
        <v>17</v>
      </c>
      <c r="T18" s="9">
        <f>0.17*T17</f>
        <v>30.872</v>
      </c>
      <c r="U18" s="9">
        <f t="shared" ref="U18:AE18" si="15">0.17*U17</f>
        <v>27.336000000000006</v>
      </c>
      <c r="V18" s="9">
        <f t="shared" si="15"/>
        <v>19.584000000000003</v>
      </c>
      <c r="W18" s="9">
        <f t="shared" si="15"/>
        <v>17.135999999999999</v>
      </c>
      <c r="X18" s="9">
        <f t="shared" si="15"/>
        <v>21.216000000000001</v>
      </c>
      <c r="Y18" s="9">
        <f t="shared" si="15"/>
        <v>20.400000000000002</v>
      </c>
      <c r="Z18" s="9">
        <f t="shared" si="15"/>
        <v>14.96</v>
      </c>
      <c r="AA18" s="9">
        <f t="shared" si="15"/>
        <v>13.328000000000001</v>
      </c>
      <c r="AB18" s="9">
        <f t="shared" si="15"/>
        <v>11.832000000000001</v>
      </c>
      <c r="AC18" s="9">
        <f t="shared" si="15"/>
        <v>10.336</v>
      </c>
      <c r="AD18" s="9">
        <f t="shared" si="15"/>
        <v>8.7040000000000006</v>
      </c>
      <c r="AE18" s="9">
        <f t="shared" si="15"/>
        <v>13.464000000000002</v>
      </c>
    </row>
    <row r="19" spans="2:31" ht="39.950000000000003" customHeight="1" thickBot="1" x14ac:dyDescent="0.3">
      <c r="B19" s="3" t="s">
        <v>18</v>
      </c>
      <c r="C19" s="9">
        <f>C15-C18</f>
        <v>190.94399999999999</v>
      </c>
      <c r="D19" s="9">
        <f t="shared" ref="D19:N19" si="16">D15-D18</f>
        <v>159.84</v>
      </c>
      <c r="E19" s="9">
        <f t="shared" si="16"/>
        <v>120.096</v>
      </c>
      <c r="F19" s="9">
        <f t="shared" si="16"/>
        <v>101.952</v>
      </c>
      <c r="G19" s="9">
        <f t="shared" si="16"/>
        <v>128.73599999999999</v>
      </c>
      <c r="H19" s="9">
        <f t="shared" si="16"/>
        <v>123.55199999999999</v>
      </c>
      <c r="I19" s="9">
        <f t="shared" si="16"/>
        <v>90.72</v>
      </c>
      <c r="J19" s="9">
        <f t="shared" si="16"/>
        <v>81.215999999999994</v>
      </c>
      <c r="K19" s="9">
        <f t="shared" si="16"/>
        <v>71.712000000000003</v>
      </c>
      <c r="L19" s="9">
        <f t="shared" si="16"/>
        <v>62.207999999999998</v>
      </c>
      <c r="M19" s="9">
        <f t="shared" si="16"/>
        <v>52.704000000000001</v>
      </c>
      <c r="N19" s="9">
        <f t="shared" si="16"/>
        <v>81.215999999999994</v>
      </c>
      <c r="S19" s="10" t="s">
        <v>18</v>
      </c>
      <c r="T19" s="9">
        <f>T15-T18</f>
        <v>196.12799999999999</v>
      </c>
      <c r="U19" s="9">
        <f t="shared" ref="U19:AE19" si="17">U15-U18</f>
        <v>173.66399999999999</v>
      </c>
      <c r="V19" s="9">
        <f t="shared" si="17"/>
        <v>124.416</v>
      </c>
      <c r="W19" s="9">
        <f t="shared" si="17"/>
        <v>108.864</v>
      </c>
      <c r="X19" s="9">
        <f t="shared" si="17"/>
        <v>134.78399999999999</v>
      </c>
      <c r="Y19" s="9">
        <f t="shared" si="17"/>
        <v>129.6</v>
      </c>
      <c r="Z19" s="9">
        <f t="shared" si="17"/>
        <v>95.039999999999992</v>
      </c>
      <c r="AA19" s="9">
        <f t="shared" si="17"/>
        <v>84.671999999999997</v>
      </c>
      <c r="AB19" s="9">
        <f t="shared" si="17"/>
        <v>75.168000000000006</v>
      </c>
      <c r="AC19" s="9">
        <f t="shared" si="17"/>
        <v>65.664000000000001</v>
      </c>
      <c r="AD19" s="9">
        <f t="shared" si="17"/>
        <v>55.295999999999999</v>
      </c>
      <c r="AE19" s="9">
        <f t="shared" si="17"/>
        <v>85.536000000000001</v>
      </c>
    </row>
    <row r="20" spans="2:31" ht="15.75" x14ac:dyDescent="0.25">
      <c r="B20" s="6"/>
      <c r="S20" s="6"/>
    </row>
    <row r="21" spans="2:31" ht="15.75" x14ac:dyDescent="0.25">
      <c r="B21" s="7"/>
      <c r="S21" s="7"/>
    </row>
  </sheetData>
  <mergeCells count="71">
    <mergeCell ref="B3:D3"/>
    <mergeCell ref="B12:D12"/>
    <mergeCell ref="O4:O5"/>
    <mergeCell ref="P4:P5"/>
    <mergeCell ref="H13:H14"/>
    <mergeCell ref="I13:I14"/>
    <mergeCell ref="J13:J14"/>
    <mergeCell ref="L13:L14"/>
    <mergeCell ref="M13:M14"/>
    <mergeCell ref="N13:N14"/>
    <mergeCell ref="B13:B14"/>
    <mergeCell ref="C13:C14"/>
    <mergeCell ref="D13:D14"/>
    <mergeCell ref="E13:E14"/>
    <mergeCell ref="F13:F14"/>
    <mergeCell ref="G13:G14"/>
    <mergeCell ref="B4:B5"/>
    <mergeCell ref="C4:C5"/>
    <mergeCell ref="D4:D5"/>
    <mergeCell ref="E4:E5"/>
    <mergeCell ref="F4:F5"/>
    <mergeCell ref="M4:M5"/>
    <mergeCell ref="N4:N5"/>
    <mergeCell ref="G4:G5"/>
    <mergeCell ref="H4:H5"/>
    <mergeCell ref="I4:I5"/>
    <mergeCell ref="J4:J5"/>
    <mergeCell ref="L4:L5"/>
    <mergeCell ref="S3:U3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S12:U12"/>
    <mergeCell ref="S13:S14"/>
    <mergeCell ref="T13:T14"/>
    <mergeCell ref="U13:U14"/>
    <mergeCell ref="V13:V14"/>
    <mergeCell ref="W13:W14"/>
    <mergeCell ref="X13:X14"/>
    <mergeCell ref="Y13:Y14"/>
    <mergeCell ref="Z13:Z14"/>
    <mergeCell ref="AA13:AA14"/>
    <mergeCell ref="AC13:AC14"/>
    <mergeCell ref="AD13:AD14"/>
    <mergeCell ref="AE13:AE14"/>
    <mergeCell ref="AJ3:AL3"/>
    <mergeCell ref="AJ4:AJ5"/>
    <mergeCell ref="AK4:AK5"/>
    <mergeCell ref="AL4:AL5"/>
    <mergeCell ref="AC4:AC5"/>
    <mergeCell ref="AD4:AD5"/>
    <mergeCell ref="AE4:AE5"/>
    <mergeCell ref="AF4:AF5"/>
    <mergeCell ref="AG4:AG5"/>
    <mergeCell ref="AM4:AM5"/>
    <mergeCell ref="AN4:AN5"/>
    <mergeCell ref="AO4:AO5"/>
    <mergeCell ref="AP4:AP5"/>
    <mergeCell ref="AQ4:AQ5"/>
    <mergeCell ref="AX4:AX5"/>
    <mergeCell ref="AR4:AR5"/>
    <mergeCell ref="AT4:AT5"/>
    <mergeCell ref="AU4:AU5"/>
    <mergeCell ref="AV4:AV5"/>
    <mergeCell ref="AW4:AW5"/>
  </mergeCells>
  <pageMargins left="0.70866141732283472" right="0.70866141732283472" top="0.74803149606299213" bottom="0.74803149606299213" header="0.31496062992125984" footer="0.31496062992125984"/>
  <pageSetup paperSize="9" scale="85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</vt:i4>
      </vt:variant>
    </vt:vector>
  </HeadingPairs>
  <TitlesOfParts>
    <vt:vector size="3" baseType="lpstr">
      <vt:lpstr>Arkusz2</vt:lpstr>
      <vt:lpstr>Różnice</vt:lpstr>
      <vt:lpstr>Różnice!Obszar_wydruku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Adamska</dc:creator>
  <cp:lastModifiedBy>Logistyka3</cp:lastModifiedBy>
  <cp:lastPrinted>2022-08-19T08:08:40Z</cp:lastPrinted>
  <dcterms:created xsi:type="dcterms:W3CDTF">2020-07-30T08:49:57Z</dcterms:created>
  <dcterms:modified xsi:type="dcterms:W3CDTF">2022-08-19T08:10:24Z</dcterms:modified>
</cp:coreProperties>
</file>